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https://brookingsinstitution-my.sharepoint.com/personal/gmilesiferretti_brookings_edu/Documents/Documents/FOLDERS/tourism/"/>
    </mc:Choice>
  </mc:AlternateContent>
  <xr:revisionPtr revIDLastSave="1241" documentId="8_{88E44A87-A44C-4903-8933-7155033DA6C0}" xr6:coauthVersionLast="44" xr6:coauthVersionMax="44" xr10:uidLastSave="{FA2A88EA-1231-47FB-A282-7377F52DE815}"/>
  <bookViews>
    <workbookView xWindow="-110" yWindow="-110" windowWidth="19420" windowHeight="10420" xr2:uid="{00000000-000D-0000-FFFF-FFFF00000000}"/>
  </bookViews>
  <sheets>
    <sheet name="CA" sheetId="15" r:id="rId1"/>
    <sheet name="Goods_net" sheetId="23" r:id="rId2"/>
    <sheet name="Serv_net" sheetId="29" r:id="rId3"/>
    <sheet name="Trans_cr" sheetId="5" r:id="rId4"/>
    <sheet name="Trans_deb" sheetId="7" r:id="rId5"/>
    <sheet name="Trav_cr" sheetId="9" r:id="rId6"/>
    <sheet name="Trav_deb" sheetId="12" r:id="rId7"/>
    <sheet name="Prim_inc_net" sheetId="21" r:id="rId8"/>
    <sheet name="Sec_inc_net" sheetId="25" r:id="rId9"/>
    <sheet name="Table" sheetId="34" r:id="rId10"/>
    <sheet name="CA-GDP" sheetId="32" r:id="rId11"/>
    <sheet name="GoodsGDP" sheetId="27" r:id="rId12"/>
    <sheet name="Serv_GDP" sheetId="31" r:id="rId13"/>
    <sheet name="Sec_inc_GDP" sheetId="33" r:id="rId14"/>
    <sheet name="Pr_inc_GDP" sheetId="28" r:id="rId15"/>
    <sheet name="Travel balance" sheetId="35" r:id="rId16"/>
    <sheet name="TT balance" sheetId="11" r:id="rId17"/>
    <sheet name="GDP" sheetId="14" r:id="rId18"/>
    <sheet name="Serv_cr" sheetId="1" r:id="rId19"/>
    <sheet name="Serv_deb" sheetId="3" r:id="rId20"/>
    <sheet name="Goods_cr" sheetId="17" r:id="rId21"/>
    <sheet name="Goods_deb" sheetId="19" r:id="rId22"/>
    <sheet name="Tourism_share" sheetId="36" r:id="rId23"/>
  </sheets>
  <externalReferences>
    <externalReference r:id="rId24"/>
    <externalReference r:id="rId25"/>
  </externalReferences>
  <definedNames>
    <definedName name="_1_">#REF!</definedName>
    <definedName name="_2_">#REF!</definedName>
    <definedName name="chart_AE_export_revision">#REF!</definedName>
    <definedName name="chart_AE_import_revisions">#REF!</definedName>
    <definedName name="exhibit_new">#REF!</definedName>
    <definedName name="exhibit1">#REF!</definedName>
    <definedName name="exhibit12">#REF!</definedName>
    <definedName name="exhibit13">#REF!</definedName>
    <definedName name="exhibit14">#REF!</definedName>
    <definedName name="exhibit3">#REF!</definedName>
    <definedName name="exhibit4">#REF!</definedName>
    <definedName name="exhibit5">#REF!</definedName>
    <definedName name="exhibit6">#REF!</definedName>
    <definedName name="gnsaexp">'[1]NSA Goods Exports'!$A$4:$S$300</definedName>
    <definedName name="gnsaexpcountries">'[1]NSA Goods Exports'!$A$4:$S$4</definedName>
    <definedName name="gnsaexpquarters">'[1]NSA Goods Exports'!$A$4:$A$500</definedName>
    <definedName name="gnsaimp">'[1]NSA Goods Imports'!$A$4:$S$500</definedName>
    <definedName name="gnsaimpcountries">'[1]NSA Goods Imports'!$A$4:$S$4</definedName>
    <definedName name="gnsaimpquarters">'[1]NSA Goods Imports'!$A$4:$A$500</definedName>
    <definedName name="gsaexp">'[1]SA Goods Exports Forced'!$A$4:$S$300</definedName>
    <definedName name="gsaexpcountries">'[1]SA Goods Exports Forced'!$A$4:$S$4</definedName>
    <definedName name="gsaexpquarters">'[1]SA Goods Exports Forced'!$A$4:$A$500</definedName>
    <definedName name="gsaimp">'[1]SA Goods Imports Forced'!$A$4:$S$500</definedName>
    <definedName name="gsaimpcountries">'[1]SA Goods Imports Forced'!$A$4:$S$4</definedName>
    <definedName name="gsaimpquarters">'[1]SA Goods Imports Forced'!$A$4:$A$500</definedName>
    <definedName name="gsfexp">'[1]SF Goods Exports'!$A$4:$S$500</definedName>
    <definedName name="gsfexpcountries">'[1]SF Goods Exports'!$A$4:$S$4</definedName>
    <definedName name="gsfexpquarters">'[1]SF Goods Exports'!$A$4:$A$500</definedName>
    <definedName name="gsfimp">'[1]SF Goods Imports'!$A$4:$S$500</definedName>
    <definedName name="gsfimpcountries">'[1]SF Goods Imports'!$A$4:$S$4</definedName>
    <definedName name="gsfimpquarters">'[1]SF Goods Imports'!$A$4:$A$500</definedName>
    <definedName name="PRINT">#REF!</definedName>
    <definedName name="qlookup">[1]Codes!$A$22:$B$25</definedName>
    <definedName name="snsaexp">'[1]NSA Services Exports'!$A$4:$S$500</definedName>
    <definedName name="snsaexpcountries">'[1]NSA Services Exports'!$A$4:$S$4</definedName>
    <definedName name="snsaexpquarters">'[1]NSA Services Exports'!$A$4:$A$500</definedName>
    <definedName name="snsaimp">'[1]NSA Services Imports'!$A$4:$S$500</definedName>
    <definedName name="snsaimpcountries">'[1]NSA Services Imports'!$A$4:$S$4</definedName>
    <definedName name="snsaimpquarters">'[1]NSA Services Imports'!$A$4:$A$500</definedName>
    <definedName name="ssa">'[2]SA Services Imports Forced'!$A$4:$S$4</definedName>
    <definedName name="ssaexp">'[1]SA Services Exports Forced'!$A$4:$S$500</definedName>
    <definedName name="ssaexpcountries">'[1]SA Services Exports Forced'!$A$4:$S$4</definedName>
    <definedName name="ssaexpquarters">'[1]SA Services Exports Forced'!$A$4:$A$500</definedName>
    <definedName name="ssaimp">'[1]SA Services Imports Forced'!$A$4:$S$500</definedName>
    <definedName name="ssaimpcountries">'[1]SA Services Imports Forced'!$A$4:$S$4</definedName>
    <definedName name="ssaimpquarters">'[1]SA Services Imports Forced'!$A$4:$A$500</definedName>
    <definedName name="ssas">'[2]SA Services Imports Forced'!$A$4:$A$500</definedName>
    <definedName name="ssf">'[2]SF Services Exports'!$A$4:$S$4</definedName>
    <definedName name="ssfe">'[2]SF Services Exports'!$A$4:$A$500</definedName>
    <definedName name="ssfexp">'[1]SF Services Exports'!$A$4:$S$500</definedName>
    <definedName name="ssfexpcountries">'[1]SF Services Exports'!$A$4:$S$4</definedName>
    <definedName name="ssfexpquarters">'[1]SF Services Exports'!$A$4:$A$500</definedName>
    <definedName name="ssfi">'[2]SF Services Imports'!$A$4:$S$500</definedName>
    <definedName name="ssfim">'[2]SF Services Imports'!$A$4:$A$500</definedName>
    <definedName name="ssfimp">'[1]SF Services Imports'!$A$4:$S$500</definedName>
    <definedName name="ssfimpcountries">'[1]SF Services Imports'!$A$4:$S$4</definedName>
    <definedName name="ssfimpquarters">'[1]SF Services Imports'!$A$4:$A$500</definedName>
    <definedName name="SUP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86" i="11" l="1"/>
  <c r="P80" i="11"/>
  <c r="Q80" i="11"/>
  <c r="Q146" i="11"/>
  <c r="T146" i="15" l="1"/>
  <c r="U146" i="15"/>
  <c r="V146" i="15"/>
  <c r="X146" i="15" s="1"/>
  <c r="W146" i="15"/>
  <c r="Y146" i="15" s="1"/>
  <c r="Q63" i="11" l="1"/>
  <c r="Q121" i="11" l="1"/>
  <c r="Q116" i="11" l="1"/>
  <c r="Q50" i="11" l="1"/>
  <c r="Q91" i="11" l="1"/>
  <c r="Q142" i="11"/>
  <c r="Q25" i="11"/>
  <c r="Q19" i="33"/>
  <c r="Q19" i="11"/>
  <c r="AA209" i="15"/>
  <c r="Q173" i="11"/>
  <c r="Z209" i="15" l="1"/>
  <c r="Q149" i="11"/>
  <c r="X207" i="15"/>
  <c r="X206" i="15"/>
  <c r="X205" i="15"/>
  <c r="X204" i="15"/>
  <c r="X203" i="15"/>
  <c r="X202" i="15"/>
  <c r="X201" i="15"/>
  <c r="X200" i="15"/>
  <c r="X199" i="15"/>
  <c r="X198" i="15"/>
  <c r="X197" i="15"/>
  <c r="X196" i="15"/>
  <c r="X195" i="15"/>
  <c r="X194" i="15"/>
  <c r="X193" i="15"/>
  <c r="X192" i="15"/>
  <c r="X191" i="15"/>
  <c r="X190" i="15"/>
  <c r="X189" i="15"/>
  <c r="X188" i="15"/>
  <c r="X187" i="15"/>
  <c r="X186" i="15"/>
  <c r="X185" i="15"/>
  <c r="X184" i="15"/>
  <c r="X183" i="15"/>
  <c r="X182" i="15"/>
  <c r="X181" i="15"/>
  <c r="X180" i="15"/>
  <c r="X179" i="15"/>
  <c r="X178" i="15"/>
  <c r="X177" i="15"/>
  <c r="X176" i="15"/>
  <c r="X175" i="15"/>
  <c r="X174" i="15"/>
  <c r="X172" i="15"/>
  <c r="X171" i="15"/>
  <c r="X170" i="15"/>
  <c r="X169" i="15"/>
  <c r="X168" i="15"/>
  <c r="X167" i="15"/>
  <c r="X166" i="15"/>
  <c r="X165" i="15"/>
  <c r="X164" i="15"/>
  <c r="X163" i="15"/>
  <c r="X162" i="15"/>
  <c r="X161" i="15"/>
  <c r="X160" i="15"/>
  <c r="X159" i="15"/>
  <c r="X158" i="15"/>
  <c r="X157" i="15"/>
  <c r="X156" i="15"/>
  <c r="X155" i="15"/>
  <c r="X154" i="15"/>
  <c r="X153" i="15"/>
  <c r="X152" i="15"/>
  <c r="X151" i="15"/>
  <c r="X150" i="15"/>
  <c r="X149" i="15"/>
  <c r="X148" i="15"/>
  <c r="X147" i="15"/>
  <c r="X145" i="15"/>
  <c r="X144" i="15"/>
  <c r="X143" i="15"/>
  <c r="X141" i="15"/>
  <c r="X140" i="15"/>
  <c r="X139" i="15"/>
  <c r="X138" i="15"/>
  <c r="X137" i="15"/>
  <c r="X136" i="15"/>
  <c r="X135" i="15"/>
  <c r="X134" i="15"/>
  <c r="X133" i="15"/>
  <c r="X132" i="15"/>
  <c r="X131" i="15"/>
  <c r="X130" i="15"/>
  <c r="X129" i="15"/>
  <c r="X128" i="15"/>
  <c r="X127" i="15"/>
  <c r="X126" i="15"/>
  <c r="X125" i="15"/>
  <c r="X124" i="15"/>
  <c r="X123" i="15"/>
  <c r="X122" i="15"/>
  <c r="X121" i="15"/>
  <c r="X120" i="15"/>
  <c r="X119" i="15"/>
  <c r="X118" i="15"/>
  <c r="X117" i="15"/>
  <c r="X115" i="15"/>
  <c r="X114" i="15"/>
  <c r="X113" i="15"/>
  <c r="X112" i="15"/>
  <c r="X111" i="15"/>
  <c r="X110" i="15"/>
  <c r="X109" i="15"/>
  <c r="X108" i="15"/>
  <c r="X107" i="15"/>
  <c r="X106" i="15"/>
  <c r="X105" i="15"/>
  <c r="X104" i="15"/>
  <c r="X103" i="15"/>
  <c r="X102" i="15"/>
  <c r="X101" i="15"/>
  <c r="X100" i="15"/>
  <c r="X99" i="15"/>
  <c r="X98" i="15"/>
  <c r="X97" i="15"/>
  <c r="X96" i="15"/>
  <c r="X95" i="15"/>
  <c r="X94" i="15"/>
  <c r="X93" i="15"/>
  <c r="X92" i="15"/>
  <c r="X90" i="15"/>
  <c r="X89" i="15"/>
  <c r="X88" i="15"/>
  <c r="X87" i="15"/>
  <c r="X86" i="15"/>
  <c r="X85" i="15"/>
  <c r="X84" i="15"/>
  <c r="X83" i="15"/>
  <c r="X82" i="15"/>
  <c r="X81" i="15"/>
  <c r="X80" i="15"/>
  <c r="X79" i="15"/>
  <c r="X78" i="15"/>
  <c r="X77" i="15"/>
  <c r="X76" i="15"/>
  <c r="X75" i="15"/>
  <c r="X74" i="15"/>
  <c r="X73" i="15"/>
  <c r="X72" i="15"/>
  <c r="X71" i="15"/>
  <c r="X70" i="15"/>
  <c r="X69" i="15"/>
  <c r="X68" i="15"/>
  <c r="X67" i="15"/>
  <c r="X66" i="15"/>
  <c r="X65" i="15"/>
  <c r="X64" i="15"/>
  <c r="X63" i="15"/>
  <c r="X62" i="15"/>
  <c r="X61" i="15"/>
  <c r="X60" i="15"/>
  <c r="X59" i="15"/>
  <c r="X58" i="15"/>
  <c r="X57" i="15"/>
  <c r="X56" i="15"/>
  <c r="X55" i="15"/>
  <c r="X54" i="15"/>
  <c r="X53" i="15"/>
  <c r="X52" i="15"/>
  <c r="X51" i="15"/>
  <c r="X49" i="15"/>
  <c r="X48" i="15"/>
  <c r="X47" i="15"/>
  <c r="X46" i="15"/>
  <c r="X45" i="15"/>
  <c r="X44" i="15"/>
  <c r="X43" i="15"/>
  <c r="X42" i="15"/>
  <c r="X41" i="15"/>
  <c r="X40" i="15"/>
  <c r="X39" i="15"/>
  <c r="X38" i="15"/>
  <c r="X37" i="15"/>
  <c r="X36" i="15"/>
  <c r="X35" i="15"/>
  <c r="X34" i="15"/>
  <c r="X33" i="15"/>
  <c r="X32" i="15"/>
  <c r="X31" i="15"/>
  <c r="X30" i="15"/>
  <c r="X29" i="15"/>
  <c r="X28" i="15"/>
  <c r="X27" i="15"/>
  <c r="X26" i="15"/>
  <c r="X24" i="15"/>
  <c r="X23" i="15"/>
  <c r="X22" i="15"/>
  <c r="X21" i="15"/>
  <c r="X20" i="15"/>
  <c r="X19" i="15"/>
  <c r="X18" i="15"/>
  <c r="X17" i="15"/>
  <c r="X16" i="15"/>
  <c r="X15" i="15"/>
  <c r="X14" i="15"/>
  <c r="X13" i="15"/>
  <c r="X12" i="15"/>
  <c r="X11" i="15"/>
  <c r="X10" i="15"/>
  <c r="X9" i="15"/>
  <c r="X8" i="15"/>
  <c r="X7" i="15"/>
  <c r="X6" i="15"/>
  <c r="Y207" i="15"/>
  <c r="Y206" i="15"/>
  <c r="Y205" i="15"/>
  <c r="Y204" i="15"/>
  <c r="Y203" i="15"/>
  <c r="Y202" i="15"/>
  <c r="Y201" i="15"/>
  <c r="Y200" i="15"/>
  <c r="Y199" i="15"/>
  <c r="Y198" i="15"/>
  <c r="Y197" i="15"/>
  <c r="Y196" i="15"/>
  <c r="Y195" i="15"/>
  <c r="Y194" i="15"/>
  <c r="Y193" i="15"/>
  <c r="Y192" i="15"/>
  <c r="Y191" i="15"/>
  <c r="Y190" i="15"/>
  <c r="Y189" i="15"/>
  <c r="Y188" i="15"/>
  <c r="Y187" i="15"/>
  <c r="Y186" i="15"/>
  <c r="Y185" i="15"/>
  <c r="Y184" i="15"/>
  <c r="Y183" i="15"/>
  <c r="Y182" i="15"/>
  <c r="Y181" i="15"/>
  <c r="Y180" i="15"/>
  <c r="Y179" i="15"/>
  <c r="Y178" i="15"/>
  <c r="Y177" i="15"/>
  <c r="Y176" i="15"/>
  <c r="Y175" i="15"/>
  <c r="Y174" i="15"/>
  <c r="Y173" i="15"/>
  <c r="Y172" i="15"/>
  <c r="Y171" i="15"/>
  <c r="Y170" i="15"/>
  <c r="Y169" i="15"/>
  <c r="Y168" i="15"/>
  <c r="Y167" i="15"/>
  <c r="Y166" i="15"/>
  <c r="Y165" i="15"/>
  <c r="Y164" i="15"/>
  <c r="Y163" i="15"/>
  <c r="Y162" i="15"/>
  <c r="Y161" i="15"/>
  <c r="Y160" i="15"/>
  <c r="Y159" i="15"/>
  <c r="Y158" i="15"/>
  <c r="Y157" i="15"/>
  <c r="Y156" i="15"/>
  <c r="Y155" i="15"/>
  <c r="Y154" i="15"/>
  <c r="Y153" i="15"/>
  <c r="Y152" i="15"/>
  <c r="Y151" i="15"/>
  <c r="Y150" i="15"/>
  <c r="Y148" i="15"/>
  <c r="Y147" i="15"/>
  <c r="Y145" i="15"/>
  <c r="Y144" i="15"/>
  <c r="Y143" i="15"/>
  <c r="Y141" i="15"/>
  <c r="Y140" i="15"/>
  <c r="Y139" i="15"/>
  <c r="Y138" i="15"/>
  <c r="Y137" i="15"/>
  <c r="Y136" i="15"/>
  <c r="Y135" i="15"/>
  <c r="Y134" i="15"/>
  <c r="Y133" i="15"/>
  <c r="Y132" i="15"/>
  <c r="Y131" i="15"/>
  <c r="Y130" i="15"/>
  <c r="Y129" i="15"/>
  <c r="Y128" i="15"/>
  <c r="Y127" i="15"/>
  <c r="Y126" i="15"/>
  <c r="Y125" i="15"/>
  <c r="Y124" i="15"/>
  <c r="Y123" i="15"/>
  <c r="Y122" i="15"/>
  <c r="Y120" i="15"/>
  <c r="Y119" i="15"/>
  <c r="Y118" i="15"/>
  <c r="Y117" i="15"/>
  <c r="Y115" i="15"/>
  <c r="Y114" i="15"/>
  <c r="Y113" i="15"/>
  <c r="Y112" i="15"/>
  <c r="Y111" i="15"/>
  <c r="Y110" i="15"/>
  <c r="Y109" i="15"/>
  <c r="Y108" i="15"/>
  <c r="Y107" i="15"/>
  <c r="Y106" i="15"/>
  <c r="Y105" i="15"/>
  <c r="Y104" i="15"/>
  <c r="Y103" i="15"/>
  <c r="Y102" i="15"/>
  <c r="Y101" i="15"/>
  <c r="Y100" i="15"/>
  <c r="Y99" i="15"/>
  <c r="Y98" i="15"/>
  <c r="Y97" i="15"/>
  <c r="Y96" i="15"/>
  <c r="Y95" i="15"/>
  <c r="Y94" i="15"/>
  <c r="Y93" i="15"/>
  <c r="Y92" i="15"/>
  <c r="Y90" i="15"/>
  <c r="Y89" i="15"/>
  <c r="Y88" i="15"/>
  <c r="Y87" i="15"/>
  <c r="Y85" i="15"/>
  <c r="Y84" i="15"/>
  <c r="Y83" i="15"/>
  <c r="Y82" i="15"/>
  <c r="Y81" i="15"/>
  <c r="Y80" i="15"/>
  <c r="Y79" i="15"/>
  <c r="Y78" i="15"/>
  <c r="Y77" i="15"/>
  <c r="Y76" i="15"/>
  <c r="Y75" i="15"/>
  <c r="Y74" i="15"/>
  <c r="Y73" i="15"/>
  <c r="Y72" i="15"/>
  <c r="Y71" i="15"/>
  <c r="Y70" i="15"/>
  <c r="Y69" i="15"/>
  <c r="Y68" i="15"/>
  <c r="Y67" i="15"/>
  <c r="Y66" i="15"/>
  <c r="Y65" i="15"/>
  <c r="Y64" i="15"/>
  <c r="Y63" i="15"/>
  <c r="Y62" i="15"/>
  <c r="Y61" i="15"/>
  <c r="Y60" i="15"/>
  <c r="Y59" i="15"/>
  <c r="Y58" i="15"/>
  <c r="Y57" i="15"/>
  <c r="Y56" i="15"/>
  <c r="Y55" i="15"/>
  <c r="Y54" i="15"/>
  <c r="Y53" i="15"/>
  <c r="Y52" i="15"/>
  <c r="Y51" i="15"/>
  <c r="Y49" i="15"/>
  <c r="Y48" i="15"/>
  <c r="Y47" i="15"/>
  <c r="Y46" i="15"/>
  <c r="Y45" i="15"/>
  <c r="Y44" i="15"/>
  <c r="Y43" i="15"/>
  <c r="Y42" i="15"/>
  <c r="Y41" i="15"/>
  <c r="Y40" i="15"/>
  <c r="Y39" i="15"/>
  <c r="Y38" i="15"/>
  <c r="Y37" i="15"/>
  <c r="Y36" i="15"/>
  <c r="Y35" i="15"/>
  <c r="Y34" i="15"/>
  <c r="Y33" i="15"/>
  <c r="Y32" i="15"/>
  <c r="Y31" i="15"/>
  <c r="Y30" i="15"/>
  <c r="Y29" i="15"/>
  <c r="Y28" i="15"/>
  <c r="Y27" i="15"/>
  <c r="Y26" i="15"/>
  <c r="Y25" i="15"/>
  <c r="Y24" i="15"/>
  <c r="Y23" i="15"/>
  <c r="Y22" i="15"/>
  <c r="Y21" i="15"/>
  <c r="Y20" i="15"/>
  <c r="Y18" i="15"/>
  <c r="Y17" i="15"/>
  <c r="Y16" i="15"/>
  <c r="Y15" i="15"/>
  <c r="Y14" i="15"/>
  <c r="Y13" i="15"/>
  <c r="Y12" i="15"/>
  <c r="Y11" i="15"/>
  <c r="Y10" i="15"/>
  <c r="Y9" i="15"/>
  <c r="Y8" i="15"/>
  <c r="Y7" i="15"/>
  <c r="Y6" i="15"/>
  <c r="V207" i="15"/>
  <c r="U207" i="15"/>
  <c r="T207" i="15"/>
  <c r="V206" i="15"/>
  <c r="U206" i="15"/>
  <c r="T206" i="15"/>
  <c r="V205" i="15"/>
  <c r="U205" i="15"/>
  <c r="T205" i="15"/>
  <c r="V204" i="15"/>
  <c r="U204" i="15"/>
  <c r="T204" i="15"/>
  <c r="V203" i="15"/>
  <c r="U203" i="15"/>
  <c r="T203" i="15"/>
  <c r="V202" i="15"/>
  <c r="U202" i="15"/>
  <c r="T202" i="15"/>
  <c r="V201" i="15"/>
  <c r="U201" i="15"/>
  <c r="T201" i="15"/>
  <c r="V200" i="15"/>
  <c r="U200" i="15"/>
  <c r="T200" i="15"/>
  <c r="V199" i="15"/>
  <c r="U199" i="15"/>
  <c r="T199" i="15"/>
  <c r="V198" i="15"/>
  <c r="U198" i="15"/>
  <c r="T198" i="15"/>
  <c r="V197" i="15"/>
  <c r="U197" i="15"/>
  <c r="T197" i="15"/>
  <c r="V196" i="15"/>
  <c r="U196" i="15"/>
  <c r="T196" i="15"/>
  <c r="V195" i="15"/>
  <c r="U195" i="15"/>
  <c r="T195" i="15"/>
  <c r="V194" i="15"/>
  <c r="U194" i="15"/>
  <c r="T194" i="15"/>
  <c r="V193" i="15"/>
  <c r="U193" i="15"/>
  <c r="T193" i="15"/>
  <c r="V192" i="15"/>
  <c r="U192" i="15"/>
  <c r="T192" i="15"/>
  <c r="V191" i="15"/>
  <c r="U191" i="15"/>
  <c r="T191" i="15"/>
  <c r="V190" i="15"/>
  <c r="U190" i="15"/>
  <c r="T190" i="15"/>
  <c r="V189" i="15"/>
  <c r="U189" i="15"/>
  <c r="T189" i="15"/>
  <c r="V188" i="15"/>
  <c r="U188" i="15"/>
  <c r="T188" i="15"/>
  <c r="V187" i="15"/>
  <c r="U187" i="15"/>
  <c r="T187" i="15"/>
  <c r="V186" i="15"/>
  <c r="U186" i="15"/>
  <c r="T186" i="15"/>
  <c r="V185" i="15"/>
  <c r="U185" i="15"/>
  <c r="T185" i="15"/>
  <c r="V184" i="15"/>
  <c r="U184" i="15"/>
  <c r="T184" i="15"/>
  <c r="V183" i="15"/>
  <c r="U183" i="15"/>
  <c r="T183" i="15"/>
  <c r="V182" i="15"/>
  <c r="U182" i="15"/>
  <c r="T182" i="15"/>
  <c r="V181" i="15"/>
  <c r="U181" i="15"/>
  <c r="T181" i="15"/>
  <c r="V180" i="15"/>
  <c r="U180" i="15"/>
  <c r="T180" i="15"/>
  <c r="V179" i="15"/>
  <c r="U179" i="15"/>
  <c r="T179" i="15"/>
  <c r="V178" i="15"/>
  <c r="U178" i="15"/>
  <c r="T178" i="15"/>
  <c r="V177" i="15"/>
  <c r="U177" i="15"/>
  <c r="T177" i="15"/>
  <c r="V176" i="15"/>
  <c r="U176" i="15"/>
  <c r="T176" i="15"/>
  <c r="V175" i="15"/>
  <c r="U175" i="15"/>
  <c r="T175" i="15"/>
  <c r="V174" i="15"/>
  <c r="U174" i="15"/>
  <c r="T174" i="15"/>
  <c r="V173" i="15"/>
  <c r="X173" i="15" s="1"/>
  <c r="U173" i="15"/>
  <c r="T173" i="15"/>
  <c r="V172" i="15"/>
  <c r="U172" i="15"/>
  <c r="T172" i="15"/>
  <c r="V171" i="15"/>
  <c r="U171" i="15"/>
  <c r="T171" i="15"/>
  <c r="V170" i="15"/>
  <c r="U170" i="15"/>
  <c r="T170" i="15"/>
  <c r="V169" i="15"/>
  <c r="U169" i="15"/>
  <c r="T169" i="15"/>
  <c r="V168" i="15"/>
  <c r="U168" i="15"/>
  <c r="T168" i="15"/>
  <c r="V167" i="15"/>
  <c r="U167" i="15"/>
  <c r="T167" i="15"/>
  <c r="V166" i="15"/>
  <c r="U166" i="15"/>
  <c r="T166" i="15"/>
  <c r="V165" i="15"/>
  <c r="U165" i="15"/>
  <c r="T165" i="15"/>
  <c r="V164" i="15"/>
  <c r="U164" i="15"/>
  <c r="T164" i="15"/>
  <c r="V163" i="15"/>
  <c r="U163" i="15"/>
  <c r="T163" i="15"/>
  <c r="V162" i="15"/>
  <c r="U162" i="15"/>
  <c r="T162" i="15"/>
  <c r="V161" i="15"/>
  <c r="U161" i="15"/>
  <c r="T161" i="15"/>
  <c r="V160" i="15"/>
  <c r="U160" i="15"/>
  <c r="T160" i="15"/>
  <c r="V159" i="15"/>
  <c r="U159" i="15"/>
  <c r="T159" i="15"/>
  <c r="V158" i="15"/>
  <c r="U158" i="15"/>
  <c r="T158" i="15"/>
  <c r="V157" i="15"/>
  <c r="U157" i="15"/>
  <c r="T157" i="15"/>
  <c r="V156" i="15"/>
  <c r="U156" i="15"/>
  <c r="T156" i="15"/>
  <c r="V155" i="15"/>
  <c r="U155" i="15"/>
  <c r="T155" i="15"/>
  <c r="V154" i="15"/>
  <c r="U154" i="15"/>
  <c r="T154" i="15"/>
  <c r="V153" i="15"/>
  <c r="U153" i="15"/>
  <c r="T153" i="15"/>
  <c r="V152" i="15"/>
  <c r="U152" i="15"/>
  <c r="T152" i="15"/>
  <c r="V151" i="15"/>
  <c r="U151" i="15"/>
  <c r="T151" i="15"/>
  <c r="V150" i="15"/>
  <c r="U150" i="15"/>
  <c r="T150" i="15"/>
  <c r="V149" i="15"/>
  <c r="U149" i="15"/>
  <c r="T149" i="15"/>
  <c r="V148" i="15"/>
  <c r="U148" i="15"/>
  <c r="T148" i="15"/>
  <c r="V147" i="15"/>
  <c r="U147" i="15"/>
  <c r="T147" i="15"/>
  <c r="V145" i="15"/>
  <c r="U145" i="15"/>
  <c r="T145" i="15"/>
  <c r="V144" i="15"/>
  <c r="U144" i="15"/>
  <c r="T144" i="15"/>
  <c r="V143" i="15"/>
  <c r="U143" i="15"/>
  <c r="T143" i="15"/>
  <c r="V142" i="15"/>
  <c r="X142" i="15" s="1"/>
  <c r="U142" i="15"/>
  <c r="T142" i="15"/>
  <c r="V141" i="15"/>
  <c r="U141" i="15"/>
  <c r="T141" i="15"/>
  <c r="V140" i="15"/>
  <c r="U140" i="15"/>
  <c r="T140" i="15"/>
  <c r="V139" i="15"/>
  <c r="U139" i="15"/>
  <c r="T139" i="15"/>
  <c r="V138" i="15"/>
  <c r="U138" i="15"/>
  <c r="T138" i="15"/>
  <c r="V137" i="15"/>
  <c r="U137" i="15"/>
  <c r="T137" i="15"/>
  <c r="V136" i="15"/>
  <c r="U136" i="15"/>
  <c r="T136" i="15"/>
  <c r="V135" i="15"/>
  <c r="U135" i="15"/>
  <c r="T135" i="15"/>
  <c r="V134" i="15"/>
  <c r="U134" i="15"/>
  <c r="T134" i="15"/>
  <c r="V133" i="15"/>
  <c r="U133" i="15"/>
  <c r="T133" i="15"/>
  <c r="V132" i="15"/>
  <c r="U132" i="15"/>
  <c r="T132" i="15"/>
  <c r="V131" i="15"/>
  <c r="U131" i="15"/>
  <c r="T131" i="15"/>
  <c r="V130" i="15"/>
  <c r="U130" i="15"/>
  <c r="T130" i="15"/>
  <c r="V129" i="15"/>
  <c r="U129" i="15"/>
  <c r="T129" i="15"/>
  <c r="V128" i="15"/>
  <c r="U128" i="15"/>
  <c r="T128" i="15"/>
  <c r="V127" i="15"/>
  <c r="U127" i="15"/>
  <c r="T127" i="15"/>
  <c r="V126" i="15"/>
  <c r="U126" i="15"/>
  <c r="T126" i="15"/>
  <c r="V125" i="15"/>
  <c r="U125" i="15"/>
  <c r="T125" i="15"/>
  <c r="V124" i="15"/>
  <c r="U124" i="15"/>
  <c r="T124" i="15"/>
  <c r="V123" i="15"/>
  <c r="U123" i="15"/>
  <c r="T123" i="15"/>
  <c r="V122" i="15"/>
  <c r="U122" i="15"/>
  <c r="T122" i="15"/>
  <c r="V121" i="15"/>
  <c r="U121" i="15"/>
  <c r="T121" i="15"/>
  <c r="V120" i="15"/>
  <c r="U120" i="15"/>
  <c r="T120" i="15"/>
  <c r="V119" i="15"/>
  <c r="U119" i="15"/>
  <c r="T119" i="15"/>
  <c r="V118" i="15"/>
  <c r="U118" i="15"/>
  <c r="T118" i="15"/>
  <c r="V117" i="15"/>
  <c r="U117" i="15"/>
  <c r="T117" i="15"/>
  <c r="V116" i="15"/>
  <c r="X116" i="15" s="1"/>
  <c r="U116" i="15"/>
  <c r="T116" i="15"/>
  <c r="V115" i="15"/>
  <c r="U115" i="15"/>
  <c r="T115" i="15"/>
  <c r="V114" i="15"/>
  <c r="U114" i="15"/>
  <c r="T114" i="15"/>
  <c r="V113" i="15"/>
  <c r="U113" i="15"/>
  <c r="T113" i="15"/>
  <c r="V112" i="15"/>
  <c r="U112" i="15"/>
  <c r="T112" i="15"/>
  <c r="V111" i="15"/>
  <c r="U111" i="15"/>
  <c r="T111" i="15"/>
  <c r="V110" i="15"/>
  <c r="U110" i="15"/>
  <c r="T110" i="15"/>
  <c r="V109" i="15"/>
  <c r="U109" i="15"/>
  <c r="T109" i="15"/>
  <c r="V108" i="15"/>
  <c r="U108" i="15"/>
  <c r="T108" i="15"/>
  <c r="V107" i="15"/>
  <c r="U107" i="15"/>
  <c r="T107" i="15"/>
  <c r="V106" i="15"/>
  <c r="U106" i="15"/>
  <c r="T106" i="15"/>
  <c r="V105" i="15"/>
  <c r="U105" i="15"/>
  <c r="T105" i="15"/>
  <c r="V104" i="15"/>
  <c r="U104" i="15"/>
  <c r="T104" i="15"/>
  <c r="V103" i="15"/>
  <c r="U103" i="15"/>
  <c r="T103" i="15"/>
  <c r="V102" i="15"/>
  <c r="U102" i="15"/>
  <c r="T102" i="15"/>
  <c r="V101" i="15"/>
  <c r="U101" i="15"/>
  <c r="T101" i="15"/>
  <c r="V100" i="15"/>
  <c r="U100" i="15"/>
  <c r="T100" i="15"/>
  <c r="V99" i="15"/>
  <c r="U99" i="15"/>
  <c r="T99" i="15"/>
  <c r="V98" i="15"/>
  <c r="U98" i="15"/>
  <c r="T98" i="15"/>
  <c r="V97" i="15"/>
  <c r="U97" i="15"/>
  <c r="T97" i="15"/>
  <c r="V96" i="15"/>
  <c r="U96" i="15"/>
  <c r="T96" i="15"/>
  <c r="V95" i="15"/>
  <c r="U95" i="15"/>
  <c r="T95" i="15"/>
  <c r="V94" i="15"/>
  <c r="U94" i="15"/>
  <c r="T94" i="15"/>
  <c r="V93" i="15"/>
  <c r="U93" i="15"/>
  <c r="T93" i="15"/>
  <c r="V92" i="15"/>
  <c r="U92" i="15"/>
  <c r="T92" i="15"/>
  <c r="V91" i="15"/>
  <c r="X91" i="15" s="1"/>
  <c r="U91" i="15"/>
  <c r="T91" i="15"/>
  <c r="V90" i="15"/>
  <c r="U90" i="15"/>
  <c r="T90" i="15"/>
  <c r="V89" i="15"/>
  <c r="U89" i="15"/>
  <c r="T89" i="15"/>
  <c r="V88" i="15"/>
  <c r="U88" i="15"/>
  <c r="T88" i="15"/>
  <c r="V87" i="15"/>
  <c r="U87" i="15"/>
  <c r="T87" i="15"/>
  <c r="V86" i="15"/>
  <c r="U86" i="15"/>
  <c r="T86" i="15"/>
  <c r="V85" i="15"/>
  <c r="U85" i="15"/>
  <c r="T85" i="15"/>
  <c r="V84" i="15"/>
  <c r="U84" i="15"/>
  <c r="T84" i="15"/>
  <c r="V83" i="15"/>
  <c r="U83" i="15"/>
  <c r="T83" i="15"/>
  <c r="V82" i="15"/>
  <c r="U82" i="15"/>
  <c r="T82" i="15"/>
  <c r="V81" i="15"/>
  <c r="U81" i="15"/>
  <c r="T81" i="15"/>
  <c r="V80" i="15"/>
  <c r="U80" i="15"/>
  <c r="T80" i="15"/>
  <c r="V79" i="15"/>
  <c r="U79" i="15"/>
  <c r="T79" i="15"/>
  <c r="V78" i="15"/>
  <c r="U78" i="15"/>
  <c r="T78" i="15"/>
  <c r="V77" i="15"/>
  <c r="U77" i="15"/>
  <c r="T77" i="15"/>
  <c r="V76" i="15"/>
  <c r="U76" i="15"/>
  <c r="T76" i="15"/>
  <c r="V75" i="15"/>
  <c r="U75" i="15"/>
  <c r="T75" i="15"/>
  <c r="V74" i="15"/>
  <c r="U74" i="15"/>
  <c r="T74" i="15"/>
  <c r="V73" i="15"/>
  <c r="U73" i="15"/>
  <c r="T73" i="15"/>
  <c r="V72" i="15"/>
  <c r="U72" i="15"/>
  <c r="T72" i="15"/>
  <c r="V71" i="15"/>
  <c r="U71" i="15"/>
  <c r="T71" i="15"/>
  <c r="V70" i="15"/>
  <c r="U70" i="15"/>
  <c r="T70" i="15"/>
  <c r="V69" i="15"/>
  <c r="U69" i="15"/>
  <c r="T69" i="15"/>
  <c r="V68" i="15"/>
  <c r="U68" i="15"/>
  <c r="T68" i="15"/>
  <c r="V67" i="15"/>
  <c r="U67" i="15"/>
  <c r="T67" i="15"/>
  <c r="V66" i="15"/>
  <c r="U66" i="15"/>
  <c r="T66" i="15"/>
  <c r="V65" i="15"/>
  <c r="U65" i="15"/>
  <c r="T65" i="15"/>
  <c r="V64" i="15"/>
  <c r="U64" i="15"/>
  <c r="T64" i="15"/>
  <c r="V63" i="15"/>
  <c r="U63" i="15"/>
  <c r="T63" i="15"/>
  <c r="V62" i="15"/>
  <c r="U62" i="15"/>
  <c r="T62" i="15"/>
  <c r="V61" i="15"/>
  <c r="U61" i="15"/>
  <c r="T61" i="15"/>
  <c r="V60" i="15"/>
  <c r="U60" i="15"/>
  <c r="T60" i="15"/>
  <c r="V59" i="15"/>
  <c r="U59" i="15"/>
  <c r="T59" i="15"/>
  <c r="V58" i="15"/>
  <c r="U58" i="15"/>
  <c r="T58" i="15"/>
  <c r="V57" i="15"/>
  <c r="U57" i="15"/>
  <c r="T57" i="15"/>
  <c r="V56" i="15"/>
  <c r="U56" i="15"/>
  <c r="T56" i="15"/>
  <c r="V55" i="15"/>
  <c r="U55" i="15"/>
  <c r="T55" i="15"/>
  <c r="V54" i="15"/>
  <c r="U54" i="15"/>
  <c r="T54" i="15"/>
  <c r="V53" i="15"/>
  <c r="U53" i="15"/>
  <c r="T53" i="15"/>
  <c r="V52" i="15"/>
  <c r="U52" i="15"/>
  <c r="T52" i="15"/>
  <c r="V51" i="15"/>
  <c r="U51" i="15"/>
  <c r="T51" i="15"/>
  <c r="V50" i="15"/>
  <c r="X50" i="15" s="1"/>
  <c r="U50" i="15"/>
  <c r="T50" i="15"/>
  <c r="V49" i="15"/>
  <c r="U49" i="15"/>
  <c r="T49" i="15"/>
  <c r="V48" i="15"/>
  <c r="U48" i="15"/>
  <c r="T48" i="15"/>
  <c r="V47" i="15"/>
  <c r="U47" i="15"/>
  <c r="T47" i="15"/>
  <c r="V46" i="15"/>
  <c r="U46" i="15"/>
  <c r="T46" i="15"/>
  <c r="V45" i="15"/>
  <c r="U45" i="15"/>
  <c r="T45" i="15"/>
  <c r="V44" i="15"/>
  <c r="U44" i="15"/>
  <c r="T44" i="15"/>
  <c r="V43" i="15"/>
  <c r="U43" i="15"/>
  <c r="T43" i="15"/>
  <c r="V42" i="15"/>
  <c r="U42" i="15"/>
  <c r="T42" i="15"/>
  <c r="V41" i="15"/>
  <c r="U41" i="15"/>
  <c r="T41" i="15"/>
  <c r="V40" i="15"/>
  <c r="U40" i="15"/>
  <c r="T40" i="15"/>
  <c r="V39" i="15"/>
  <c r="U39" i="15"/>
  <c r="T39" i="15"/>
  <c r="V38" i="15"/>
  <c r="U38" i="15"/>
  <c r="T38" i="15"/>
  <c r="V37" i="15"/>
  <c r="U37" i="15"/>
  <c r="T37" i="15"/>
  <c r="V36" i="15"/>
  <c r="U36" i="15"/>
  <c r="T36" i="15"/>
  <c r="V35" i="15"/>
  <c r="U35" i="15"/>
  <c r="T35" i="15"/>
  <c r="V34" i="15"/>
  <c r="U34" i="15"/>
  <c r="T34" i="15"/>
  <c r="V33" i="15"/>
  <c r="U33" i="15"/>
  <c r="T33" i="15"/>
  <c r="V32" i="15"/>
  <c r="U32" i="15"/>
  <c r="T32" i="15"/>
  <c r="V31" i="15"/>
  <c r="U31" i="15"/>
  <c r="T31" i="15"/>
  <c r="V30" i="15"/>
  <c r="U30" i="15"/>
  <c r="T30" i="15"/>
  <c r="V29" i="15"/>
  <c r="U29" i="15"/>
  <c r="T29" i="15"/>
  <c r="V28" i="15"/>
  <c r="U28" i="15"/>
  <c r="T28" i="15"/>
  <c r="V27" i="15"/>
  <c r="U27" i="15"/>
  <c r="T27" i="15"/>
  <c r="V26" i="15"/>
  <c r="U26" i="15"/>
  <c r="T26" i="15"/>
  <c r="V25" i="15"/>
  <c r="X25" i="15" s="1"/>
  <c r="U25" i="15"/>
  <c r="T25" i="15"/>
  <c r="V24" i="15"/>
  <c r="U24" i="15"/>
  <c r="T24" i="15"/>
  <c r="V23" i="15"/>
  <c r="U23" i="15"/>
  <c r="T23" i="15"/>
  <c r="V22" i="15"/>
  <c r="U22" i="15"/>
  <c r="T22" i="15"/>
  <c r="V21" i="15"/>
  <c r="U21" i="15"/>
  <c r="T21" i="15"/>
  <c r="V20" i="15"/>
  <c r="U20" i="15"/>
  <c r="T20" i="15"/>
  <c r="V19" i="15"/>
  <c r="U19" i="15"/>
  <c r="T19" i="15"/>
  <c r="V18" i="15"/>
  <c r="U18" i="15"/>
  <c r="T18" i="15"/>
  <c r="V17" i="15"/>
  <c r="U17" i="15"/>
  <c r="T17" i="15"/>
  <c r="V16" i="15"/>
  <c r="U16" i="15"/>
  <c r="T16" i="15"/>
  <c r="V15" i="15"/>
  <c r="U15" i="15"/>
  <c r="T15" i="15"/>
  <c r="V14" i="15"/>
  <c r="U14" i="15"/>
  <c r="T14" i="15"/>
  <c r="V13" i="15"/>
  <c r="U13" i="15"/>
  <c r="T13" i="15"/>
  <c r="V12" i="15"/>
  <c r="U12" i="15"/>
  <c r="T12" i="15"/>
  <c r="V11" i="15"/>
  <c r="U11" i="15"/>
  <c r="T11" i="15"/>
  <c r="V10" i="15"/>
  <c r="U10" i="15"/>
  <c r="T10" i="15"/>
  <c r="V9" i="15"/>
  <c r="U9" i="15"/>
  <c r="T9" i="15"/>
  <c r="V8" i="15"/>
  <c r="U8" i="15"/>
  <c r="T8" i="15"/>
  <c r="V7" i="15"/>
  <c r="U7" i="15"/>
  <c r="T7" i="15"/>
  <c r="V6" i="15"/>
  <c r="U6" i="15"/>
  <c r="T6" i="15"/>
  <c r="W207" i="15"/>
  <c r="W206" i="15"/>
  <c r="W205" i="15"/>
  <c r="W204" i="15"/>
  <c r="W203" i="15"/>
  <c r="W202" i="15"/>
  <c r="W201" i="15"/>
  <c r="W200" i="15"/>
  <c r="W199" i="15"/>
  <c r="W198" i="15"/>
  <c r="W197" i="15"/>
  <c r="W196" i="15"/>
  <c r="W195" i="15"/>
  <c r="W194" i="15"/>
  <c r="W193" i="15"/>
  <c r="W192" i="15"/>
  <c r="W191" i="15"/>
  <c r="W190" i="15"/>
  <c r="W189" i="15"/>
  <c r="W188" i="15"/>
  <c r="W187" i="15"/>
  <c r="W186" i="15"/>
  <c r="W185" i="15"/>
  <c r="W184" i="15"/>
  <c r="W183" i="15"/>
  <c r="W182" i="15"/>
  <c r="W181" i="15"/>
  <c r="W180" i="15"/>
  <c r="W179" i="15"/>
  <c r="W178" i="15"/>
  <c r="W177" i="15"/>
  <c r="W176" i="15"/>
  <c r="W175" i="15"/>
  <c r="W174" i="15"/>
  <c r="W173" i="15"/>
  <c r="W172" i="15"/>
  <c r="W171" i="15"/>
  <c r="W170" i="15"/>
  <c r="W169" i="15"/>
  <c r="W168" i="15"/>
  <c r="W167" i="15"/>
  <c r="W166" i="15"/>
  <c r="W165" i="15"/>
  <c r="W164" i="15"/>
  <c r="W163" i="15"/>
  <c r="W162" i="15"/>
  <c r="W161" i="15"/>
  <c r="W160" i="15"/>
  <c r="W159" i="15"/>
  <c r="W158" i="15"/>
  <c r="W157" i="15"/>
  <c r="W156" i="15"/>
  <c r="W155" i="15"/>
  <c r="W154" i="15"/>
  <c r="W153" i="15"/>
  <c r="W152" i="15"/>
  <c r="W151" i="15"/>
  <c r="W150" i="15"/>
  <c r="W149" i="15"/>
  <c r="Y149" i="15" s="1"/>
  <c r="W148" i="15"/>
  <c r="W147" i="15"/>
  <c r="W145" i="15"/>
  <c r="W144" i="15"/>
  <c r="W143" i="15"/>
  <c r="W142" i="15"/>
  <c r="Y142" i="15" s="1"/>
  <c r="W141" i="15"/>
  <c r="W140" i="15"/>
  <c r="W139" i="15"/>
  <c r="W138" i="15"/>
  <c r="W137" i="15"/>
  <c r="W136" i="15"/>
  <c r="W135" i="15"/>
  <c r="W134" i="15"/>
  <c r="W133" i="15"/>
  <c r="W132" i="15"/>
  <c r="W131" i="15"/>
  <c r="W130" i="15"/>
  <c r="W129" i="15"/>
  <c r="W128" i="15"/>
  <c r="W127" i="15"/>
  <c r="W126" i="15"/>
  <c r="W125" i="15"/>
  <c r="W124" i="15"/>
  <c r="W123" i="15"/>
  <c r="W122" i="15"/>
  <c r="W121" i="15"/>
  <c r="Y121" i="15" s="1"/>
  <c r="W120" i="15"/>
  <c r="W119" i="15"/>
  <c r="W118" i="15"/>
  <c r="W117" i="15"/>
  <c r="W116" i="15"/>
  <c r="Y116" i="15" s="1"/>
  <c r="W115" i="15"/>
  <c r="W114" i="15"/>
  <c r="W113" i="15"/>
  <c r="W112" i="15"/>
  <c r="W111" i="15"/>
  <c r="W110" i="15"/>
  <c r="W109" i="15"/>
  <c r="W108" i="15"/>
  <c r="W107" i="15"/>
  <c r="W106" i="15"/>
  <c r="W105" i="15"/>
  <c r="W104" i="15"/>
  <c r="W103" i="15"/>
  <c r="W102" i="15"/>
  <c r="W101" i="15"/>
  <c r="W100" i="15"/>
  <c r="W99" i="15"/>
  <c r="W98" i="15"/>
  <c r="W97" i="15"/>
  <c r="W96" i="15"/>
  <c r="W95" i="15"/>
  <c r="W94" i="15"/>
  <c r="W93" i="15"/>
  <c r="W92" i="15"/>
  <c r="W91" i="15"/>
  <c r="Y91" i="15" s="1"/>
  <c r="W90" i="15"/>
  <c r="W89" i="15"/>
  <c r="W88" i="15"/>
  <c r="W87" i="15"/>
  <c r="W86" i="15"/>
  <c r="Y86" i="15" s="1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52" i="15"/>
  <c r="W51" i="15"/>
  <c r="W50" i="15"/>
  <c r="Y50" i="15" s="1"/>
  <c r="W49" i="15"/>
  <c r="W48" i="15"/>
  <c r="W47" i="15"/>
  <c r="W46" i="15"/>
  <c r="W45" i="15"/>
  <c r="W44" i="15"/>
  <c r="W43" i="15"/>
  <c r="W42" i="15"/>
  <c r="W41" i="15"/>
  <c r="W40" i="15"/>
  <c r="W39" i="15"/>
  <c r="W38" i="15"/>
  <c r="W37" i="15"/>
  <c r="W36" i="15"/>
  <c r="W35" i="15"/>
  <c r="W34" i="15"/>
  <c r="W33" i="15"/>
  <c r="W32" i="15"/>
  <c r="W31" i="15"/>
  <c r="W30" i="15"/>
  <c r="W29" i="15"/>
  <c r="W28" i="15"/>
  <c r="W27" i="15"/>
  <c r="W26" i="15"/>
  <c r="W25" i="15"/>
  <c r="W24" i="15"/>
  <c r="W23" i="15"/>
  <c r="W22" i="15"/>
  <c r="W21" i="15"/>
  <c r="W20" i="15"/>
  <c r="W19" i="15"/>
  <c r="Y19" i="15" s="1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T209" i="15" l="1"/>
  <c r="U209" i="15"/>
  <c r="V209" i="15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6" i="36"/>
  <c r="O17" i="36"/>
  <c r="O18" i="36"/>
  <c r="O19" i="36"/>
  <c r="O20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O102" i="36"/>
  <c r="O103" i="36"/>
  <c r="O104" i="36"/>
  <c r="O105" i="36"/>
  <c r="O106" i="36"/>
  <c r="O107" i="36"/>
  <c r="O108" i="36"/>
  <c r="O109" i="36"/>
  <c r="O110" i="36"/>
  <c r="O111" i="36"/>
  <c r="O113" i="36"/>
  <c r="O114" i="36"/>
  <c r="O115" i="36"/>
  <c r="O116" i="36"/>
  <c r="O117" i="36"/>
  <c r="O118" i="36"/>
  <c r="O119" i="36"/>
  <c r="O120" i="36"/>
  <c r="O121" i="36"/>
  <c r="O122" i="36"/>
  <c r="O123" i="36"/>
  <c r="O124" i="36"/>
  <c r="O125" i="36"/>
  <c r="O126" i="36"/>
  <c r="O127" i="36"/>
  <c r="O128" i="36"/>
  <c r="O129" i="36"/>
  <c r="O130" i="36"/>
  <c r="O131" i="36"/>
  <c r="O132" i="36"/>
  <c r="O133" i="36"/>
  <c r="O134" i="36"/>
  <c r="O135" i="36"/>
  <c r="O136" i="36"/>
  <c r="O137" i="36"/>
  <c r="O139" i="36"/>
  <c r="O140" i="36"/>
  <c r="O141" i="36"/>
  <c r="O142" i="36"/>
  <c r="O143" i="36"/>
  <c r="O144" i="36"/>
  <c r="O145" i="36"/>
  <c r="O146" i="36"/>
  <c r="O147" i="36"/>
  <c r="O148" i="36"/>
  <c r="O149" i="36"/>
  <c r="O150" i="36"/>
  <c r="O151" i="36"/>
  <c r="O152" i="36"/>
  <c r="O153" i="36"/>
  <c r="O154" i="36"/>
  <c r="O155" i="36"/>
  <c r="O156" i="36"/>
  <c r="O157" i="36"/>
  <c r="O158" i="36"/>
  <c r="O159" i="36"/>
  <c r="O160" i="36"/>
  <c r="O161" i="36"/>
  <c r="O162" i="36"/>
  <c r="O163" i="36"/>
  <c r="O164" i="36"/>
  <c r="O165" i="36"/>
  <c r="O166" i="36"/>
  <c r="O167" i="36"/>
  <c r="O168" i="36"/>
  <c r="O170" i="36"/>
  <c r="O171" i="36"/>
  <c r="O172" i="36"/>
  <c r="O173" i="36"/>
  <c r="O174" i="36"/>
  <c r="O175" i="36"/>
  <c r="O176" i="36"/>
  <c r="O177" i="36"/>
  <c r="O178" i="36"/>
  <c r="O179" i="36"/>
  <c r="O180" i="36"/>
  <c r="O181" i="36"/>
  <c r="O182" i="36"/>
  <c r="O183" i="36"/>
  <c r="O184" i="36"/>
  <c r="O185" i="36"/>
  <c r="O186" i="36"/>
  <c r="O187" i="36"/>
  <c r="O188" i="36"/>
  <c r="O189" i="36"/>
  <c r="O190" i="36"/>
  <c r="O191" i="36"/>
  <c r="O192" i="36"/>
  <c r="O193" i="36"/>
  <c r="O194" i="36"/>
  <c r="O195" i="36"/>
  <c r="O196" i="36"/>
  <c r="O197" i="36"/>
  <c r="O198" i="36"/>
  <c r="O199" i="36"/>
  <c r="O200" i="36"/>
  <c r="O201" i="36"/>
  <c r="O202" i="36"/>
  <c r="O203" i="36"/>
  <c r="J3" i="36"/>
  <c r="K3" i="36"/>
  <c r="L3" i="36"/>
  <c r="M3" i="36"/>
  <c r="N3" i="36"/>
  <c r="J4" i="36"/>
  <c r="K4" i="36"/>
  <c r="L4" i="36"/>
  <c r="M4" i="36"/>
  <c r="N4" i="36"/>
  <c r="J5" i="36"/>
  <c r="K5" i="36"/>
  <c r="L5" i="36"/>
  <c r="M5" i="36"/>
  <c r="N5" i="36"/>
  <c r="J6" i="36"/>
  <c r="K6" i="36"/>
  <c r="L6" i="36"/>
  <c r="M6" i="36"/>
  <c r="N6" i="36"/>
  <c r="J7" i="36"/>
  <c r="K7" i="36"/>
  <c r="L7" i="36"/>
  <c r="M7" i="36"/>
  <c r="N7" i="36"/>
  <c r="J8" i="36"/>
  <c r="K8" i="36"/>
  <c r="L8" i="36"/>
  <c r="M8" i="36"/>
  <c r="N8" i="36"/>
  <c r="J9" i="36"/>
  <c r="K9" i="36"/>
  <c r="L9" i="36"/>
  <c r="M9" i="36"/>
  <c r="N9" i="36"/>
  <c r="J10" i="36"/>
  <c r="K10" i="36"/>
  <c r="L10" i="36"/>
  <c r="M10" i="36"/>
  <c r="N10" i="36"/>
  <c r="J11" i="36"/>
  <c r="K11" i="36"/>
  <c r="L11" i="36"/>
  <c r="M11" i="36"/>
  <c r="N11" i="36"/>
  <c r="J12" i="36"/>
  <c r="K12" i="36"/>
  <c r="L12" i="36"/>
  <c r="M12" i="36"/>
  <c r="N12" i="36"/>
  <c r="J13" i="36"/>
  <c r="K13" i="36"/>
  <c r="L13" i="36"/>
  <c r="M13" i="36"/>
  <c r="N13" i="36"/>
  <c r="J14" i="36"/>
  <c r="K14" i="36"/>
  <c r="L14" i="36"/>
  <c r="M14" i="36"/>
  <c r="N14" i="36"/>
  <c r="J16" i="36"/>
  <c r="K16" i="36"/>
  <c r="L16" i="36"/>
  <c r="M16" i="36"/>
  <c r="N16" i="36"/>
  <c r="J17" i="36"/>
  <c r="K17" i="36"/>
  <c r="L17" i="36"/>
  <c r="M17" i="36"/>
  <c r="N17" i="36"/>
  <c r="J18" i="36"/>
  <c r="K18" i="36"/>
  <c r="L18" i="36"/>
  <c r="M18" i="36"/>
  <c r="N18" i="36"/>
  <c r="J19" i="36"/>
  <c r="K19" i="36"/>
  <c r="L19" i="36"/>
  <c r="M19" i="36"/>
  <c r="N19" i="36"/>
  <c r="J20" i="36"/>
  <c r="K20" i="36"/>
  <c r="L20" i="36"/>
  <c r="M20" i="36"/>
  <c r="N20" i="36"/>
  <c r="J22" i="36"/>
  <c r="K22" i="36"/>
  <c r="L22" i="36"/>
  <c r="M22" i="36"/>
  <c r="N22" i="36"/>
  <c r="J23" i="36"/>
  <c r="K23" i="36"/>
  <c r="L23" i="36"/>
  <c r="M23" i="36"/>
  <c r="N23" i="36"/>
  <c r="J24" i="36"/>
  <c r="K24" i="36"/>
  <c r="L24" i="36"/>
  <c r="M24" i="36"/>
  <c r="N24" i="36"/>
  <c r="J25" i="36"/>
  <c r="K25" i="36"/>
  <c r="L25" i="36"/>
  <c r="M25" i="36"/>
  <c r="N25" i="36"/>
  <c r="J26" i="36"/>
  <c r="K26" i="36"/>
  <c r="L26" i="36"/>
  <c r="M26" i="36"/>
  <c r="N26" i="36"/>
  <c r="J27" i="36"/>
  <c r="K27" i="36"/>
  <c r="L27" i="36"/>
  <c r="M27" i="36"/>
  <c r="N27" i="36"/>
  <c r="J28" i="36"/>
  <c r="K28" i="36"/>
  <c r="L28" i="36"/>
  <c r="M28" i="36"/>
  <c r="N28" i="36"/>
  <c r="J29" i="36"/>
  <c r="K29" i="36"/>
  <c r="L29" i="36"/>
  <c r="M29" i="36"/>
  <c r="N29" i="36"/>
  <c r="J30" i="36"/>
  <c r="K30" i="36"/>
  <c r="L30" i="36"/>
  <c r="M30" i="36"/>
  <c r="N30" i="36"/>
  <c r="J31" i="36"/>
  <c r="K31" i="36"/>
  <c r="L31" i="36"/>
  <c r="M31" i="36"/>
  <c r="N31" i="36"/>
  <c r="J32" i="36"/>
  <c r="K32" i="36"/>
  <c r="L32" i="36"/>
  <c r="M32" i="36"/>
  <c r="N32" i="36"/>
  <c r="J33" i="36"/>
  <c r="K33" i="36"/>
  <c r="L33" i="36"/>
  <c r="M33" i="36"/>
  <c r="N33" i="36"/>
  <c r="J34" i="36"/>
  <c r="K34" i="36"/>
  <c r="L34" i="36"/>
  <c r="M34" i="36"/>
  <c r="N34" i="36"/>
  <c r="J35" i="36"/>
  <c r="K35" i="36"/>
  <c r="L35" i="36"/>
  <c r="M35" i="36"/>
  <c r="N35" i="36"/>
  <c r="J36" i="36"/>
  <c r="K36" i="36"/>
  <c r="L36" i="36"/>
  <c r="M36" i="36"/>
  <c r="N36" i="36"/>
  <c r="J37" i="36"/>
  <c r="K37" i="36"/>
  <c r="L37" i="36"/>
  <c r="M37" i="36"/>
  <c r="N37" i="36"/>
  <c r="J38" i="36"/>
  <c r="K38" i="36"/>
  <c r="L38" i="36"/>
  <c r="M38" i="36"/>
  <c r="N38" i="36"/>
  <c r="J39" i="36"/>
  <c r="K39" i="36"/>
  <c r="L39" i="36"/>
  <c r="M39" i="36"/>
  <c r="N39" i="36"/>
  <c r="J40" i="36"/>
  <c r="K40" i="36"/>
  <c r="L40" i="36"/>
  <c r="M40" i="36"/>
  <c r="N40" i="36"/>
  <c r="J41" i="36"/>
  <c r="K41" i="36"/>
  <c r="L41" i="36"/>
  <c r="M41" i="36"/>
  <c r="N41" i="36"/>
  <c r="J42" i="36"/>
  <c r="K42" i="36"/>
  <c r="L42" i="36"/>
  <c r="M42" i="36"/>
  <c r="N42" i="36"/>
  <c r="J43" i="36"/>
  <c r="K43" i="36"/>
  <c r="L43" i="36"/>
  <c r="M43" i="36"/>
  <c r="N43" i="36"/>
  <c r="J44" i="36"/>
  <c r="K44" i="36"/>
  <c r="L44" i="36"/>
  <c r="M44" i="36"/>
  <c r="N44" i="36"/>
  <c r="J45" i="36"/>
  <c r="K45" i="36"/>
  <c r="L45" i="36"/>
  <c r="M45" i="36"/>
  <c r="N45" i="36"/>
  <c r="J47" i="36"/>
  <c r="K47" i="36"/>
  <c r="L47" i="36"/>
  <c r="M47" i="36"/>
  <c r="N47" i="36"/>
  <c r="J48" i="36"/>
  <c r="K48" i="36"/>
  <c r="L48" i="36"/>
  <c r="M48" i="36"/>
  <c r="N48" i="36"/>
  <c r="I49" i="36"/>
  <c r="J49" i="36"/>
  <c r="K49" i="36"/>
  <c r="L49" i="36"/>
  <c r="M49" i="36"/>
  <c r="N49" i="36"/>
  <c r="J50" i="36"/>
  <c r="K50" i="36"/>
  <c r="L50" i="36"/>
  <c r="M50" i="36"/>
  <c r="N50" i="36"/>
  <c r="J51" i="36"/>
  <c r="K51" i="36"/>
  <c r="L51" i="36"/>
  <c r="M51" i="36"/>
  <c r="N51" i="36"/>
  <c r="J52" i="36"/>
  <c r="K52" i="36"/>
  <c r="L52" i="36"/>
  <c r="M52" i="36"/>
  <c r="N52" i="36"/>
  <c r="J53" i="36"/>
  <c r="K53" i="36"/>
  <c r="L53" i="36"/>
  <c r="M53" i="36"/>
  <c r="N53" i="36"/>
  <c r="J54" i="36"/>
  <c r="K54" i="36"/>
  <c r="L54" i="36"/>
  <c r="M54" i="36"/>
  <c r="N54" i="36"/>
  <c r="J55" i="36"/>
  <c r="K55" i="36"/>
  <c r="L55" i="36"/>
  <c r="M55" i="36"/>
  <c r="N55" i="36"/>
  <c r="J56" i="36"/>
  <c r="K56" i="36"/>
  <c r="L56" i="36"/>
  <c r="M56" i="36"/>
  <c r="N56" i="36"/>
  <c r="J57" i="36"/>
  <c r="K57" i="36"/>
  <c r="L57" i="36"/>
  <c r="M57" i="36"/>
  <c r="N57" i="36"/>
  <c r="J58" i="36"/>
  <c r="K58" i="36"/>
  <c r="L58" i="36"/>
  <c r="M58" i="36"/>
  <c r="N58" i="36"/>
  <c r="J59" i="36"/>
  <c r="K59" i="36"/>
  <c r="L59" i="36"/>
  <c r="M59" i="36"/>
  <c r="N59" i="36"/>
  <c r="J60" i="36"/>
  <c r="K60" i="36"/>
  <c r="L60" i="36"/>
  <c r="M60" i="36"/>
  <c r="N60" i="36"/>
  <c r="J61" i="36"/>
  <c r="K61" i="36"/>
  <c r="L61" i="36"/>
  <c r="M61" i="36"/>
  <c r="N61" i="36"/>
  <c r="J62" i="36"/>
  <c r="K62" i="36"/>
  <c r="L62" i="36"/>
  <c r="M62" i="36"/>
  <c r="N62" i="36"/>
  <c r="J63" i="36"/>
  <c r="K63" i="36"/>
  <c r="L63" i="36"/>
  <c r="M63" i="36"/>
  <c r="N63" i="36"/>
  <c r="J64" i="36"/>
  <c r="K64" i="36"/>
  <c r="L64" i="36"/>
  <c r="M64" i="36"/>
  <c r="N64" i="36"/>
  <c r="I65" i="36"/>
  <c r="J65" i="36"/>
  <c r="K65" i="36"/>
  <c r="L65" i="36"/>
  <c r="M65" i="36"/>
  <c r="N65" i="36"/>
  <c r="J66" i="36"/>
  <c r="K66" i="36"/>
  <c r="L66" i="36"/>
  <c r="M66" i="36"/>
  <c r="N66" i="36"/>
  <c r="J67" i="36"/>
  <c r="K67" i="36"/>
  <c r="L67" i="36"/>
  <c r="M67" i="36"/>
  <c r="N67" i="36"/>
  <c r="J68" i="36"/>
  <c r="K68" i="36"/>
  <c r="L68" i="36"/>
  <c r="M68" i="36"/>
  <c r="N68" i="36"/>
  <c r="J69" i="36"/>
  <c r="K69" i="36"/>
  <c r="L69" i="36"/>
  <c r="M69" i="36"/>
  <c r="N69" i="36"/>
  <c r="J70" i="36"/>
  <c r="K70" i="36"/>
  <c r="L70" i="36"/>
  <c r="M70" i="36"/>
  <c r="N70" i="36"/>
  <c r="J71" i="36"/>
  <c r="K71" i="36"/>
  <c r="L71" i="36"/>
  <c r="M71" i="36"/>
  <c r="N71" i="36"/>
  <c r="J72" i="36"/>
  <c r="K72" i="36"/>
  <c r="L72" i="36"/>
  <c r="M72" i="36"/>
  <c r="N72" i="36"/>
  <c r="J73" i="36"/>
  <c r="K73" i="36"/>
  <c r="L73" i="36"/>
  <c r="M73" i="36"/>
  <c r="N73" i="36"/>
  <c r="J74" i="36"/>
  <c r="K74" i="36"/>
  <c r="L74" i="36"/>
  <c r="M74" i="36"/>
  <c r="N74" i="36"/>
  <c r="J75" i="36"/>
  <c r="K75" i="36"/>
  <c r="L75" i="36"/>
  <c r="M75" i="36"/>
  <c r="N75" i="36"/>
  <c r="J76" i="36"/>
  <c r="K76" i="36"/>
  <c r="L76" i="36"/>
  <c r="N76" i="36"/>
  <c r="J77" i="36"/>
  <c r="K77" i="36"/>
  <c r="L77" i="36"/>
  <c r="M77" i="36"/>
  <c r="N77" i="36"/>
  <c r="J78" i="36"/>
  <c r="K78" i="36"/>
  <c r="L78" i="36"/>
  <c r="M78" i="36"/>
  <c r="N78" i="36"/>
  <c r="J79" i="36"/>
  <c r="K79" i="36"/>
  <c r="L79" i="36"/>
  <c r="M79" i="36"/>
  <c r="N79" i="36"/>
  <c r="J80" i="36"/>
  <c r="K80" i="36"/>
  <c r="L80" i="36"/>
  <c r="M80" i="36"/>
  <c r="N80" i="36"/>
  <c r="J81" i="36"/>
  <c r="K81" i="36"/>
  <c r="L81" i="36"/>
  <c r="M81" i="36"/>
  <c r="N81" i="36"/>
  <c r="J82" i="36"/>
  <c r="K82" i="36"/>
  <c r="L82" i="36"/>
  <c r="M82" i="36"/>
  <c r="N82" i="36"/>
  <c r="J83" i="36"/>
  <c r="K83" i="36"/>
  <c r="L83" i="36"/>
  <c r="M83" i="36"/>
  <c r="N83" i="36"/>
  <c r="J84" i="36"/>
  <c r="K84" i="36"/>
  <c r="L84" i="36"/>
  <c r="M84" i="36"/>
  <c r="N84" i="36"/>
  <c r="J85" i="36"/>
  <c r="K85" i="36"/>
  <c r="L85" i="36"/>
  <c r="M85" i="36"/>
  <c r="N85" i="36"/>
  <c r="J86" i="36"/>
  <c r="K86" i="36"/>
  <c r="L86" i="36"/>
  <c r="M86" i="36"/>
  <c r="N86" i="36"/>
  <c r="J88" i="36"/>
  <c r="K88" i="36"/>
  <c r="L88" i="36"/>
  <c r="M88" i="36"/>
  <c r="N88" i="36"/>
  <c r="J89" i="36"/>
  <c r="K89" i="36"/>
  <c r="L89" i="36"/>
  <c r="M89" i="36"/>
  <c r="N89" i="36"/>
  <c r="J90" i="36"/>
  <c r="K90" i="36"/>
  <c r="L90" i="36"/>
  <c r="M90" i="36"/>
  <c r="N90" i="36"/>
  <c r="J91" i="36"/>
  <c r="K91" i="36"/>
  <c r="L91" i="36"/>
  <c r="M91" i="36"/>
  <c r="N91" i="36"/>
  <c r="J92" i="36"/>
  <c r="K92" i="36"/>
  <c r="L92" i="36"/>
  <c r="M92" i="36"/>
  <c r="N92" i="36"/>
  <c r="J93" i="36"/>
  <c r="K93" i="36"/>
  <c r="L93" i="36"/>
  <c r="M93" i="36"/>
  <c r="N93" i="36"/>
  <c r="J94" i="36"/>
  <c r="K94" i="36"/>
  <c r="L94" i="36"/>
  <c r="M94" i="36"/>
  <c r="N94" i="36"/>
  <c r="J95" i="36"/>
  <c r="K95" i="36"/>
  <c r="L95" i="36"/>
  <c r="M95" i="36"/>
  <c r="N95" i="36"/>
  <c r="J96" i="36"/>
  <c r="K96" i="36"/>
  <c r="L96" i="36"/>
  <c r="M96" i="36"/>
  <c r="N96" i="36"/>
  <c r="J97" i="36"/>
  <c r="K97" i="36"/>
  <c r="L97" i="36"/>
  <c r="M97" i="36"/>
  <c r="N97" i="36"/>
  <c r="J98" i="36"/>
  <c r="K98" i="36"/>
  <c r="L98" i="36"/>
  <c r="M98" i="36"/>
  <c r="N98" i="36"/>
  <c r="J99" i="36"/>
  <c r="K99" i="36"/>
  <c r="L99" i="36"/>
  <c r="M99" i="36"/>
  <c r="N99" i="36"/>
  <c r="J100" i="36"/>
  <c r="K100" i="36"/>
  <c r="L100" i="36"/>
  <c r="M100" i="36"/>
  <c r="N100" i="36"/>
  <c r="J101" i="36"/>
  <c r="K101" i="36"/>
  <c r="L101" i="36"/>
  <c r="M101" i="36"/>
  <c r="N101" i="36"/>
  <c r="J102" i="36"/>
  <c r="K102" i="36"/>
  <c r="L102" i="36"/>
  <c r="M102" i="36"/>
  <c r="N102" i="36"/>
  <c r="J103" i="36"/>
  <c r="K103" i="36"/>
  <c r="L103" i="36"/>
  <c r="M103" i="36"/>
  <c r="N103" i="36"/>
  <c r="J104" i="36"/>
  <c r="K104" i="36"/>
  <c r="L104" i="36"/>
  <c r="M104" i="36"/>
  <c r="N104" i="36"/>
  <c r="J105" i="36"/>
  <c r="K105" i="36"/>
  <c r="L105" i="36"/>
  <c r="M105" i="36"/>
  <c r="N105" i="36"/>
  <c r="J106" i="36"/>
  <c r="K106" i="36"/>
  <c r="L106" i="36"/>
  <c r="M106" i="36"/>
  <c r="N106" i="36"/>
  <c r="J107" i="36"/>
  <c r="K107" i="36"/>
  <c r="L107" i="36"/>
  <c r="M107" i="36"/>
  <c r="N107" i="36"/>
  <c r="J108" i="36"/>
  <c r="K108" i="36"/>
  <c r="L108" i="36"/>
  <c r="M108" i="36"/>
  <c r="N108" i="36"/>
  <c r="J109" i="36"/>
  <c r="K109" i="36"/>
  <c r="L109" i="36"/>
  <c r="M109" i="36"/>
  <c r="N109" i="36"/>
  <c r="J110" i="36"/>
  <c r="K110" i="36"/>
  <c r="L110" i="36"/>
  <c r="M110" i="36"/>
  <c r="N110" i="36"/>
  <c r="J111" i="36"/>
  <c r="K111" i="36"/>
  <c r="L111" i="36"/>
  <c r="M111" i="36"/>
  <c r="N111" i="36"/>
  <c r="J113" i="36"/>
  <c r="K113" i="36"/>
  <c r="L113" i="36"/>
  <c r="M113" i="36"/>
  <c r="N113" i="36"/>
  <c r="J114" i="36"/>
  <c r="K114" i="36"/>
  <c r="L114" i="36"/>
  <c r="M114" i="36"/>
  <c r="N114" i="36"/>
  <c r="J115" i="36"/>
  <c r="K115" i="36"/>
  <c r="L115" i="36"/>
  <c r="M115" i="36"/>
  <c r="N115" i="36"/>
  <c r="J116" i="36"/>
  <c r="K116" i="36"/>
  <c r="L116" i="36"/>
  <c r="M116" i="36"/>
  <c r="N116" i="36"/>
  <c r="J117" i="36"/>
  <c r="K117" i="36"/>
  <c r="L117" i="36"/>
  <c r="M117" i="36"/>
  <c r="N117" i="36"/>
  <c r="J118" i="36"/>
  <c r="K118" i="36"/>
  <c r="L118" i="36"/>
  <c r="M118" i="36"/>
  <c r="N118" i="36"/>
  <c r="I119" i="36"/>
  <c r="J119" i="36"/>
  <c r="K119" i="36"/>
  <c r="L119" i="36"/>
  <c r="M119" i="36"/>
  <c r="N119" i="36"/>
  <c r="J120" i="36"/>
  <c r="K120" i="36"/>
  <c r="L120" i="36"/>
  <c r="M120" i="36"/>
  <c r="N120" i="36"/>
  <c r="J121" i="36"/>
  <c r="K121" i="36"/>
  <c r="L121" i="36"/>
  <c r="M121" i="36"/>
  <c r="N121" i="36"/>
  <c r="J122" i="36"/>
  <c r="K122" i="36"/>
  <c r="L122" i="36"/>
  <c r="M122" i="36"/>
  <c r="N122" i="36"/>
  <c r="J123" i="36"/>
  <c r="K123" i="36"/>
  <c r="L123" i="36"/>
  <c r="M123" i="36"/>
  <c r="N123" i="36"/>
  <c r="J124" i="36"/>
  <c r="K124" i="36"/>
  <c r="L124" i="36"/>
  <c r="M124" i="36"/>
  <c r="N124" i="36"/>
  <c r="J125" i="36"/>
  <c r="K125" i="36"/>
  <c r="L125" i="36"/>
  <c r="M125" i="36"/>
  <c r="N125" i="36"/>
  <c r="J126" i="36"/>
  <c r="K126" i="36"/>
  <c r="L126" i="36"/>
  <c r="M126" i="36"/>
  <c r="N126" i="36"/>
  <c r="J127" i="36"/>
  <c r="K127" i="36"/>
  <c r="L127" i="36"/>
  <c r="M127" i="36"/>
  <c r="N127" i="36"/>
  <c r="J128" i="36"/>
  <c r="K128" i="36"/>
  <c r="L128" i="36"/>
  <c r="M128" i="36"/>
  <c r="N128" i="36"/>
  <c r="J129" i="36"/>
  <c r="K129" i="36"/>
  <c r="L129" i="36"/>
  <c r="M129" i="36"/>
  <c r="N129" i="36"/>
  <c r="I130" i="36"/>
  <c r="J130" i="36"/>
  <c r="K130" i="36"/>
  <c r="L130" i="36"/>
  <c r="M130" i="36"/>
  <c r="N130" i="36"/>
  <c r="J131" i="36"/>
  <c r="K131" i="36"/>
  <c r="L131" i="36"/>
  <c r="M131" i="36"/>
  <c r="N131" i="36"/>
  <c r="J132" i="36"/>
  <c r="K132" i="36"/>
  <c r="L132" i="36"/>
  <c r="M132" i="36"/>
  <c r="N132" i="36"/>
  <c r="J133" i="36"/>
  <c r="K133" i="36"/>
  <c r="L133" i="36"/>
  <c r="M133" i="36"/>
  <c r="N133" i="36"/>
  <c r="J134" i="36"/>
  <c r="K134" i="36"/>
  <c r="L134" i="36"/>
  <c r="M134" i="36"/>
  <c r="N134" i="36"/>
  <c r="J135" i="36"/>
  <c r="K135" i="36"/>
  <c r="L135" i="36"/>
  <c r="M135" i="36"/>
  <c r="N135" i="36"/>
  <c r="J136" i="36"/>
  <c r="K136" i="36"/>
  <c r="L136" i="36"/>
  <c r="M136" i="36"/>
  <c r="N136" i="36"/>
  <c r="J137" i="36"/>
  <c r="K137" i="36"/>
  <c r="L137" i="36"/>
  <c r="M137" i="36"/>
  <c r="N137" i="36"/>
  <c r="J139" i="36"/>
  <c r="K139" i="36"/>
  <c r="L139" i="36"/>
  <c r="M139" i="36"/>
  <c r="N139" i="36"/>
  <c r="J140" i="36"/>
  <c r="K140" i="36"/>
  <c r="L140" i="36"/>
  <c r="M140" i="36"/>
  <c r="N140" i="36"/>
  <c r="J141" i="36"/>
  <c r="K141" i="36"/>
  <c r="L141" i="36"/>
  <c r="M141" i="36"/>
  <c r="N141" i="36"/>
  <c r="J142" i="36"/>
  <c r="K142" i="36"/>
  <c r="L142" i="36"/>
  <c r="M142" i="36"/>
  <c r="N142" i="36"/>
  <c r="J143" i="36"/>
  <c r="K143" i="36"/>
  <c r="L143" i="36"/>
  <c r="M143" i="36"/>
  <c r="N143" i="36"/>
  <c r="J144" i="36"/>
  <c r="K144" i="36"/>
  <c r="L144" i="36"/>
  <c r="M144" i="36"/>
  <c r="N144" i="36"/>
  <c r="J145" i="36"/>
  <c r="K145" i="36"/>
  <c r="L145" i="36"/>
  <c r="M145" i="36"/>
  <c r="N145" i="36"/>
  <c r="J146" i="36"/>
  <c r="K146" i="36"/>
  <c r="L146" i="36"/>
  <c r="M146" i="36"/>
  <c r="N146" i="36"/>
  <c r="J147" i="36"/>
  <c r="K147" i="36"/>
  <c r="L147" i="36"/>
  <c r="M147" i="36"/>
  <c r="N147" i="36"/>
  <c r="J148" i="36"/>
  <c r="K148" i="36"/>
  <c r="L148" i="36"/>
  <c r="M148" i="36"/>
  <c r="N148" i="36"/>
  <c r="J149" i="36"/>
  <c r="K149" i="36"/>
  <c r="L149" i="36"/>
  <c r="M149" i="36"/>
  <c r="N149" i="36"/>
  <c r="J150" i="36"/>
  <c r="K150" i="36"/>
  <c r="L150" i="36"/>
  <c r="M150" i="36"/>
  <c r="N150" i="36"/>
  <c r="J151" i="36"/>
  <c r="K151" i="36"/>
  <c r="L151" i="36"/>
  <c r="M151" i="36"/>
  <c r="N151" i="36"/>
  <c r="J152" i="36"/>
  <c r="K152" i="36"/>
  <c r="L152" i="36"/>
  <c r="M152" i="36"/>
  <c r="N152" i="36"/>
  <c r="J153" i="36"/>
  <c r="K153" i="36"/>
  <c r="L153" i="36"/>
  <c r="M153" i="36"/>
  <c r="N153" i="36"/>
  <c r="J154" i="36"/>
  <c r="K154" i="36"/>
  <c r="L154" i="36"/>
  <c r="M154" i="36"/>
  <c r="N154" i="36"/>
  <c r="J155" i="36"/>
  <c r="K155" i="36"/>
  <c r="L155" i="36"/>
  <c r="M155" i="36"/>
  <c r="N155" i="36"/>
  <c r="J156" i="36"/>
  <c r="K156" i="36"/>
  <c r="L156" i="36"/>
  <c r="M156" i="36"/>
  <c r="N156" i="36"/>
  <c r="J157" i="36"/>
  <c r="K157" i="36"/>
  <c r="L157" i="36"/>
  <c r="M157" i="36"/>
  <c r="N157" i="36"/>
  <c r="J158" i="36"/>
  <c r="K158" i="36"/>
  <c r="L158" i="36"/>
  <c r="M158" i="36"/>
  <c r="N158" i="36"/>
  <c r="J159" i="36"/>
  <c r="K159" i="36"/>
  <c r="L159" i="36"/>
  <c r="M159" i="36"/>
  <c r="N159" i="36"/>
  <c r="J160" i="36"/>
  <c r="K160" i="36"/>
  <c r="L160" i="36"/>
  <c r="M160" i="36"/>
  <c r="N160" i="36"/>
  <c r="J161" i="36"/>
  <c r="K161" i="36"/>
  <c r="L161" i="36"/>
  <c r="M161" i="36"/>
  <c r="N161" i="36"/>
  <c r="J162" i="36"/>
  <c r="K162" i="36"/>
  <c r="L162" i="36"/>
  <c r="M162" i="36"/>
  <c r="N162" i="36"/>
  <c r="J163" i="36"/>
  <c r="K163" i="36"/>
  <c r="L163" i="36"/>
  <c r="M163" i="36"/>
  <c r="N163" i="36"/>
  <c r="J164" i="36"/>
  <c r="K164" i="36"/>
  <c r="L164" i="36"/>
  <c r="M164" i="36"/>
  <c r="N164" i="36"/>
  <c r="I165" i="36"/>
  <c r="J165" i="36"/>
  <c r="K165" i="36"/>
  <c r="L165" i="36"/>
  <c r="M165" i="36"/>
  <c r="N165" i="36"/>
  <c r="J166" i="36"/>
  <c r="K166" i="36"/>
  <c r="L166" i="36"/>
  <c r="M166" i="36"/>
  <c r="N166" i="36"/>
  <c r="J167" i="36"/>
  <c r="K167" i="36"/>
  <c r="L167" i="36"/>
  <c r="M167" i="36"/>
  <c r="N167" i="36"/>
  <c r="J168" i="36"/>
  <c r="K168" i="36"/>
  <c r="L168" i="36"/>
  <c r="M168" i="36"/>
  <c r="N168" i="36"/>
  <c r="J170" i="36"/>
  <c r="K170" i="36"/>
  <c r="L170" i="36"/>
  <c r="M170" i="36"/>
  <c r="N170" i="36"/>
  <c r="J171" i="36"/>
  <c r="K171" i="36"/>
  <c r="L171" i="36"/>
  <c r="M171" i="36"/>
  <c r="N171" i="36"/>
  <c r="J172" i="36"/>
  <c r="K172" i="36"/>
  <c r="L172" i="36"/>
  <c r="M172" i="36"/>
  <c r="N172" i="36"/>
  <c r="J173" i="36"/>
  <c r="K173" i="36"/>
  <c r="L173" i="36"/>
  <c r="M173" i="36"/>
  <c r="N173" i="36"/>
  <c r="J174" i="36"/>
  <c r="K174" i="36"/>
  <c r="L174" i="36"/>
  <c r="M174" i="36"/>
  <c r="N174" i="36"/>
  <c r="J175" i="36"/>
  <c r="K175" i="36"/>
  <c r="L175" i="36"/>
  <c r="M175" i="36"/>
  <c r="N175" i="36"/>
  <c r="J176" i="36"/>
  <c r="K176" i="36"/>
  <c r="L176" i="36"/>
  <c r="M176" i="36"/>
  <c r="N176" i="36"/>
  <c r="I177" i="36"/>
  <c r="J177" i="36"/>
  <c r="K177" i="36"/>
  <c r="L177" i="36"/>
  <c r="M177" i="36"/>
  <c r="N177" i="36"/>
  <c r="J178" i="36"/>
  <c r="K178" i="36"/>
  <c r="L178" i="36"/>
  <c r="M178" i="36"/>
  <c r="N178" i="36"/>
  <c r="J179" i="36"/>
  <c r="K179" i="36"/>
  <c r="L179" i="36"/>
  <c r="M179" i="36"/>
  <c r="N179" i="36"/>
  <c r="J180" i="36"/>
  <c r="K180" i="36"/>
  <c r="L180" i="36"/>
  <c r="M180" i="36"/>
  <c r="N180" i="36"/>
  <c r="J181" i="36"/>
  <c r="K181" i="36"/>
  <c r="L181" i="36"/>
  <c r="M181" i="36"/>
  <c r="N181" i="36"/>
  <c r="J182" i="36"/>
  <c r="K182" i="36"/>
  <c r="L182" i="36"/>
  <c r="M182" i="36"/>
  <c r="N182" i="36"/>
  <c r="J183" i="36"/>
  <c r="K183" i="36"/>
  <c r="L183" i="36"/>
  <c r="M183" i="36"/>
  <c r="N183" i="36"/>
  <c r="J184" i="36"/>
  <c r="K184" i="36"/>
  <c r="L184" i="36"/>
  <c r="M184" i="36"/>
  <c r="N184" i="36"/>
  <c r="J185" i="36"/>
  <c r="K185" i="36"/>
  <c r="L185" i="36"/>
  <c r="M185" i="36"/>
  <c r="N185" i="36"/>
  <c r="J186" i="36"/>
  <c r="K186" i="36"/>
  <c r="L186" i="36"/>
  <c r="M186" i="36"/>
  <c r="N186" i="36"/>
  <c r="J187" i="36"/>
  <c r="K187" i="36"/>
  <c r="L187" i="36"/>
  <c r="M187" i="36"/>
  <c r="N187" i="36"/>
  <c r="I188" i="36"/>
  <c r="J188" i="36"/>
  <c r="K188" i="36"/>
  <c r="L188" i="36"/>
  <c r="M188" i="36"/>
  <c r="N188" i="36"/>
  <c r="J189" i="36"/>
  <c r="K189" i="36"/>
  <c r="L189" i="36"/>
  <c r="M189" i="36"/>
  <c r="N189" i="36"/>
  <c r="J190" i="36"/>
  <c r="K190" i="36"/>
  <c r="L190" i="36"/>
  <c r="M190" i="36"/>
  <c r="N190" i="36"/>
  <c r="J191" i="36"/>
  <c r="K191" i="36"/>
  <c r="L191" i="36"/>
  <c r="M191" i="36"/>
  <c r="N191" i="36"/>
  <c r="J192" i="36"/>
  <c r="K192" i="36"/>
  <c r="L192" i="36"/>
  <c r="M192" i="36"/>
  <c r="N192" i="36"/>
  <c r="J193" i="36"/>
  <c r="K193" i="36"/>
  <c r="L193" i="36"/>
  <c r="M193" i="36"/>
  <c r="N193" i="36"/>
  <c r="J194" i="36"/>
  <c r="K194" i="36"/>
  <c r="L194" i="36"/>
  <c r="M194" i="36"/>
  <c r="N194" i="36"/>
  <c r="J195" i="36"/>
  <c r="K195" i="36"/>
  <c r="L195" i="36"/>
  <c r="M195" i="36"/>
  <c r="N195" i="36"/>
  <c r="J196" i="36"/>
  <c r="K196" i="36"/>
  <c r="L196" i="36"/>
  <c r="M196" i="36"/>
  <c r="N196" i="36"/>
  <c r="J197" i="36"/>
  <c r="K197" i="36"/>
  <c r="L197" i="36"/>
  <c r="M197" i="36"/>
  <c r="N197" i="36"/>
  <c r="J198" i="36"/>
  <c r="K198" i="36"/>
  <c r="L198" i="36"/>
  <c r="M198" i="36"/>
  <c r="N198" i="36"/>
  <c r="J199" i="36"/>
  <c r="K199" i="36"/>
  <c r="L199" i="36"/>
  <c r="M199" i="36"/>
  <c r="N199" i="36"/>
  <c r="J200" i="36"/>
  <c r="K200" i="36"/>
  <c r="L200" i="36"/>
  <c r="M200" i="36"/>
  <c r="N200" i="36"/>
  <c r="J201" i="36"/>
  <c r="K201" i="36"/>
  <c r="L201" i="36"/>
  <c r="M201" i="36"/>
  <c r="N201" i="36"/>
  <c r="J202" i="36"/>
  <c r="K202" i="36"/>
  <c r="L202" i="36"/>
  <c r="M202" i="36"/>
  <c r="N202" i="36"/>
  <c r="J203" i="36"/>
  <c r="K203" i="36"/>
  <c r="L203" i="36"/>
  <c r="M203" i="36"/>
  <c r="N203" i="36"/>
  <c r="M2" i="36"/>
  <c r="N2" i="36"/>
  <c r="J2" i="36"/>
  <c r="K2" i="36"/>
  <c r="L2" i="36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" i="36"/>
  <c r="G150" i="36"/>
  <c r="G147" i="36"/>
  <c r="G26" i="36"/>
  <c r="G137" i="36"/>
  <c r="G163" i="36"/>
  <c r="G48" i="36"/>
  <c r="G121" i="36"/>
  <c r="G107" i="36"/>
  <c r="G83" i="36"/>
  <c r="G122" i="36"/>
  <c r="G157" i="36"/>
  <c r="G102" i="36"/>
  <c r="G61" i="36"/>
  <c r="G162" i="36"/>
  <c r="G52" i="36"/>
  <c r="G196" i="36"/>
  <c r="G192" i="36"/>
  <c r="G41" i="36"/>
  <c r="G179" i="36"/>
  <c r="G151" i="36"/>
  <c r="G120" i="36"/>
  <c r="G30" i="36"/>
  <c r="G100" i="36"/>
  <c r="G94" i="36"/>
  <c r="G72" i="36"/>
  <c r="G3" i="36"/>
  <c r="G19" i="36"/>
  <c r="G14" i="36"/>
  <c r="G10" i="36"/>
  <c r="G184" i="36"/>
  <c r="G143" i="36"/>
  <c r="G197" i="36"/>
  <c r="G96" i="36"/>
  <c r="G66" i="36"/>
  <c r="G164" i="36"/>
  <c r="G202" i="36"/>
  <c r="G31" i="36"/>
  <c r="G191" i="36"/>
  <c r="G186" i="36"/>
  <c r="G183" i="36"/>
  <c r="G180" i="36"/>
  <c r="G62" i="36"/>
  <c r="G173" i="36"/>
  <c r="G127" i="36"/>
  <c r="G159" i="36"/>
  <c r="G156" i="36"/>
  <c r="G158" i="36"/>
  <c r="G154" i="36"/>
  <c r="G152" i="36"/>
  <c r="G203" i="36"/>
  <c r="G136" i="36"/>
  <c r="G135" i="36"/>
  <c r="G125" i="36"/>
  <c r="G124" i="36"/>
  <c r="G115" i="36"/>
  <c r="G113" i="36"/>
  <c r="G110" i="36"/>
  <c r="G109" i="36"/>
  <c r="G106" i="36"/>
  <c r="G104" i="36"/>
  <c r="G95" i="36"/>
  <c r="G47" i="36"/>
  <c r="G78" i="36"/>
  <c r="G74" i="36"/>
  <c r="G71" i="36"/>
  <c r="G70" i="36"/>
  <c r="G63" i="36"/>
  <c r="G22" i="36"/>
  <c r="G44" i="36"/>
  <c r="G45" i="36"/>
  <c r="G43" i="36"/>
  <c r="G207" i="36"/>
  <c r="G206" i="36"/>
  <c r="G33" i="36"/>
  <c r="G35" i="36"/>
  <c r="G32" i="36"/>
  <c r="G27" i="36"/>
  <c r="G6" i="36"/>
  <c r="G4" i="36"/>
  <c r="G199" i="36"/>
  <c r="G181" i="36"/>
  <c r="G160" i="36"/>
  <c r="G146" i="36"/>
  <c r="G140" i="36"/>
  <c r="G129" i="36"/>
  <c r="G112" i="36"/>
  <c r="G111" i="36"/>
  <c r="G40" i="36"/>
  <c r="G101" i="36"/>
  <c r="G97" i="36"/>
  <c r="G86" i="36"/>
  <c r="G85" i="36"/>
  <c r="G39" i="36"/>
  <c r="G169" i="36"/>
  <c r="G34" i="36"/>
  <c r="G126" i="36"/>
  <c r="G29" i="36"/>
  <c r="G17" i="36"/>
  <c r="G201" i="36"/>
  <c r="G59" i="36"/>
  <c r="G210" i="36"/>
  <c r="G155" i="36"/>
  <c r="G149" i="36"/>
  <c r="G139" i="36"/>
  <c r="G103" i="36"/>
  <c r="G99" i="36"/>
  <c r="G93" i="36"/>
  <c r="G89" i="36"/>
  <c r="G87" i="36"/>
  <c r="G208" i="36"/>
  <c r="G51" i="36"/>
  <c r="G16" i="36"/>
  <c r="G185" i="36"/>
  <c r="G174" i="36"/>
  <c r="G172" i="36"/>
  <c r="G171" i="36"/>
  <c r="G170" i="36"/>
  <c r="G209" i="36"/>
  <c r="G91" i="36"/>
  <c r="G21" i="36"/>
  <c r="G80" i="36"/>
  <c r="G76" i="36"/>
  <c r="G55" i="36"/>
  <c r="G18" i="36"/>
  <c r="G11" i="36"/>
  <c r="G15" i="36"/>
  <c r="G8" i="36"/>
  <c r="G198" i="36"/>
  <c r="G195" i="36"/>
  <c r="G145" i="36"/>
  <c r="G144" i="36"/>
  <c r="G142" i="36"/>
  <c r="G134" i="36"/>
  <c r="G118" i="36"/>
  <c r="G82" i="36"/>
  <c r="G81" i="36"/>
  <c r="G77" i="36"/>
  <c r="G60" i="36"/>
  <c r="G58" i="36"/>
  <c r="G56" i="36"/>
  <c r="G46" i="36"/>
  <c r="G42" i="36"/>
  <c r="G38" i="36"/>
  <c r="G28" i="36"/>
  <c r="G25" i="36"/>
  <c r="G9" i="36"/>
  <c r="G166" i="36"/>
  <c r="G133" i="36"/>
  <c r="G12" i="36"/>
  <c r="G187" i="36"/>
  <c r="G168" i="36"/>
  <c r="G148" i="36"/>
  <c r="G114" i="36"/>
  <c r="G88" i="36"/>
  <c r="G84" i="36"/>
  <c r="G75" i="36"/>
  <c r="G67" i="36"/>
  <c r="G92" i="36"/>
  <c r="G36" i="36"/>
  <c r="G176" i="36"/>
  <c r="G175" i="36"/>
  <c r="G138" i="36"/>
  <c r="G131" i="36"/>
  <c r="G108" i="36"/>
  <c r="G90" i="36"/>
  <c r="G73" i="36"/>
  <c r="G68" i="36"/>
  <c r="G53" i="36"/>
  <c r="G20" i="36"/>
  <c r="G13" i="36"/>
  <c r="G193" i="36"/>
  <c r="G194" i="36"/>
  <c r="P12" i="31" l="1"/>
  <c r="Q12" i="31"/>
  <c r="W209" i="15"/>
  <c r="P174" i="11"/>
  <c r="Q174" i="11"/>
  <c r="P175" i="11"/>
  <c r="Q175" i="11"/>
  <c r="P176" i="11"/>
  <c r="Q176" i="11"/>
  <c r="Q127" i="11"/>
  <c r="P127" i="11"/>
  <c r="P59" i="11"/>
  <c r="Q59" i="11"/>
  <c r="P11" i="11"/>
  <c r="Z11" i="11" s="1"/>
  <c r="Q11" i="11"/>
  <c r="AA11" i="11" s="1"/>
  <c r="N8" i="34" s="1"/>
  <c r="P12" i="11"/>
  <c r="Z12" i="11" s="1"/>
  <c r="Q12" i="11"/>
  <c r="AA12" i="11" s="1"/>
  <c r="P61" i="11"/>
  <c r="Q61" i="11"/>
  <c r="U204" i="34" l="1"/>
  <c r="U203" i="34"/>
  <c r="U202" i="34"/>
  <c r="U201" i="34"/>
  <c r="U200" i="34"/>
  <c r="U199" i="34"/>
  <c r="U198" i="34"/>
  <c r="U197" i="34"/>
  <c r="U196" i="34"/>
  <c r="U195" i="34"/>
  <c r="U194" i="34"/>
  <c r="U193" i="34"/>
  <c r="U192" i="34"/>
  <c r="U191" i="34"/>
  <c r="U190" i="34"/>
  <c r="U189" i="34"/>
  <c r="U188" i="34"/>
  <c r="U187" i="34"/>
  <c r="U186" i="34"/>
  <c r="U185" i="34"/>
  <c r="U184" i="34"/>
  <c r="U183" i="34"/>
  <c r="U182" i="34"/>
  <c r="U181" i="34"/>
  <c r="U180" i="34"/>
  <c r="U179" i="34"/>
  <c r="U178" i="34"/>
  <c r="U177" i="34"/>
  <c r="U176" i="34"/>
  <c r="U175" i="34"/>
  <c r="U174" i="34"/>
  <c r="U169" i="34"/>
  <c r="U168" i="34"/>
  <c r="U167" i="34"/>
  <c r="U166" i="34"/>
  <c r="U165" i="34"/>
  <c r="U164" i="34"/>
  <c r="U163" i="34"/>
  <c r="U162" i="34"/>
  <c r="U161" i="34"/>
  <c r="U160" i="34"/>
  <c r="U159" i="34"/>
  <c r="U158" i="34"/>
  <c r="U157" i="34"/>
  <c r="U156" i="34"/>
  <c r="U155" i="34"/>
  <c r="U154" i="34"/>
  <c r="U153" i="34"/>
  <c r="U152" i="34"/>
  <c r="U151" i="34"/>
  <c r="U150" i="34"/>
  <c r="U149" i="34"/>
  <c r="U148" i="34"/>
  <c r="U147" i="34"/>
  <c r="U145" i="34"/>
  <c r="U144" i="34"/>
  <c r="U142" i="34"/>
  <c r="U141" i="34"/>
  <c r="U140" i="34"/>
  <c r="U138" i="34"/>
  <c r="U137" i="34"/>
  <c r="U136" i="34"/>
  <c r="U135" i="34"/>
  <c r="U134" i="34"/>
  <c r="U133" i="34"/>
  <c r="U132" i="34"/>
  <c r="U131" i="34"/>
  <c r="U130" i="34"/>
  <c r="U129" i="34"/>
  <c r="U128" i="34"/>
  <c r="U127" i="34"/>
  <c r="U126" i="34"/>
  <c r="U125" i="34"/>
  <c r="U123" i="34"/>
  <c r="U122" i="34"/>
  <c r="U121" i="34"/>
  <c r="U120" i="34"/>
  <c r="U119" i="34"/>
  <c r="U117" i="34"/>
  <c r="U116" i="34"/>
  <c r="U115" i="34"/>
  <c r="U114" i="34"/>
  <c r="U112" i="34"/>
  <c r="U111" i="34"/>
  <c r="U110" i="34"/>
  <c r="U109" i="34"/>
  <c r="U108" i="34"/>
  <c r="U107" i="34"/>
  <c r="U106" i="34"/>
  <c r="U105" i="34"/>
  <c r="U104" i="34"/>
  <c r="U103" i="34"/>
  <c r="U102" i="34"/>
  <c r="U101" i="34"/>
  <c r="U100" i="34"/>
  <c r="U99" i="34"/>
  <c r="U98" i="34"/>
  <c r="U97" i="34"/>
  <c r="U96" i="34"/>
  <c r="U95" i="34"/>
  <c r="U94" i="34"/>
  <c r="U93" i="34"/>
  <c r="U92" i="34"/>
  <c r="U91" i="34"/>
  <c r="U90" i="34"/>
  <c r="U89" i="34"/>
  <c r="U87" i="34"/>
  <c r="U86" i="34"/>
  <c r="U85" i="34"/>
  <c r="U84" i="34"/>
  <c r="U82" i="34"/>
  <c r="U81" i="34"/>
  <c r="U80" i="34"/>
  <c r="U79" i="34"/>
  <c r="U78" i="34"/>
  <c r="U76" i="34"/>
  <c r="U75" i="34"/>
  <c r="U74" i="34"/>
  <c r="U73" i="34"/>
  <c r="U72" i="34"/>
  <c r="U71" i="34"/>
  <c r="U70" i="34"/>
  <c r="U69" i="34"/>
  <c r="U68" i="34"/>
  <c r="U67" i="34"/>
  <c r="U66" i="34"/>
  <c r="U65" i="34"/>
  <c r="U64" i="34"/>
  <c r="U63" i="34"/>
  <c r="U62" i="34"/>
  <c r="U61" i="34"/>
  <c r="U59" i="34"/>
  <c r="U57" i="34"/>
  <c r="U55" i="34"/>
  <c r="U54" i="34"/>
  <c r="U53" i="34"/>
  <c r="U52" i="34"/>
  <c r="U51" i="34"/>
  <c r="U50" i="34"/>
  <c r="U49" i="34"/>
  <c r="U48" i="34"/>
  <c r="U46" i="34"/>
  <c r="U45" i="34"/>
  <c r="U44" i="34"/>
  <c r="U43" i="34"/>
  <c r="U42" i="34"/>
  <c r="U41" i="34"/>
  <c r="U40" i="34"/>
  <c r="U39" i="34"/>
  <c r="U38" i="34"/>
  <c r="U37" i="34"/>
  <c r="U36" i="34"/>
  <c r="U35" i="34"/>
  <c r="U34" i="34"/>
  <c r="U33" i="34"/>
  <c r="U32" i="34"/>
  <c r="U31" i="34"/>
  <c r="U30" i="34"/>
  <c r="U29" i="34"/>
  <c r="U28" i="34"/>
  <c r="U27" i="34"/>
  <c r="U26" i="34"/>
  <c r="U25" i="34"/>
  <c r="U24" i="34"/>
  <c r="U23" i="34"/>
  <c r="U21" i="34"/>
  <c r="U20" i="34"/>
  <c r="U19" i="34"/>
  <c r="U18" i="34"/>
  <c r="U17" i="34"/>
  <c r="U15" i="34"/>
  <c r="U14" i="34"/>
  <c r="U13" i="34"/>
  <c r="U12" i="34"/>
  <c r="U11" i="34"/>
  <c r="U10" i="34"/>
  <c r="U7" i="34"/>
  <c r="U6" i="34"/>
  <c r="U5" i="34"/>
  <c r="U4" i="34"/>
  <c r="U3" i="34"/>
  <c r="E204" i="34"/>
  <c r="E203" i="34"/>
  <c r="E202" i="34"/>
  <c r="E201" i="34"/>
  <c r="E199" i="34"/>
  <c r="E198" i="34"/>
  <c r="E197" i="34"/>
  <c r="E196" i="34"/>
  <c r="E195" i="34"/>
  <c r="E194" i="34"/>
  <c r="E193" i="34"/>
  <c r="E192" i="34"/>
  <c r="E191" i="34"/>
  <c r="E190" i="34"/>
  <c r="E188" i="34"/>
  <c r="E187" i="34"/>
  <c r="E186" i="34"/>
  <c r="E185" i="34"/>
  <c r="E184" i="34"/>
  <c r="E183" i="34"/>
  <c r="E182" i="34"/>
  <c r="E181" i="34"/>
  <c r="E180" i="34"/>
  <c r="E179" i="34"/>
  <c r="E177" i="34"/>
  <c r="E176" i="34"/>
  <c r="E175" i="34"/>
  <c r="E174" i="34"/>
  <c r="E169" i="34"/>
  <c r="E168" i="34"/>
  <c r="E167" i="34"/>
  <c r="E165" i="34"/>
  <c r="E164" i="34"/>
  <c r="E163" i="34"/>
  <c r="E162" i="34"/>
  <c r="E161" i="34"/>
  <c r="E160" i="34"/>
  <c r="E159" i="34"/>
  <c r="E158" i="34"/>
  <c r="E157" i="34"/>
  <c r="E156" i="34"/>
  <c r="E155" i="34"/>
  <c r="E154" i="34"/>
  <c r="E153" i="34"/>
  <c r="E152" i="34"/>
  <c r="E151" i="34"/>
  <c r="E150" i="34"/>
  <c r="E149" i="34"/>
  <c r="E148" i="34"/>
  <c r="E147" i="34"/>
  <c r="E146" i="34"/>
  <c r="E145" i="34"/>
  <c r="E144" i="34"/>
  <c r="E143" i="34"/>
  <c r="E142" i="34"/>
  <c r="E141" i="34"/>
  <c r="E140" i="34"/>
  <c r="E138" i="34"/>
  <c r="E137" i="34"/>
  <c r="E136" i="34"/>
  <c r="E135" i="34"/>
  <c r="E134" i="34"/>
  <c r="E133" i="34"/>
  <c r="E132" i="34"/>
  <c r="E130" i="34"/>
  <c r="E129" i="34"/>
  <c r="E128" i="34"/>
  <c r="E127" i="34"/>
  <c r="E126" i="34"/>
  <c r="E125" i="34"/>
  <c r="E123" i="34"/>
  <c r="E122" i="34"/>
  <c r="E121" i="34"/>
  <c r="E119" i="34"/>
  <c r="E118" i="34"/>
  <c r="E117" i="34"/>
  <c r="E116" i="34"/>
  <c r="E115" i="34"/>
  <c r="E114" i="34"/>
  <c r="E112" i="34"/>
  <c r="E111" i="34"/>
  <c r="E110" i="34"/>
  <c r="E109" i="34"/>
  <c r="E108" i="34"/>
  <c r="E107" i="34"/>
  <c r="E105" i="34"/>
  <c r="E104" i="34"/>
  <c r="E103" i="34"/>
  <c r="E102" i="34"/>
  <c r="E101" i="34"/>
  <c r="E100" i="34"/>
  <c r="E99" i="34"/>
  <c r="E98" i="34"/>
  <c r="E97" i="34"/>
  <c r="E96" i="34"/>
  <c r="E95" i="34"/>
  <c r="E94" i="34"/>
  <c r="E93" i="34"/>
  <c r="E92" i="34"/>
  <c r="E91" i="34"/>
  <c r="E90" i="34"/>
  <c r="E89" i="34"/>
  <c r="E87" i="34"/>
  <c r="E86" i="34"/>
  <c r="E85" i="34"/>
  <c r="E84" i="34"/>
  <c r="E83" i="34"/>
  <c r="E82" i="34"/>
  <c r="E81" i="34"/>
  <c r="E80" i="34"/>
  <c r="E79" i="34"/>
  <c r="E78" i="34"/>
  <c r="E76" i="34"/>
  <c r="E75" i="34"/>
  <c r="E74" i="34"/>
  <c r="E73" i="34"/>
  <c r="E72" i="34"/>
  <c r="E71" i="34"/>
  <c r="E70" i="34"/>
  <c r="E69" i="34"/>
  <c r="E68" i="34"/>
  <c r="E67" i="34"/>
  <c r="E65" i="34"/>
  <c r="E64" i="34"/>
  <c r="E63" i="34"/>
  <c r="E62" i="34"/>
  <c r="E61" i="34"/>
  <c r="E60" i="34"/>
  <c r="E59" i="34"/>
  <c r="E57" i="34"/>
  <c r="E55" i="34"/>
  <c r="E54" i="34"/>
  <c r="E53" i="34"/>
  <c r="E52" i="34"/>
  <c r="E51" i="34"/>
  <c r="E49" i="34"/>
  <c r="E48" i="34"/>
  <c r="E46" i="34"/>
  <c r="E45" i="34"/>
  <c r="E44" i="34"/>
  <c r="E43" i="34"/>
  <c r="E42" i="34"/>
  <c r="E41" i="34"/>
  <c r="E40" i="34"/>
  <c r="E39" i="34"/>
  <c r="E38" i="34"/>
  <c r="E37" i="34"/>
  <c r="E36" i="34"/>
  <c r="E35" i="34"/>
  <c r="E34" i="34"/>
  <c r="E33" i="34"/>
  <c r="E32" i="34"/>
  <c r="E31" i="34"/>
  <c r="E30" i="34"/>
  <c r="E29" i="34"/>
  <c r="E28" i="34"/>
  <c r="E27" i="34"/>
  <c r="E26" i="34"/>
  <c r="E25" i="34"/>
  <c r="E24" i="34"/>
  <c r="E23" i="34"/>
  <c r="E21" i="34"/>
  <c r="E20" i="34"/>
  <c r="E19" i="34"/>
  <c r="E18" i="34"/>
  <c r="E17" i="34"/>
  <c r="E15" i="34"/>
  <c r="E14" i="34"/>
  <c r="E13" i="34"/>
  <c r="E12" i="34"/>
  <c r="E11" i="34"/>
  <c r="E10" i="34"/>
  <c r="E7" i="34"/>
  <c r="E6" i="34"/>
  <c r="E5" i="34"/>
  <c r="E4" i="34"/>
  <c r="E3" i="34"/>
  <c r="M204" i="34"/>
  <c r="M203" i="34"/>
  <c r="M202" i="34"/>
  <c r="M201" i="34"/>
  <c r="M200" i="34"/>
  <c r="M199" i="34"/>
  <c r="M198" i="34"/>
  <c r="M197" i="34"/>
  <c r="M196" i="34"/>
  <c r="M195" i="34"/>
  <c r="M194" i="34"/>
  <c r="M193" i="34"/>
  <c r="M192" i="34"/>
  <c r="M191" i="34"/>
  <c r="M190" i="34"/>
  <c r="M189" i="34"/>
  <c r="M188" i="34"/>
  <c r="M187" i="34"/>
  <c r="M186" i="34"/>
  <c r="M185" i="34"/>
  <c r="M184" i="34"/>
  <c r="M183" i="34"/>
  <c r="M182" i="34"/>
  <c r="M181" i="34"/>
  <c r="M180" i="34"/>
  <c r="M179" i="34"/>
  <c r="M178" i="34"/>
  <c r="M177" i="34"/>
  <c r="M176" i="34"/>
  <c r="M175" i="34"/>
  <c r="M174" i="34"/>
  <c r="M172" i="34"/>
  <c r="M169" i="34"/>
  <c r="M168" i="34"/>
  <c r="M167" i="34"/>
  <c r="M166" i="34"/>
  <c r="M165" i="34"/>
  <c r="M164" i="34"/>
  <c r="M163" i="34"/>
  <c r="M162" i="34"/>
  <c r="M161" i="34"/>
  <c r="M160" i="34"/>
  <c r="M159" i="34"/>
  <c r="M158" i="34"/>
  <c r="M157" i="34"/>
  <c r="M156" i="34"/>
  <c r="M155" i="34"/>
  <c r="M154" i="34"/>
  <c r="M153" i="34"/>
  <c r="M152" i="34"/>
  <c r="M151" i="34"/>
  <c r="M150" i="34"/>
  <c r="M149" i="34"/>
  <c r="M148" i="34"/>
  <c r="M147" i="34"/>
  <c r="M145" i="34"/>
  <c r="M144" i="34"/>
  <c r="M142" i="34"/>
  <c r="M141" i="34"/>
  <c r="M140" i="34"/>
  <c r="M138" i="34"/>
  <c r="M137" i="34"/>
  <c r="M136" i="34"/>
  <c r="M135" i="34"/>
  <c r="M134" i="34"/>
  <c r="M133" i="34"/>
  <c r="M132" i="34"/>
  <c r="M131" i="34"/>
  <c r="M130" i="34"/>
  <c r="M129" i="34"/>
  <c r="M128" i="34"/>
  <c r="M127" i="34"/>
  <c r="M126" i="34"/>
  <c r="M125" i="34"/>
  <c r="M123" i="34"/>
  <c r="M122" i="34"/>
  <c r="M121" i="34"/>
  <c r="M120" i="34"/>
  <c r="M119" i="34"/>
  <c r="M117" i="34"/>
  <c r="M116" i="34"/>
  <c r="M115" i="34"/>
  <c r="M114" i="34"/>
  <c r="M112" i="34"/>
  <c r="M111" i="34"/>
  <c r="M110" i="34"/>
  <c r="M109" i="34"/>
  <c r="M108" i="34"/>
  <c r="M107" i="34"/>
  <c r="M106" i="34"/>
  <c r="M105" i="34"/>
  <c r="M104" i="34"/>
  <c r="M103" i="34"/>
  <c r="M102" i="34"/>
  <c r="M101" i="34"/>
  <c r="M100" i="34"/>
  <c r="M99" i="34"/>
  <c r="M98" i="34"/>
  <c r="M97" i="34"/>
  <c r="M96" i="34"/>
  <c r="M95" i="34"/>
  <c r="M94" i="34"/>
  <c r="M93" i="34"/>
  <c r="M92" i="34"/>
  <c r="M91" i="34"/>
  <c r="M90" i="34"/>
  <c r="M89" i="34"/>
  <c r="M87" i="34"/>
  <c r="M86" i="34"/>
  <c r="M85" i="34"/>
  <c r="M84" i="34"/>
  <c r="M82" i="34"/>
  <c r="M81" i="34"/>
  <c r="M80" i="34"/>
  <c r="M79" i="34"/>
  <c r="M78" i="34"/>
  <c r="M76" i="34"/>
  <c r="M75" i="34"/>
  <c r="M74" i="34"/>
  <c r="M73" i="34"/>
  <c r="M72" i="34"/>
  <c r="M71" i="34"/>
  <c r="M70" i="34"/>
  <c r="M69" i="34"/>
  <c r="M68" i="34"/>
  <c r="M67" i="34"/>
  <c r="M66" i="34"/>
  <c r="M65" i="34"/>
  <c r="M64" i="34"/>
  <c r="M63" i="34"/>
  <c r="M62" i="34"/>
  <c r="M61" i="34"/>
  <c r="M60" i="34"/>
  <c r="U60" i="34" s="1"/>
  <c r="M59" i="34"/>
  <c r="M58" i="34"/>
  <c r="M57" i="34"/>
  <c r="M56" i="34"/>
  <c r="M55" i="34"/>
  <c r="M54" i="34"/>
  <c r="M53" i="34"/>
  <c r="M52" i="34"/>
  <c r="M51" i="34"/>
  <c r="M50" i="34"/>
  <c r="M49" i="34"/>
  <c r="M48" i="34"/>
  <c r="M46" i="34"/>
  <c r="M45" i="34"/>
  <c r="M44" i="34"/>
  <c r="M43" i="34"/>
  <c r="M42" i="34"/>
  <c r="M41" i="34"/>
  <c r="M40" i="34"/>
  <c r="M39" i="34"/>
  <c r="M38" i="34"/>
  <c r="M37" i="34"/>
  <c r="M36" i="34"/>
  <c r="M35" i="34"/>
  <c r="M34" i="34"/>
  <c r="M33" i="34"/>
  <c r="M32" i="34"/>
  <c r="M31" i="34"/>
  <c r="M30" i="34"/>
  <c r="M29" i="34"/>
  <c r="M28" i="34"/>
  <c r="M27" i="34"/>
  <c r="M26" i="34"/>
  <c r="M25" i="34"/>
  <c r="M24" i="34"/>
  <c r="M23" i="34"/>
  <c r="M21" i="34"/>
  <c r="M20" i="34"/>
  <c r="M19" i="34"/>
  <c r="M18" i="34"/>
  <c r="M17" i="34"/>
  <c r="M15" i="34"/>
  <c r="M14" i="34"/>
  <c r="M13" i="34"/>
  <c r="M12" i="34"/>
  <c r="M11" i="34"/>
  <c r="M10" i="34"/>
  <c r="M7" i="34"/>
  <c r="M6" i="34"/>
  <c r="M5" i="34"/>
  <c r="M4" i="34"/>
  <c r="M3" i="34"/>
  <c r="B7" i="35"/>
  <c r="C7" i="35"/>
  <c r="D7" i="35"/>
  <c r="E7" i="35"/>
  <c r="F7" i="35"/>
  <c r="G7" i="35"/>
  <c r="H7" i="35"/>
  <c r="I7" i="35"/>
  <c r="J7" i="35"/>
  <c r="K7" i="35"/>
  <c r="L7" i="35"/>
  <c r="M7" i="35"/>
  <c r="N7" i="35"/>
  <c r="O7" i="35"/>
  <c r="P7" i="35"/>
  <c r="Q7" i="35"/>
  <c r="AA7" i="35" s="1"/>
  <c r="B8" i="35"/>
  <c r="C8" i="35"/>
  <c r="D8" i="35"/>
  <c r="E8" i="35"/>
  <c r="F8" i="35"/>
  <c r="G8" i="35"/>
  <c r="H8" i="35"/>
  <c r="I8" i="35"/>
  <c r="J8" i="35"/>
  <c r="K8" i="35"/>
  <c r="L8" i="35"/>
  <c r="M8" i="35"/>
  <c r="N8" i="35"/>
  <c r="O8" i="35"/>
  <c r="P8" i="35"/>
  <c r="Q8" i="35"/>
  <c r="AA8" i="35" s="1"/>
  <c r="B9" i="35"/>
  <c r="C9" i="35"/>
  <c r="D9" i="35"/>
  <c r="E9" i="35"/>
  <c r="F9" i="35"/>
  <c r="G9" i="35"/>
  <c r="H9" i="35"/>
  <c r="I9" i="35"/>
  <c r="J9" i="35"/>
  <c r="K9" i="35"/>
  <c r="L9" i="35"/>
  <c r="M9" i="35"/>
  <c r="N9" i="35"/>
  <c r="O9" i="35"/>
  <c r="P9" i="35"/>
  <c r="Q9" i="35"/>
  <c r="AA9" i="35" s="1"/>
  <c r="B10" i="35"/>
  <c r="C10" i="35"/>
  <c r="D10" i="35"/>
  <c r="E10" i="35"/>
  <c r="F10" i="35"/>
  <c r="G10" i="35"/>
  <c r="H10" i="35"/>
  <c r="I10" i="35"/>
  <c r="J10" i="35"/>
  <c r="K10" i="35"/>
  <c r="L10" i="35"/>
  <c r="M10" i="35"/>
  <c r="N10" i="35"/>
  <c r="O10" i="35"/>
  <c r="P10" i="35"/>
  <c r="Q10" i="35"/>
  <c r="AA10" i="35" s="1"/>
  <c r="B11" i="35"/>
  <c r="C11" i="35"/>
  <c r="D11" i="35"/>
  <c r="E11" i="35"/>
  <c r="F11" i="35"/>
  <c r="G11" i="35"/>
  <c r="H11" i="35"/>
  <c r="I11" i="35"/>
  <c r="J11" i="35"/>
  <c r="K11" i="35"/>
  <c r="L11" i="35"/>
  <c r="M11" i="35"/>
  <c r="W11" i="35" s="1"/>
  <c r="N11" i="35"/>
  <c r="X11" i="35" s="1"/>
  <c r="O11" i="35"/>
  <c r="P11" i="35"/>
  <c r="Z11" i="35" s="1"/>
  <c r="Q11" i="35"/>
  <c r="AA11" i="35" s="1"/>
  <c r="M8" i="34" s="1"/>
  <c r="B12" i="35"/>
  <c r="C12" i="35"/>
  <c r="D12" i="35"/>
  <c r="E12" i="35"/>
  <c r="F12" i="35"/>
  <c r="G12" i="35"/>
  <c r="H12" i="35"/>
  <c r="I12" i="35"/>
  <c r="J12" i="35"/>
  <c r="K12" i="35"/>
  <c r="L12" i="35"/>
  <c r="V12" i="35" s="1"/>
  <c r="E9" i="34" s="1"/>
  <c r="M12" i="35"/>
  <c r="N12" i="35"/>
  <c r="O12" i="35"/>
  <c r="P12" i="35"/>
  <c r="Z12" i="35" s="1"/>
  <c r="Q12" i="35"/>
  <c r="AA12" i="35" s="1"/>
  <c r="M9" i="34" s="1"/>
  <c r="B13" i="35"/>
  <c r="C13" i="35"/>
  <c r="D13" i="35"/>
  <c r="E13" i="35"/>
  <c r="F13" i="35"/>
  <c r="G13" i="35"/>
  <c r="H13" i="35"/>
  <c r="I13" i="35"/>
  <c r="J13" i="35"/>
  <c r="K13" i="35"/>
  <c r="L13" i="35"/>
  <c r="M13" i="35"/>
  <c r="N13" i="35"/>
  <c r="O13" i="35"/>
  <c r="P13" i="35"/>
  <c r="Q13" i="35"/>
  <c r="AA13" i="35" s="1"/>
  <c r="B14" i="35"/>
  <c r="C14" i="35"/>
  <c r="D14" i="35"/>
  <c r="E14" i="35"/>
  <c r="F14" i="35"/>
  <c r="G14" i="35"/>
  <c r="H14" i="35"/>
  <c r="I14" i="35"/>
  <c r="J14" i="35"/>
  <c r="K14" i="35"/>
  <c r="L14" i="35"/>
  <c r="M14" i="35"/>
  <c r="N14" i="35"/>
  <c r="O14" i="35"/>
  <c r="P14" i="35"/>
  <c r="Q14" i="35"/>
  <c r="AA14" i="35" s="1"/>
  <c r="B15" i="35"/>
  <c r="C15" i="35"/>
  <c r="D15" i="35"/>
  <c r="E15" i="35"/>
  <c r="F15" i="35"/>
  <c r="G15" i="35"/>
  <c r="H15" i="35"/>
  <c r="I15" i="35"/>
  <c r="J15" i="35"/>
  <c r="K15" i="35"/>
  <c r="L15" i="35"/>
  <c r="M15" i="35"/>
  <c r="N15" i="35"/>
  <c r="O15" i="35"/>
  <c r="P15" i="35"/>
  <c r="Q15" i="35"/>
  <c r="AA15" i="35" s="1"/>
  <c r="B16" i="35"/>
  <c r="C16" i="35"/>
  <c r="D16" i="35"/>
  <c r="E16" i="35"/>
  <c r="F16" i="35"/>
  <c r="G16" i="35"/>
  <c r="H16" i="35"/>
  <c r="I16" i="35"/>
  <c r="J16" i="35"/>
  <c r="K16" i="35"/>
  <c r="L16" i="35"/>
  <c r="M16" i="35"/>
  <c r="N16" i="35"/>
  <c r="O16" i="35"/>
  <c r="P16" i="35"/>
  <c r="Q16" i="35"/>
  <c r="AA16" i="35" s="1"/>
  <c r="B17" i="35"/>
  <c r="C17" i="35"/>
  <c r="D17" i="35"/>
  <c r="E17" i="35"/>
  <c r="F17" i="35"/>
  <c r="G17" i="35"/>
  <c r="H17" i="35"/>
  <c r="I17" i="35"/>
  <c r="J17" i="35"/>
  <c r="K17" i="35"/>
  <c r="L17" i="35"/>
  <c r="M17" i="35"/>
  <c r="N17" i="35"/>
  <c r="O17" i="35"/>
  <c r="P17" i="35"/>
  <c r="Q17" i="35"/>
  <c r="AA17" i="35" s="1"/>
  <c r="B18" i="35"/>
  <c r="C18" i="35"/>
  <c r="D18" i="35"/>
  <c r="E18" i="35"/>
  <c r="F18" i="35"/>
  <c r="G18" i="35"/>
  <c r="H18" i="35"/>
  <c r="I18" i="35"/>
  <c r="J18" i="35"/>
  <c r="K18" i="35"/>
  <c r="L18" i="35"/>
  <c r="M18" i="35"/>
  <c r="N18" i="35"/>
  <c r="O18" i="35"/>
  <c r="P18" i="35"/>
  <c r="Q18" i="35"/>
  <c r="AA18" i="35" s="1"/>
  <c r="B19" i="35"/>
  <c r="C19" i="35"/>
  <c r="D19" i="35"/>
  <c r="E19" i="35"/>
  <c r="F19" i="35"/>
  <c r="G19" i="35"/>
  <c r="H19" i="35"/>
  <c r="I19" i="35"/>
  <c r="J19" i="35"/>
  <c r="K19" i="35"/>
  <c r="L19" i="35"/>
  <c r="M19" i="35"/>
  <c r="W19" i="35" s="1"/>
  <c r="E16" i="34" s="1"/>
  <c r="L15" i="36" s="1"/>
  <c r="N19" i="35"/>
  <c r="O19" i="35"/>
  <c r="Y19" i="35" s="1"/>
  <c r="AF19" i="35" s="1"/>
  <c r="P19" i="35"/>
  <c r="Q19" i="35"/>
  <c r="AA19" i="35" s="1"/>
  <c r="M16" i="34" s="1"/>
  <c r="B20" i="35"/>
  <c r="C20" i="35"/>
  <c r="D20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AA20" i="35" s="1"/>
  <c r="B21" i="35"/>
  <c r="C21" i="35"/>
  <c r="D21" i="35"/>
  <c r="E21" i="35"/>
  <c r="F21" i="35"/>
  <c r="G21" i="35"/>
  <c r="H21" i="35"/>
  <c r="I21" i="35"/>
  <c r="J21" i="35"/>
  <c r="K21" i="35"/>
  <c r="L21" i="35"/>
  <c r="M21" i="35"/>
  <c r="N21" i="35"/>
  <c r="O21" i="35"/>
  <c r="P21" i="35"/>
  <c r="Q21" i="35"/>
  <c r="AA21" i="35" s="1"/>
  <c r="B22" i="35"/>
  <c r="C22" i="35"/>
  <c r="D22" i="35"/>
  <c r="E22" i="35"/>
  <c r="F22" i="35"/>
  <c r="G22" i="35"/>
  <c r="H22" i="35"/>
  <c r="I22" i="35"/>
  <c r="J22" i="35"/>
  <c r="K22" i="35"/>
  <c r="L22" i="35"/>
  <c r="M22" i="35"/>
  <c r="N22" i="35"/>
  <c r="O22" i="35"/>
  <c r="P22" i="35"/>
  <c r="Q22" i="35"/>
  <c r="AA22" i="35" s="1"/>
  <c r="B23" i="35"/>
  <c r="C23" i="35"/>
  <c r="D23" i="35"/>
  <c r="E23" i="35"/>
  <c r="F23" i="35"/>
  <c r="G23" i="35"/>
  <c r="H23" i="35"/>
  <c r="I23" i="35"/>
  <c r="J23" i="35"/>
  <c r="K23" i="35"/>
  <c r="L23" i="35"/>
  <c r="M23" i="35"/>
  <c r="N23" i="35"/>
  <c r="O23" i="35"/>
  <c r="P23" i="35"/>
  <c r="Q23" i="35"/>
  <c r="AA23" i="35" s="1"/>
  <c r="B24" i="35"/>
  <c r="C24" i="35"/>
  <c r="D24" i="35"/>
  <c r="E24" i="35"/>
  <c r="F24" i="35"/>
  <c r="G24" i="35"/>
  <c r="H24" i="35"/>
  <c r="I24" i="35"/>
  <c r="J24" i="35"/>
  <c r="K24" i="35"/>
  <c r="L24" i="35"/>
  <c r="M24" i="35"/>
  <c r="N24" i="35"/>
  <c r="O24" i="35"/>
  <c r="P24" i="35"/>
  <c r="Q24" i="35"/>
  <c r="AA24" i="35" s="1"/>
  <c r="B25" i="35"/>
  <c r="C25" i="35"/>
  <c r="D25" i="35"/>
  <c r="E25" i="35"/>
  <c r="F25" i="35"/>
  <c r="G25" i="35"/>
  <c r="H25" i="35"/>
  <c r="I25" i="35"/>
  <c r="J25" i="35"/>
  <c r="K25" i="35"/>
  <c r="L25" i="35"/>
  <c r="M25" i="35"/>
  <c r="W25" i="35" s="1"/>
  <c r="N25" i="35"/>
  <c r="O25" i="35"/>
  <c r="P25" i="35"/>
  <c r="Z25" i="35" s="1"/>
  <c r="Q25" i="35"/>
  <c r="AA25" i="35" s="1"/>
  <c r="M22" i="34" s="1"/>
  <c r="B26" i="35"/>
  <c r="C26" i="35"/>
  <c r="D26" i="35"/>
  <c r="E26" i="35"/>
  <c r="F26" i="35"/>
  <c r="G26" i="35"/>
  <c r="H26" i="35"/>
  <c r="I26" i="35"/>
  <c r="J26" i="35"/>
  <c r="K26" i="35"/>
  <c r="L26" i="35"/>
  <c r="M26" i="35"/>
  <c r="N26" i="35"/>
  <c r="O26" i="35"/>
  <c r="P26" i="35"/>
  <c r="Q26" i="35"/>
  <c r="AA26" i="35" s="1"/>
  <c r="B27" i="35"/>
  <c r="C27" i="35"/>
  <c r="D27" i="35"/>
  <c r="E27" i="35"/>
  <c r="F27" i="35"/>
  <c r="G27" i="35"/>
  <c r="H27" i="35"/>
  <c r="I27" i="35"/>
  <c r="J27" i="35"/>
  <c r="K27" i="35"/>
  <c r="L27" i="35"/>
  <c r="M27" i="35"/>
  <c r="N27" i="35"/>
  <c r="O27" i="35"/>
  <c r="P27" i="35"/>
  <c r="Q27" i="35"/>
  <c r="AA27" i="35" s="1"/>
  <c r="B28" i="35"/>
  <c r="C28" i="35"/>
  <c r="D28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AA28" i="35" s="1"/>
  <c r="B29" i="35"/>
  <c r="C29" i="35"/>
  <c r="D29" i="35"/>
  <c r="E29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AA29" i="35" s="1"/>
  <c r="B30" i="35"/>
  <c r="C30" i="35"/>
  <c r="D30" i="35"/>
  <c r="E30" i="35"/>
  <c r="F30" i="35"/>
  <c r="G30" i="35"/>
  <c r="H30" i="35"/>
  <c r="I30" i="35"/>
  <c r="J30" i="35"/>
  <c r="K30" i="35"/>
  <c r="L30" i="35"/>
  <c r="M30" i="35"/>
  <c r="N30" i="35"/>
  <c r="O30" i="35"/>
  <c r="P30" i="35"/>
  <c r="Q30" i="35"/>
  <c r="AA30" i="35" s="1"/>
  <c r="B31" i="35"/>
  <c r="C31" i="35"/>
  <c r="D31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AA31" i="35" s="1"/>
  <c r="B32" i="35"/>
  <c r="C32" i="35"/>
  <c r="D32" i="35"/>
  <c r="E32" i="35"/>
  <c r="F32" i="35"/>
  <c r="G32" i="35"/>
  <c r="H32" i="35"/>
  <c r="I32" i="35"/>
  <c r="J32" i="35"/>
  <c r="K32" i="35"/>
  <c r="L32" i="35"/>
  <c r="M32" i="35"/>
  <c r="N32" i="35"/>
  <c r="O32" i="35"/>
  <c r="P32" i="35"/>
  <c r="Q32" i="35"/>
  <c r="AA32" i="35" s="1"/>
  <c r="B33" i="35"/>
  <c r="C33" i="35"/>
  <c r="D33" i="35"/>
  <c r="E33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AA33" i="35" s="1"/>
  <c r="B34" i="35"/>
  <c r="C34" i="35"/>
  <c r="D34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AA34" i="35" s="1"/>
  <c r="B35" i="35"/>
  <c r="C35" i="35"/>
  <c r="D35" i="35"/>
  <c r="E35" i="35"/>
  <c r="F35" i="35"/>
  <c r="G35" i="35"/>
  <c r="H35" i="35"/>
  <c r="I35" i="35"/>
  <c r="J35" i="35"/>
  <c r="K35" i="35"/>
  <c r="L35" i="35"/>
  <c r="M35" i="35"/>
  <c r="N35" i="35"/>
  <c r="O35" i="35"/>
  <c r="P35" i="35"/>
  <c r="Q35" i="35"/>
  <c r="AA35" i="35" s="1"/>
  <c r="B36" i="35"/>
  <c r="C36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AA36" i="35" s="1"/>
  <c r="B37" i="35"/>
  <c r="C37" i="35"/>
  <c r="D37" i="35"/>
  <c r="E37" i="35"/>
  <c r="F37" i="35"/>
  <c r="G37" i="35"/>
  <c r="H37" i="35"/>
  <c r="I37" i="35"/>
  <c r="J37" i="35"/>
  <c r="K37" i="35"/>
  <c r="L37" i="35"/>
  <c r="M37" i="35"/>
  <c r="N37" i="35"/>
  <c r="O37" i="35"/>
  <c r="P37" i="35"/>
  <c r="Q37" i="35"/>
  <c r="AA37" i="35" s="1"/>
  <c r="B38" i="35"/>
  <c r="C38" i="35"/>
  <c r="D38" i="35"/>
  <c r="E38" i="35"/>
  <c r="F38" i="35"/>
  <c r="G38" i="35"/>
  <c r="H38" i="35"/>
  <c r="I38" i="35"/>
  <c r="J38" i="35"/>
  <c r="K38" i="35"/>
  <c r="L38" i="35"/>
  <c r="M38" i="35"/>
  <c r="N38" i="35"/>
  <c r="O38" i="35"/>
  <c r="P38" i="35"/>
  <c r="Q38" i="35"/>
  <c r="AA38" i="35" s="1"/>
  <c r="B39" i="35"/>
  <c r="C39" i="35"/>
  <c r="D39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AA39" i="35" s="1"/>
  <c r="B40" i="35"/>
  <c r="C40" i="35"/>
  <c r="D40" i="35"/>
  <c r="E40" i="35"/>
  <c r="F40" i="35"/>
  <c r="G40" i="35"/>
  <c r="H40" i="35"/>
  <c r="I40" i="35"/>
  <c r="J40" i="35"/>
  <c r="K40" i="35"/>
  <c r="L40" i="35"/>
  <c r="M40" i="35"/>
  <c r="N40" i="35"/>
  <c r="O40" i="35"/>
  <c r="P40" i="35"/>
  <c r="Q40" i="35"/>
  <c r="AA40" i="35" s="1"/>
  <c r="B41" i="35"/>
  <c r="C41" i="35"/>
  <c r="D41" i="35"/>
  <c r="E41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AA41" i="35" s="1"/>
  <c r="B42" i="35"/>
  <c r="C42" i="35"/>
  <c r="D42" i="35"/>
  <c r="E42" i="35"/>
  <c r="F42" i="35"/>
  <c r="G42" i="35"/>
  <c r="H42" i="35"/>
  <c r="I42" i="35"/>
  <c r="J42" i="35"/>
  <c r="K42" i="35"/>
  <c r="L42" i="35"/>
  <c r="M42" i="35"/>
  <c r="N42" i="35"/>
  <c r="O42" i="35"/>
  <c r="P42" i="35"/>
  <c r="Q42" i="35"/>
  <c r="AA42" i="35" s="1"/>
  <c r="B43" i="35"/>
  <c r="C43" i="35"/>
  <c r="D43" i="35"/>
  <c r="E43" i="35"/>
  <c r="F43" i="35"/>
  <c r="G43" i="35"/>
  <c r="H43" i="35"/>
  <c r="I43" i="35"/>
  <c r="J43" i="35"/>
  <c r="K43" i="35"/>
  <c r="L43" i="35"/>
  <c r="M43" i="35"/>
  <c r="N43" i="35"/>
  <c r="O43" i="35"/>
  <c r="P43" i="35"/>
  <c r="Q43" i="35"/>
  <c r="AA43" i="35" s="1"/>
  <c r="B44" i="35"/>
  <c r="C44" i="35"/>
  <c r="D44" i="35"/>
  <c r="E44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AA44" i="35" s="1"/>
  <c r="B45" i="35"/>
  <c r="C45" i="35"/>
  <c r="D45" i="35"/>
  <c r="E45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AA45" i="35" s="1"/>
  <c r="B46" i="35"/>
  <c r="C46" i="35"/>
  <c r="D46" i="35"/>
  <c r="E46" i="35"/>
  <c r="F46" i="35"/>
  <c r="G46" i="35"/>
  <c r="H46" i="35"/>
  <c r="I46" i="35"/>
  <c r="J46" i="35"/>
  <c r="K46" i="35"/>
  <c r="L46" i="35"/>
  <c r="M46" i="35"/>
  <c r="N46" i="35"/>
  <c r="O46" i="35"/>
  <c r="P46" i="35"/>
  <c r="Q46" i="35"/>
  <c r="AA46" i="35" s="1"/>
  <c r="B47" i="35"/>
  <c r="C47" i="35"/>
  <c r="D47" i="35"/>
  <c r="E47" i="35"/>
  <c r="F47" i="35"/>
  <c r="G47" i="35"/>
  <c r="H47" i="35"/>
  <c r="I47" i="35"/>
  <c r="J47" i="35"/>
  <c r="K47" i="35"/>
  <c r="L47" i="35"/>
  <c r="M47" i="35"/>
  <c r="N47" i="35"/>
  <c r="O47" i="35"/>
  <c r="P47" i="35"/>
  <c r="Q47" i="35"/>
  <c r="AA47" i="35" s="1"/>
  <c r="B48" i="35"/>
  <c r="C48" i="35"/>
  <c r="D48" i="35"/>
  <c r="E48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AA48" i="35" s="1"/>
  <c r="B49" i="35"/>
  <c r="C49" i="35"/>
  <c r="D49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AA49" i="35" s="1"/>
  <c r="B50" i="35"/>
  <c r="C50" i="35"/>
  <c r="D50" i="35"/>
  <c r="E50" i="35"/>
  <c r="F50" i="35"/>
  <c r="G50" i="35"/>
  <c r="H50" i="35"/>
  <c r="I50" i="35"/>
  <c r="J50" i="35"/>
  <c r="K50" i="35"/>
  <c r="L50" i="35"/>
  <c r="M50" i="35"/>
  <c r="N50" i="35"/>
  <c r="O50" i="35"/>
  <c r="P50" i="35"/>
  <c r="Z50" i="35" s="1"/>
  <c r="Q50" i="35"/>
  <c r="AA50" i="35" s="1"/>
  <c r="M47" i="34" s="1"/>
  <c r="B51" i="35"/>
  <c r="C51" i="35"/>
  <c r="D51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AA51" i="35" s="1"/>
  <c r="B52" i="35"/>
  <c r="C52" i="35"/>
  <c r="D52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AA52" i="35" s="1"/>
  <c r="B53" i="35"/>
  <c r="C53" i="35"/>
  <c r="D53" i="35"/>
  <c r="E53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B54" i="35"/>
  <c r="C54" i="35"/>
  <c r="D54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AA54" i="35" s="1"/>
  <c r="B55" i="35"/>
  <c r="C55" i="35"/>
  <c r="D55" i="35"/>
  <c r="E55" i="35"/>
  <c r="F55" i="35"/>
  <c r="G55" i="35"/>
  <c r="H55" i="35"/>
  <c r="I55" i="35"/>
  <c r="J55" i="35"/>
  <c r="K55" i="35"/>
  <c r="L55" i="35"/>
  <c r="M55" i="35"/>
  <c r="N55" i="35"/>
  <c r="O55" i="35"/>
  <c r="P55" i="35"/>
  <c r="Q55" i="35"/>
  <c r="AA55" i="35" s="1"/>
  <c r="B56" i="35"/>
  <c r="C56" i="35"/>
  <c r="D56" i="35"/>
  <c r="E56" i="35"/>
  <c r="F56" i="35"/>
  <c r="G56" i="35"/>
  <c r="H56" i="35"/>
  <c r="I56" i="35"/>
  <c r="J56" i="35"/>
  <c r="K56" i="35"/>
  <c r="L56" i="35"/>
  <c r="M56" i="35"/>
  <c r="N56" i="35"/>
  <c r="O56" i="35"/>
  <c r="P56" i="35"/>
  <c r="Q56" i="35"/>
  <c r="AA56" i="35" s="1"/>
  <c r="B57" i="35"/>
  <c r="C57" i="35"/>
  <c r="D57" i="35"/>
  <c r="E57" i="35"/>
  <c r="F57" i="35"/>
  <c r="G57" i="35"/>
  <c r="H57" i="35"/>
  <c r="I57" i="35"/>
  <c r="J57" i="35"/>
  <c r="K57" i="35"/>
  <c r="L57" i="35"/>
  <c r="M57" i="35"/>
  <c r="N57" i="35"/>
  <c r="O57" i="35"/>
  <c r="P57" i="35"/>
  <c r="Q57" i="35"/>
  <c r="AA57" i="35" s="1"/>
  <c r="B58" i="35"/>
  <c r="C58" i="35"/>
  <c r="D58" i="35"/>
  <c r="E58" i="35"/>
  <c r="F58" i="35"/>
  <c r="G58" i="35"/>
  <c r="H58" i="35"/>
  <c r="I58" i="35"/>
  <c r="J58" i="35"/>
  <c r="K58" i="35"/>
  <c r="L58" i="35"/>
  <c r="M58" i="35"/>
  <c r="N58" i="35"/>
  <c r="O58" i="35"/>
  <c r="P58" i="35"/>
  <c r="Q58" i="35"/>
  <c r="AA58" i="35" s="1"/>
  <c r="B59" i="35"/>
  <c r="C59" i="35"/>
  <c r="D59" i="35"/>
  <c r="E59" i="35"/>
  <c r="F59" i="35"/>
  <c r="G59" i="35"/>
  <c r="H59" i="35"/>
  <c r="I59" i="35"/>
  <c r="J59" i="35"/>
  <c r="K59" i="35"/>
  <c r="L59" i="35"/>
  <c r="V59" i="35" s="1"/>
  <c r="M59" i="35"/>
  <c r="W59" i="35" s="1"/>
  <c r="N59" i="35"/>
  <c r="X59" i="35" s="1"/>
  <c r="O59" i="35"/>
  <c r="P59" i="35"/>
  <c r="Q59" i="35"/>
  <c r="AA59" i="35" s="1"/>
  <c r="B60" i="35"/>
  <c r="C60" i="35"/>
  <c r="D60" i="35"/>
  <c r="E60" i="35"/>
  <c r="F60" i="35"/>
  <c r="G60" i="35"/>
  <c r="H60" i="35"/>
  <c r="I60" i="35"/>
  <c r="J60" i="35"/>
  <c r="K60" i="35"/>
  <c r="L60" i="35"/>
  <c r="M60" i="35"/>
  <c r="N60" i="35"/>
  <c r="O60" i="35"/>
  <c r="P60" i="35"/>
  <c r="Q60" i="35"/>
  <c r="AA60" i="35" s="1"/>
  <c r="B61" i="35"/>
  <c r="C61" i="35"/>
  <c r="D61" i="35"/>
  <c r="E61" i="35"/>
  <c r="F61" i="35"/>
  <c r="G61" i="35"/>
  <c r="H61" i="35"/>
  <c r="I61" i="35"/>
  <c r="J61" i="35"/>
  <c r="K61" i="35"/>
  <c r="L61" i="35"/>
  <c r="V61" i="35" s="1"/>
  <c r="E58" i="34" s="1"/>
  <c r="M61" i="35"/>
  <c r="N61" i="35"/>
  <c r="O61" i="35"/>
  <c r="P61" i="35"/>
  <c r="Z61" i="35" s="1"/>
  <c r="Q61" i="35"/>
  <c r="AA61" i="35" s="1"/>
  <c r="B62" i="35"/>
  <c r="C62" i="35"/>
  <c r="D62" i="35"/>
  <c r="E62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AA62" i="35" s="1"/>
  <c r="B63" i="35"/>
  <c r="C63" i="35"/>
  <c r="D63" i="35"/>
  <c r="E63" i="35"/>
  <c r="F63" i="35"/>
  <c r="G63" i="35"/>
  <c r="H63" i="35"/>
  <c r="I63" i="35"/>
  <c r="J63" i="35"/>
  <c r="K63" i="35"/>
  <c r="L63" i="35"/>
  <c r="M63" i="35"/>
  <c r="N63" i="35"/>
  <c r="O63" i="35"/>
  <c r="P63" i="35"/>
  <c r="Q63" i="35"/>
  <c r="AA63" i="35" s="1"/>
  <c r="B64" i="35"/>
  <c r="C64" i="35"/>
  <c r="D64" i="35"/>
  <c r="E64" i="35"/>
  <c r="F64" i="35"/>
  <c r="G64" i="35"/>
  <c r="H64" i="35"/>
  <c r="I64" i="35"/>
  <c r="J64" i="35"/>
  <c r="K64" i="35"/>
  <c r="L64" i="35"/>
  <c r="M64" i="35"/>
  <c r="N64" i="35"/>
  <c r="O64" i="35"/>
  <c r="P64" i="35"/>
  <c r="Q64" i="35"/>
  <c r="AA64" i="35" s="1"/>
  <c r="B65" i="35"/>
  <c r="C65" i="35"/>
  <c r="D65" i="35"/>
  <c r="E65" i="35"/>
  <c r="F65" i="35"/>
  <c r="G65" i="35"/>
  <c r="H65" i="35"/>
  <c r="I65" i="35"/>
  <c r="J65" i="35"/>
  <c r="K65" i="35"/>
  <c r="L65" i="35"/>
  <c r="M65" i="35"/>
  <c r="N65" i="35"/>
  <c r="O65" i="35"/>
  <c r="P65" i="35"/>
  <c r="Q65" i="35"/>
  <c r="AA65" i="35" s="1"/>
  <c r="B66" i="35"/>
  <c r="C66" i="35"/>
  <c r="D66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AA66" i="35" s="1"/>
  <c r="B67" i="35"/>
  <c r="C67" i="35"/>
  <c r="D67" i="35"/>
  <c r="E67" i="35"/>
  <c r="F67" i="35"/>
  <c r="G67" i="35"/>
  <c r="H67" i="35"/>
  <c r="I67" i="35"/>
  <c r="J67" i="35"/>
  <c r="K67" i="35"/>
  <c r="L67" i="35"/>
  <c r="M67" i="35"/>
  <c r="N67" i="35"/>
  <c r="O67" i="35"/>
  <c r="P67" i="35"/>
  <c r="Q67" i="35"/>
  <c r="AA67" i="35" s="1"/>
  <c r="B68" i="35"/>
  <c r="C68" i="35"/>
  <c r="D68" i="35"/>
  <c r="E68" i="35"/>
  <c r="F68" i="35"/>
  <c r="G68" i="35"/>
  <c r="H68" i="35"/>
  <c r="I68" i="35"/>
  <c r="J68" i="35"/>
  <c r="K68" i="35"/>
  <c r="L68" i="35"/>
  <c r="M68" i="35"/>
  <c r="N68" i="35"/>
  <c r="O68" i="35"/>
  <c r="P68" i="35"/>
  <c r="Q68" i="35"/>
  <c r="AA68" i="35" s="1"/>
  <c r="B69" i="35"/>
  <c r="C69" i="35"/>
  <c r="D69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AA69" i="35" s="1"/>
  <c r="B70" i="35"/>
  <c r="C70" i="35"/>
  <c r="D70" i="35"/>
  <c r="E70" i="35"/>
  <c r="F70" i="35"/>
  <c r="G70" i="35"/>
  <c r="H70" i="35"/>
  <c r="I70" i="35"/>
  <c r="J70" i="35"/>
  <c r="K70" i="35"/>
  <c r="L70" i="35"/>
  <c r="M70" i="35"/>
  <c r="N70" i="35"/>
  <c r="O70" i="35"/>
  <c r="P70" i="35"/>
  <c r="Q70" i="35"/>
  <c r="AA70" i="35" s="1"/>
  <c r="B71" i="35"/>
  <c r="C71" i="35"/>
  <c r="D71" i="35"/>
  <c r="E71" i="35"/>
  <c r="F71" i="35"/>
  <c r="G71" i="35"/>
  <c r="H71" i="35"/>
  <c r="I71" i="35"/>
  <c r="J71" i="35"/>
  <c r="K71" i="35"/>
  <c r="L71" i="35"/>
  <c r="M71" i="35"/>
  <c r="N71" i="35"/>
  <c r="O71" i="35"/>
  <c r="P71" i="35"/>
  <c r="Q71" i="35"/>
  <c r="AA71" i="35" s="1"/>
  <c r="B72" i="35"/>
  <c r="C72" i="35"/>
  <c r="D72" i="35"/>
  <c r="E72" i="35"/>
  <c r="F72" i="35"/>
  <c r="G72" i="35"/>
  <c r="H72" i="35"/>
  <c r="I72" i="35"/>
  <c r="J72" i="35"/>
  <c r="K72" i="35"/>
  <c r="L72" i="35"/>
  <c r="M72" i="35"/>
  <c r="N72" i="35"/>
  <c r="O72" i="35"/>
  <c r="P72" i="35"/>
  <c r="Q72" i="35"/>
  <c r="AA72" i="35" s="1"/>
  <c r="B73" i="35"/>
  <c r="C73" i="35"/>
  <c r="D73" i="35"/>
  <c r="E73" i="35"/>
  <c r="F73" i="35"/>
  <c r="G73" i="35"/>
  <c r="H73" i="35"/>
  <c r="I73" i="35"/>
  <c r="J73" i="35"/>
  <c r="K73" i="35"/>
  <c r="L73" i="35"/>
  <c r="M73" i="35"/>
  <c r="N73" i="35"/>
  <c r="O73" i="35"/>
  <c r="P73" i="35"/>
  <c r="Q73" i="35"/>
  <c r="AA73" i="35" s="1"/>
  <c r="B74" i="35"/>
  <c r="C74" i="35"/>
  <c r="D74" i="35"/>
  <c r="E74" i="35"/>
  <c r="F74" i="35"/>
  <c r="G74" i="35"/>
  <c r="H74" i="35"/>
  <c r="I74" i="35"/>
  <c r="J74" i="35"/>
  <c r="K74" i="35"/>
  <c r="L74" i="35"/>
  <c r="M74" i="35"/>
  <c r="N74" i="35"/>
  <c r="O74" i="35"/>
  <c r="P74" i="35"/>
  <c r="Q74" i="35"/>
  <c r="AA74" i="35" s="1"/>
  <c r="B75" i="35"/>
  <c r="C75" i="35"/>
  <c r="D75" i="35"/>
  <c r="E75" i="35"/>
  <c r="F75" i="35"/>
  <c r="G75" i="35"/>
  <c r="H75" i="35"/>
  <c r="I75" i="35"/>
  <c r="J75" i="35"/>
  <c r="K75" i="35"/>
  <c r="L75" i="35"/>
  <c r="M75" i="35"/>
  <c r="N75" i="35"/>
  <c r="O75" i="35"/>
  <c r="P75" i="35"/>
  <c r="Q75" i="35"/>
  <c r="AA75" i="35" s="1"/>
  <c r="B76" i="35"/>
  <c r="C76" i="35"/>
  <c r="D76" i="35"/>
  <c r="E76" i="35"/>
  <c r="F76" i="35"/>
  <c r="G76" i="35"/>
  <c r="H76" i="35"/>
  <c r="I76" i="35"/>
  <c r="J76" i="35"/>
  <c r="K76" i="35"/>
  <c r="L76" i="35"/>
  <c r="M76" i="35"/>
  <c r="N76" i="35"/>
  <c r="O76" i="35"/>
  <c r="P76" i="35"/>
  <c r="Q76" i="35"/>
  <c r="AA76" i="35" s="1"/>
  <c r="B77" i="35"/>
  <c r="C77" i="35"/>
  <c r="D77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AA77" i="35" s="1"/>
  <c r="B78" i="35"/>
  <c r="C78" i="35"/>
  <c r="D78" i="35"/>
  <c r="E78" i="35"/>
  <c r="F78" i="35"/>
  <c r="G78" i="35"/>
  <c r="H78" i="35"/>
  <c r="I78" i="35"/>
  <c r="J78" i="35"/>
  <c r="K78" i="35"/>
  <c r="L78" i="35"/>
  <c r="M78" i="35"/>
  <c r="N78" i="35"/>
  <c r="O78" i="35"/>
  <c r="P78" i="35"/>
  <c r="Q78" i="35"/>
  <c r="AA78" i="35" s="1"/>
  <c r="B79" i="35"/>
  <c r="C79" i="35"/>
  <c r="D79" i="35"/>
  <c r="E79" i="35"/>
  <c r="F79" i="35"/>
  <c r="G79" i="35"/>
  <c r="H79" i="35"/>
  <c r="I79" i="35"/>
  <c r="J79" i="35"/>
  <c r="K79" i="35"/>
  <c r="L79" i="35"/>
  <c r="M79" i="35"/>
  <c r="N79" i="35"/>
  <c r="O79" i="35"/>
  <c r="P79" i="35"/>
  <c r="Q79" i="35"/>
  <c r="AA79" i="35" s="1"/>
  <c r="B80" i="35"/>
  <c r="C80" i="35"/>
  <c r="D80" i="35"/>
  <c r="E80" i="35"/>
  <c r="F80" i="35"/>
  <c r="G80" i="35"/>
  <c r="H80" i="35"/>
  <c r="I80" i="35"/>
  <c r="J80" i="35"/>
  <c r="K80" i="35"/>
  <c r="L80" i="35"/>
  <c r="V80" i="35" s="1"/>
  <c r="M80" i="35"/>
  <c r="N80" i="35"/>
  <c r="X80" i="35" s="1"/>
  <c r="O80" i="35"/>
  <c r="Y80" i="35" s="1"/>
  <c r="AF80" i="35" s="1"/>
  <c r="P80" i="35"/>
  <c r="Q80" i="35"/>
  <c r="AA80" i="35" s="1"/>
  <c r="M77" i="34" s="1"/>
  <c r="B81" i="35"/>
  <c r="C81" i="35"/>
  <c r="D81" i="35"/>
  <c r="E81" i="35"/>
  <c r="F81" i="35"/>
  <c r="G81" i="35"/>
  <c r="H81" i="35"/>
  <c r="I81" i="35"/>
  <c r="J81" i="35"/>
  <c r="K81" i="35"/>
  <c r="L81" i="35"/>
  <c r="M81" i="35"/>
  <c r="N81" i="35"/>
  <c r="O81" i="35"/>
  <c r="P81" i="35"/>
  <c r="Q81" i="35"/>
  <c r="AA81" i="35" s="1"/>
  <c r="B82" i="35"/>
  <c r="C82" i="35"/>
  <c r="D82" i="35"/>
  <c r="E82" i="35"/>
  <c r="F82" i="35"/>
  <c r="G82" i="35"/>
  <c r="H82" i="35"/>
  <c r="I82" i="35"/>
  <c r="J82" i="35"/>
  <c r="K82" i="35"/>
  <c r="L82" i="35"/>
  <c r="M82" i="35"/>
  <c r="N82" i="35"/>
  <c r="O82" i="35"/>
  <c r="P82" i="35"/>
  <c r="Q82" i="35"/>
  <c r="AA82" i="35" s="1"/>
  <c r="B83" i="35"/>
  <c r="C83" i="35"/>
  <c r="D83" i="35"/>
  <c r="E83" i="35"/>
  <c r="F83" i="35"/>
  <c r="G83" i="35"/>
  <c r="H83" i="35"/>
  <c r="I83" i="35"/>
  <c r="J83" i="35"/>
  <c r="K83" i="35"/>
  <c r="L83" i="35"/>
  <c r="M83" i="35"/>
  <c r="N83" i="35"/>
  <c r="O83" i="35"/>
  <c r="P83" i="35"/>
  <c r="Q83" i="35"/>
  <c r="AA83" i="35" s="1"/>
  <c r="B84" i="35"/>
  <c r="C84" i="35"/>
  <c r="D84" i="35"/>
  <c r="E84" i="35"/>
  <c r="F84" i="35"/>
  <c r="G84" i="35"/>
  <c r="H84" i="35"/>
  <c r="I84" i="35"/>
  <c r="J84" i="35"/>
  <c r="K84" i="35"/>
  <c r="L84" i="35"/>
  <c r="M84" i="35"/>
  <c r="N84" i="35"/>
  <c r="O84" i="35"/>
  <c r="P84" i="35"/>
  <c r="Q84" i="35"/>
  <c r="AA84" i="35" s="1"/>
  <c r="B85" i="35"/>
  <c r="C85" i="35"/>
  <c r="D85" i="35"/>
  <c r="E85" i="35"/>
  <c r="F85" i="35"/>
  <c r="G85" i="35"/>
  <c r="H85" i="35"/>
  <c r="I85" i="35"/>
  <c r="J85" i="35"/>
  <c r="K85" i="35"/>
  <c r="L85" i="35"/>
  <c r="M85" i="35"/>
  <c r="N85" i="35"/>
  <c r="O85" i="35"/>
  <c r="P85" i="35"/>
  <c r="Q85" i="35"/>
  <c r="AA85" i="35" s="1"/>
  <c r="B86" i="35"/>
  <c r="C86" i="35"/>
  <c r="D86" i="35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AA86" i="35" s="1"/>
  <c r="M83" i="34" s="1"/>
  <c r="U83" i="34" s="1"/>
  <c r="B87" i="35"/>
  <c r="C87" i="35"/>
  <c r="D87" i="35"/>
  <c r="E87" i="35"/>
  <c r="F87" i="35"/>
  <c r="G87" i="35"/>
  <c r="H87" i="35"/>
  <c r="I87" i="35"/>
  <c r="J87" i="35"/>
  <c r="K87" i="35"/>
  <c r="L87" i="35"/>
  <c r="M87" i="35"/>
  <c r="N87" i="35"/>
  <c r="O87" i="35"/>
  <c r="P87" i="35"/>
  <c r="Q87" i="35"/>
  <c r="AA87" i="35" s="1"/>
  <c r="B88" i="35"/>
  <c r="C88" i="35"/>
  <c r="D88" i="35"/>
  <c r="E88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AA88" i="35" s="1"/>
  <c r="B89" i="35"/>
  <c r="C89" i="35"/>
  <c r="D89" i="35"/>
  <c r="E89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AA89" i="35" s="1"/>
  <c r="B90" i="35"/>
  <c r="C90" i="35"/>
  <c r="D90" i="35"/>
  <c r="E90" i="35"/>
  <c r="F90" i="35"/>
  <c r="G90" i="35"/>
  <c r="H90" i="35"/>
  <c r="I90" i="35"/>
  <c r="J90" i="35"/>
  <c r="K90" i="35"/>
  <c r="L90" i="35"/>
  <c r="M90" i="35"/>
  <c r="N90" i="35"/>
  <c r="O90" i="35"/>
  <c r="P90" i="35"/>
  <c r="Q90" i="35"/>
  <c r="AA90" i="35" s="1"/>
  <c r="B91" i="35"/>
  <c r="C91" i="35"/>
  <c r="D91" i="35"/>
  <c r="E91" i="35"/>
  <c r="F91" i="35"/>
  <c r="G91" i="35"/>
  <c r="H91" i="35"/>
  <c r="I91" i="35"/>
  <c r="J91" i="35"/>
  <c r="K91" i="35"/>
  <c r="L91" i="35"/>
  <c r="M91" i="35"/>
  <c r="W91" i="35" s="1"/>
  <c r="N91" i="35"/>
  <c r="X91" i="35" s="1"/>
  <c r="O91" i="35"/>
  <c r="P91" i="35"/>
  <c r="Q91" i="35"/>
  <c r="AA91" i="35" s="1"/>
  <c r="M88" i="34" s="1"/>
  <c r="B92" i="35"/>
  <c r="C92" i="35"/>
  <c r="D92" i="35"/>
  <c r="E92" i="35"/>
  <c r="F92" i="35"/>
  <c r="G92" i="35"/>
  <c r="H92" i="35"/>
  <c r="I92" i="35"/>
  <c r="J92" i="35"/>
  <c r="K92" i="35"/>
  <c r="L92" i="35"/>
  <c r="M92" i="35"/>
  <c r="N92" i="35"/>
  <c r="O92" i="35"/>
  <c r="P92" i="35"/>
  <c r="Q92" i="35"/>
  <c r="AA92" i="35" s="1"/>
  <c r="B93" i="35"/>
  <c r="C93" i="35"/>
  <c r="D93" i="35"/>
  <c r="E93" i="35"/>
  <c r="F93" i="35"/>
  <c r="G93" i="35"/>
  <c r="H93" i="35"/>
  <c r="I93" i="35"/>
  <c r="J93" i="35"/>
  <c r="K93" i="35"/>
  <c r="L93" i="35"/>
  <c r="M93" i="35"/>
  <c r="N93" i="35"/>
  <c r="O93" i="35"/>
  <c r="P93" i="35"/>
  <c r="Q93" i="35"/>
  <c r="AA93" i="35" s="1"/>
  <c r="B94" i="35"/>
  <c r="C94" i="35"/>
  <c r="D94" i="35"/>
  <c r="E94" i="35"/>
  <c r="F94" i="35"/>
  <c r="G94" i="35"/>
  <c r="H94" i="35"/>
  <c r="I94" i="35"/>
  <c r="J94" i="35"/>
  <c r="K94" i="35"/>
  <c r="L94" i="35"/>
  <c r="M94" i="35"/>
  <c r="N94" i="35"/>
  <c r="O94" i="35"/>
  <c r="P94" i="35"/>
  <c r="Q94" i="35"/>
  <c r="AA94" i="35" s="1"/>
  <c r="B95" i="35"/>
  <c r="C95" i="35"/>
  <c r="D95" i="35"/>
  <c r="E95" i="35"/>
  <c r="F95" i="35"/>
  <c r="G95" i="35"/>
  <c r="H95" i="35"/>
  <c r="I95" i="35"/>
  <c r="J95" i="35"/>
  <c r="K95" i="35"/>
  <c r="L95" i="35"/>
  <c r="M95" i="35"/>
  <c r="N95" i="35"/>
  <c r="O95" i="35"/>
  <c r="P95" i="35"/>
  <c r="Q95" i="35"/>
  <c r="AA95" i="35" s="1"/>
  <c r="B96" i="35"/>
  <c r="C96" i="35"/>
  <c r="D96" i="35"/>
  <c r="E96" i="35"/>
  <c r="F96" i="35"/>
  <c r="G96" i="35"/>
  <c r="H96" i="35"/>
  <c r="I96" i="35"/>
  <c r="J96" i="35"/>
  <c r="K96" i="35"/>
  <c r="L96" i="35"/>
  <c r="M96" i="35"/>
  <c r="N96" i="35"/>
  <c r="O96" i="35"/>
  <c r="P96" i="35"/>
  <c r="Q96" i="35"/>
  <c r="AA96" i="35" s="1"/>
  <c r="B97" i="35"/>
  <c r="C97" i="35"/>
  <c r="D97" i="35"/>
  <c r="E97" i="35"/>
  <c r="F97" i="35"/>
  <c r="G97" i="35"/>
  <c r="H97" i="35"/>
  <c r="I97" i="35"/>
  <c r="J97" i="35"/>
  <c r="K97" i="35"/>
  <c r="L97" i="35"/>
  <c r="M97" i="35"/>
  <c r="N97" i="35"/>
  <c r="O97" i="35"/>
  <c r="P97" i="35"/>
  <c r="Q97" i="35"/>
  <c r="AA97" i="35" s="1"/>
  <c r="B98" i="35"/>
  <c r="C98" i="35"/>
  <c r="D98" i="35"/>
  <c r="E98" i="35"/>
  <c r="F98" i="35"/>
  <c r="G98" i="35"/>
  <c r="H98" i="35"/>
  <c r="I98" i="35"/>
  <c r="J98" i="35"/>
  <c r="K98" i="35"/>
  <c r="L98" i="35"/>
  <c r="M98" i="35"/>
  <c r="N98" i="35"/>
  <c r="O98" i="35"/>
  <c r="P98" i="35"/>
  <c r="Q98" i="35"/>
  <c r="AA98" i="35" s="1"/>
  <c r="B99" i="35"/>
  <c r="C99" i="35"/>
  <c r="D99" i="35"/>
  <c r="E99" i="35"/>
  <c r="F99" i="35"/>
  <c r="G99" i="35"/>
  <c r="H99" i="35"/>
  <c r="I99" i="35"/>
  <c r="J99" i="35"/>
  <c r="K99" i="35"/>
  <c r="L99" i="35"/>
  <c r="M99" i="35"/>
  <c r="N99" i="35"/>
  <c r="O99" i="35"/>
  <c r="P99" i="35"/>
  <c r="Q99" i="35"/>
  <c r="B100" i="35"/>
  <c r="C100" i="35"/>
  <c r="D100" i="35"/>
  <c r="E100" i="35"/>
  <c r="F100" i="35"/>
  <c r="G100" i="35"/>
  <c r="H100" i="35"/>
  <c r="I100" i="35"/>
  <c r="J100" i="35"/>
  <c r="K100" i="35"/>
  <c r="L100" i="35"/>
  <c r="M100" i="35"/>
  <c r="N100" i="35"/>
  <c r="O100" i="35"/>
  <c r="P100" i="35"/>
  <c r="Q100" i="35"/>
  <c r="AA100" i="35" s="1"/>
  <c r="B101" i="35"/>
  <c r="C101" i="35"/>
  <c r="D101" i="35"/>
  <c r="E101" i="35"/>
  <c r="F101" i="35"/>
  <c r="G101" i="35"/>
  <c r="H101" i="35"/>
  <c r="I101" i="35"/>
  <c r="J101" i="35"/>
  <c r="K101" i="35"/>
  <c r="L101" i="35"/>
  <c r="M101" i="35"/>
  <c r="N101" i="35"/>
  <c r="O101" i="35"/>
  <c r="P101" i="35"/>
  <c r="Q101" i="35"/>
  <c r="AA101" i="35" s="1"/>
  <c r="B102" i="35"/>
  <c r="C102" i="35"/>
  <c r="D102" i="35"/>
  <c r="E102" i="35"/>
  <c r="F102" i="35"/>
  <c r="G102" i="35"/>
  <c r="H102" i="35"/>
  <c r="I102" i="35"/>
  <c r="J102" i="35"/>
  <c r="K102" i="35"/>
  <c r="L102" i="35"/>
  <c r="M102" i="35"/>
  <c r="N102" i="35"/>
  <c r="O102" i="35"/>
  <c r="P102" i="35"/>
  <c r="Q102" i="35"/>
  <c r="B103" i="35"/>
  <c r="C103" i="35"/>
  <c r="D103" i="35"/>
  <c r="E103" i="35"/>
  <c r="F103" i="35"/>
  <c r="G103" i="35"/>
  <c r="H103" i="35"/>
  <c r="I103" i="35"/>
  <c r="J103" i="35"/>
  <c r="K103" i="35"/>
  <c r="L103" i="35"/>
  <c r="M103" i="35"/>
  <c r="N103" i="35"/>
  <c r="O103" i="35"/>
  <c r="P103" i="35"/>
  <c r="Q103" i="35"/>
  <c r="AA103" i="35" s="1"/>
  <c r="B104" i="35"/>
  <c r="C104" i="35"/>
  <c r="D104" i="35"/>
  <c r="E104" i="35"/>
  <c r="F104" i="35"/>
  <c r="G104" i="35"/>
  <c r="H104" i="35"/>
  <c r="I104" i="35"/>
  <c r="J104" i="35"/>
  <c r="K104" i="35"/>
  <c r="L104" i="35"/>
  <c r="M104" i="35"/>
  <c r="N104" i="35"/>
  <c r="O104" i="35"/>
  <c r="P104" i="35"/>
  <c r="Q104" i="35"/>
  <c r="AA104" i="35" s="1"/>
  <c r="B105" i="35"/>
  <c r="C105" i="35"/>
  <c r="D105" i="35"/>
  <c r="E105" i="35"/>
  <c r="F105" i="35"/>
  <c r="G105" i="35"/>
  <c r="H105" i="35"/>
  <c r="I105" i="35"/>
  <c r="J105" i="35"/>
  <c r="K105" i="35"/>
  <c r="L105" i="35"/>
  <c r="M105" i="35"/>
  <c r="N105" i="35"/>
  <c r="O105" i="35"/>
  <c r="P105" i="35"/>
  <c r="Q105" i="35"/>
  <c r="AA105" i="35" s="1"/>
  <c r="B106" i="35"/>
  <c r="C106" i="35"/>
  <c r="D106" i="35"/>
  <c r="E106" i="35"/>
  <c r="F106" i="35"/>
  <c r="G106" i="35"/>
  <c r="H106" i="35"/>
  <c r="I106" i="35"/>
  <c r="J106" i="35"/>
  <c r="K106" i="35"/>
  <c r="L106" i="35"/>
  <c r="M106" i="35"/>
  <c r="N106" i="35"/>
  <c r="O106" i="35"/>
  <c r="P106" i="35"/>
  <c r="Q106" i="35"/>
  <c r="AA106" i="35" s="1"/>
  <c r="B107" i="35"/>
  <c r="C107" i="35"/>
  <c r="D107" i="35"/>
  <c r="E107" i="35"/>
  <c r="F107" i="35"/>
  <c r="G107" i="35"/>
  <c r="H107" i="35"/>
  <c r="I107" i="35"/>
  <c r="J107" i="35"/>
  <c r="K107" i="35"/>
  <c r="L107" i="35"/>
  <c r="M107" i="35"/>
  <c r="N107" i="35"/>
  <c r="O107" i="35"/>
  <c r="P107" i="35"/>
  <c r="Q107" i="35"/>
  <c r="AA107" i="35" s="1"/>
  <c r="B108" i="35"/>
  <c r="C108" i="35"/>
  <c r="D108" i="35"/>
  <c r="E108" i="35"/>
  <c r="F108" i="35"/>
  <c r="G108" i="35"/>
  <c r="H108" i="35"/>
  <c r="I108" i="35"/>
  <c r="J108" i="35"/>
  <c r="K108" i="35"/>
  <c r="L108" i="35"/>
  <c r="M108" i="35"/>
  <c r="N108" i="35"/>
  <c r="O108" i="35"/>
  <c r="P108" i="35"/>
  <c r="Q108" i="35"/>
  <c r="AA108" i="35" s="1"/>
  <c r="B109" i="35"/>
  <c r="C109" i="35"/>
  <c r="D109" i="35"/>
  <c r="E109" i="35"/>
  <c r="F109" i="35"/>
  <c r="G109" i="35"/>
  <c r="H109" i="35"/>
  <c r="I109" i="35"/>
  <c r="J109" i="35"/>
  <c r="K109" i="35"/>
  <c r="L109" i="35"/>
  <c r="M109" i="35"/>
  <c r="N109" i="35"/>
  <c r="O109" i="35"/>
  <c r="P109" i="35"/>
  <c r="Q109" i="35"/>
  <c r="AA109" i="35" s="1"/>
  <c r="B110" i="35"/>
  <c r="C110" i="35"/>
  <c r="D110" i="35"/>
  <c r="E110" i="35"/>
  <c r="F110" i="35"/>
  <c r="G110" i="35"/>
  <c r="H110" i="35"/>
  <c r="I110" i="35"/>
  <c r="J110" i="35"/>
  <c r="K110" i="35"/>
  <c r="L110" i="35"/>
  <c r="M110" i="35"/>
  <c r="N110" i="35"/>
  <c r="O110" i="35"/>
  <c r="P110" i="35"/>
  <c r="Q110" i="35"/>
  <c r="AA110" i="35" s="1"/>
  <c r="B111" i="35"/>
  <c r="C111" i="35"/>
  <c r="D111" i="35"/>
  <c r="E111" i="35"/>
  <c r="F111" i="35"/>
  <c r="G111" i="35"/>
  <c r="H111" i="35"/>
  <c r="I111" i="35"/>
  <c r="J111" i="35"/>
  <c r="K111" i="35"/>
  <c r="L111" i="35"/>
  <c r="M111" i="35"/>
  <c r="N111" i="35"/>
  <c r="O111" i="35"/>
  <c r="P111" i="35"/>
  <c r="Q111" i="35"/>
  <c r="B112" i="35"/>
  <c r="C112" i="35"/>
  <c r="D112" i="35"/>
  <c r="E112" i="35"/>
  <c r="F112" i="35"/>
  <c r="G112" i="35"/>
  <c r="H112" i="35"/>
  <c r="I112" i="35"/>
  <c r="J112" i="35"/>
  <c r="K112" i="35"/>
  <c r="L112" i="35"/>
  <c r="M112" i="35"/>
  <c r="N112" i="35"/>
  <c r="O112" i="35"/>
  <c r="P112" i="35"/>
  <c r="Q112" i="35"/>
  <c r="AA112" i="35" s="1"/>
  <c r="B113" i="35"/>
  <c r="C113" i="35"/>
  <c r="D113" i="35"/>
  <c r="E113" i="35"/>
  <c r="F113" i="35"/>
  <c r="G113" i="35"/>
  <c r="H113" i="35"/>
  <c r="I113" i="35"/>
  <c r="J113" i="35"/>
  <c r="K113" i="35"/>
  <c r="L113" i="35"/>
  <c r="M113" i="35"/>
  <c r="N113" i="35"/>
  <c r="O113" i="35"/>
  <c r="P113" i="35"/>
  <c r="Q113" i="35"/>
  <c r="AA113" i="35" s="1"/>
  <c r="B114" i="35"/>
  <c r="C114" i="35"/>
  <c r="D114" i="35"/>
  <c r="E114" i="35"/>
  <c r="F114" i="35"/>
  <c r="G114" i="35"/>
  <c r="H114" i="35"/>
  <c r="I114" i="35"/>
  <c r="J114" i="35"/>
  <c r="K114" i="35"/>
  <c r="L114" i="35"/>
  <c r="M114" i="35"/>
  <c r="N114" i="35"/>
  <c r="O114" i="35"/>
  <c r="P114" i="35"/>
  <c r="Q114" i="35"/>
  <c r="B115" i="35"/>
  <c r="C115" i="35"/>
  <c r="D115" i="35"/>
  <c r="E115" i="35"/>
  <c r="F115" i="35"/>
  <c r="G115" i="35"/>
  <c r="H115" i="35"/>
  <c r="I115" i="35"/>
  <c r="J115" i="35"/>
  <c r="K115" i="35"/>
  <c r="L115" i="35"/>
  <c r="M115" i="35"/>
  <c r="N115" i="35"/>
  <c r="O115" i="35"/>
  <c r="P115" i="35"/>
  <c r="Q115" i="35"/>
  <c r="AA115" i="35" s="1"/>
  <c r="B116" i="35"/>
  <c r="C116" i="35"/>
  <c r="D116" i="35"/>
  <c r="E116" i="35"/>
  <c r="F116" i="35"/>
  <c r="G116" i="35"/>
  <c r="H116" i="35"/>
  <c r="I116" i="35"/>
  <c r="J116" i="35"/>
  <c r="K116" i="35"/>
  <c r="L116" i="35"/>
  <c r="M116" i="35"/>
  <c r="N116" i="35"/>
  <c r="O116" i="35"/>
  <c r="P116" i="35"/>
  <c r="Q116" i="35"/>
  <c r="AA116" i="35" s="1"/>
  <c r="M113" i="34" s="1"/>
  <c r="B117" i="35"/>
  <c r="C117" i="35"/>
  <c r="D117" i="35"/>
  <c r="E117" i="35"/>
  <c r="F117" i="35"/>
  <c r="G117" i="35"/>
  <c r="H117" i="35"/>
  <c r="I117" i="35"/>
  <c r="J117" i="35"/>
  <c r="K117" i="35"/>
  <c r="L117" i="35"/>
  <c r="M117" i="35"/>
  <c r="N117" i="35"/>
  <c r="O117" i="35"/>
  <c r="P117" i="35"/>
  <c r="Q117" i="35"/>
  <c r="B118" i="35"/>
  <c r="C118" i="35"/>
  <c r="D118" i="35"/>
  <c r="E118" i="35"/>
  <c r="F118" i="35"/>
  <c r="G118" i="35"/>
  <c r="H118" i="35"/>
  <c r="I118" i="35"/>
  <c r="J118" i="35"/>
  <c r="K118" i="35"/>
  <c r="L118" i="35"/>
  <c r="M118" i="35"/>
  <c r="N118" i="35"/>
  <c r="O118" i="35"/>
  <c r="P118" i="35"/>
  <c r="Q118" i="35"/>
  <c r="AA118" i="35" s="1"/>
  <c r="B119" i="35"/>
  <c r="C119" i="35"/>
  <c r="D119" i="35"/>
  <c r="E119" i="35"/>
  <c r="F119" i="35"/>
  <c r="G119" i="35"/>
  <c r="H119" i="35"/>
  <c r="I119" i="35"/>
  <c r="J119" i="35"/>
  <c r="K119" i="35"/>
  <c r="L119" i="35"/>
  <c r="M119" i="35"/>
  <c r="N119" i="35"/>
  <c r="O119" i="35"/>
  <c r="P119" i="35"/>
  <c r="Q119" i="35"/>
  <c r="AA119" i="35" s="1"/>
  <c r="B120" i="35"/>
  <c r="C120" i="35"/>
  <c r="D120" i="35"/>
  <c r="E120" i="35"/>
  <c r="F120" i="35"/>
  <c r="G120" i="35"/>
  <c r="H120" i="35"/>
  <c r="I120" i="35"/>
  <c r="J120" i="35"/>
  <c r="K120" i="35"/>
  <c r="L120" i="35"/>
  <c r="M120" i="35"/>
  <c r="N120" i="35"/>
  <c r="O120" i="35"/>
  <c r="P120" i="35"/>
  <c r="Q120" i="35"/>
  <c r="AA120" i="35" s="1"/>
  <c r="B121" i="35"/>
  <c r="C121" i="35"/>
  <c r="D121" i="35"/>
  <c r="E121" i="35"/>
  <c r="F121" i="35"/>
  <c r="G121" i="35"/>
  <c r="H121" i="35"/>
  <c r="I121" i="35"/>
  <c r="J121" i="35"/>
  <c r="K121" i="35"/>
  <c r="L121" i="35"/>
  <c r="M121" i="35"/>
  <c r="N121" i="35"/>
  <c r="O121" i="35"/>
  <c r="P121" i="35"/>
  <c r="Q121" i="35"/>
  <c r="AA121" i="35" s="1"/>
  <c r="M118" i="34" s="1"/>
  <c r="U118" i="34" s="1"/>
  <c r="B122" i="35"/>
  <c r="C122" i="35"/>
  <c r="D122" i="35"/>
  <c r="E122" i="35"/>
  <c r="F122" i="35"/>
  <c r="G122" i="35"/>
  <c r="H122" i="35"/>
  <c r="I122" i="35"/>
  <c r="J122" i="35"/>
  <c r="K122" i="35"/>
  <c r="L122" i="35"/>
  <c r="M122" i="35"/>
  <c r="N122" i="35"/>
  <c r="O122" i="35"/>
  <c r="P122" i="35"/>
  <c r="Q122" i="35"/>
  <c r="AA122" i="35" s="1"/>
  <c r="B123" i="35"/>
  <c r="C123" i="35"/>
  <c r="D123" i="35"/>
  <c r="E123" i="35"/>
  <c r="F123" i="35"/>
  <c r="G123" i="35"/>
  <c r="H123" i="35"/>
  <c r="I123" i="35"/>
  <c r="J123" i="35"/>
  <c r="K123" i="35"/>
  <c r="L123" i="35"/>
  <c r="M123" i="35"/>
  <c r="N123" i="35"/>
  <c r="O123" i="35"/>
  <c r="P123" i="35"/>
  <c r="Q123" i="35"/>
  <c r="B124" i="35"/>
  <c r="C124" i="35"/>
  <c r="D124" i="35"/>
  <c r="E124" i="35"/>
  <c r="F124" i="35"/>
  <c r="G124" i="35"/>
  <c r="H124" i="35"/>
  <c r="I124" i="35"/>
  <c r="J124" i="35"/>
  <c r="K124" i="35"/>
  <c r="L124" i="35"/>
  <c r="M124" i="35"/>
  <c r="N124" i="35"/>
  <c r="O124" i="35"/>
  <c r="P124" i="35"/>
  <c r="Q124" i="35"/>
  <c r="AA124" i="35" s="1"/>
  <c r="B125" i="35"/>
  <c r="C125" i="35"/>
  <c r="D125" i="35"/>
  <c r="E125" i="35"/>
  <c r="F125" i="35"/>
  <c r="G125" i="35"/>
  <c r="H125" i="35"/>
  <c r="I125" i="35"/>
  <c r="J125" i="35"/>
  <c r="K125" i="35"/>
  <c r="L125" i="35"/>
  <c r="M125" i="35"/>
  <c r="N125" i="35"/>
  <c r="O125" i="35"/>
  <c r="P125" i="35"/>
  <c r="Q125" i="35"/>
  <c r="AA125" i="35" s="1"/>
  <c r="B126" i="35"/>
  <c r="C126" i="35"/>
  <c r="D126" i="35"/>
  <c r="E126" i="35"/>
  <c r="F126" i="35"/>
  <c r="G126" i="35"/>
  <c r="H126" i="35"/>
  <c r="I126" i="35"/>
  <c r="J126" i="35"/>
  <c r="K126" i="35"/>
  <c r="L126" i="35"/>
  <c r="M126" i="35"/>
  <c r="N126" i="35"/>
  <c r="O126" i="35"/>
  <c r="P126" i="35"/>
  <c r="Q126" i="35"/>
  <c r="AA126" i="35" s="1"/>
  <c r="B127" i="35"/>
  <c r="C127" i="35"/>
  <c r="D127" i="35"/>
  <c r="E127" i="35"/>
  <c r="F127" i="35"/>
  <c r="G127" i="35"/>
  <c r="H127" i="35"/>
  <c r="I127" i="35"/>
  <c r="J127" i="35"/>
  <c r="K127" i="35"/>
  <c r="L127" i="35"/>
  <c r="V127" i="35" s="1"/>
  <c r="M127" i="35"/>
  <c r="N127" i="35"/>
  <c r="O127" i="35"/>
  <c r="Y127" i="35" s="1"/>
  <c r="AC127" i="35" s="1"/>
  <c r="P127" i="35"/>
  <c r="Q127" i="35"/>
  <c r="AA127" i="35" s="1"/>
  <c r="M124" i="34" s="1"/>
  <c r="B128" i="35"/>
  <c r="C128" i="35"/>
  <c r="D128" i="35"/>
  <c r="E128" i="35"/>
  <c r="F128" i="35"/>
  <c r="G128" i="35"/>
  <c r="H128" i="35"/>
  <c r="I128" i="35"/>
  <c r="J128" i="35"/>
  <c r="K128" i="35"/>
  <c r="L128" i="35"/>
  <c r="M128" i="35"/>
  <c r="N128" i="35"/>
  <c r="O128" i="35"/>
  <c r="P128" i="35"/>
  <c r="Q128" i="35"/>
  <c r="AA128" i="35" s="1"/>
  <c r="B129" i="35"/>
  <c r="C129" i="35"/>
  <c r="D129" i="35"/>
  <c r="E129" i="35"/>
  <c r="F129" i="35"/>
  <c r="G129" i="35"/>
  <c r="H129" i="35"/>
  <c r="I129" i="35"/>
  <c r="J129" i="35"/>
  <c r="K129" i="35"/>
  <c r="L129" i="35"/>
  <c r="M129" i="35"/>
  <c r="N129" i="35"/>
  <c r="O129" i="35"/>
  <c r="P129" i="35"/>
  <c r="Q129" i="35"/>
  <c r="AA129" i="35" s="1"/>
  <c r="B130" i="35"/>
  <c r="C130" i="35"/>
  <c r="D130" i="35"/>
  <c r="E130" i="35"/>
  <c r="F130" i="35"/>
  <c r="G130" i="35"/>
  <c r="H130" i="35"/>
  <c r="I130" i="35"/>
  <c r="J130" i="35"/>
  <c r="K130" i="35"/>
  <c r="L130" i="35"/>
  <c r="M130" i="35"/>
  <c r="N130" i="35"/>
  <c r="O130" i="35"/>
  <c r="P130" i="35"/>
  <c r="Q130" i="35"/>
  <c r="AA130" i="35" s="1"/>
  <c r="B131" i="35"/>
  <c r="C131" i="35"/>
  <c r="D131" i="35"/>
  <c r="E131" i="35"/>
  <c r="F131" i="35"/>
  <c r="G131" i="35"/>
  <c r="H131" i="35"/>
  <c r="I131" i="35"/>
  <c r="J131" i="35"/>
  <c r="K131" i="35"/>
  <c r="L131" i="35"/>
  <c r="M131" i="35"/>
  <c r="N131" i="35"/>
  <c r="O131" i="35"/>
  <c r="P131" i="35"/>
  <c r="Q131" i="35"/>
  <c r="AA131" i="35" s="1"/>
  <c r="B132" i="35"/>
  <c r="C132" i="35"/>
  <c r="D132" i="35"/>
  <c r="E132" i="35"/>
  <c r="F132" i="35"/>
  <c r="G132" i="35"/>
  <c r="H132" i="35"/>
  <c r="I132" i="35"/>
  <c r="J132" i="35"/>
  <c r="K132" i="35"/>
  <c r="L132" i="35"/>
  <c r="M132" i="35"/>
  <c r="N132" i="35"/>
  <c r="O132" i="35"/>
  <c r="P132" i="35"/>
  <c r="Q132" i="35"/>
  <c r="AA132" i="35" s="1"/>
  <c r="B133" i="35"/>
  <c r="C133" i="35"/>
  <c r="D133" i="35"/>
  <c r="E133" i="35"/>
  <c r="F133" i="35"/>
  <c r="G133" i="35"/>
  <c r="H133" i="35"/>
  <c r="I133" i="35"/>
  <c r="J133" i="35"/>
  <c r="K133" i="35"/>
  <c r="L133" i="35"/>
  <c r="M133" i="35"/>
  <c r="N133" i="35"/>
  <c r="O133" i="35"/>
  <c r="P133" i="35"/>
  <c r="Q133" i="35"/>
  <c r="AA133" i="35" s="1"/>
  <c r="B134" i="35"/>
  <c r="C134" i="35"/>
  <c r="D134" i="35"/>
  <c r="E134" i="35"/>
  <c r="F134" i="35"/>
  <c r="G134" i="35"/>
  <c r="H134" i="35"/>
  <c r="I134" i="35"/>
  <c r="J134" i="35"/>
  <c r="K134" i="35"/>
  <c r="L134" i="35"/>
  <c r="M134" i="35"/>
  <c r="N134" i="35"/>
  <c r="O134" i="35"/>
  <c r="P134" i="35"/>
  <c r="Q134" i="35"/>
  <c r="AA134" i="35" s="1"/>
  <c r="B135" i="35"/>
  <c r="C135" i="35"/>
  <c r="D135" i="35"/>
  <c r="E135" i="35"/>
  <c r="F135" i="35"/>
  <c r="G135" i="35"/>
  <c r="H135" i="35"/>
  <c r="I135" i="35"/>
  <c r="J135" i="35"/>
  <c r="K135" i="35"/>
  <c r="L135" i="35"/>
  <c r="M135" i="35"/>
  <c r="N135" i="35"/>
  <c r="O135" i="35"/>
  <c r="P135" i="35"/>
  <c r="Q135" i="35"/>
  <c r="AA135" i="35" s="1"/>
  <c r="B136" i="35"/>
  <c r="C136" i="35"/>
  <c r="D136" i="35"/>
  <c r="E136" i="35"/>
  <c r="F136" i="35"/>
  <c r="G136" i="35"/>
  <c r="H136" i="35"/>
  <c r="I136" i="35"/>
  <c r="J136" i="35"/>
  <c r="K136" i="35"/>
  <c r="L136" i="35"/>
  <c r="M136" i="35"/>
  <c r="N136" i="35"/>
  <c r="O136" i="35"/>
  <c r="P136" i="35"/>
  <c r="Q136" i="35"/>
  <c r="AA136" i="35" s="1"/>
  <c r="B137" i="35"/>
  <c r="C137" i="35"/>
  <c r="D137" i="35"/>
  <c r="E137" i="35"/>
  <c r="F137" i="35"/>
  <c r="G137" i="35"/>
  <c r="H137" i="35"/>
  <c r="I137" i="35"/>
  <c r="J137" i="35"/>
  <c r="K137" i="35"/>
  <c r="L137" i="35"/>
  <c r="M137" i="35"/>
  <c r="N137" i="35"/>
  <c r="O137" i="35"/>
  <c r="P137" i="35"/>
  <c r="Q137" i="35"/>
  <c r="AA137" i="35" s="1"/>
  <c r="B138" i="35"/>
  <c r="C138" i="35"/>
  <c r="D138" i="35"/>
  <c r="E138" i="35"/>
  <c r="F138" i="35"/>
  <c r="G138" i="35"/>
  <c r="H138" i="35"/>
  <c r="I138" i="35"/>
  <c r="J138" i="35"/>
  <c r="K138" i="35"/>
  <c r="L138" i="35"/>
  <c r="M138" i="35"/>
  <c r="N138" i="35"/>
  <c r="O138" i="35"/>
  <c r="P138" i="35"/>
  <c r="Q138" i="35"/>
  <c r="AA138" i="35" s="1"/>
  <c r="B139" i="35"/>
  <c r="C139" i="35"/>
  <c r="D139" i="35"/>
  <c r="E139" i="35"/>
  <c r="F139" i="35"/>
  <c r="G139" i="35"/>
  <c r="H139" i="35"/>
  <c r="I139" i="35"/>
  <c r="J139" i="35"/>
  <c r="K139" i="35"/>
  <c r="L139" i="35"/>
  <c r="M139" i="35"/>
  <c r="N139" i="35"/>
  <c r="O139" i="35"/>
  <c r="P139" i="35"/>
  <c r="Q139" i="35"/>
  <c r="AA139" i="35" s="1"/>
  <c r="B140" i="35"/>
  <c r="C140" i="35"/>
  <c r="D140" i="35"/>
  <c r="E140" i="35"/>
  <c r="F140" i="35"/>
  <c r="G140" i="35"/>
  <c r="H140" i="35"/>
  <c r="I140" i="35"/>
  <c r="J140" i="35"/>
  <c r="K140" i="35"/>
  <c r="L140" i="35"/>
  <c r="M140" i="35"/>
  <c r="N140" i="35"/>
  <c r="O140" i="35"/>
  <c r="P140" i="35"/>
  <c r="Q140" i="35"/>
  <c r="AA140" i="35" s="1"/>
  <c r="B141" i="35"/>
  <c r="C141" i="35"/>
  <c r="D141" i="35"/>
  <c r="E141" i="35"/>
  <c r="F141" i="35"/>
  <c r="G141" i="35"/>
  <c r="H141" i="35"/>
  <c r="I141" i="35"/>
  <c r="J141" i="35"/>
  <c r="K141" i="35"/>
  <c r="L141" i="35"/>
  <c r="M141" i="35"/>
  <c r="N141" i="35"/>
  <c r="O141" i="35"/>
  <c r="P141" i="35"/>
  <c r="Q141" i="35"/>
  <c r="AA141" i="35" s="1"/>
  <c r="B142" i="35"/>
  <c r="C142" i="35"/>
  <c r="D142" i="35"/>
  <c r="E142" i="35"/>
  <c r="F142" i="35"/>
  <c r="G142" i="35"/>
  <c r="H142" i="35"/>
  <c r="I142" i="35"/>
  <c r="J142" i="35"/>
  <c r="K142" i="35"/>
  <c r="L142" i="35"/>
  <c r="M142" i="35"/>
  <c r="W142" i="35" s="1"/>
  <c r="N142" i="35"/>
  <c r="O142" i="35"/>
  <c r="P142" i="35"/>
  <c r="Q142" i="35"/>
  <c r="AA142" i="35" s="1"/>
  <c r="M139" i="34" s="1"/>
  <c r="B143" i="35"/>
  <c r="C143" i="35"/>
  <c r="D143" i="35"/>
  <c r="E143" i="35"/>
  <c r="F143" i="35"/>
  <c r="G143" i="35"/>
  <c r="H143" i="35"/>
  <c r="I143" i="35"/>
  <c r="J143" i="35"/>
  <c r="K143" i="35"/>
  <c r="L143" i="35"/>
  <c r="M143" i="35"/>
  <c r="N143" i="35"/>
  <c r="O143" i="35"/>
  <c r="P143" i="35"/>
  <c r="Q143" i="35"/>
  <c r="AA143" i="35" s="1"/>
  <c r="B144" i="35"/>
  <c r="C144" i="35"/>
  <c r="D144" i="35"/>
  <c r="E144" i="35"/>
  <c r="F144" i="35"/>
  <c r="G144" i="35"/>
  <c r="H144" i="35"/>
  <c r="I144" i="35"/>
  <c r="J144" i="35"/>
  <c r="K144" i="35"/>
  <c r="L144" i="35"/>
  <c r="M144" i="35"/>
  <c r="N144" i="35"/>
  <c r="O144" i="35"/>
  <c r="P144" i="35"/>
  <c r="Q144" i="35"/>
  <c r="AA144" i="35" s="1"/>
  <c r="B145" i="35"/>
  <c r="C145" i="35"/>
  <c r="D145" i="35"/>
  <c r="E145" i="35"/>
  <c r="F145" i="35"/>
  <c r="G145" i="35"/>
  <c r="H145" i="35"/>
  <c r="I145" i="35"/>
  <c r="J145" i="35"/>
  <c r="K145" i="35"/>
  <c r="L145" i="35"/>
  <c r="M145" i="35"/>
  <c r="N145" i="35"/>
  <c r="O145" i="35"/>
  <c r="P145" i="35"/>
  <c r="Q145" i="35"/>
  <c r="AA145" i="35" s="1"/>
  <c r="B146" i="35"/>
  <c r="C146" i="35"/>
  <c r="D146" i="35"/>
  <c r="E146" i="35"/>
  <c r="F146" i="35"/>
  <c r="G146" i="35"/>
  <c r="H146" i="35"/>
  <c r="I146" i="35"/>
  <c r="J146" i="35"/>
  <c r="K146" i="35"/>
  <c r="L146" i="35"/>
  <c r="M146" i="35"/>
  <c r="N146" i="35"/>
  <c r="O146" i="35"/>
  <c r="P146" i="35"/>
  <c r="Q146" i="35"/>
  <c r="AA146" i="35" s="1"/>
  <c r="M143" i="34" s="1"/>
  <c r="U143" i="34" s="1"/>
  <c r="B147" i="35"/>
  <c r="C147" i="35"/>
  <c r="D147" i="35"/>
  <c r="E147" i="35"/>
  <c r="F147" i="35"/>
  <c r="G147" i="35"/>
  <c r="H147" i="35"/>
  <c r="I147" i="35"/>
  <c r="J147" i="35"/>
  <c r="K147" i="35"/>
  <c r="L147" i="35"/>
  <c r="M147" i="35"/>
  <c r="N147" i="35"/>
  <c r="O147" i="35"/>
  <c r="P147" i="35"/>
  <c r="Q147" i="35"/>
  <c r="AA147" i="35" s="1"/>
  <c r="B148" i="35"/>
  <c r="C148" i="35"/>
  <c r="D148" i="35"/>
  <c r="E148" i="35"/>
  <c r="F148" i="35"/>
  <c r="G148" i="35"/>
  <c r="H148" i="35"/>
  <c r="I148" i="35"/>
  <c r="J148" i="35"/>
  <c r="K148" i="35"/>
  <c r="L148" i="35"/>
  <c r="M148" i="35"/>
  <c r="N148" i="35"/>
  <c r="O148" i="35"/>
  <c r="P148" i="35"/>
  <c r="Q148" i="35"/>
  <c r="AA148" i="35" s="1"/>
  <c r="B149" i="35"/>
  <c r="C149" i="35"/>
  <c r="D149" i="35"/>
  <c r="E149" i="35"/>
  <c r="F149" i="35"/>
  <c r="G149" i="35"/>
  <c r="H149" i="35"/>
  <c r="I149" i="35"/>
  <c r="J149" i="35"/>
  <c r="K149" i="35"/>
  <c r="L149" i="35"/>
  <c r="M149" i="35"/>
  <c r="N149" i="35"/>
  <c r="O149" i="35"/>
  <c r="P149" i="35"/>
  <c r="Q149" i="35"/>
  <c r="AA149" i="35" s="1"/>
  <c r="M146" i="34" s="1"/>
  <c r="U146" i="34" s="1"/>
  <c r="B150" i="35"/>
  <c r="C150" i="35"/>
  <c r="D150" i="35"/>
  <c r="E150" i="35"/>
  <c r="F150" i="35"/>
  <c r="G150" i="35"/>
  <c r="H150" i="35"/>
  <c r="I150" i="35"/>
  <c r="J150" i="35"/>
  <c r="K150" i="35"/>
  <c r="L150" i="35"/>
  <c r="M150" i="35"/>
  <c r="N150" i="35"/>
  <c r="O150" i="35"/>
  <c r="P150" i="35"/>
  <c r="Q150" i="35"/>
  <c r="AA150" i="35" s="1"/>
  <c r="B151" i="35"/>
  <c r="C151" i="35"/>
  <c r="D151" i="35"/>
  <c r="E151" i="35"/>
  <c r="F151" i="35"/>
  <c r="G151" i="35"/>
  <c r="H151" i="35"/>
  <c r="I151" i="35"/>
  <c r="J151" i="35"/>
  <c r="K151" i="35"/>
  <c r="L151" i="35"/>
  <c r="M151" i="35"/>
  <c r="N151" i="35"/>
  <c r="O151" i="35"/>
  <c r="P151" i="35"/>
  <c r="Q151" i="35"/>
  <c r="AA151" i="35" s="1"/>
  <c r="B152" i="35"/>
  <c r="C152" i="35"/>
  <c r="D152" i="35"/>
  <c r="E152" i="35"/>
  <c r="F152" i="35"/>
  <c r="G152" i="35"/>
  <c r="H152" i="35"/>
  <c r="I152" i="35"/>
  <c r="J152" i="35"/>
  <c r="K152" i="35"/>
  <c r="L152" i="35"/>
  <c r="M152" i="35"/>
  <c r="N152" i="35"/>
  <c r="O152" i="35"/>
  <c r="P152" i="35"/>
  <c r="Q152" i="35"/>
  <c r="AA152" i="35" s="1"/>
  <c r="B153" i="35"/>
  <c r="C153" i="35"/>
  <c r="D153" i="35"/>
  <c r="E153" i="35"/>
  <c r="F153" i="35"/>
  <c r="G153" i="35"/>
  <c r="H153" i="35"/>
  <c r="I153" i="35"/>
  <c r="J153" i="35"/>
  <c r="K153" i="35"/>
  <c r="L153" i="35"/>
  <c r="M153" i="35"/>
  <c r="N153" i="35"/>
  <c r="O153" i="35"/>
  <c r="P153" i="35"/>
  <c r="Q153" i="35"/>
  <c r="AA153" i="35" s="1"/>
  <c r="B154" i="35"/>
  <c r="C154" i="35"/>
  <c r="D154" i="35"/>
  <c r="E154" i="35"/>
  <c r="F154" i="35"/>
  <c r="G154" i="35"/>
  <c r="H154" i="35"/>
  <c r="I154" i="35"/>
  <c r="J154" i="35"/>
  <c r="K154" i="35"/>
  <c r="L154" i="35"/>
  <c r="M154" i="35"/>
  <c r="N154" i="35"/>
  <c r="O154" i="35"/>
  <c r="P154" i="35"/>
  <c r="Q154" i="35"/>
  <c r="AA154" i="35" s="1"/>
  <c r="B155" i="35"/>
  <c r="C155" i="35"/>
  <c r="D155" i="35"/>
  <c r="E155" i="35"/>
  <c r="F155" i="35"/>
  <c r="G155" i="35"/>
  <c r="H155" i="35"/>
  <c r="I155" i="35"/>
  <c r="J155" i="35"/>
  <c r="K155" i="35"/>
  <c r="L155" i="35"/>
  <c r="M155" i="35"/>
  <c r="N155" i="35"/>
  <c r="O155" i="35"/>
  <c r="P155" i="35"/>
  <c r="Q155" i="35"/>
  <c r="AA155" i="35" s="1"/>
  <c r="B156" i="35"/>
  <c r="C156" i="35"/>
  <c r="D156" i="35"/>
  <c r="E156" i="35"/>
  <c r="F156" i="35"/>
  <c r="G156" i="35"/>
  <c r="H156" i="35"/>
  <c r="I156" i="35"/>
  <c r="J156" i="35"/>
  <c r="K156" i="35"/>
  <c r="L156" i="35"/>
  <c r="M156" i="35"/>
  <c r="N156" i="35"/>
  <c r="O156" i="35"/>
  <c r="P156" i="35"/>
  <c r="Q156" i="35"/>
  <c r="AA156" i="35" s="1"/>
  <c r="B157" i="35"/>
  <c r="C157" i="35"/>
  <c r="D157" i="35"/>
  <c r="E157" i="35"/>
  <c r="F157" i="35"/>
  <c r="G157" i="35"/>
  <c r="H157" i="35"/>
  <c r="I157" i="35"/>
  <c r="J157" i="35"/>
  <c r="K157" i="35"/>
  <c r="L157" i="35"/>
  <c r="M157" i="35"/>
  <c r="N157" i="35"/>
  <c r="O157" i="35"/>
  <c r="P157" i="35"/>
  <c r="Q157" i="35"/>
  <c r="B158" i="35"/>
  <c r="C158" i="35"/>
  <c r="D158" i="35"/>
  <c r="E158" i="35"/>
  <c r="F158" i="35"/>
  <c r="G158" i="35"/>
  <c r="H158" i="35"/>
  <c r="I158" i="35"/>
  <c r="J158" i="35"/>
  <c r="K158" i="35"/>
  <c r="L158" i="35"/>
  <c r="M158" i="35"/>
  <c r="N158" i="35"/>
  <c r="O158" i="35"/>
  <c r="P158" i="35"/>
  <c r="Q158" i="35"/>
  <c r="AA158" i="35" s="1"/>
  <c r="B159" i="35"/>
  <c r="C159" i="35"/>
  <c r="D159" i="35"/>
  <c r="E159" i="35"/>
  <c r="F159" i="35"/>
  <c r="G159" i="35"/>
  <c r="H159" i="35"/>
  <c r="I159" i="35"/>
  <c r="J159" i="35"/>
  <c r="K159" i="35"/>
  <c r="L159" i="35"/>
  <c r="M159" i="35"/>
  <c r="N159" i="35"/>
  <c r="O159" i="35"/>
  <c r="P159" i="35"/>
  <c r="Q159" i="35"/>
  <c r="AA159" i="35" s="1"/>
  <c r="B160" i="35"/>
  <c r="C160" i="35"/>
  <c r="D160" i="35"/>
  <c r="E160" i="35"/>
  <c r="F160" i="35"/>
  <c r="G160" i="35"/>
  <c r="H160" i="35"/>
  <c r="I160" i="35"/>
  <c r="J160" i="35"/>
  <c r="K160" i="35"/>
  <c r="L160" i="35"/>
  <c r="M160" i="35"/>
  <c r="N160" i="35"/>
  <c r="O160" i="35"/>
  <c r="P160" i="35"/>
  <c r="Q160" i="35"/>
  <c r="B161" i="35"/>
  <c r="C161" i="35"/>
  <c r="D161" i="35"/>
  <c r="E161" i="35"/>
  <c r="F161" i="35"/>
  <c r="G161" i="35"/>
  <c r="H161" i="35"/>
  <c r="I161" i="35"/>
  <c r="J161" i="35"/>
  <c r="K161" i="35"/>
  <c r="L161" i="35"/>
  <c r="M161" i="35"/>
  <c r="N161" i="35"/>
  <c r="O161" i="35"/>
  <c r="P161" i="35"/>
  <c r="Q161" i="35"/>
  <c r="AA161" i="35" s="1"/>
  <c r="B162" i="35"/>
  <c r="C162" i="35"/>
  <c r="D162" i="35"/>
  <c r="E162" i="35"/>
  <c r="F162" i="35"/>
  <c r="G162" i="35"/>
  <c r="H162" i="35"/>
  <c r="I162" i="35"/>
  <c r="J162" i="35"/>
  <c r="K162" i="35"/>
  <c r="L162" i="35"/>
  <c r="M162" i="35"/>
  <c r="N162" i="35"/>
  <c r="O162" i="35"/>
  <c r="P162" i="35"/>
  <c r="Q162" i="35"/>
  <c r="AA162" i="35" s="1"/>
  <c r="B163" i="35"/>
  <c r="C163" i="35"/>
  <c r="D163" i="35"/>
  <c r="E163" i="35"/>
  <c r="F163" i="35"/>
  <c r="G163" i="35"/>
  <c r="H163" i="35"/>
  <c r="I163" i="35"/>
  <c r="J163" i="35"/>
  <c r="K163" i="35"/>
  <c r="L163" i="35"/>
  <c r="M163" i="35"/>
  <c r="N163" i="35"/>
  <c r="O163" i="35"/>
  <c r="P163" i="35"/>
  <c r="Q163" i="35"/>
  <c r="AA163" i="35" s="1"/>
  <c r="B164" i="35"/>
  <c r="C164" i="35"/>
  <c r="D164" i="35"/>
  <c r="E164" i="35"/>
  <c r="F164" i="35"/>
  <c r="G164" i="35"/>
  <c r="H164" i="35"/>
  <c r="I164" i="35"/>
  <c r="J164" i="35"/>
  <c r="K164" i="35"/>
  <c r="L164" i="35"/>
  <c r="M164" i="35"/>
  <c r="N164" i="35"/>
  <c r="O164" i="35"/>
  <c r="P164" i="35"/>
  <c r="Q164" i="35"/>
  <c r="AA164" i="35" s="1"/>
  <c r="B165" i="35"/>
  <c r="C165" i="35"/>
  <c r="D165" i="35"/>
  <c r="E165" i="35"/>
  <c r="F165" i="35"/>
  <c r="G165" i="35"/>
  <c r="H165" i="35"/>
  <c r="I165" i="35"/>
  <c r="J165" i="35"/>
  <c r="K165" i="35"/>
  <c r="L165" i="35"/>
  <c r="M165" i="35"/>
  <c r="N165" i="35"/>
  <c r="O165" i="35"/>
  <c r="P165" i="35"/>
  <c r="Q165" i="35"/>
  <c r="AA165" i="35" s="1"/>
  <c r="B166" i="35"/>
  <c r="C166" i="35"/>
  <c r="D166" i="35"/>
  <c r="E166" i="35"/>
  <c r="F166" i="35"/>
  <c r="G166" i="35"/>
  <c r="H166" i="35"/>
  <c r="I166" i="35"/>
  <c r="J166" i="35"/>
  <c r="K166" i="35"/>
  <c r="L166" i="35"/>
  <c r="M166" i="35"/>
  <c r="N166" i="35"/>
  <c r="O166" i="35"/>
  <c r="P166" i="35"/>
  <c r="Q166" i="35"/>
  <c r="AA166" i="35" s="1"/>
  <c r="B167" i="35"/>
  <c r="C167" i="35"/>
  <c r="D167" i="35"/>
  <c r="E167" i="35"/>
  <c r="F167" i="35"/>
  <c r="G167" i="35"/>
  <c r="H167" i="35"/>
  <c r="I167" i="35"/>
  <c r="J167" i="35"/>
  <c r="K167" i="35"/>
  <c r="L167" i="35"/>
  <c r="M167" i="35"/>
  <c r="N167" i="35"/>
  <c r="O167" i="35"/>
  <c r="P167" i="35"/>
  <c r="Q167" i="35"/>
  <c r="AA167" i="35" s="1"/>
  <c r="B168" i="35"/>
  <c r="C168" i="35"/>
  <c r="D168" i="35"/>
  <c r="E168" i="35"/>
  <c r="F168" i="35"/>
  <c r="G168" i="35"/>
  <c r="H168" i="35"/>
  <c r="I168" i="35"/>
  <c r="J168" i="35"/>
  <c r="K168" i="35"/>
  <c r="L168" i="35"/>
  <c r="M168" i="35"/>
  <c r="N168" i="35"/>
  <c r="O168" i="35"/>
  <c r="P168" i="35"/>
  <c r="Q168" i="35"/>
  <c r="B169" i="35"/>
  <c r="C169" i="35"/>
  <c r="D169" i="35"/>
  <c r="E169" i="35"/>
  <c r="F169" i="35"/>
  <c r="G169" i="35"/>
  <c r="H169" i="35"/>
  <c r="I169" i="35"/>
  <c r="J169" i="35"/>
  <c r="K169" i="35"/>
  <c r="L169" i="35"/>
  <c r="M169" i="35"/>
  <c r="N169" i="35"/>
  <c r="O169" i="35"/>
  <c r="P169" i="35"/>
  <c r="Q169" i="35"/>
  <c r="AA169" i="35" s="1"/>
  <c r="B170" i="35"/>
  <c r="C170" i="35"/>
  <c r="D170" i="35"/>
  <c r="E170" i="35"/>
  <c r="F170" i="35"/>
  <c r="G170" i="35"/>
  <c r="H170" i="35"/>
  <c r="I170" i="35"/>
  <c r="J170" i="35"/>
  <c r="K170" i="35"/>
  <c r="L170" i="35"/>
  <c r="M170" i="35"/>
  <c r="N170" i="35"/>
  <c r="O170" i="35"/>
  <c r="P170" i="35"/>
  <c r="Q170" i="35"/>
  <c r="AA170" i="35" s="1"/>
  <c r="B171" i="35"/>
  <c r="C171" i="35"/>
  <c r="D171" i="35"/>
  <c r="E171" i="35"/>
  <c r="F171" i="35"/>
  <c r="G171" i="35"/>
  <c r="H171" i="35"/>
  <c r="I171" i="35"/>
  <c r="J171" i="35"/>
  <c r="K171" i="35"/>
  <c r="L171" i="35"/>
  <c r="M171" i="35"/>
  <c r="N171" i="35"/>
  <c r="O171" i="35"/>
  <c r="P171" i="35"/>
  <c r="Q171" i="35"/>
  <c r="AA171" i="35" s="1"/>
  <c r="B172" i="35"/>
  <c r="C172" i="35"/>
  <c r="D172" i="35"/>
  <c r="E172" i="35"/>
  <c r="F172" i="35"/>
  <c r="G172" i="35"/>
  <c r="H172" i="35"/>
  <c r="I172" i="35"/>
  <c r="J172" i="35"/>
  <c r="K172" i="35"/>
  <c r="L172" i="35"/>
  <c r="M172" i="35"/>
  <c r="N172" i="35"/>
  <c r="O172" i="35"/>
  <c r="P172" i="35"/>
  <c r="Q172" i="35"/>
  <c r="AA172" i="35" s="1"/>
  <c r="B173" i="35"/>
  <c r="C173" i="35"/>
  <c r="D173" i="35"/>
  <c r="E173" i="35"/>
  <c r="F173" i="35"/>
  <c r="G173" i="35"/>
  <c r="H173" i="35"/>
  <c r="I173" i="35"/>
  <c r="J173" i="35"/>
  <c r="K173" i="35"/>
  <c r="L173" i="35"/>
  <c r="M173" i="35"/>
  <c r="W173" i="35" s="1"/>
  <c r="E170" i="34" s="1"/>
  <c r="L169" i="36" s="1"/>
  <c r="N173" i="35"/>
  <c r="X173" i="35" s="1"/>
  <c r="O173" i="35"/>
  <c r="Y173" i="35" s="1"/>
  <c r="AH173" i="35" s="1"/>
  <c r="P173" i="35"/>
  <c r="Q173" i="35"/>
  <c r="AA173" i="35" s="1"/>
  <c r="M170" i="34" s="1"/>
  <c r="B174" i="35"/>
  <c r="C174" i="35"/>
  <c r="D174" i="35"/>
  <c r="E174" i="35"/>
  <c r="F174" i="35"/>
  <c r="G174" i="35"/>
  <c r="H174" i="35"/>
  <c r="I174" i="35"/>
  <c r="J174" i="35"/>
  <c r="K174" i="35"/>
  <c r="L174" i="35"/>
  <c r="V174" i="35" s="1"/>
  <c r="M174" i="35"/>
  <c r="N174" i="35"/>
  <c r="X174" i="35" s="1"/>
  <c r="O174" i="35"/>
  <c r="Y174" i="35" s="1"/>
  <c r="AH174" i="35" s="1"/>
  <c r="P174" i="35"/>
  <c r="Q174" i="35"/>
  <c r="AA174" i="35" s="1"/>
  <c r="M171" i="34" s="1"/>
  <c r="B175" i="35"/>
  <c r="C175" i="35"/>
  <c r="D175" i="35"/>
  <c r="E175" i="35"/>
  <c r="F175" i="35"/>
  <c r="G175" i="35"/>
  <c r="H175" i="35"/>
  <c r="I175" i="35"/>
  <c r="J175" i="35"/>
  <c r="K175" i="35"/>
  <c r="L175" i="35"/>
  <c r="V175" i="35" s="1"/>
  <c r="M175" i="35"/>
  <c r="W175" i="35" s="1"/>
  <c r="N175" i="35"/>
  <c r="O175" i="35"/>
  <c r="Y175" i="35" s="1"/>
  <c r="AC175" i="35" s="1"/>
  <c r="P175" i="35"/>
  <c r="Q175" i="35"/>
  <c r="AA175" i="35" s="1"/>
  <c r="B176" i="35"/>
  <c r="C176" i="35"/>
  <c r="D176" i="35"/>
  <c r="E176" i="35"/>
  <c r="F176" i="35"/>
  <c r="G176" i="35"/>
  <c r="H176" i="35"/>
  <c r="I176" i="35"/>
  <c r="J176" i="35"/>
  <c r="K176" i="35"/>
  <c r="L176" i="35"/>
  <c r="M176" i="35"/>
  <c r="W176" i="35" s="1"/>
  <c r="N176" i="35"/>
  <c r="O176" i="35"/>
  <c r="P176" i="35"/>
  <c r="Q176" i="35"/>
  <c r="AA176" i="35" s="1"/>
  <c r="M173" i="34" s="1"/>
  <c r="B177" i="35"/>
  <c r="C177" i="35"/>
  <c r="D177" i="35"/>
  <c r="E177" i="35"/>
  <c r="F177" i="35"/>
  <c r="G177" i="35"/>
  <c r="H177" i="35"/>
  <c r="I177" i="35"/>
  <c r="J177" i="35"/>
  <c r="K177" i="35"/>
  <c r="L177" i="35"/>
  <c r="M177" i="35"/>
  <c r="N177" i="35"/>
  <c r="O177" i="35"/>
  <c r="P177" i="35"/>
  <c r="Q177" i="35"/>
  <c r="AA177" i="35" s="1"/>
  <c r="B178" i="35"/>
  <c r="C178" i="35"/>
  <c r="D178" i="35"/>
  <c r="E178" i="35"/>
  <c r="F178" i="35"/>
  <c r="G178" i="35"/>
  <c r="H178" i="35"/>
  <c r="I178" i="35"/>
  <c r="J178" i="35"/>
  <c r="K178" i="35"/>
  <c r="L178" i="35"/>
  <c r="M178" i="35"/>
  <c r="N178" i="35"/>
  <c r="O178" i="35"/>
  <c r="P178" i="35"/>
  <c r="Q178" i="35"/>
  <c r="AA178" i="35" s="1"/>
  <c r="B179" i="35"/>
  <c r="C179" i="35"/>
  <c r="D179" i="35"/>
  <c r="E179" i="35"/>
  <c r="F179" i="35"/>
  <c r="G179" i="35"/>
  <c r="H179" i="35"/>
  <c r="I179" i="35"/>
  <c r="J179" i="35"/>
  <c r="K179" i="35"/>
  <c r="L179" i="35"/>
  <c r="M179" i="35"/>
  <c r="N179" i="35"/>
  <c r="O179" i="35"/>
  <c r="P179" i="35"/>
  <c r="Q179" i="35"/>
  <c r="AA179" i="35" s="1"/>
  <c r="B180" i="35"/>
  <c r="C180" i="35"/>
  <c r="D180" i="35"/>
  <c r="E180" i="35"/>
  <c r="F180" i="35"/>
  <c r="G180" i="35"/>
  <c r="H180" i="35"/>
  <c r="I180" i="35"/>
  <c r="J180" i="35"/>
  <c r="K180" i="35"/>
  <c r="L180" i="35"/>
  <c r="M180" i="35"/>
  <c r="N180" i="35"/>
  <c r="O180" i="35"/>
  <c r="P180" i="35"/>
  <c r="Q180" i="35"/>
  <c r="AA180" i="35" s="1"/>
  <c r="B181" i="35"/>
  <c r="C181" i="35"/>
  <c r="D181" i="35"/>
  <c r="E181" i="35"/>
  <c r="F181" i="35"/>
  <c r="G181" i="35"/>
  <c r="H181" i="35"/>
  <c r="I181" i="35"/>
  <c r="J181" i="35"/>
  <c r="K181" i="35"/>
  <c r="L181" i="35"/>
  <c r="M181" i="35"/>
  <c r="N181" i="35"/>
  <c r="O181" i="35"/>
  <c r="P181" i="35"/>
  <c r="Q181" i="35"/>
  <c r="AA181" i="35" s="1"/>
  <c r="B182" i="35"/>
  <c r="C182" i="35"/>
  <c r="D182" i="35"/>
  <c r="E182" i="35"/>
  <c r="F182" i="35"/>
  <c r="G182" i="35"/>
  <c r="H182" i="35"/>
  <c r="I182" i="35"/>
  <c r="J182" i="35"/>
  <c r="K182" i="35"/>
  <c r="L182" i="35"/>
  <c r="M182" i="35"/>
  <c r="N182" i="35"/>
  <c r="O182" i="35"/>
  <c r="P182" i="35"/>
  <c r="Q182" i="35"/>
  <c r="AA182" i="35" s="1"/>
  <c r="B183" i="35"/>
  <c r="C183" i="35"/>
  <c r="D183" i="35"/>
  <c r="E183" i="35"/>
  <c r="F183" i="35"/>
  <c r="G183" i="35"/>
  <c r="H183" i="35"/>
  <c r="I183" i="35"/>
  <c r="J183" i="35"/>
  <c r="K183" i="35"/>
  <c r="L183" i="35"/>
  <c r="M183" i="35"/>
  <c r="N183" i="35"/>
  <c r="O183" i="35"/>
  <c r="P183" i="35"/>
  <c r="Q183" i="35"/>
  <c r="AA183" i="35" s="1"/>
  <c r="B184" i="35"/>
  <c r="C184" i="35"/>
  <c r="D184" i="35"/>
  <c r="E184" i="35"/>
  <c r="F184" i="35"/>
  <c r="G184" i="35"/>
  <c r="H184" i="35"/>
  <c r="I184" i="35"/>
  <c r="J184" i="35"/>
  <c r="K184" i="35"/>
  <c r="L184" i="35"/>
  <c r="M184" i="35"/>
  <c r="N184" i="35"/>
  <c r="O184" i="35"/>
  <c r="P184" i="35"/>
  <c r="Q184" i="35"/>
  <c r="B185" i="35"/>
  <c r="C185" i="35"/>
  <c r="D185" i="35"/>
  <c r="E185" i="35"/>
  <c r="F185" i="35"/>
  <c r="G185" i="35"/>
  <c r="H185" i="35"/>
  <c r="I185" i="35"/>
  <c r="J185" i="35"/>
  <c r="K185" i="35"/>
  <c r="L185" i="35"/>
  <c r="M185" i="35"/>
  <c r="N185" i="35"/>
  <c r="O185" i="35"/>
  <c r="P185" i="35"/>
  <c r="Q185" i="35"/>
  <c r="AA185" i="35" s="1"/>
  <c r="B186" i="35"/>
  <c r="C186" i="35"/>
  <c r="D186" i="35"/>
  <c r="E186" i="35"/>
  <c r="F186" i="35"/>
  <c r="G186" i="35"/>
  <c r="H186" i="35"/>
  <c r="I186" i="35"/>
  <c r="J186" i="35"/>
  <c r="K186" i="35"/>
  <c r="L186" i="35"/>
  <c r="M186" i="35"/>
  <c r="N186" i="35"/>
  <c r="O186" i="35"/>
  <c r="P186" i="35"/>
  <c r="Q186" i="35"/>
  <c r="AA186" i="35" s="1"/>
  <c r="B187" i="35"/>
  <c r="C187" i="35"/>
  <c r="D187" i="35"/>
  <c r="E187" i="35"/>
  <c r="F187" i="35"/>
  <c r="G187" i="35"/>
  <c r="H187" i="35"/>
  <c r="I187" i="35"/>
  <c r="J187" i="35"/>
  <c r="K187" i="35"/>
  <c r="L187" i="35"/>
  <c r="M187" i="35"/>
  <c r="N187" i="35"/>
  <c r="O187" i="35"/>
  <c r="P187" i="35"/>
  <c r="Q187" i="35"/>
  <c r="AA187" i="35" s="1"/>
  <c r="B188" i="35"/>
  <c r="C188" i="35"/>
  <c r="D188" i="35"/>
  <c r="E188" i="35"/>
  <c r="F188" i="35"/>
  <c r="G188" i="35"/>
  <c r="H188" i="35"/>
  <c r="I188" i="35"/>
  <c r="J188" i="35"/>
  <c r="K188" i="35"/>
  <c r="L188" i="35"/>
  <c r="M188" i="35"/>
  <c r="N188" i="35"/>
  <c r="O188" i="35"/>
  <c r="P188" i="35"/>
  <c r="Q188" i="35"/>
  <c r="AA188" i="35" s="1"/>
  <c r="B189" i="35"/>
  <c r="C189" i="35"/>
  <c r="D189" i="35"/>
  <c r="E189" i="35"/>
  <c r="F189" i="35"/>
  <c r="G189" i="35"/>
  <c r="H189" i="35"/>
  <c r="I189" i="35"/>
  <c r="J189" i="35"/>
  <c r="K189" i="35"/>
  <c r="L189" i="35"/>
  <c r="M189" i="35"/>
  <c r="N189" i="35"/>
  <c r="O189" i="35"/>
  <c r="P189" i="35"/>
  <c r="Q189" i="35"/>
  <c r="AA189" i="35" s="1"/>
  <c r="B190" i="35"/>
  <c r="C190" i="35"/>
  <c r="D190" i="35"/>
  <c r="E190" i="35"/>
  <c r="F190" i="35"/>
  <c r="G190" i="35"/>
  <c r="H190" i="35"/>
  <c r="I190" i="35"/>
  <c r="J190" i="35"/>
  <c r="K190" i="35"/>
  <c r="L190" i="35"/>
  <c r="M190" i="35"/>
  <c r="N190" i="35"/>
  <c r="O190" i="35"/>
  <c r="P190" i="35"/>
  <c r="Q190" i="35"/>
  <c r="AA190" i="35" s="1"/>
  <c r="B191" i="35"/>
  <c r="C191" i="35"/>
  <c r="D191" i="35"/>
  <c r="E191" i="35"/>
  <c r="F191" i="35"/>
  <c r="G191" i="35"/>
  <c r="H191" i="35"/>
  <c r="I191" i="35"/>
  <c r="J191" i="35"/>
  <c r="K191" i="35"/>
  <c r="L191" i="35"/>
  <c r="M191" i="35"/>
  <c r="N191" i="35"/>
  <c r="O191" i="35"/>
  <c r="P191" i="35"/>
  <c r="Q191" i="35"/>
  <c r="AA191" i="35" s="1"/>
  <c r="B192" i="35"/>
  <c r="C192" i="35"/>
  <c r="D192" i="35"/>
  <c r="E192" i="35"/>
  <c r="F192" i="35"/>
  <c r="G192" i="35"/>
  <c r="H192" i="35"/>
  <c r="I192" i="35"/>
  <c r="J192" i="35"/>
  <c r="K192" i="35"/>
  <c r="L192" i="35"/>
  <c r="M192" i="35"/>
  <c r="N192" i="35"/>
  <c r="O192" i="35"/>
  <c r="P192" i="35"/>
  <c r="Q192" i="35"/>
  <c r="B193" i="35"/>
  <c r="C193" i="35"/>
  <c r="D193" i="35"/>
  <c r="E193" i="35"/>
  <c r="F193" i="35"/>
  <c r="G193" i="35"/>
  <c r="H193" i="35"/>
  <c r="I193" i="35"/>
  <c r="J193" i="35"/>
  <c r="K193" i="35"/>
  <c r="L193" i="35"/>
  <c r="M193" i="35"/>
  <c r="N193" i="35"/>
  <c r="O193" i="35"/>
  <c r="P193" i="35"/>
  <c r="Q193" i="35"/>
  <c r="AA193" i="35" s="1"/>
  <c r="B194" i="35"/>
  <c r="C194" i="35"/>
  <c r="D194" i="35"/>
  <c r="E194" i="35"/>
  <c r="F194" i="35"/>
  <c r="G194" i="35"/>
  <c r="H194" i="35"/>
  <c r="I194" i="35"/>
  <c r="J194" i="35"/>
  <c r="K194" i="35"/>
  <c r="L194" i="35"/>
  <c r="M194" i="35"/>
  <c r="N194" i="35"/>
  <c r="O194" i="35"/>
  <c r="P194" i="35"/>
  <c r="Q194" i="35"/>
  <c r="AA194" i="35" s="1"/>
  <c r="B195" i="35"/>
  <c r="C195" i="35"/>
  <c r="D195" i="35"/>
  <c r="E195" i="35"/>
  <c r="F195" i="35"/>
  <c r="G195" i="35"/>
  <c r="H195" i="35"/>
  <c r="I195" i="35"/>
  <c r="J195" i="35"/>
  <c r="K195" i="35"/>
  <c r="L195" i="35"/>
  <c r="M195" i="35"/>
  <c r="N195" i="35"/>
  <c r="O195" i="35"/>
  <c r="P195" i="35"/>
  <c r="Q195" i="35"/>
  <c r="AA195" i="35" s="1"/>
  <c r="B196" i="35"/>
  <c r="C196" i="35"/>
  <c r="D196" i="35"/>
  <c r="E196" i="35"/>
  <c r="F196" i="35"/>
  <c r="G196" i="35"/>
  <c r="H196" i="35"/>
  <c r="I196" i="35"/>
  <c r="J196" i="35"/>
  <c r="K196" i="35"/>
  <c r="L196" i="35"/>
  <c r="M196" i="35"/>
  <c r="N196" i="35"/>
  <c r="O196" i="35"/>
  <c r="P196" i="35"/>
  <c r="Q196" i="35"/>
  <c r="AA196" i="35" s="1"/>
  <c r="B197" i="35"/>
  <c r="C197" i="35"/>
  <c r="D197" i="35"/>
  <c r="E197" i="35"/>
  <c r="F197" i="35"/>
  <c r="G197" i="35"/>
  <c r="H197" i="35"/>
  <c r="I197" i="35"/>
  <c r="J197" i="35"/>
  <c r="K197" i="35"/>
  <c r="L197" i="35"/>
  <c r="M197" i="35"/>
  <c r="N197" i="35"/>
  <c r="O197" i="35"/>
  <c r="P197" i="35"/>
  <c r="Q197" i="35"/>
  <c r="AA197" i="35" s="1"/>
  <c r="B198" i="35"/>
  <c r="C198" i="35"/>
  <c r="D198" i="35"/>
  <c r="E198" i="35"/>
  <c r="F198" i="35"/>
  <c r="G198" i="35"/>
  <c r="H198" i="35"/>
  <c r="I198" i="35"/>
  <c r="J198" i="35"/>
  <c r="K198" i="35"/>
  <c r="L198" i="35"/>
  <c r="M198" i="35"/>
  <c r="N198" i="35"/>
  <c r="O198" i="35"/>
  <c r="P198" i="35"/>
  <c r="Q198" i="35"/>
  <c r="AA198" i="35" s="1"/>
  <c r="B199" i="35"/>
  <c r="C199" i="35"/>
  <c r="D199" i="35"/>
  <c r="E199" i="35"/>
  <c r="F199" i="35"/>
  <c r="G199" i="35"/>
  <c r="H199" i="35"/>
  <c r="I199" i="35"/>
  <c r="J199" i="35"/>
  <c r="K199" i="35"/>
  <c r="L199" i="35"/>
  <c r="M199" i="35"/>
  <c r="N199" i="35"/>
  <c r="O199" i="35"/>
  <c r="P199" i="35"/>
  <c r="Q199" i="35"/>
  <c r="AA199" i="35" s="1"/>
  <c r="B200" i="35"/>
  <c r="C200" i="35"/>
  <c r="D200" i="35"/>
  <c r="E200" i="35"/>
  <c r="F200" i="35"/>
  <c r="G200" i="35"/>
  <c r="H200" i="35"/>
  <c r="I200" i="35"/>
  <c r="J200" i="35"/>
  <c r="K200" i="35"/>
  <c r="L200" i="35"/>
  <c r="M200" i="35"/>
  <c r="N200" i="35"/>
  <c r="O200" i="35"/>
  <c r="P200" i="35"/>
  <c r="Q200" i="35"/>
  <c r="B201" i="35"/>
  <c r="C201" i="35"/>
  <c r="D201" i="35"/>
  <c r="E201" i="35"/>
  <c r="F201" i="35"/>
  <c r="G201" i="35"/>
  <c r="H201" i="35"/>
  <c r="I201" i="35"/>
  <c r="J201" i="35"/>
  <c r="K201" i="35"/>
  <c r="L201" i="35"/>
  <c r="M201" i="35"/>
  <c r="N201" i="35"/>
  <c r="O201" i="35"/>
  <c r="P201" i="35"/>
  <c r="Q201" i="35"/>
  <c r="AA201" i="35" s="1"/>
  <c r="B202" i="35"/>
  <c r="C202" i="35"/>
  <c r="D202" i="35"/>
  <c r="E202" i="35"/>
  <c r="F202" i="35"/>
  <c r="G202" i="35"/>
  <c r="H202" i="35"/>
  <c r="I202" i="35"/>
  <c r="J202" i="35"/>
  <c r="K202" i="35"/>
  <c r="L202" i="35"/>
  <c r="M202" i="35"/>
  <c r="N202" i="35"/>
  <c r="O202" i="35"/>
  <c r="P202" i="35"/>
  <c r="Q202" i="35"/>
  <c r="AA202" i="35" s="1"/>
  <c r="B203" i="35"/>
  <c r="C203" i="35"/>
  <c r="D203" i="35"/>
  <c r="E203" i="35"/>
  <c r="F203" i="35"/>
  <c r="G203" i="35"/>
  <c r="H203" i="35"/>
  <c r="I203" i="35"/>
  <c r="J203" i="35"/>
  <c r="K203" i="35"/>
  <c r="L203" i="35"/>
  <c r="M203" i="35"/>
  <c r="N203" i="35"/>
  <c r="O203" i="35"/>
  <c r="P203" i="35"/>
  <c r="Q203" i="35"/>
  <c r="AA203" i="35" s="1"/>
  <c r="B204" i="35"/>
  <c r="C204" i="35"/>
  <c r="D204" i="35"/>
  <c r="E204" i="35"/>
  <c r="F204" i="35"/>
  <c r="G204" i="35"/>
  <c r="H204" i="35"/>
  <c r="I204" i="35"/>
  <c r="J204" i="35"/>
  <c r="K204" i="35"/>
  <c r="L204" i="35"/>
  <c r="M204" i="35"/>
  <c r="N204" i="35"/>
  <c r="O204" i="35"/>
  <c r="P204" i="35"/>
  <c r="Q204" i="35"/>
  <c r="AA204" i="35" s="1"/>
  <c r="B205" i="35"/>
  <c r="C205" i="35"/>
  <c r="D205" i="35"/>
  <c r="E205" i="35"/>
  <c r="F205" i="35"/>
  <c r="G205" i="35"/>
  <c r="H205" i="35"/>
  <c r="I205" i="35"/>
  <c r="J205" i="35"/>
  <c r="K205" i="35"/>
  <c r="L205" i="35"/>
  <c r="M205" i="35"/>
  <c r="N205" i="35"/>
  <c r="O205" i="35"/>
  <c r="P205" i="35"/>
  <c r="Q205" i="35"/>
  <c r="AA205" i="35" s="1"/>
  <c r="B206" i="35"/>
  <c r="C206" i="35"/>
  <c r="D206" i="35"/>
  <c r="E206" i="35"/>
  <c r="F206" i="35"/>
  <c r="G206" i="35"/>
  <c r="H206" i="35"/>
  <c r="I206" i="35"/>
  <c r="J206" i="35"/>
  <c r="K206" i="35"/>
  <c r="L206" i="35"/>
  <c r="M206" i="35"/>
  <c r="N206" i="35"/>
  <c r="O206" i="35"/>
  <c r="P206" i="35"/>
  <c r="Q206" i="35"/>
  <c r="AA206" i="35" s="1"/>
  <c r="B207" i="35"/>
  <c r="C207" i="35"/>
  <c r="D207" i="35"/>
  <c r="E207" i="35"/>
  <c r="F207" i="35"/>
  <c r="G207" i="35"/>
  <c r="H207" i="35"/>
  <c r="I207" i="35"/>
  <c r="J207" i="35"/>
  <c r="K207" i="35"/>
  <c r="L207" i="35"/>
  <c r="M207" i="35"/>
  <c r="N207" i="35"/>
  <c r="O207" i="35"/>
  <c r="P207" i="35"/>
  <c r="Q207" i="35"/>
  <c r="AA207" i="35" s="1"/>
  <c r="C6" i="35"/>
  <c r="D6" i="35"/>
  <c r="E6" i="35"/>
  <c r="F6" i="35"/>
  <c r="G6" i="35"/>
  <c r="H6" i="35"/>
  <c r="I6" i="35"/>
  <c r="J6" i="35"/>
  <c r="K6" i="35"/>
  <c r="L6" i="35"/>
  <c r="M6" i="35"/>
  <c r="N6" i="35"/>
  <c r="O6" i="35"/>
  <c r="P6" i="35"/>
  <c r="Q6" i="35"/>
  <c r="AA6" i="35" s="1"/>
  <c r="Z7" i="35"/>
  <c r="Z8" i="35"/>
  <c r="Z9" i="35"/>
  <c r="Z10" i="35"/>
  <c r="Z13" i="35"/>
  <c r="Z14" i="35"/>
  <c r="Z15" i="35"/>
  <c r="Z16" i="35"/>
  <c r="Z17" i="35"/>
  <c r="Z18" i="35"/>
  <c r="Z19" i="35"/>
  <c r="Z20" i="35"/>
  <c r="Z21" i="35"/>
  <c r="Z22" i="35"/>
  <c r="Z23" i="35"/>
  <c r="Z24" i="35"/>
  <c r="Z26" i="35"/>
  <c r="Z27" i="35"/>
  <c r="Z28" i="35"/>
  <c r="Z29" i="35"/>
  <c r="Z30" i="35"/>
  <c r="Z31" i="35"/>
  <c r="Z32" i="35"/>
  <c r="Z33" i="35"/>
  <c r="Z34" i="35"/>
  <c r="Z35" i="35"/>
  <c r="Z36" i="35"/>
  <c r="Z37" i="35"/>
  <c r="Z38" i="35"/>
  <c r="Z39" i="35"/>
  <c r="Z40" i="35"/>
  <c r="Z41" i="35"/>
  <c r="Z42" i="35"/>
  <c r="Z43" i="35"/>
  <c r="Z44" i="35"/>
  <c r="Z45" i="35"/>
  <c r="Z46" i="35"/>
  <c r="Z47" i="35"/>
  <c r="Z48" i="35"/>
  <c r="Z49" i="35"/>
  <c r="Z51" i="35"/>
  <c r="Z52" i="35"/>
  <c r="Z54" i="35"/>
  <c r="Z55" i="35"/>
  <c r="Z56" i="35"/>
  <c r="Z57" i="35"/>
  <c r="Z58" i="35"/>
  <c r="Z59" i="35"/>
  <c r="Z60" i="35"/>
  <c r="Z62" i="35"/>
  <c r="Z63" i="35"/>
  <c r="Z64" i="35"/>
  <c r="Z65" i="35"/>
  <c r="Z66" i="35"/>
  <c r="Z67" i="35"/>
  <c r="Z68" i="35"/>
  <c r="Z69" i="35"/>
  <c r="Z70" i="35"/>
  <c r="Z71" i="35"/>
  <c r="Z72" i="35"/>
  <c r="Z73" i="35"/>
  <c r="Z74" i="35"/>
  <c r="Z75" i="35"/>
  <c r="Z76" i="35"/>
  <c r="Z77" i="35"/>
  <c r="Z78" i="35"/>
  <c r="Z79" i="35"/>
  <c r="Z80" i="35"/>
  <c r="Z81" i="35"/>
  <c r="Z82" i="35"/>
  <c r="Z83" i="35"/>
  <c r="Z84" i="35"/>
  <c r="Z85" i="35"/>
  <c r="Z86" i="35"/>
  <c r="Z87" i="35"/>
  <c r="Z88" i="35"/>
  <c r="Z89" i="35"/>
  <c r="Z90" i="35"/>
  <c r="Z91" i="35"/>
  <c r="Z92" i="35"/>
  <c r="Z93" i="35"/>
  <c r="Z94" i="35"/>
  <c r="Z95" i="35"/>
  <c r="Z96" i="35"/>
  <c r="Z97" i="35"/>
  <c r="Z98" i="35"/>
  <c r="W99" i="35"/>
  <c r="Z99" i="35"/>
  <c r="AA99" i="35"/>
  <c r="W100" i="35"/>
  <c r="Z100" i="35"/>
  <c r="W101" i="35"/>
  <c r="Z101" i="35"/>
  <c r="Z102" i="35"/>
  <c r="AA102" i="35"/>
  <c r="W103" i="35"/>
  <c r="Z103" i="35"/>
  <c r="W104" i="35"/>
  <c r="Z104" i="35"/>
  <c r="W105" i="35"/>
  <c r="Z105" i="35"/>
  <c r="Z106" i="35"/>
  <c r="W107" i="35"/>
  <c r="Z107" i="35"/>
  <c r="W108" i="35"/>
  <c r="Z108" i="35"/>
  <c r="Z109" i="35"/>
  <c r="Z110" i="35"/>
  <c r="W111" i="35"/>
  <c r="Z111" i="35"/>
  <c r="AA111" i="35"/>
  <c r="Z112" i="35"/>
  <c r="W113" i="35"/>
  <c r="Z113" i="35"/>
  <c r="W114" i="35"/>
  <c r="Z114" i="35"/>
  <c r="AA114" i="35"/>
  <c r="W115" i="35"/>
  <c r="Z115" i="35"/>
  <c r="Z116" i="35"/>
  <c r="W117" i="35"/>
  <c r="Z117" i="35"/>
  <c r="AA117" i="35"/>
  <c r="Z118" i="35"/>
  <c r="Z119" i="35"/>
  <c r="W120" i="35"/>
  <c r="Z120" i="35"/>
  <c r="W121" i="35"/>
  <c r="Z121" i="35"/>
  <c r="W122" i="35"/>
  <c r="Z122" i="35"/>
  <c r="W123" i="35"/>
  <c r="Z123" i="35"/>
  <c r="AA123" i="35"/>
  <c r="W124" i="35"/>
  <c r="Z124" i="35"/>
  <c r="W125" i="35"/>
  <c r="Z125" i="35"/>
  <c r="W126" i="35"/>
  <c r="Z126" i="35"/>
  <c r="Z127" i="35"/>
  <c r="W128" i="35"/>
  <c r="Z128" i="35"/>
  <c r="W129" i="35"/>
  <c r="Z129" i="35"/>
  <c r="W130" i="35"/>
  <c r="Z130" i="35"/>
  <c r="Z131" i="35"/>
  <c r="W132" i="35"/>
  <c r="Z132" i="35"/>
  <c r="W133" i="35"/>
  <c r="Z133" i="35"/>
  <c r="W134" i="35"/>
  <c r="Z134" i="35"/>
  <c r="Z135" i="35"/>
  <c r="W136" i="35"/>
  <c r="Z136" i="35"/>
  <c r="W137" i="35"/>
  <c r="Z137" i="35"/>
  <c r="W138" i="35"/>
  <c r="Z138" i="35"/>
  <c r="W139" i="35"/>
  <c r="Z139" i="35"/>
  <c r="Z140" i="35"/>
  <c r="Z141" i="35"/>
  <c r="Z142" i="35"/>
  <c r="W143" i="35"/>
  <c r="Z143" i="35"/>
  <c r="W144" i="35"/>
  <c r="Z144" i="35"/>
  <c r="W145" i="35"/>
  <c r="Z145" i="35"/>
  <c r="Z146" i="35"/>
  <c r="W147" i="35"/>
  <c r="Z147" i="35"/>
  <c r="W148" i="35"/>
  <c r="Z148" i="35"/>
  <c r="W149" i="35"/>
  <c r="Z149" i="35"/>
  <c r="W150" i="35"/>
  <c r="Z150" i="35"/>
  <c r="W151" i="35"/>
  <c r="Z151" i="35"/>
  <c r="W152" i="35"/>
  <c r="Z152" i="35"/>
  <c r="W153" i="35"/>
  <c r="Z153" i="35"/>
  <c r="W154" i="35"/>
  <c r="Z154" i="35"/>
  <c r="W155" i="35"/>
  <c r="Z155" i="35"/>
  <c r="W156" i="35"/>
  <c r="Z156" i="35"/>
  <c r="W157" i="35"/>
  <c r="Z157" i="35"/>
  <c r="AA157" i="35"/>
  <c r="W158" i="35"/>
  <c r="Z158" i="35"/>
  <c r="W159" i="35"/>
  <c r="Z159" i="35"/>
  <c r="Z160" i="35"/>
  <c r="AA160" i="35"/>
  <c r="W161" i="35"/>
  <c r="Z161" i="35"/>
  <c r="W162" i="35"/>
  <c r="Z162" i="35"/>
  <c r="W163" i="35"/>
  <c r="Z163" i="35"/>
  <c r="W164" i="35"/>
  <c r="Z164" i="35"/>
  <c r="W165" i="35"/>
  <c r="Z165" i="35"/>
  <c r="W166" i="35"/>
  <c r="Z166" i="35"/>
  <c r="W167" i="35"/>
  <c r="Z167" i="35"/>
  <c r="W168" i="35"/>
  <c r="Z168" i="35"/>
  <c r="AA168" i="35"/>
  <c r="W169" i="35"/>
  <c r="Z169" i="35"/>
  <c r="W170" i="35"/>
  <c r="Z170" i="35"/>
  <c r="W171" i="35"/>
  <c r="Z171" i="35"/>
  <c r="W172" i="35"/>
  <c r="Z172" i="35"/>
  <c r="Z173" i="35"/>
  <c r="W174" i="35"/>
  <c r="Z174" i="35"/>
  <c r="Z175" i="35"/>
  <c r="Z176" i="35"/>
  <c r="W177" i="35"/>
  <c r="Z177" i="35"/>
  <c r="W178" i="35"/>
  <c r="Z178" i="35"/>
  <c r="W179" i="35"/>
  <c r="Z179" i="35"/>
  <c r="W180" i="35"/>
  <c r="Z180" i="35"/>
  <c r="W181" i="35"/>
  <c r="Z181" i="35"/>
  <c r="W182" i="35"/>
  <c r="Z182" i="35"/>
  <c r="W183" i="35"/>
  <c r="Z183" i="35"/>
  <c r="W184" i="35"/>
  <c r="Z184" i="35"/>
  <c r="AA184" i="35"/>
  <c r="W185" i="35"/>
  <c r="Z185" i="35"/>
  <c r="W186" i="35"/>
  <c r="Z186" i="35"/>
  <c r="W187" i="35"/>
  <c r="Z187" i="35"/>
  <c r="W188" i="35"/>
  <c r="Z188" i="35"/>
  <c r="W189" i="35"/>
  <c r="Z189" i="35"/>
  <c r="W190" i="35"/>
  <c r="Z190" i="35"/>
  <c r="W191" i="35"/>
  <c r="Z191" i="35"/>
  <c r="W192" i="35"/>
  <c r="Z192" i="35"/>
  <c r="AA192" i="35"/>
  <c r="W193" i="35"/>
  <c r="Z193" i="35"/>
  <c r="W194" i="35"/>
  <c r="Z194" i="35"/>
  <c r="W195" i="35"/>
  <c r="Z195" i="35"/>
  <c r="W196" i="35"/>
  <c r="Z196" i="35"/>
  <c r="W197" i="35"/>
  <c r="Z197" i="35"/>
  <c r="W198" i="35"/>
  <c r="Z198" i="35"/>
  <c r="W199" i="35"/>
  <c r="Z199" i="35"/>
  <c r="W200" i="35"/>
  <c r="Z200" i="35"/>
  <c r="AA200" i="35"/>
  <c r="W201" i="35"/>
  <c r="Z201" i="35"/>
  <c r="W202" i="35"/>
  <c r="Z202" i="35"/>
  <c r="W203" i="35"/>
  <c r="Z203" i="35"/>
  <c r="V204" i="35"/>
  <c r="W204" i="35"/>
  <c r="Y204" i="35"/>
  <c r="Z204" i="35"/>
  <c r="W205" i="35"/>
  <c r="Y205" i="35"/>
  <c r="Z205" i="35"/>
  <c r="W206" i="35"/>
  <c r="Y206" i="35"/>
  <c r="AH206" i="35" s="1"/>
  <c r="Z206" i="35"/>
  <c r="W207" i="35"/>
  <c r="Y207" i="35"/>
  <c r="Z207" i="35"/>
  <c r="V6" i="35"/>
  <c r="X6" i="35"/>
  <c r="B6" i="35"/>
  <c r="X207" i="35"/>
  <c r="V207" i="35"/>
  <c r="X206" i="35"/>
  <c r="V206" i="35"/>
  <c r="X205" i="35"/>
  <c r="V205" i="35"/>
  <c r="X204" i="35"/>
  <c r="Y203" i="35"/>
  <c r="AH203" i="35" s="1"/>
  <c r="X203" i="35"/>
  <c r="V203" i="35"/>
  <c r="Y202" i="35"/>
  <c r="AH202" i="35" s="1"/>
  <c r="X202" i="35"/>
  <c r="V202" i="35"/>
  <c r="Y201" i="35"/>
  <c r="AC201" i="35" s="1"/>
  <c r="X201" i="35"/>
  <c r="V201" i="35"/>
  <c r="Y200" i="35"/>
  <c r="AC200" i="35" s="1"/>
  <c r="V200" i="35"/>
  <c r="X200" i="35"/>
  <c r="Y199" i="35"/>
  <c r="X199" i="35"/>
  <c r="V199" i="35"/>
  <c r="Y198" i="35"/>
  <c r="AC198" i="35" s="1"/>
  <c r="X198" i="35"/>
  <c r="V198" i="35"/>
  <c r="X197" i="35"/>
  <c r="Y197" i="35"/>
  <c r="AH197" i="35" s="1"/>
  <c r="V197" i="35"/>
  <c r="Y196" i="35"/>
  <c r="X196" i="35"/>
  <c r="V196" i="35"/>
  <c r="X195" i="35"/>
  <c r="V195" i="35"/>
  <c r="Y195" i="35"/>
  <c r="X194" i="35"/>
  <c r="V194" i="35"/>
  <c r="Y194" i="35"/>
  <c r="AF194" i="35" s="1"/>
  <c r="Y193" i="35"/>
  <c r="X193" i="35"/>
  <c r="V193" i="35"/>
  <c r="Y192" i="35"/>
  <c r="X192" i="35"/>
  <c r="V192" i="35"/>
  <c r="V191" i="35"/>
  <c r="Y191" i="35"/>
  <c r="X191" i="35"/>
  <c r="Y190" i="35"/>
  <c r="AC190" i="35" s="1"/>
  <c r="V190" i="35"/>
  <c r="X190" i="35"/>
  <c r="Y189" i="35"/>
  <c r="AH189" i="35" s="1"/>
  <c r="X189" i="35"/>
  <c r="V189" i="35"/>
  <c r="V188" i="35"/>
  <c r="Y188" i="35"/>
  <c r="X188" i="35"/>
  <c r="X187" i="35"/>
  <c r="V187" i="35"/>
  <c r="Y187" i="35"/>
  <c r="Y186" i="35"/>
  <c r="AC186" i="35" s="1"/>
  <c r="V186" i="35"/>
  <c r="X186" i="35"/>
  <c r="Y185" i="35"/>
  <c r="X185" i="35"/>
  <c r="V185" i="35"/>
  <c r="Y184" i="35"/>
  <c r="AB184" i="35" s="1"/>
  <c r="X184" i="35"/>
  <c r="V184" i="35"/>
  <c r="Y183" i="35"/>
  <c r="AC183" i="35" s="1"/>
  <c r="V183" i="35"/>
  <c r="X183" i="35"/>
  <c r="Y182" i="35"/>
  <c r="X182" i="35"/>
  <c r="V182" i="35"/>
  <c r="Y181" i="35"/>
  <c r="AH181" i="35" s="1"/>
  <c r="X181" i="35"/>
  <c r="V181" i="35"/>
  <c r="V180" i="35"/>
  <c r="Y180" i="35"/>
  <c r="AB180" i="35" s="1"/>
  <c r="X180" i="35"/>
  <c r="Y179" i="35"/>
  <c r="AC179" i="35" s="1"/>
  <c r="V179" i="35"/>
  <c r="X179" i="35"/>
  <c r="Y178" i="35"/>
  <c r="X178" i="35"/>
  <c r="V178" i="35"/>
  <c r="V177" i="35"/>
  <c r="Y177" i="35"/>
  <c r="AB177" i="35" s="1"/>
  <c r="X177" i="35"/>
  <c r="X176" i="35"/>
  <c r="V176" i="35"/>
  <c r="Y176" i="35"/>
  <c r="AE176" i="35" s="1"/>
  <c r="X175" i="35"/>
  <c r="V173" i="35"/>
  <c r="V172" i="35"/>
  <c r="Y172" i="35"/>
  <c r="X172" i="35"/>
  <c r="X171" i="35"/>
  <c r="V171" i="35"/>
  <c r="Y171" i="35"/>
  <c r="AE171" i="35" s="1"/>
  <c r="Y170" i="35"/>
  <c r="AF170" i="35" s="1"/>
  <c r="X170" i="35"/>
  <c r="V170" i="35"/>
  <c r="Y169" i="35"/>
  <c r="AE169" i="35" s="1"/>
  <c r="X169" i="35"/>
  <c r="V169" i="35"/>
  <c r="Y168" i="35"/>
  <c r="X168" i="35"/>
  <c r="V168" i="35"/>
  <c r="X167" i="35"/>
  <c r="V167" i="35"/>
  <c r="Y167" i="35"/>
  <c r="AE167" i="35" s="1"/>
  <c r="Y166" i="35"/>
  <c r="AH166" i="35" s="1"/>
  <c r="X166" i="35"/>
  <c r="V166" i="35"/>
  <c r="Y165" i="35"/>
  <c r="AH165" i="35" s="1"/>
  <c r="X165" i="35"/>
  <c r="V165" i="35"/>
  <c r="Y164" i="35"/>
  <c r="AC164" i="35" s="1"/>
  <c r="X164" i="35"/>
  <c r="V164" i="35"/>
  <c r="X163" i="35"/>
  <c r="V163" i="35"/>
  <c r="Y163" i="35"/>
  <c r="AF163" i="35" s="1"/>
  <c r="Y162" i="35"/>
  <c r="X162" i="35"/>
  <c r="V162" i="35"/>
  <c r="X161" i="35"/>
  <c r="Y161" i="35"/>
  <c r="V161" i="35"/>
  <c r="X160" i="35"/>
  <c r="W160" i="35"/>
  <c r="Y160" i="35"/>
  <c r="AF160" i="35" s="1"/>
  <c r="V160" i="35"/>
  <c r="Y159" i="35"/>
  <c r="AH159" i="35" s="1"/>
  <c r="X159" i="35"/>
  <c r="V159" i="35"/>
  <c r="V158" i="35"/>
  <c r="Y158" i="35"/>
  <c r="AB158" i="35" s="1"/>
  <c r="X158" i="35"/>
  <c r="X157" i="35"/>
  <c r="V157" i="35"/>
  <c r="Y157" i="35"/>
  <c r="AE157" i="35" s="1"/>
  <c r="Y156" i="35"/>
  <c r="AC156" i="35" s="1"/>
  <c r="V156" i="35"/>
  <c r="X156" i="35"/>
  <c r="Y155" i="35"/>
  <c r="AH155" i="35" s="1"/>
  <c r="X155" i="35"/>
  <c r="V155" i="35"/>
  <c r="V154" i="35"/>
  <c r="Y154" i="35"/>
  <c r="AB154" i="35" s="1"/>
  <c r="X154" i="35"/>
  <c r="Y153" i="35"/>
  <c r="AC153" i="35" s="1"/>
  <c r="V153" i="35"/>
  <c r="X153" i="35"/>
  <c r="Y152" i="35"/>
  <c r="X152" i="35"/>
  <c r="V152" i="35"/>
  <c r="Y151" i="35"/>
  <c r="AB151" i="35" s="1"/>
  <c r="X151" i="35"/>
  <c r="V151" i="35"/>
  <c r="X150" i="35"/>
  <c r="Y150" i="35"/>
  <c r="AH150" i="35" s="1"/>
  <c r="V150" i="35"/>
  <c r="Y149" i="35"/>
  <c r="X149" i="35"/>
  <c r="V149" i="35"/>
  <c r="Y148" i="35"/>
  <c r="AC148" i="35" s="1"/>
  <c r="X148" i="35"/>
  <c r="V148" i="35"/>
  <c r="X147" i="35"/>
  <c r="Y147" i="35"/>
  <c r="AH147" i="35" s="1"/>
  <c r="V147" i="35"/>
  <c r="Y146" i="35"/>
  <c r="AH146" i="35" s="1"/>
  <c r="X146" i="35"/>
  <c r="W146" i="35"/>
  <c r="V146" i="35"/>
  <c r="Y145" i="35"/>
  <c r="X145" i="35"/>
  <c r="V145" i="35"/>
  <c r="Y144" i="35"/>
  <c r="X144" i="35"/>
  <c r="V144" i="35"/>
  <c r="Y143" i="35"/>
  <c r="AF143" i="35" s="1"/>
  <c r="X143" i="35"/>
  <c r="V143" i="35"/>
  <c r="Y142" i="35"/>
  <c r="AH142" i="35" s="1"/>
  <c r="X142" i="35"/>
  <c r="V142" i="35"/>
  <c r="W141" i="35"/>
  <c r="Y141" i="35"/>
  <c r="X141" i="35"/>
  <c r="V141" i="35"/>
  <c r="X140" i="35"/>
  <c r="W140" i="35"/>
  <c r="Y140" i="35"/>
  <c r="AH140" i="35" s="1"/>
  <c r="V140" i="35"/>
  <c r="Y139" i="35"/>
  <c r="AH139" i="35" s="1"/>
  <c r="X139" i="35"/>
  <c r="V139" i="35"/>
  <c r="Y138" i="35"/>
  <c r="AC138" i="35" s="1"/>
  <c r="X138" i="35"/>
  <c r="V138" i="35"/>
  <c r="X137" i="35"/>
  <c r="Y137" i="35"/>
  <c r="V137" i="35"/>
  <c r="Y136" i="35"/>
  <c r="X136" i="35"/>
  <c r="V136" i="35"/>
  <c r="Y135" i="35"/>
  <c r="AH135" i="35" s="1"/>
  <c r="X135" i="35"/>
  <c r="W135" i="35"/>
  <c r="V135" i="35"/>
  <c r="Y134" i="35"/>
  <c r="AH134" i="35" s="1"/>
  <c r="X134" i="35"/>
  <c r="V134" i="35"/>
  <c r="Y133" i="35"/>
  <c r="X133" i="35"/>
  <c r="V133" i="35"/>
  <c r="V132" i="35"/>
  <c r="Y132" i="35"/>
  <c r="AE132" i="35" s="1"/>
  <c r="X132" i="35"/>
  <c r="V131" i="35"/>
  <c r="Y131" i="35"/>
  <c r="AB131" i="35" s="1"/>
  <c r="X131" i="35"/>
  <c r="W131" i="35"/>
  <c r="Y130" i="35"/>
  <c r="AC130" i="35" s="1"/>
  <c r="V130" i="35"/>
  <c r="X130" i="35"/>
  <c r="Y129" i="35"/>
  <c r="AH129" i="35" s="1"/>
  <c r="X129" i="35"/>
  <c r="V129" i="35"/>
  <c r="V128" i="35"/>
  <c r="Y128" i="35"/>
  <c r="X128" i="35"/>
  <c r="W127" i="35"/>
  <c r="X127" i="35"/>
  <c r="X126" i="35"/>
  <c r="Y126" i="35"/>
  <c r="AH126" i="35" s="1"/>
  <c r="V126" i="35"/>
  <c r="Y125" i="35"/>
  <c r="AH125" i="35" s="1"/>
  <c r="X125" i="35"/>
  <c r="V125" i="35"/>
  <c r="V124" i="35"/>
  <c r="Y124" i="35"/>
  <c r="X124" i="35"/>
  <c r="Y123" i="35"/>
  <c r="AH123" i="35" s="1"/>
  <c r="X123" i="35"/>
  <c r="V123" i="35"/>
  <c r="Y122" i="35"/>
  <c r="AC122" i="35" s="1"/>
  <c r="V122" i="35"/>
  <c r="X122" i="35"/>
  <c r="Y121" i="35"/>
  <c r="X121" i="35"/>
  <c r="V121" i="35"/>
  <c r="V120" i="35"/>
  <c r="Y120" i="35"/>
  <c r="AB120" i="35" s="1"/>
  <c r="X120" i="35"/>
  <c r="Y119" i="35"/>
  <c r="AC119" i="35" s="1"/>
  <c r="W119" i="35"/>
  <c r="V119" i="35"/>
  <c r="X119" i="35"/>
  <c r="X118" i="35"/>
  <c r="W118" i="35"/>
  <c r="Y118" i="35"/>
  <c r="AH118" i="35" s="1"/>
  <c r="V118" i="35"/>
  <c r="X117" i="35"/>
  <c r="Y117" i="35"/>
  <c r="V117" i="35"/>
  <c r="V116" i="35"/>
  <c r="Y116" i="35"/>
  <c r="X116" i="35"/>
  <c r="W116" i="35"/>
  <c r="E113" i="34" s="1"/>
  <c r="L112" i="36" s="1"/>
  <c r="X115" i="35"/>
  <c r="V115" i="35"/>
  <c r="Y115" i="35"/>
  <c r="AC115" i="35" s="1"/>
  <c r="Y114" i="35"/>
  <c r="X114" i="35"/>
  <c r="V114" i="35"/>
  <c r="Y113" i="35"/>
  <c r="AH113" i="35" s="1"/>
  <c r="X113" i="35"/>
  <c r="V113" i="35"/>
  <c r="W112" i="35"/>
  <c r="Y112" i="35"/>
  <c r="X112" i="35"/>
  <c r="V112" i="35"/>
  <c r="X111" i="35"/>
  <c r="Y111" i="35"/>
  <c r="AH111" i="35" s="1"/>
  <c r="V111" i="35"/>
  <c r="X110" i="35"/>
  <c r="Y110" i="35"/>
  <c r="W110" i="35"/>
  <c r="V110" i="35"/>
  <c r="Y109" i="35"/>
  <c r="AH109" i="35" s="1"/>
  <c r="X109" i="35"/>
  <c r="W109" i="35"/>
  <c r="V109" i="35"/>
  <c r="Y108" i="35"/>
  <c r="X108" i="35"/>
  <c r="V108" i="35"/>
  <c r="X107" i="35"/>
  <c r="V107" i="35"/>
  <c r="Y107" i="35"/>
  <c r="X106" i="35"/>
  <c r="W106" i="35"/>
  <c r="Y106" i="35"/>
  <c r="AH106" i="35" s="1"/>
  <c r="V106" i="35"/>
  <c r="X105" i="35"/>
  <c r="V105" i="35"/>
  <c r="Y105" i="35"/>
  <c r="AF105" i="35" s="1"/>
  <c r="Y104" i="35"/>
  <c r="X104" i="35"/>
  <c r="V104" i="35"/>
  <c r="V103" i="35"/>
  <c r="Y103" i="35"/>
  <c r="X103" i="35"/>
  <c r="X102" i="35"/>
  <c r="Y102" i="35"/>
  <c r="AH102" i="35" s="1"/>
  <c r="W102" i="35"/>
  <c r="V102" i="35"/>
  <c r="Y101" i="35"/>
  <c r="X101" i="35"/>
  <c r="V101" i="35"/>
  <c r="V100" i="35"/>
  <c r="Y100" i="35"/>
  <c r="AB100" i="35" s="1"/>
  <c r="X100" i="35"/>
  <c r="X99" i="35"/>
  <c r="V99" i="35"/>
  <c r="Y99" i="35"/>
  <c r="AF99" i="35" s="1"/>
  <c r="X98" i="35"/>
  <c r="W98" i="35"/>
  <c r="V98" i="35"/>
  <c r="Y98" i="35"/>
  <c r="AH98" i="35" s="1"/>
  <c r="Y97" i="35"/>
  <c r="AC97" i="35" s="1"/>
  <c r="X97" i="35"/>
  <c r="W97" i="35"/>
  <c r="V97" i="35"/>
  <c r="W96" i="35"/>
  <c r="Y96" i="35"/>
  <c r="AF96" i="35" s="1"/>
  <c r="X96" i="35"/>
  <c r="V96" i="35"/>
  <c r="X95" i="35"/>
  <c r="W95" i="35"/>
  <c r="V95" i="35"/>
  <c r="Y95" i="35"/>
  <c r="AE95" i="35" s="1"/>
  <c r="Y94" i="35"/>
  <c r="AH94" i="35" s="1"/>
  <c r="X94" i="35"/>
  <c r="W94" i="35"/>
  <c r="V94" i="35"/>
  <c r="W93" i="35"/>
  <c r="Y93" i="35"/>
  <c r="AF93" i="35" s="1"/>
  <c r="X93" i="35"/>
  <c r="V93" i="35"/>
  <c r="X92" i="35"/>
  <c r="W92" i="35"/>
  <c r="V92" i="35"/>
  <c r="Y92" i="35"/>
  <c r="AH92" i="35" s="1"/>
  <c r="Y91" i="35"/>
  <c r="V91" i="35"/>
  <c r="W90" i="35"/>
  <c r="V90" i="35"/>
  <c r="Y90" i="35"/>
  <c r="AB90" i="35" s="1"/>
  <c r="X90" i="35"/>
  <c r="Y89" i="35"/>
  <c r="V89" i="35"/>
  <c r="X89" i="35"/>
  <c r="W89" i="35"/>
  <c r="Y88" i="35"/>
  <c r="X88" i="35"/>
  <c r="W88" i="35"/>
  <c r="V88" i="35"/>
  <c r="Y87" i="35"/>
  <c r="X87" i="35"/>
  <c r="W87" i="35"/>
  <c r="V87" i="35"/>
  <c r="V86" i="35"/>
  <c r="Y86" i="35"/>
  <c r="X86" i="35"/>
  <c r="W86" i="35"/>
  <c r="V85" i="35"/>
  <c r="Y85" i="35"/>
  <c r="X85" i="35"/>
  <c r="W85" i="35"/>
  <c r="X84" i="35"/>
  <c r="W84" i="35"/>
  <c r="V84" i="35"/>
  <c r="Y84" i="35"/>
  <c r="AE84" i="35" s="1"/>
  <c r="Y83" i="35"/>
  <c r="AC83" i="35" s="1"/>
  <c r="X83" i="35"/>
  <c r="W83" i="35"/>
  <c r="V83" i="35"/>
  <c r="Y82" i="35"/>
  <c r="X82" i="35"/>
  <c r="W82" i="35"/>
  <c r="V82" i="35"/>
  <c r="V81" i="35"/>
  <c r="Y81" i="35"/>
  <c r="X81" i="35"/>
  <c r="W81" i="35"/>
  <c r="W80" i="35"/>
  <c r="Y79" i="35"/>
  <c r="AC79" i="35" s="1"/>
  <c r="X79" i="35"/>
  <c r="W79" i="35"/>
  <c r="V79" i="35"/>
  <c r="Y78" i="35"/>
  <c r="X78" i="35"/>
  <c r="W78" i="35"/>
  <c r="V78" i="35"/>
  <c r="W77" i="35"/>
  <c r="V77" i="35"/>
  <c r="Y77" i="35"/>
  <c r="X77" i="35"/>
  <c r="Y76" i="35"/>
  <c r="AC76" i="35" s="1"/>
  <c r="X76" i="35"/>
  <c r="W76" i="35"/>
  <c r="V76" i="35"/>
  <c r="Y75" i="35"/>
  <c r="AH75" i="35" s="1"/>
  <c r="X75" i="35"/>
  <c r="W75" i="35"/>
  <c r="V75" i="35"/>
  <c r="Y74" i="35"/>
  <c r="AH74" i="35" s="1"/>
  <c r="X74" i="35"/>
  <c r="W74" i="35"/>
  <c r="V74" i="35"/>
  <c r="Y73" i="35"/>
  <c r="AE73" i="35" s="1"/>
  <c r="X73" i="35"/>
  <c r="W73" i="35"/>
  <c r="V73" i="35"/>
  <c r="Y72" i="35"/>
  <c r="AB72" i="35" s="1"/>
  <c r="X72" i="35"/>
  <c r="W72" i="35"/>
  <c r="V72" i="35"/>
  <c r="Y71" i="35"/>
  <c r="X71" i="35"/>
  <c r="W71" i="35"/>
  <c r="V71" i="35"/>
  <c r="V70" i="35"/>
  <c r="Y70" i="35"/>
  <c r="X70" i="35"/>
  <c r="W70" i="35"/>
  <c r="Y69" i="35"/>
  <c r="AH69" i="35" s="1"/>
  <c r="X69" i="35"/>
  <c r="W69" i="35"/>
  <c r="V69" i="35"/>
  <c r="Y68" i="35"/>
  <c r="AC68" i="35" s="1"/>
  <c r="X68" i="35"/>
  <c r="W68" i="35"/>
  <c r="Y67" i="35"/>
  <c r="AC67" i="35" s="1"/>
  <c r="X67" i="35"/>
  <c r="W67" i="35"/>
  <c r="V67" i="35"/>
  <c r="Y66" i="35"/>
  <c r="AH66" i="35" s="1"/>
  <c r="X66" i="35"/>
  <c r="W66" i="35"/>
  <c r="V66" i="35"/>
  <c r="V65" i="35"/>
  <c r="Y65" i="35"/>
  <c r="X65" i="35"/>
  <c r="W65" i="35"/>
  <c r="V64" i="35"/>
  <c r="Y64" i="35"/>
  <c r="X64" i="35"/>
  <c r="W64" i="35"/>
  <c r="Y63" i="35"/>
  <c r="AB63" i="35" s="1"/>
  <c r="X63" i="35"/>
  <c r="W63" i="35"/>
  <c r="V63" i="35"/>
  <c r="Y62" i="35"/>
  <c r="AH62" i="35" s="1"/>
  <c r="X62" i="35"/>
  <c r="W62" i="35"/>
  <c r="V62" i="35"/>
  <c r="Y61" i="35"/>
  <c r="X61" i="35"/>
  <c r="W61" i="35"/>
  <c r="W60" i="35"/>
  <c r="V60" i="35"/>
  <c r="Y60" i="35"/>
  <c r="AC60" i="35" s="1"/>
  <c r="X60" i="35"/>
  <c r="Y59" i="35"/>
  <c r="AC59" i="35" s="1"/>
  <c r="Y58" i="35"/>
  <c r="AH58" i="35" s="1"/>
  <c r="X58" i="35"/>
  <c r="W58" i="35"/>
  <c r="V58" i="35"/>
  <c r="Y57" i="35"/>
  <c r="X57" i="35"/>
  <c r="W57" i="35"/>
  <c r="V57" i="35"/>
  <c r="X56" i="35"/>
  <c r="W56" i="35"/>
  <c r="V56" i="35"/>
  <c r="Y56" i="35"/>
  <c r="AE56" i="35" s="1"/>
  <c r="Y55" i="35"/>
  <c r="AH55" i="35" s="1"/>
  <c r="X55" i="35"/>
  <c r="W55" i="35"/>
  <c r="V55" i="35"/>
  <c r="V54" i="35"/>
  <c r="Y54" i="35"/>
  <c r="AB54" i="35" s="1"/>
  <c r="X54" i="35"/>
  <c r="W54" i="35"/>
  <c r="AH53" i="35"/>
  <c r="AF53" i="35"/>
  <c r="AE53" i="35"/>
  <c r="AB53" i="35"/>
  <c r="W52" i="35"/>
  <c r="V52" i="35"/>
  <c r="Y52" i="35"/>
  <c r="AC52" i="35" s="1"/>
  <c r="X52" i="35"/>
  <c r="Y51" i="35"/>
  <c r="AC51" i="35" s="1"/>
  <c r="X51" i="35"/>
  <c r="W51" i="35"/>
  <c r="V51" i="35"/>
  <c r="Y50" i="35"/>
  <c r="X50" i="35"/>
  <c r="W50" i="35"/>
  <c r="V50" i="35"/>
  <c r="Y49" i="35"/>
  <c r="AH49" i="35" s="1"/>
  <c r="X49" i="35"/>
  <c r="W49" i="35"/>
  <c r="V49" i="35"/>
  <c r="Y48" i="35"/>
  <c r="X48" i="35"/>
  <c r="W48" i="35"/>
  <c r="V48" i="35"/>
  <c r="V47" i="35"/>
  <c r="Y47" i="35"/>
  <c r="AB47" i="35" s="1"/>
  <c r="X47" i="35"/>
  <c r="W47" i="35"/>
  <c r="X46" i="35"/>
  <c r="W46" i="35"/>
  <c r="V46" i="35"/>
  <c r="Y46" i="35"/>
  <c r="AE46" i="35" s="1"/>
  <c r="Y45" i="35"/>
  <c r="AH45" i="35" s="1"/>
  <c r="X45" i="35"/>
  <c r="W45" i="35"/>
  <c r="V45" i="35"/>
  <c r="V44" i="35"/>
  <c r="Y44" i="35"/>
  <c r="X44" i="35"/>
  <c r="W44" i="35"/>
  <c r="X43" i="35"/>
  <c r="W43" i="35"/>
  <c r="V43" i="35"/>
  <c r="Y43" i="35"/>
  <c r="AE43" i="35" s="1"/>
  <c r="Y42" i="35"/>
  <c r="AH42" i="35" s="1"/>
  <c r="X42" i="35"/>
  <c r="W42" i="35"/>
  <c r="V42" i="35"/>
  <c r="V41" i="35"/>
  <c r="Y41" i="35"/>
  <c r="AB41" i="35" s="1"/>
  <c r="X41" i="35"/>
  <c r="W41" i="35"/>
  <c r="Y40" i="35"/>
  <c r="X40" i="35"/>
  <c r="W40" i="35"/>
  <c r="V40" i="35"/>
  <c r="X39" i="35"/>
  <c r="W39" i="35"/>
  <c r="V39" i="35"/>
  <c r="Y39" i="35"/>
  <c r="AC39" i="35" s="1"/>
  <c r="Y38" i="35"/>
  <c r="AC38" i="35" s="1"/>
  <c r="X38" i="35"/>
  <c r="W38" i="35"/>
  <c r="V38" i="35"/>
  <c r="Y37" i="35"/>
  <c r="X37" i="35"/>
  <c r="W37" i="35"/>
  <c r="V37" i="35"/>
  <c r="X36" i="35"/>
  <c r="W36" i="35"/>
  <c r="V36" i="35"/>
  <c r="Y36" i="35"/>
  <c r="AE36" i="35" s="1"/>
  <c r="Y35" i="35"/>
  <c r="AB35" i="35" s="1"/>
  <c r="X35" i="35"/>
  <c r="W35" i="35"/>
  <c r="V35" i="35"/>
  <c r="Y34" i="35"/>
  <c r="AH34" i="35" s="1"/>
  <c r="X34" i="35"/>
  <c r="W34" i="35"/>
  <c r="V34" i="35"/>
  <c r="V33" i="35"/>
  <c r="Y33" i="35"/>
  <c r="AB33" i="35" s="1"/>
  <c r="X33" i="35"/>
  <c r="W33" i="35"/>
  <c r="Y32" i="35"/>
  <c r="AB32" i="35" s="1"/>
  <c r="X32" i="35"/>
  <c r="W32" i="35"/>
  <c r="V32" i="35"/>
  <c r="Y31" i="35"/>
  <c r="AB31" i="35" s="1"/>
  <c r="X31" i="35"/>
  <c r="W31" i="35"/>
  <c r="V31" i="35"/>
  <c r="Y30" i="35"/>
  <c r="AH30" i="35" s="1"/>
  <c r="X30" i="35"/>
  <c r="W30" i="35"/>
  <c r="V30" i="35"/>
  <c r="W29" i="35"/>
  <c r="V29" i="35"/>
  <c r="Y29" i="35"/>
  <c r="X29" i="35"/>
  <c r="Y28" i="35"/>
  <c r="AC28" i="35" s="1"/>
  <c r="X28" i="35"/>
  <c r="W28" i="35"/>
  <c r="V28" i="35"/>
  <c r="Y27" i="35"/>
  <c r="AH27" i="35" s="1"/>
  <c r="X27" i="35"/>
  <c r="W27" i="35"/>
  <c r="V27" i="35"/>
  <c r="W26" i="35"/>
  <c r="V26" i="35"/>
  <c r="Y26" i="35"/>
  <c r="X26" i="35"/>
  <c r="Y25" i="35"/>
  <c r="AB25" i="35" s="1"/>
  <c r="X25" i="35"/>
  <c r="V25" i="35"/>
  <c r="Y24" i="35"/>
  <c r="AF24" i="35" s="1"/>
  <c r="X24" i="35"/>
  <c r="W24" i="35"/>
  <c r="V24" i="35"/>
  <c r="V23" i="35"/>
  <c r="Y23" i="35"/>
  <c r="X23" i="35"/>
  <c r="W23" i="35"/>
  <c r="Y22" i="35"/>
  <c r="AE22" i="35" s="1"/>
  <c r="X22" i="35"/>
  <c r="V22" i="35"/>
  <c r="W22" i="35"/>
  <c r="W21" i="35"/>
  <c r="V21" i="35"/>
  <c r="Y21" i="35"/>
  <c r="X21" i="35"/>
  <c r="Y20" i="35"/>
  <c r="AC20" i="35" s="1"/>
  <c r="X20" i="35"/>
  <c r="W20" i="35"/>
  <c r="V20" i="35"/>
  <c r="X19" i="35"/>
  <c r="V19" i="35"/>
  <c r="Y18" i="35"/>
  <c r="X18" i="35"/>
  <c r="W18" i="35"/>
  <c r="V18" i="35"/>
  <c r="X17" i="35"/>
  <c r="W17" i="35"/>
  <c r="V17" i="35"/>
  <c r="Y17" i="35"/>
  <c r="Y16" i="35"/>
  <c r="AF16" i="35" s="1"/>
  <c r="X16" i="35"/>
  <c r="W16" i="35"/>
  <c r="V16" i="35"/>
  <c r="V15" i="35"/>
  <c r="Y15" i="35"/>
  <c r="X15" i="35"/>
  <c r="W15" i="35"/>
  <c r="Y14" i="35"/>
  <c r="AB14" i="35" s="1"/>
  <c r="X14" i="35"/>
  <c r="W14" i="35"/>
  <c r="V14" i="35"/>
  <c r="Y13" i="35"/>
  <c r="AH13" i="35" s="1"/>
  <c r="X13" i="35"/>
  <c r="W13" i="35"/>
  <c r="V13" i="35"/>
  <c r="Y12" i="35"/>
  <c r="X12" i="35"/>
  <c r="W12" i="35"/>
  <c r="V11" i="35"/>
  <c r="Y11" i="35"/>
  <c r="Y10" i="35"/>
  <c r="AB10" i="35" s="1"/>
  <c r="X10" i="35"/>
  <c r="W10" i="35"/>
  <c r="V10" i="35"/>
  <c r="Y9" i="35"/>
  <c r="AH9" i="35" s="1"/>
  <c r="X9" i="35"/>
  <c r="W9" i="35"/>
  <c r="V9" i="35"/>
  <c r="W8" i="35"/>
  <c r="V8" i="35"/>
  <c r="Y8" i="35"/>
  <c r="X8" i="35"/>
  <c r="Y7" i="35"/>
  <c r="AB7" i="35" s="1"/>
  <c r="X7" i="35"/>
  <c r="W7" i="35"/>
  <c r="V7" i="35"/>
  <c r="Z6" i="35"/>
  <c r="Y6" i="35"/>
  <c r="AH6" i="35" s="1"/>
  <c r="W6" i="35"/>
  <c r="U113" i="34" l="1"/>
  <c r="E47" i="34"/>
  <c r="L46" i="36" s="1"/>
  <c r="U47" i="34"/>
  <c r="E88" i="34"/>
  <c r="L87" i="36" s="1"/>
  <c r="E139" i="34"/>
  <c r="L138" i="36" s="1"/>
  <c r="E22" i="34"/>
  <c r="L21" i="36" s="1"/>
  <c r="U22" i="34"/>
  <c r="U16" i="34"/>
  <c r="U170" i="34"/>
  <c r="E171" i="34"/>
  <c r="U171" i="34" s="1"/>
  <c r="E172" i="34"/>
  <c r="U172" i="34" s="1"/>
  <c r="U173" i="34"/>
  <c r="E173" i="34"/>
  <c r="E124" i="34"/>
  <c r="U124" i="34" s="1"/>
  <c r="E77" i="34"/>
  <c r="U77" i="34"/>
  <c r="U9" i="34"/>
  <c r="E8" i="34"/>
  <c r="U8" i="34" s="1"/>
  <c r="E56" i="34"/>
  <c r="U56" i="34"/>
  <c r="U58" i="34"/>
  <c r="AF83" i="35"/>
  <c r="AF153" i="35"/>
  <c r="AH16" i="35"/>
  <c r="AE122" i="35"/>
  <c r="AC171" i="35"/>
  <c r="AE10" i="35"/>
  <c r="AE115" i="35"/>
  <c r="AE153" i="35"/>
  <c r="AH20" i="35"/>
  <c r="AF127" i="35"/>
  <c r="AF76" i="35"/>
  <c r="AC7" i="35"/>
  <c r="AC14" i="35"/>
  <c r="AH19" i="35"/>
  <c r="AH76" i="35"/>
  <c r="AC84" i="35"/>
  <c r="AE170" i="35"/>
  <c r="AH59" i="35"/>
  <c r="AF7" i="35"/>
  <c r="AF14" i="35"/>
  <c r="AE25" i="35"/>
  <c r="AB75" i="35"/>
  <c r="AE127" i="35"/>
  <c r="AH170" i="35"/>
  <c r="AF35" i="35"/>
  <c r="AC102" i="35"/>
  <c r="AF10" i="35"/>
  <c r="AE39" i="35"/>
  <c r="AB52" i="35"/>
  <c r="AH83" i="35"/>
  <c r="AF126" i="35"/>
  <c r="AC151" i="35"/>
  <c r="AE186" i="35"/>
  <c r="AB201" i="35"/>
  <c r="AB138" i="35"/>
  <c r="AH24" i="35"/>
  <c r="AE32" i="35"/>
  <c r="AF140" i="35"/>
  <c r="AF179" i="35"/>
  <c r="AF186" i="35"/>
  <c r="AF20" i="35"/>
  <c r="AH32" i="35"/>
  <c r="AB60" i="35"/>
  <c r="AF207" i="35"/>
  <c r="AH207" i="35"/>
  <c r="AB22" i="35"/>
  <c r="AF22" i="35"/>
  <c r="AH22" i="35"/>
  <c r="AE109" i="35"/>
  <c r="AB202" i="35"/>
  <c r="AE202" i="35"/>
  <c r="AB49" i="35"/>
  <c r="AB123" i="35"/>
  <c r="AH205" i="35"/>
  <c r="AE205" i="35"/>
  <c r="AE28" i="35"/>
  <c r="AE63" i="35"/>
  <c r="AE72" i="35"/>
  <c r="AB74" i="35"/>
  <c r="AE102" i="35"/>
  <c r="AF122" i="35"/>
  <c r="AE123" i="35"/>
  <c r="AE183" i="35"/>
  <c r="AC184" i="35"/>
  <c r="AE190" i="35"/>
  <c r="AE200" i="35"/>
  <c r="AE203" i="35"/>
  <c r="AC10" i="35"/>
  <c r="AF28" i="35"/>
  <c r="AF38" i="35"/>
  <c r="AF63" i="35"/>
  <c r="AF72" i="35"/>
  <c r="AH73" i="35"/>
  <c r="AE92" i="35"/>
  <c r="AB93" i="35"/>
  <c r="AB96" i="35"/>
  <c r="AE98" i="35"/>
  <c r="AB99" i="35"/>
  <c r="AC113" i="35"/>
  <c r="AF123" i="35"/>
  <c r="AC132" i="35"/>
  <c r="AH160" i="35"/>
  <c r="AE175" i="35"/>
  <c r="AF183" i="35"/>
  <c r="AF190" i="35"/>
  <c r="AF200" i="35"/>
  <c r="AF202" i="35"/>
  <c r="AH63" i="35"/>
  <c r="AF68" i="35"/>
  <c r="AB69" i="35"/>
  <c r="AH72" i="35"/>
  <c r="AF79" i="35"/>
  <c r="AE80" i="35"/>
  <c r="AC93" i="35"/>
  <c r="AB94" i="35"/>
  <c r="AH95" i="35"/>
  <c r="AC96" i="35"/>
  <c r="AC99" i="35"/>
  <c r="AE100" i="35"/>
  <c r="AF106" i="35"/>
  <c r="AF118" i="35"/>
  <c r="AE119" i="35"/>
  <c r="AE130" i="35"/>
  <c r="AB143" i="35"/>
  <c r="AB164" i="35"/>
  <c r="AF174" i="35"/>
  <c r="AF175" i="35"/>
  <c r="AH28" i="35"/>
  <c r="AH38" i="35"/>
  <c r="AF51" i="35"/>
  <c r="AC25" i="35"/>
  <c r="AE35" i="35"/>
  <c r="AH51" i="35"/>
  <c r="AF67" i="35"/>
  <c r="AH68" i="35"/>
  <c r="AE69" i="35"/>
  <c r="AH79" i="35"/>
  <c r="AE99" i="35"/>
  <c r="AF111" i="35"/>
  <c r="AF119" i="35"/>
  <c r="AF130" i="35"/>
  <c r="AC143" i="35"/>
  <c r="AB148" i="35"/>
  <c r="AE156" i="35"/>
  <c r="AC157" i="35"/>
  <c r="AF169" i="35"/>
  <c r="AB170" i="35"/>
  <c r="AE181" i="35"/>
  <c r="AB207" i="35"/>
  <c r="AH67" i="35"/>
  <c r="AF69" i="35"/>
  <c r="AF156" i="35"/>
  <c r="AH169" i="35"/>
  <c r="AC170" i="35"/>
  <c r="AE179" i="35"/>
  <c r="AE207" i="35"/>
  <c r="AC36" i="35"/>
  <c r="AE7" i="35"/>
  <c r="AE14" i="35"/>
  <c r="AE20" i="35"/>
  <c r="AF25" i="35"/>
  <c r="AF32" i="35"/>
  <c r="AH35" i="35"/>
  <c r="AC43" i="35"/>
  <c r="AE49" i="35"/>
  <c r="AF59" i="35"/>
  <c r="AB11" i="35"/>
  <c r="AC11" i="35"/>
  <c r="AH11" i="35"/>
  <c r="AE11" i="35"/>
  <c r="AF11" i="35"/>
  <c r="AH18" i="35"/>
  <c r="AC18" i="35"/>
  <c r="AF18" i="35"/>
  <c r="AE18" i="35"/>
  <c r="AB18" i="35"/>
  <c r="AC12" i="35"/>
  <c r="AH12" i="35"/>
  <c r="AF12" i="35"/>
  <c r="AE12" i="35"/>
  <c r="AB12" i="35"/>
  <c r="AC26" i="35"/>
  <c r="AH26" i="35"/>
  <c r="AB26" i="35"/>
  <c r="AF26" i="35"/>
  <c r="AE26" i="35"/>
  <c r="AB17" i="35"/>
  <c r="AE17" i="35"/>
  <c r="AC17" i="35"/>
  <c r="AH17" i="35"/>
  <c r="AF17" i="35"/>
  <c r="AB23" i="35"/>
  <c r="AH23" i="35"/>
  <c r="AF23" i="35"/>
  <c r="AE23" i="35"/>
  <c r="AC23" i="35"/>
  <c r="AC8" i="35"/>
  <c r="AH8" i="35"/>
  <c r="AB8" i="35"/>
  <c r="AF8" i="35"/>
  <c r="AE8" i="35"/>
  <c r="AE15" i="35"/>
  <c r="AH15" i="35"/>
  <c r="AF15" i="35"/>
  <c r="AB15" i="35"/>
  <c r="AC15" i="35"/>
  <c r="AB21" i="35"/>
  <c r="AF21" i="35"/>
  <c r="AH21" i="35"/>
  <c r="AC21" i="35"/>
  <c r="AE21" i="35"/>
  <c r="AC29" i="35"/>
  <c r="AH29" i="35"/>
  <c r="AB29" i="35"/>
  <c r="AF29" i="35"/>
  <c r="AE29" i="35"/>
  <c r="AH7" i="35"/>
  <c r="AH10" i="35"/>
  <c r="AH14" i="35"/>
  <c r="AH25" i="35"/>
  <c r="AB27" i="35"/>
  <c r="AH37" i="35"/>
  <c r="AF37" i="35"/>
  <c r="AE37" i="35"/>
  <c r="AC37" i="35"/>
  <c r="AB37" i="35"/>
  <c r="AH39" i="35"/>
  <c r="AF39" i="35"/>
  <c r="AB39" i="35"/>
  <c r="AH44" i="35"/>
  <c r="AF44" i="35"/>
  <c r="AE44" i="35"/>
  <c r="AC44" i="35"/>
  <c r="AF48" i="35"/>
  <c r="AE48" i="35"/>
  <c r="AC48" i="35"/>
  <c r="AB48" i="35"/>
  <c r="AH48" i="35"/>
  <c r="AH61" i="35"/>
  <c r="AF61" i="35"/>
  <c r="AE61" i="35"/>
  <c r="AC61" i="35"/>
  <c r="AE87" i="35"/>
  <c r="AC87" i="35"/>
  <c r="AB87" i="35"/>
  <c r="AH87" i="35"/>
  <c r="AF87" i="35"/>
  <c r="AB13" i="35"/>
  <c r="AC27" i="35"/>
  <c r="AB30" i="35"/>
  <c r="AH57" i="35"/>
  <c r="AF57" i="35"/>
  <c r="AE57" i="35"/>
  <c r="AC57" i="35"/>
  <c r="AB57" i="35"/>
  <c r="AB89" i="35"/>
  <c r="AH89" i="35"/>
  <c r="AF89" i="35"/>
  <c r="AE89" i="35"/>
  <c r="AC89" i="35"/>
  <c r="AE45" i="35"/>
  <c r="AC45" i="35"/>
  <c r="AB45" i="35"/>
  <c r="AF45" i="35"/>
  <c r="AH64" i="35"/>
  <c r="AF64" i="35"/>
  <c r="AE64" i="35"/>
  <c r="AC64" i="35"/>
  <c r="AH77" i="35"/>
  <c r="AF77" i="35"/>
  <c r="AE77" i="35"/>
  <c r="AF85" i="35"/>
  <c r="AH85" i="35"/>
  <c r="AB85" i="35"/>
  <c r="AC6" i="35"/>
  <c r="AB9" i="35"/>
  <c r="AC13" i="35"/>
  <c r="AB16" i="35"/>
  <c r="AB19" i="35"/>
  <c r="AB24" i="35"/>
  <c r="AE27" i="35"/>
  <c r="AC30" i="35"/>
  <c r="AE42" i="35"/>
  <c r="AC42" i="35"/>
  <c r="AB42" i="35"/>
  <c r="AF42" i="35"/>
  <c r="AH52" i="35"/>
  <c r="AF52" i="35"/>
  <c r="AE52" i="35"/>
  <c r="AC56" i="35"/>
  <c r="AB80" i="35"/>
  <c r="AH80" i="35"/>
  <c r="AC80" i="35"/>
  <c r="AH84" i="35"/>
  <c r="AF84" i="35"/>
  <c r="AB84" i="35"/>
  <c r="AH86" i="35"/>
  <c r="AF86" i="35"/>
  <c r="AC86" i="35"/>
  <c r="AE86" i="35"/>
  <c r="AB86" i="35"/>
  <c r="AH112" i="35"/>
  <c r="AF112" i="35"/>
  <c r="AE112" i="35"/>
  <c r="AC112" i="35"/>
  <c r="AB112" i="35"/>
  <c r="AH65" i="35"/>
  <c r="AF65" i="35"/>
  <c r="AE65" i="35"/>
  <c r="AC65" i="35"/>
  <c r="AH46" i="35"/>
  <c r="AF46" i="35"/>
  <c r="AB46" i="35"/>
  <c r="AH81" i="35"/>
  <c r="AF81" i="35"/>
  <c r="AE81" i="35"/>
  <c r="AC81" i="35"/>
  <c r="AH103" i="35"/>
  <c r="AF103" i="35"/>
  <c r="AC103" i="35"/>
  <c r="AB103" i="35"/>
  <c r="AE103" i="35"/>
  <c r="AE6" i="35"/>
  <c r="AE9" i="35"/>
  <c r="AE13" i="35"/>
  <c r="AC16" i="35"/>
  <c r="AC19" i="35"/>
  <c r="AB20" i="35"/>
  <c r="AC24" i="35"/>
  <c r="AF27" i="35"/>
  <c r="AB28" i="35"/>
  <c r="AE30" i="35"/>
  <c r="AE34" i="35"/>
  <c r="AC34" i="35"/>
  <c r="AB34" i="35"/>
  <c r="AF34" i="35"/>
  <c r="AH36" i="35"/>
  <c r="AF36" i="35"/>
  <c r="AB36" i="35"/>
  <c r="AH43" i="35"/>
  <c r="AF43" i="35"/>
  <c r="AB43" i="35"/>
  <c r="AE55" i="35"/>
  <c r="AC55" i="35"/>
  <c r="AB55" i="35"/>
  <c r="AF55" i="35"/>
  <c r="AB64" i="35"/>
  <c r="AB65" i="35"/>
  <c r="AH78" i="35"/>
  <c r="AF78" i="35"/>
  <c r="AE78" i="35"/>
  <c r="AC78" i="35"/>
  <c r="AB78" i="35"/>
  <c r="AC85" i="35"/>
  <c r="AH136" i="35"/>
  <c r="AF136" i="35"/>
  <c r="AE136" i="35"/>
  <c r="AB136" i="35"/>
  <c r="AE137" i="35"/>
  <c r="AC137" i="35"/>
  <c r="AB137" i="35"/>
  <c r="AF137" i="35"/>
  <c r="AH137" i="35"/>
  <c r="AH70" i="35"/>
  <c r="AF70" i="35"/>
  <c r="AE70" i="35"/>
  <c r="AC70" i="35"/>
  <c r="AB6" i="35"/>
  <c r="AF6" i="35"/>
  <c r="AF9" i="35"/>
  <c r="AF13" i="35"/>
  <c r="AE16" i="35"/>
  <c r="AE19" i="35"/>
  <c r="AE24" i="35"/>
  <c r="AF30" i="35"/>
  <c r="AF31" i="35"/>
  <c r="AE31" i="35"/>
  <c r="AC31" i="35"/>
  <c r="AH31" i="35"/>
  <c r="AH33" i="35"/>
  <c r="AF33" i="35"/>
  <c r="AE33" i="35"/>
  <c r="AC33" i="35"/>
  <c r="AH41" i="35"/>
  <c r="AF41" i="35"/>
  <c r="AE41" i="35"/>
  <c r="AC41" i="35"/>
  <c r="AB44" i="35"/>
  <c r="AH47" i="35"/>
  <c r="AF47" i="35"/>
  <c r="AE47" i="35"/>
  <c r="AC47" i="35"/>
  <c r="AF50" i="35"/>
  <c r="AE50" i="35"/>
  <c r="AC50" i="35"/>
  <c r="AB50" i="35"/>
  <c r="AH50" i="35"/>
  <c r="AH56" i="35"/>
  <c r="AF56" i="35"/>
  <c r="AB56" i="35"/>
  <c r="AH60" i="35"/>
  <c r="AF60" i="35"/>
  <c r="AE60" i="35"/>
  <c r="AB61" i="35"/>
  <c r="K211" i="35"/>
  <c r="AB70" i="35"/>
  <c r="AF71" i="35"/>
  <c r="AE71" i="35"/>
  <c r="AC71" i="35"/>
  <c r="AB71" i="35"/>
  <c r="AH71" i="35"/>
  <c r="AB77" i="35"/>
  <c r="AB81" i="35"/>
  <c r="AF82" i="35"/>
  <c r="AE82" i="35"/>
  <c r="AC82" i="35"/>
  <c r="AB82" i="35"/>
  <c r="AH82" i="35"/>
  <c r="AE85" i="35"/>
  <c r="AH104" i="35"/>
  <c r="AF104" i="35"/>
  <c r="AE104" i="35"/>
  <c r="AC104" i="35"/>
  <c r="AB104" i="35"/>
  <c r="AE105" i="35"/>
  <c r="AC105" i="35"/>
  <c r="AB105" i="35"/>
  <c r="AH105" i="35"/>
  <c r="AB107" i="35"/>
  <c r="AH107" i="35"/>
  <c r="AF107" i="35"/>
  <c r="AC107" i="35"/>
  <c r="AE107" i="35"/>
  <c r="AE58" i="35"/>
  <c r="AC58" i="35"/>
  <c r="AB58" i="35"/>
  <c r="AF58" i="35"/>
  <c r="AE62" i="35"/>
  <c r="AC62" i="35"/>
  <c r="AB62" i="35"/>
  <c r="AF62" i="35"/>
  <c r="AH40" i="35"/>
  <c r="AF40" i="35"/>
  <c r="AE40" i="35"/>
  <c r="AC40" i="35"/>
  <c r="AB40" i="35"/>
  <c r="AC46" i="35"/>
  <c r="AH54" i="35"/>
  <c r="AF54" i="35"/>
  <c r="AE54" i="35"/>
  <c r="AC54" i="35"/>
  <c r="AE66" i="35"/>
  <c r="AC66" i="35"/>
  <c r="AB66" i="35"/>
  <c r="AF66" i="35"/>
  <c r="L211" i="35"/>
  <c r="V68" i="35"/>
  <c r="AC77" i="35"/>
  <c r="AF91" i="35"/>
  <c r="AE91" i="35"/>
  <c r="AC91" i="35"/>
  <c r="AB91" i="35"/>
  <c r="AH91" i="35"/>
  <c r="AH124" i="35"/>
  <c r="AF124" i="35"/>
  <c r="AE124" i="35"/>
  <c r="AC124" i="35"/>
  <c r="AB124" i="35"/>
  <c r="AC32" i="35"/>
  <c r="AC35" i="35"/>
  <c r="AE38" i="35"/>
  <c r="AE51" i="35"/>
  <c r="AE59" i="35"/>
  <c r="AC63" i="35"/>
  <c r="AE67" i="35"/>
  <c r="AE68" i="35"/>
  <c r="AC72" i="35"/>
  <c r="AF73" i="35"/>
  <c r="AE76" i="35"/>
  <c r="AE79" i="35"/>
  <c r="AE83" i="35"/>
  <c r="AH116" i="35"/>
  <c r="AF116" i="35"/>
  <c r="AE116" i="35"/>
  <c r="AC116" i="35"/>
  <c r="AF125" i="35"/>
  <c r="AE125" i="35"/>
  <c r="AC125" i="35"/>
  <c r="AB125" i="35"/>
  <c r="AH128" i="35"/>
  <c r="AF128" i="35"/>
  <c r="AE128" i="35"/>
  <c r="AC128" i="35"/>
  <c r="AF135" i="35"/>
  <c r="AE135" i="35"/>
  <c r="AC135" i="35"/>
  <c r="AB135" i="35"/>
  <c r="AH141" i="35"/>
  <c r="AF141" i="35"/>
  <c r="AE141" i="35"/>
  <c r="AH161" i="35"/>
  <c r="AF161" i="35"/>
  <c r="AE161" i="35"/>
  <c r="AC161" i="35"/>
  <c r="AB161" i="35"/>
  <c r="AB195" i="35"/>
  <c r="AH195" i="35"/>
  <c r="AF195" i="35"/>
  <c r="AE195" i="35"/>
  <c r="AC195" i="35"/>
  <c r="M211" i="35"/>
  <c r="AF88" i="35"/>
  <c r="AE88" i="35"/>
  <c r="AC88" i="35"/>
  <c r="AH90" i="35"/>
  <c r="AF90" i="35"/>
  <c r="AC90" i="35"/>
  <c r="AE90" i="35"/>
  <c r="AH100" i="35"/>
  <c r="AF100" i="35"/>
  <c r="AC100" i="35"/>
  <c r="AH117" i="35"/>
  <c r="AF117" i="35"/>
  <c r="AE117" i="35"/>
  <c r="AC117" i="35"/>
  <c r="AB117" i="35"/>
  <c r="AE140" i="35"/>
  <c r="AC140" i="35"/>
  <c r="AB140" i="35"/>
  <c r="AH191" i="35"/>
  <c r="AF191" i="35"/>
  <c r="AE191" i="35"/>
  <c r="AC191" i="35"/>
  <c r="AB191" i="35"/>
  <c r="N211" i="35"/>
  <c r="AE74" i="35"/>
  <c r="AC75" i="35"/>
  <c r="AE101" i="35"/>
  <c r="AC101" i="35"/>
  <c r="AB101" i="35"/>
  <c r="AH110" i="35"/>
  <c r="AF110" i="35"/>
  <c r="AE110" i="35"/>
  <c r="AC110" i="35"/>
  <c r="AB110" i="35"/>
  <c r="AF114" i="35"/>
  <c r="AE114" i="35"/>
  <c r="AC114" i="35"/>
  <c r="AB114" i="35"/>
  <c r="AB115" i="35"/>
  <c r="AH115" i="35"/>
  <c r="AF115" i="35"/>
  <c r="AE118" i="35"/>
  <c r="AC118" i="35"/>
  <c r="AB118" i="35"/>
  <c r="AH131" i="35"/>
  <c r="AF131" i="35"/>
  <c r="AE131" i="35"/>
  <c r="AC131" i="35"/>
  <c r="AB132" i="35"/>
  <c r="AH132" i="35"/>
  <c r="AF132" i="35"/>
  <c r="AB141" i="35"/>
  <c r="AH199" i="35"/>
  <c r="AF199" i="35"/>
  <c r="AE199" i="35"/>
  <c r="AC199" i="35"/>
  <c r="AB199" i="35"/>
  <c r="AF49" i="35"/>
  <c r="O211" i="35"/>
  <c r="AF74" i="35"/>
  <c r="AE75" i="35"/>
  <c r="AB88" i="35"/>
  <c r="AH93" i="35"/>
  <c r="AE93" i="35"/>
  <c r="AH97" i="35"/>
  <c r="AF97" i="35"/>
  <c r="AE97" i="35"/>
  <c r="AB97" i="35"/>
  <c r="AH99" i="35"/>
  <c r="AB102" i="35"/>
  <c r="AF102" i="35"/>
  <c r="AE106" i="35"/>
  <c r="AC106" i="35"/>
  <c r="AB106" i="35"/>
  <c r="AE111" i="35"/>
  <c r="AC111" i="35"/>
  <c r="AB111" i="35"/>
  <c r="AB116" i="35"/>
  <c r="AH121" i="35"/>
  <c r="AF121" i="35"/>
  <c r="AE121" i="35"/>
  <c r="AC121" i="35"/>
  <c r="AB121" i="35"/>
  <c r="AB128" i="35"/>
  <c r="AC141" i="35"/>
  <c r="AH162" i="35"/>
  <c r="AF162" i="35"/>
  <c r="AE162" i="35"/>
  <c r="AC162" i="35"/>
  <c r="AB162" i="35"/>
  <c r="AB187" i="35"/>
  <c r="AH187" i="35"/>
  <c r="AF187" i="35"/>
  <c r="AE187" i="35"/>
  <c r="AC187" i="35"/>
  <c r="AB38" i="35"/>
  <c r="AB51" i="35"/>
  <c r="AB59" i="35"/>
  <c r="AB67" i="35"/>
  <c r="P211" i="35"/>
  <c r="AB68" i="35"/>
  <c r="AB73" i="35"/>
  <c r="AF75" i="35"/>
  <c r="AB76" i="35"/>
  <c r="AB79" i="35"/>
  <c r="AB83" i="35"/>
  <c r="AH88" i="35"/>
  <c r="AC92" i="35"/>
  <c r="AB92" i="35"/>
  <c r="AF92" i="35"/>
  <c r="AF94" i="35"/>
  <c r="AE94" i="35"/>
  <c r="AC94" i="35"/>
  <c r="AH96" i="35"/>
  <c r="AE96" i="35"/>
  <c r="AC98" i="35"/>
  <c r="AB98" i="35"/>
  <c r="AF98" i="35"/>
  <c r="AF101" i="35"/>
  <c r="AH108" i="35"/>
  <c r="AF108" i="35"/>
  <c r="AE108" i="35"/>
  <c r="AC108" i="35"/>
  <c r="AB108" i="35"/>
  <c r="AH114" i="35"/>
  <c r="AE126" i="35"/>
  <c r="AC126" i="35"/>
  <c r="AB126" i="35"/>
  <c r="AH138" i="35"/>
  <c r="AF138" i="35"/>
  <c r="AE138" i="35"/>
  <c r="AH178" i="35"/>
  <c r="AF178" i="35"/>
  <c r="AE178" i="35"/>
  <c r="AC178" i="35"/>
  <c r="AB178" i="35"/>
  <c r="AC95" i="35"/>
  <c r="AB95" i="35"/>
  <c r="AF95" i="35"/>
  <c r="AH101" i="35"/>
  <c r="AH120" i="35"/>
  <c r="AF120" i="35"/>
  <c r="AE120" i="35"/>
  <c r="AC120" i="35"/>
  <c r="AF129" i="35"/>
  <c r="AE129" i="35"/>
  <c r="AC129" i="35"/>
  <c r="AB129" i="35"/>
  <c r="AH133" i="35"/>
  <c r="AF133" i="35"/>
  <c r="AE133" i="35"/>
  <c r="AC133" i="35"/>
  <c r="AB133" i="35"/>
  <c r="AB109" i="35"/>
  <c r="AB113" i="35"/>
  <c r="AH119" i="35"/>
  <c r="AH122" i="35"/>
  <c r="AH127" i="35"/>
  <c r="AH130" i="35"/>
  <c r="AB134" i="35"/>
  <c r="AB139" i="35"/>
  <c r="AB142" i="35"/>
  <c r="AH152" i="35"/>
  <c r="AF152" i="35"/>
  <c r="AE152" i="35"/>
  <c r="AC152" i="35"/>
  <c r="AB152" i="35"/>
  <c r="AB157" i="35"/>
  <c r="AH157" i="35"/>
  <c r="AF157" i="35"/>
  <c r="AH182" i="35"/>
  <c r="AF182" i="35"/>
  <c r="AE182" i="35"/>
  <c r="AB182" i="35"/>
  <c r="AH192" i="35"/>
  <c r="AF192" i="35"/>
  <c r="AE192" i="35"/>
  <c r="AB192" i="35"/>
  <c r="AH193" i="35"/>
  <c r="AF193" i="35"/>
  <c r="AE193" i="35"/>
  <c r="AC193" i="35"/>
  <c r="AB193" i="35"/>
  <c r="AE194" i="35"/>
  <c r="AC194" i="35"/>
  <c r="AB194" i="35"/>
  <c r="AH194" i="35"/>
  <c r="AE134" i="35"/>
  <c r="AC139" i="35"/>
  <c r="AC142" i="35"/>
  <c r="AH144" i="35"/>
  <c r="AF144" i="35"/>
  <c r="AE144" i="35"/>
  <c r="AC144" i="35"/>
  <c r="AH145" i="35"/>
  <c r="AF145" i="35"/>
  <c r="AE145" i="35"/>
  <c r="AH148" i="35"/>
  <c r="AF148" i="35"/>
  <c r="AE148" i="35"/>
  <c r="AH168" i="35"/>
  <c r="AF168" i="35"/>
  <c r="AE168" i="35"/>
  <c r="AC168" i="35"/>
  <c r="AB168" i="35"/>
  <c r="AB171" i="35"/>
  <c r="AH171" i="35"/>
  <c r="AF171" i="35"/>
  <c r="AH177" i="35"/>
  <c r="AF177" i="35"/>
  <c r="AE177" i="35"/>
  <c r="AC177" i="35"/>
  <c r="AH198" i="35"/>
  <c r="AF198" i="35"/>
  <c r="AE198" i="35"/>
  <c r="AF109" i="35"/>
  <c r="AE113" i="35"/>
  <c r="AF134" i="35"/>
  <c r="AE139" i="35"/>
  <c r="AE142" i="35"/>
  <c r="AH143" i="35"/>
  <c r="AE143" i="35"/>
  <c r="AF147" i="35"/>
  <c r="AH151" i="35"/>
  <c r="AF151" i="35"/>
  <c r="AE151" i="35"/>
  <c r="AC167" i="35"/>
  <c r="AC176" i="35"/>
  <c r="AH185" i="35"/>
  <c r="AF185" i="35"/>
  <c r="AE185" i="35"/>
  <c r="AC185" i="35"/>
  <c r="AB185" i="35"/>
  <c r="AF189" i="35"/>
  <c r="AE189" i="35"/>
  <c r="AC189" i="35"/>
  <c r="AB189" i="35"/>
  <c r="AH196" i="35"/>
  <c r="AF196" i="35"/>
  <c r="AE196" i="35"/>
  <c r="AC196" i="35"/>
  <c r="AB196" i="35"/>
  <c r="AF197" i="35"/>
  <c r="AF206" i="35"/>
  <c r="AE206" i="35"/>
  <c r="AC206" i="35"/>
  <c r="AB206" i="35"/>
  <c r="AF113" i="35"/>
  <c r="AF139" i="35"/>
  <c r="AF142" i="35"/>
  <c r="AB144" i="35"/>
  <c r="AF150" i="35"/>
  <c r="AF155" i="35"/>
  <c r="AE155" i="35"/>
  <c r="AC155" i="35"/>
  <c r="AB155" i="35"/>
  <c r="AF159" i="35"/>
  <c r="AE159" i="35"/>
  <c r="AC159" i="35"/>
  <c r="AB159" i="35"/>
  <c r="AE160" i="35"/>
  <c r="AC160" i="35"/>
  <c r="AB160" i="35"/>
  <c r="AH164" i="35"/>
  <c r="AF164" i="35"/>
  <c r="AE164" i="35"/>
  <c r="AH188" i="35"/>
  <c r="AF188" i="35"/>
  <c r="AE188" i="35"/>
  <c r="AC188" i="35"/>
  <c r="AB188" i="35"/>
  <c r="AH201" i="35"/>
  <c r="AF201" i="35"/>
  <c r="AE201" i="35"/>
  <c r="AB119" i="35"/>
  <c r="AB122" i="35"/>
  <c r="AB127" i="35"/>
  <c r="AB130" i="35"/>
  <c r="AB145" i="35"/>
  <c r="AH149" i="35"/>
  <c r="AF149" i="35"/>
  <c r="AE149" i="35"/>
  <c r="AC149" i="35"/>
  <c r="AB149" i="35"/>
  <c r="AH154" i="35"/>
  <c r="AF154" i="35"/>
  <c r="AE154" i="35"/>
  <c r="AC154" i="35"/>
  <c r="AH158" i="35"/>
  <c r="AF158" i="35"/>
  <c r="AE158" i="35"/>
  <c r="AC158" i="35"/>
  <c r="AF165" i="35"/>
  <c r="AE165" i="35"/>
  <c r="AC165" i="35"/>
  <c r="AB165" i="35"/>
  <c r="AF173" i="35"/>
  <c r="AE173" i="35"/>
  <c r="AC173" i="35"/>
  <c r="AB173" i="35"/>
  <c r="AE174" i="35"/>
  <c r="AC174" i="35"/>
  <c r="AB174" i="35"/>
  <c r="AH180" i="35"/>
  <c r="AF180" i="35"/>
  <c r="AE180" i="35"/>
  <c r="AC180" i="35"/>
  <c r="AH184" i="35"/>
  <c r="AF184" i="35"/>
  <c r="AE184" i="35"/>
  <c r="AE197" i="35"/>
  <c r="AC197" i="35"/>
  <c r="AB197" i="35"/>
  <c r="AF146" i="35"/>
  <c r="AE146" i="35"/>
  <c r="AC146" i="35"/>
  <c r="AB146" i="35"/>
  <c r="AE147" i="35"/>
  <c r="AC147" i="35"/>
  <c r="AB147" i="35"/>
  <c r="AE150" i="35"/>
  <c r="AC150" i="35"/>
  <c r="AB150" i="35"/>
  <c r="AE163" i="35"/>
  <c r="AC163" i="35"/>
  <c r="AB163" i="35"/>
  <c r="AH163" i="35"/>
  <c r="AF166" i="35"/>
  <c r="AE166" i="35"/>
  <c r="AC166" i="35"/>
  <c r="AB166" i="35"/>
  <c r="AB167" i="35"/>
  <c r="AH167" i="35"/>
  <c r="AF167" i="35"/>
  <c r="AH172" i="35"/>
  <c r="AF172" i="35"/>
  <c r="AE172" i="35"/>
  <c r="AC172" i="35"/>
  <c r="AB172" i="35"/>
  <c r="AB176" i="35"/>
  <c r="AH176" i="35"/>
  <c r="AF176" i="35"/>
  <c r="AB198" i="35"/>
  <c r="AH204" i="35"/>
  <c r="AF204" i="35"/>
  <c r="AE204" i="35"/>
  <c r="AC204" i="35"/>
  <c r="AB204" i="35"/>
  <c r="AH153" i="35"/>
  <c r="AH156" i="35"/>
  <c r="AH175" i="35"/>
  <c r="AH179" i="35"/>
  <c r="AB181" i="35"/>
  <c r="AH183" i="35"/>
  <c r="AH186" i="35"/>
  <c r="AH190" i="35"/>
  <c r="AH200" i="35"/>
  <c r="AB203" i="35"/>
  <c r="AB205" i="35"/>
  <c r="AF181" i="35"/>
  <c r="AF203" i="35"/>
  <c r="AF205" i="35"/>
  <c r="AB169" i="35"/>
  <c r="AB153" i="35"/>
  <c r="AB156" i="35"/>
  <c r="AB175" i="35"/>
  <c r="AB179" i="35"/>
  <c r="AB183" i="35"/>
  <c r="AB186" i="35"/>
  <c r="AB190" i="35"/>
  <c r="AB200" i="35"/>
  <c r="U88" i="34" l="1"/>
  <c r="U139" i="34"/>
  <c r="AH209" i="35"/>
  <c r="AE209" i="35"/>
  <c r="AC209" i="35"/>
  <c r="AH210" i="35"/>
  <c r="AF209" i="35"/>
  <c r="AF210" i="35"/>
  <c r="K4" i="34" l="1"/>
  <c r="O4" i="34"/>
  <c r="P4" i="34"/>
  <c r="K5" i="34"/>
  <c r="S5" i="34" s="1"/>
  <c r="N5" i="34"/>
  <c r="V5" i="34" s="1"/>
  <c r="O5" i="34"/>
  <c r="W5" i="34" s="1"/>
  <c r="P5" i="34"/>
  <c r="X5" i="34" s="1"/>
  <c r="K6" i="34"/>
  <c r="S6" i="34" s="1"/>
  <c r="N6" i="34"/>
  <c r="V6" i="34" s="1"/>
  <c r="O6" i="34"/>
  <c r="W6" i="34" s="1"/>
  <c r="P6" i="34"/>
  <c r="X6" i="34" s="1"/>
  <c r="K7" i="34"/>
  <c r="O7" i="34"/>
  <c r="P7" i="34"/>
  <c r="N9" i="34"/>
  <c r="K10" i="34"/>
  <c r="O10" i="34"/>
  <c r="P10" i="34"/>
  <c r="K11" i="34"/>
  <c r="O11" i="34"/>
  <c r="P11" i="34"/>
  <c r="K12" i="34"/>
  <c r="O12" i="34"/>
  <c r="P12" i="34"/>
  <c r="K13" i="34"/>
  <c r="O13" i="34"/>
  <c r="P13" i="34"/>
  <c r="K14" i="34"/>
  <c r="O14" i="34"/>
  <c r="P14" i="34"/>
  <c r="K15" i="34"/>
  <c r="O15" i="34"/>
  <c r="P15" i="34"/>
  <c r="P16" i="34"/>
  <c r="K17" i="34"/>
  <c r="S17" i="34" s="1"/>
  <c r="N17" i="34"/>
  <c r="V17" i="34" s="1"/>
  <c r="O17" i="34"/>
  <c r="W17" i="34" s="1"/>
  <c r="P17" i="34"/>
  <c r="X17" i="34" s="1"/>
  <c r="K18" i="34"/>
  <c r="O18" i="34"/>
  <c r="P18" i="34"/>
  <c r="K19" i="34"/>
  <c r="S19" i="34" s="1"/>
  <c r="N19" i="34"/>
  <c r="V19" i="34" s="1"/>
  <c r="O19" i="34"/>
  <c r="W19" i="34" s="1"/>
  <c r="P19" i="34"/>
  <c r="X19" i="34" s="1"/>
  <c r="K20" i="34"/>
  <c r="O20" i="34"/>
  <c r="P20" i="34"/>
  <c r="K21" i="34"/>
  <c r="O21" i="34"/>
  <c r="P21" i="34"/>
  <c r="K23" i="34"/>
  <c r="S23" i="34" s="1"/>
  <c r="N23" i="34"/>
  <c r="V23" i="34" s="1"/>
  <c r="O23" i="34"/>
  <c r="W23" i="34" s="1"/>
  <c r="P23" i="34"/>
  <c r="X23" i="34" s="1"/>
  <c r="K24" i="34"/>
  <c r="S24" i="34" s="1"/>
  <c r="N24" i="34"/>
  <c r="V24" i="34" s="1"/>
  <c r="O24" i="34"/>
  <c r="W24" i="34" s="1"/>
  <c r="P24" i="34"/>
  <c r="X24" i="34" s="1"/>
  <c r="K25" i="34"/>
  <c r="O25" i="34"/>
  <c r="P25" i="34"/>
  <c r="K26" i="34"/>
  <c r="O26" i="34"/>
  <c r="P26" i="34"/>
  <c r="K27" i="34"/>
  <c r="O27" i="34"/>
  <c r="P27" i="34"/>
  <c r="K28" i="34"/>
  <c r="S28" i="34" s="1"/>
  <c r="N28" i="34"/>
  <c r="V28" i="34" s="1"/>
  <c r="O28" i="34"/>
  <c r="W28" i="34" s="1"/>
  <c r="P28" i="34"/>
  <c r="X28" i="34" s="1"/>
  <c r="K29" i="34"/>
  <c r="O29" i="34"/>
  <c r="P29" i="34"/>
  <c r="K30" i="34"/>
  <c r="S30" i="34" s="1"/>
  <c r="O30" i="34"/>
  <c r="W30" i="34" s="1"/>
  <c r="P30" i="34"/>
  <c r="X30" i="34" s="1"/>
  <c r="K31" i="34"/>
  <c r="O31" i="34"/>
  <c r="P31" i="34"/>
  <c r="K32" i="34"/>
  <c r="S32" i="34" s="1"/>
  <c r="N32" i="34"/>
  <c r="V32" i="34" s="1"/>
  <c r="O32" i="34"/>
  <c r="W32" i="34" s="1"/>
  <c r="P32" i="34"/>
  <c r="X32" i="34" s="1"/>
  <c r="K33" i="34"/>
  <c r="S33" i="34" s="1"/>
  <c r="N33" i="34"/>
  <c r="V33" i="34" s="1"/>
  <c r="O33" i="34"/>
  <c r="W33" i="34" s="1"/>
  <c r="P33" i="34"/>
  <c r="X33" i="34" s="1"/>
  <c r="K34" i="34"/>
  <c r="O34" i="34"/>
  <c r="P34" i="34"/>
  <c r="K35" i="34"/>
  <c r="O35" i="34"/>
  <c r="P35" i="34"/>
  <c r="K36" i="34"/>
  <c r="S36" i="34" s="1"/>
  <c r="N36" i="34"/>
  <c r="V36" i="34" s="1"/>
  <c r="O36" i="34"/>
  <c r="W36" i="34" s="1"/>
  <c r="P36" i="34"/>
  <c r="X36" i="34" s="1"/>
  <c r="K37" i="34"/>
  <c r="O37" i="34"/>
  <c r="P37" i="34"/>
  <c r="K38" i="34"/>
  <c r="S38" i="34" s="1"/>
  <c r="N38" i="34"/>
  <c r="V38" i="34" s="1"/>
  <c r="O38" i="34"/>
  <c r="W38" i="34" s="1"/>
  <c r="P38" i="34"/>
  <c r="X38" i="34" s="1"/>
  <c r="K39" i="34"/>
  <c r="O39" i="34"/>
  <c r="P39" i="34"/>
  <c r="K40" i="34"/>
  <c r="O40" i="34"/>
  <c r="P40" i="34"/>
  <c r="K41" i="34"/>
  <c r="S41" i="34" s="1"/>
  <c r="N41" i="34"/>
  <c r="V41" i="34" s="1"/>
  <c r="O41" i="34"/>
  <c r="W41" i="34" s="1"/>
  <c r="P41" i="34"/>
  <c r="X41" i="34" s="1"/>
  <c r="K42" i="34"/>
  <c r="O42" i="34"/>
  <c r="P42" i="34"/>
  <c r="K43" i="34"/>
  <c r="O43" i="34"/>
  <c r="P43" i="34"/>
  <c r="K44" i="34"/>
  <c r="S44" i="34" s="1"/>
  <c r="N44" i="34"/>
  <c r="V44" i="34" s="1"/>
  <c r="O44" i="34"/>
  <c r="W44" i="34" s="1"/>
  <c r="P44" i="34"/>
  <c r="X44" i="34" s="1"/>
  <c r="K45" i="34"/>
  <c r="S45" i="34" s="1"/>
  <c r="N45" i="34"/>
  <c r="V45" i="34" s="1"/>
  <c r="O45" i="34"/>
  <c r="W45" i="34" s="1"/>
  <c r="P45" i="34"/>
  <c r="X45" i="34" s="1"/>
  <c r="K46" i="34"/>
  <c r="S46" i="34" s="1"/>
  <c r="N46" i="34"/>
  <c r="V46" i="34" s="1"/>
  <c r="O46" i="34"/>
  <c r="W46" i="34" s="1"/>
  <c r="P46" i="34"/>
  <c r="X46" i="34" s="1"/>
  <c r="K48" i="34"/>
  <c r="S48" i="34" s="1"/>
  <c r="N48" i="34"/>
  <c r="V48" i="34" s="1"/>
  <c r="O48" i="34"/>
  <c r="W48" i="34" s="1"/>
  <c r="P48" i="34"/>
  <c r="X48" i="34" s="1"/>
  <c r="K49" i="34"/>
  <c r="O49" i="34"/>
  <c r="P49" i="34"/>
  <c r="K50" i="34"/>
  <c r="S50" i="34" s="1"/>
  <c r="N50" i="34"/>
  <c r="V50" i="34" s="1"/>
  <c r="O50" i="34"/>
  <c r="W50" i="34" s="1"/>
  <c r="P50" i="34"/>
  <c r="X50" i="34" s="1"/>
  <c r="K51" i="34"/>
  <c r="S51" i="34" s="1"/>
  <c r="N51" i="34"/>
  <c r="V51" i="34" s="1"/>
  <c r="O51" i="34"/>
  <c r="W51" i="34" s="1"/>
  <c r="P51" i="34"/>
  <c r="X51" i="34" s="1"/>
  <c r="K52" i="34"/>
  <c r="O52" i="34"/>
  <c r="P52" i="34"/>
  <c r="K53" i="34"/>
  <c r="O53" i="34"/>
  <c r="P53" i="34"/>
  <c r="K54" i="34"/>
  <c r="O54" i="34"/>
  <c r="P54" i="34"/>
  <c r="K55" i="34"/>
  <c r="S55" i="34" s="1"/>
  <c r="N55" i="34"/>
  <c r="V55" i="34" s="1"/>
  <c r="O55" i="34"/>
  <c r="W55" i="34" s="1"/>
  <c r="P55" i="34"/>
  <c r="X55" i="34" s="1"/>
  <c r="K57" i="34"/>
  <c r="O57" i="34"/>
  <c r="P57" i="34"/>
  <c r="K59" i="34"/>
  <c r="O59" i="34"/>
  <c r="P59" i="34"/>
  <c r="K61" i="34"/>
  <c r="O61" i="34"/>
  <c r="P61" i="34"/>
  <c r="K62" i="34"/>
  <c r="O62" i="34"/>
  <c r="P62" i="34"/>
  <c r="K63" i="34"/>
  <c r="O63" i="34"/>
  <c r="P63" i="34"/>
  <c r="K64" i="34"/>
  <c r="S64" i="34" s="1"/>
  <c r="N64" i="34"/>
  <c r="V64" i="34" s="1"/>
  <c r="O64" i="34"/>
  <c r="W64" i="34" s="1"/>
  <c r="P64" i="34"/>
  <c r="X64" i="34" s="1"/>
  <c r="K65" i="34"/>
  <c r="O65" i="34"/>
  <c r="P65" i="34"/>
  <c r="K66" i="34"/>
  <c r="S66" i="34" s="1"/>
  <c r="N66" i="34"/>
  <c r="V66" i="34" s="1"/>
  <c r="O66" i="34"/>
  <c r="W66" i="34" s="1"/>
  <c r="P66" i="34"/>
  <c r="X66" i="34" s="1"/>
  <c r="K67" i="34"/>
  <c r="O67" i="34"/>
  <c r="P67" i="34"/>
  <c r="K68" i="34"/>
  <c r="S68" i="34" s="1"/>
  <c r="N68" i="34"/>
  <c r="V68" i="34" s="1"/>
  <c r="O68" i="34"/>
  <c r="W68" i="34" s="1"/>
  <c r="P68" i="34"/>
  <c r="X68" i="34" s="1"/>
  <c r="K69" i="34"/>
  <c r="O69" i="34"/>
  <c r="P69" i="34"/>
  <c r="K70" i="34"/>
  <c r="S70" i="34" s="1"/>
  <c r="N70" i="34"/>
  <c r="V70" i="34" s="1"/>
  <c r="O70" i="34"/>
  <c r="W70" i="34" s="1"/>
  <c r="P70" i="34"/>
  <c r="X70" i="34" s="1"/>
  <c r="K71" i="34"/>
  <c r="S71" i="34" s="1"/>
  <c r="N71" i="34"/>
  <c r="V71" i="34" s="1"/>
  <c r="O71" i="34"/>
  <c r="W71" i="34" s="1"/>
  <c r="P71" i="34"/>
  <c r="X71" i="34" s="1"/>
  <c r="K72" i="34"/>
  <c r="S72" i="34" s="1"/>
  <c r="N72" i="34"/>
  <c r="V72" i="34" s="1"/>
  <c r="O72" i="34"/>
  <c r="W72" i="34" s="1"/>
  <c r="P72" i="34"/>
  <c r="X72" i="34" s="1"/>
  <c r="K73" i="34"/>
  <c r="O73" i="34"/>
  <c r="P73" i="34"/>
  <c r="K74" i="34"/>
  <c r="O74" i="34"/>
  <c r="P74" i="34"/>
  <c r="K75" i="34"/>
  <c r="S75" i="34" s="1"/>
  <c r="N75" i="34"/>
  <c r="V75" i="34" s="1"/>
  <c r="O75" i="34"/>
  <c r="W75" i="34" s="1"/>
  <c r="P75" i="34"/>
  <c r="X75" i="34" s="1"/>
  <c r="K76" i="34"/>
  <c r="O76" i="34"/>
  <c r="P76" i="34"/>
  <c r="K78" i="34"/>
  <c r="O78" i="34"/>
  <c r="P78" i="34"/>
  <c r="K79" i="34"/>
  <c r="S79" i="34" s="1"/>
  <c r="N79" i="34"/>
  <c r="V79" i="34" s="1"/>
  <c r="O79" i="34"/>
  <c r="W79" i="34" s="1"/>
  <c r="P79" i="34"/>
  <c r="X79" i="34" s="1"/>
  <c r="K80" i="34"/>
  <c r="S80" i="34" s="1"/>
  <c r="N80" i="34"/>
  <c r="V80" i="34" s="1"/>
  <c r="O80" i="34"/>
  <c r="W80" i="34" s="1"/>
  <c r="P80" i="34"/>
  <c r="X80" i="34" s="1"/>
  <c r="K81" i="34"/>
  <c r="S81" i="34" s="1"/>
  <c r="N81" i="34"/>
  <c r="V81" i="34" s="1"/>
  <c r="O81" i="34"/>
  <c r="W81" i="34" s="1"/>
  <c r="P81" i="34"/>
  <c r="X81" i="34" s="1"/>
  <c r="K82" i="34"/>
  <c r="S82" i="34" s="1"/>
  <c r="N82" i="34"/>
  <c r="V82" i="34" s="1"/>
  <c r="O82" i="34"/>
  <c r="W82" i="34" s="1"/>
  <c r="P82" i="34"/>
  <c r="X82" i="34" s="1"/>
  <c r="K83" i="34"/>
  <c r="S83" i="34" s="1"/>
  <c r="K84" i="34"/>
  <c r="O84" i="34"/>
  <c r="P84" i="34"/>
  <c r="K85" i="34"/>
  <c r="O85" i="34"/>
  <c r="P85" i="34"/>
  <c r="K86" i="34"/>
  <c r="O86" i="34"/>
  <c r="P86" i="34"/>
  <c r="K87" i="34"/>
  <c r="O87" i="34"/>
  <c r="P87" i="34"/>
  <c r="K89" i="34"/>
  <c r="S89" i="34" s="1"/>
  <c r="N89" i="34"/>
  <c r="V89" i="34" s="1"/>
  <c r="O89" i="34"/>
  <c r="W89" i="34" s="1"/>
  <c r="P89" i="34"/>
  <c r="X89" i="34" s="1"/>
  <c r="K90" i="34"/>
  <c r="O90" i="34"/>
  <c r="P90" i="34"/>
  <c r="K91" i="34"/>
  <c r="O91" i="34"/>
  <c r="P91" i="34"/>
  <c r="K92" i="34"/>
  <c r="S92" i="34" s="1"/>
  <c r="N92" i="34"/>
  <c r="V92" i="34" s="1"/>
  <c r="O92" i="34"/>
  <c r="W92" i="34" s="1"/>
  <c r="P92" i="34"/>
  <c r="X92" i="34" s="1"/>
  <c r="K93" i="34"/>
  <c r="O93" i="34"/>
  <c r="P93" i="34"/>
  <c r="K94" i="34"/>
  <c r="S94" i="34" s="1"/>
  <c r="N94" i="34"/>
  <c r="V94" i="34" s="1"/>
  <c r="O94" i="34"/>
  <c r="W94" i="34" s="1"/>
  <c r="P94" i="34"/>
  <c r="X94" i="34" s="1"/>
  <c r="K95" i="34"/>
  <c r="O95" i="34"/>
  <c r="P95" i="34"/>
  <c r="K96" i="34"/>
  <c r="S96" i="34" s="1"/>
  <c r="N96" i="34"/>
  <c r="V96" i="34" s="1"/>
  <c r="O96" i="34"/>
  <c r="W96" i="34" s="1"/>
  <c r="P96" i="34"/>
  <c r="X96" i="34" s="1"/>
  <c r="K97" i="34"/>
  <c r="S97" i="34" s="1"/>
  <c r="N97" i="34"/>
  <c r="V97" i="34" s="1"/>
  <c r="O97" i="34"/>
  <c r="W97" i="34" s="1"/>
  <c r="P97" i="34"/>
  <c r="X97" i="34" s="1"/>
  <c r="K98" i="34"/>
  <c r="O98" i="34"/>
  <c r="P98" i="34"/>
  <c r="K99" i="34"/>
  <c r="O99" i="34"/>
  <c r="P99" i="34"/>
  <c r="K100" i="34"/>
  <c r="S100" i="34" s="1"/>
  <c r="N100" i="34"/>
  <c r="V100" i="34" s="1"/>
  <c r="O100" i="34"/>
  <c r="W100" i="34" s="1"/>
  <c r="P100" i="34"/>
  <c r="X100" i="34" s="1"/>
  <c r="K101" i="34"/>
  <c r="S101" i="34" s="1"/>
  <c r="N101" i="34"/>
  <c r="V101" i="34" s="1"/>
  <c r="O101" i="34"/>
  <c r="W101" i="34" s="1"/>
  <c r="P101" i="34"/>
  <c r="X101" i="34" s="1"/>
  <c r="K102" i="34"/>
  <c r="S102" i="34" s="1"/>
  <c r="N102" i="34"/>
  <c r="V102" i="34" s="1"/>
  <c r="O102" i="34"/>
  <c r="W102" i="34" s="1"/>
  <c r="P102" i="34"/>
  <c r="X102" i="34" s="1"/>
  <c r="K103" i="34"/>
  <c r="O103" i="34"/>
  <c r="P103" i="34"/>
  <c r="K104" i="34"/>
  <c r="S104" i="34" s="1"/>
  <c r="N104" i="34"/>
  <c r="V104" i="34" s="1"/>
  <c r="O104" i="34"/>
  <c r="W104" i="34" s="1"/>
  <c r="P104" i="34"/>
  <c r="X104" i="34" s="1"/>
  <c r="K105" i="34"/>
  <c r="O105" i="34"/>
  <c r="P105" i="34"/>
  <c r="K106" i="34"/>
  <c r="S106" i="34" s="1"/>
  <c r="N106" i="34"/>
  <c r="V106" i="34" s="1"/>
  <c r="O106" i="34"/>
  <c r="W106" i="34" s="1"/>
  <c r="P106" i="34"/>
  <c r="X106" i="34" s="1"/>
  <c r="K107" i="34"/>
  <c r="S107" i="34" s="1"/>
  <c r="N107" i="34"/>
  <c r="V107" i="34" s="1"/>
  <c r="O107" i="34"/>
  <c r="W107" i="34" s="1"/>
  <c r="P107" i="34"/>
  <c r="X107" i="34" s="1"/>
  <c r="K108" i="34"/>
  <c r="O108" i="34"/>
  <c r="P108" i="34"/>
  <c r="K109" i="34"/>
  <c r="O109" i="34"/>
  <c r="P109" i="34"/>
  <c r="K110" i="34"/>
  <c r="S110" i="34" s="1"/>
  <c r="N110" i="34"/>
  <c r="V110" i="34" s="1"/>
  <c r="O110" i="34"/>
  <c r="W110" i="34" s="1"/>
  <c r="P110" i="34"/>
  <c r="X110" i="34" s="1"/>
  <c r="K111" i="34"/>
  <c r="S111" i="34" s="1"/>
  <c r="N111" i="34"/>
  <c r="V111" i="34" s="1"/>
  <c r="O111" i="34"/>
  <c r="W111" i="34" s="1"/>
  <c r="P111" i="34"/>
  <c r="X111" i="34" s="1"/>
  <c r="K112" i="34"/>
  <c r="O112" i="34"/>
  <c r="P112" i="34"/>
  <c r="K114" i="34"/>
  <c r="S114" i="34" s="1"/>
  <c r="N114" i="34"/>
  <c r="V114" i="34" s="1"/>
  <c r="O114" i="34"/>
  <c r="W114" i="34" s="1"/>
  <c r="P114" i="34"/>
  <c r="X114" i="34" s="1"/>
  <c r="K115" i="34"/>
  <c r="O115" i="34"/>
  <c r="P115" i="34"/>
  <c r="K116" i="34"/>
  <c r="S116" i="34" s="1"/>
  <c r="N116" i="34"/>
  <c r="V116" i="34" s="1"/>
  <c r="O116" i="34"/>
  <c r="W116" i="34" s="1"/>
  <c r="P116" i="34"/>
  <c r="X116" i="34" s="1"/>
  <c r="K117" i="34"/>
  <c r="S117" i="34" s="1"/>
  <c r="N117" i="34"/>
  <c r="V117" i="34" s="1"/>
  <c r="O117" i="34"/>
  <c r="W117" i="34" s="1"/>
  <c r="P117" i="34"/>
  <c r="X117" i="34" s="1"/>
  <c r="K119" i="34"/>
  <c r="O119" i="34"/>
  <c r="P119" i="34"/>
  <c r="K120" i="34"/>
  <c r="S120" i="34" s="1"/>
  <c r="N120" i="34"/>
  <c r="V120" i="34" s="1"/>
  <c r="O120" i="34"/>
  <c r="W120" i="34" s="1"/>
  <c r="P120" i="34"/>
  <c r="X120" i="34" s="1"/>
  <c r="K121" i="34"/>
  <c r="O121" i="34"/>
  <c r="P121" i="34"/>
  <c r="K122" i="34"/>
  <c r="O122" i="34"/>
  <c r="P122" i="34"/>
  <c r="K123" i="34"/>
  <c r="O123" i="34"/>
  <c r="P123" i="34"/>
  <c r="K125" i="34"/>
  <c r="O125" i="34"/>
  <c r="P125" i="34"/>
  <c r="K126" i="34"/>
  <c r="O126" i="34"/>
  <c r="P126" i="34"/>
  <c r="K127" i="34"/>
  <c r="S127" i="34" s="1"/>
  <c r="N127" i="34"/>
  <c r="V127" i="34" s="1"/>
  <c r="O127" i="34"/>
  <c r="W127" i="34" s="1"/>
  <c r="P127" i="34"/>
  <c r="X127" i="34" s="1"/>
  <c r="K128" i="34"/>
  <c r="O128" i="34"/>
  <c r="P128" i="34"/>
  <c r="K129" i="34"/>
  <c r="S129" i="34" s="1"/>
  <c r="N129" i="34"/>
  <c r="V129" i="34" s="1"/>
  <c r="O129" i="34"/>
  <c r="W129" i="34" s="1"/>
  <c r="P129" i="34"/>
  <c r="X129" i="34" s="1"/>
  <c r="K130" i="34"/>
  <c r="O130" i="34"/>
  <c r="P130" i="34"/>
  <c r="K131" i="34"/>
  <c r="S131" i="34" s="1"/>
  <c r="N131" i="34"/>
  <c r="V131" i="34" s="1"/>
  <c r="O131" i="34"/>
  <c r="W131" i="34" s="1"/>
  <c r="P131" i="34"/>
  <c r="X131" i="34" s="1"/>
  <c r="K132" i="34"/>
  <c r="O132" i="34"/>
  <c r="P132" i="34"/>
  <c r="K133" i="34"/>
  <c r="S133" i="34" s="1"/>
  <c r="N133" i="34"/>
  <c r="V133" i="34" s="1"/>
  <c r="O133" i="34"/>
  <c r="W133" i="34" s="1"/>
  <c r="P133" i="34"/>
  <c r="X133" i="34" s="1"/>
  <c r="K134" i="34"/>
  <c r="O134" i="34"/>
  <c r="P134" i="34"/>
  <c r="K135" i="34"/>
  <c r="O135" i="34"/>
  <c r="P135" i="34"/>
  <c r="K136" i="34"/>
  <c r="S136" i="34" s="1"/>
  <c r="N136" i="34"/>
  <c r="V136" i="34" s="1"/>
  <c r="O136" i="34"/>
  <c r="W136" i="34" s="1"/>
  <c r="P136" i="34"/>
  <c r="X136" i="34" s="1"/>
  <c r="K137" i="34"/>
  <c r="O137" i="34"/>
  <c r="P137" i="34"/>
  <c r="K138" i="34"/>
  <c r="O138" i="34"/>
  <c r="P138" i="34"/>
  <c r="K140" i="34"/>
  <c r="S140" i="34" s="1"/>
  <c r="N140" i="34"/>
  <c r="V140" i="34" s="1"/>
  <c r="O140" i="34"/>
  <c r="W140" i="34" s="1"/>
  <c r="P140" i="34"/>
  <c r="X140" i="34" s="1"/>
  <c r="K141" i="34"/>
  <c r="O141" i="34"/>
  <c r="P141" i="34"/>
  <c r="K142" i="34"/>
  <c r="S142" i="34" s="1"/>
  <c r="N142" i="34"/>
  <c r="V142" i="34" s="1"/>
  <c r="O142" i="34"/>
  <c r="W142" i="34" s="1"/>
  <c r="P142" i="34"/>
  <c r="X142" i="34" s="1"/>
  <c r="K144" i="34"/>
  <c r="S144" i="34" s="1"/>
  <c r="N144" i="34"/>
  <c r="V144" i="34" s="1"/>
  <c r="O144" i="34"/>
  <c r="W144" i="34" s="1"/>
  <c r="P144" i="34"/>
  <c r="X144" i="34" s="1"/>
  <c r="K145" i="34"/>
  <c r="O145" i="34"/>
  <c r="P145" i="34"/>
  <c r="K147" i="34"/>
  <c r="O147" i="34"/>
  <c r="P147" i="34"/>
  <c r="K148" i="34"/>
  <c r="O148" i="34"/>
  <c r="P148" i="34"/>
  <c r="K149" i="34"/>
  <c r="O149" i="34"/>
  <c r="P149" i="34"/>
  <c r="K150" i="34"/>
  <c r="O150" i="34"/>
  <c r="P150" i="34"/>
  <c r="K151" i="34"/>
  <c r="O151" i="34"/>
  <c r="P151" i="34"/>
  <c r="K152" i="34"/>
  <c r="O152" i="34"/>
  <c r="P152" i="34"/>
  <c r="K153" i="34"/>
  <c r="S153" i="34" s="1"/>
  <c r="N153" i="34"/>
  <c r="V153" i="34" s="1"/>
  <c r="O153" i="34"/>
  <c r="W153" i="34" s="1"/>
  <c r="P153" i="34"/>
  <c r="X153" i="34" s="1"/>
  <c r="K154" i="34"/>
  <c r="S154" i="34" s="1"/>
  <c r="N154" i="34"/>
  <c r="V154" i="34" s="1"/>
  <c r="O154" i="34"/>
  <c r="W154" i="34" s="1"/>
  <c r="P154" i="34"/>
  <c r="X154" i="34" s="1"/>
  <c r="K155" i="34"/>
  <c r="S155" i="34" s="1"/>
  <c r="N155" i="34"/>
  <c r="V155" i="34" s="1"/>
  <c r="O155" i="34"/>
  <c r="W155" i="34" s="1"/>
  <c r="P155" i="34"/>
  <c r="X155" i="34" s="1"/>
  <c r="K156" i="34"/>
  <c r="O156" i="34"/>
  <c r="P156" i="34"/>
  <c r="K157" i="34"/>
  <c r="S157" i="34" s="1"/>
  <c r="N157" i="34"/>
  <c r="V157" i="34" s="1"/>
  <c r="O157" i="34"/>
  <c r="W157" i="34" s="1"/>
  <c r="P157" i="34"/>
  <c r="X157" i="34" s="1"/>
  <c r="K158" i="34"/>
  <c r="O158" i="34"/>
  <c r="P158" i="34"/>
  <c r="K159" i="34"/>
  <c r="O159" i="34"/>
  <c r="P159" i="34"/>
  <c r="K160" i="34"/>
  <c r="S160" i="34" s="1"/>
  <c r="N160" i="34"/>
  <c r="V160" i="34" s="1"/>
  <c r="O160" i="34"/>
  <c r="W160" i="34" s="1"/>
  <c r="P160" i="34"/>
  <c r="X160" i="34" s="1"/>
  <c r="K161" i="34"/>
  <c r="O161" i="34"/>
  <c r="P161" i="34"/>
  <c r="K162" i="34"/>
  <c r="S162" i="34" s="1"/>
  <c r="N162" i="34"/>
  <c r="V162" i="34" s="1"/>
  <c r="O162" i="34"/>
  <c r="W162" i="34" s="1"/>
  <c r="P162" i="34"/>
  <c r="X162" i="34" s="1"/>
  <c r="K163" i="34"/>
  <c r="O163" i="34"/>
  <c r="P163" i="34"/>
  <c r="K164" i="34"/>
  <c r="O164" i="34"/>
  <c r="P164" i="34"/>
  <c r="K165" i="34"/>
  <c r="O165" i="34"/>
  <c r="P165" i="34"/>
  <c r="K166" i="34"/>
  <c r="S166" i="34" s="1"/>
  <c r="N166" i="34"/>
  <c r="V166" i="34" s="1"/>
  <c r="O166" i="34"/>
  <c r="W166" i="34" s="1"/>
  <c r="P166" i="34"/>
  <c r="X166" i="34" s="1"/>
  <c r="K167" i="34"/>
  <c r="O167" i="34"/>
  <c r="P167" i="34"/>
  <c r="K168" i="34"/>
  <c r="S168" i="34" s="1"/>
  <c r="N168" i="34"/>
  <c r="V168" i="34" s="1"/>
  <c r="O168" i="34"/>
  <c r="W168" i="34" s="1"/>
  <c r="P168" i="34"/>
  <c r="X168" i="34" s="1"/>
  <c r="K169" i="34"/>
  <c r="O169" i="34"/>
  <c r="P169" i="34"/>
  <c r="K174" i="34"/>
  <c r="S174" i="34" s="1"/>
  <c r="N174" i="34"/>
  <c r="V174" i="34" s="1"/>
  <c r="O174" i="34"/>
  <c r="W174" i="34" s="1"/>
  <c r="P174" i="34"/>
  <c r="X174" i="34" s="1"/>
  <c r="K175" i="34"/>
  <c r="S175" i="34" s="1"/>
  <c r="N175" i="34"/>
  <c r="V175" i="34" s="1"/>
  <c r="O175" i="34"/>
  <c r="W175" i="34" s="1"/>
  <c r="P175" i="34"/>
  <c r="X175" i="34" s="1"/>
  <c r="K176" i="34"/>
  <c r="O176" i="34"/>
  <c r="P176" i="34"/>
  <c r="K177" i="34"/>
  <c r="O177" i="34"/>
  <c r="P177" i="34"/>
  <c r="K178" i="34"/>
  <c r="S178" i="34" s="1"/>
  <c r="N178" i="34"/>
  <c r="V178" i="34" s="1"/>
  <c r="O178" i="34"/>
  <c r="W178" i="34" s="1"/>
  <c r="P178" i="34"/>
  <c r="X178" i="34" s="1"/>
  <c r="K179" i="34"/>
  <c r="O179" i="34"/>
  <c r="P179" i="34"/>
  <c r="K180" i="34"/>
  <c r="O180" i="34"/>
  <c r="P180" i="34"/>
  <c r="K181" i="34"/>
  <c r="S181" i="34" s="1"/>
  <c r="N181" i="34"/>
  <c r="V181" i="34" s="1"/>
  <c r="O181" i="34"/>
  <c r="W181" i="34" s="1"/>
  <c r="P181" i="34"/>
  <c r="X181" i="34" s="1"/>
  <c r="K182" i="34"/>
  <c r="O182" i="34"/>
  <c r="P182" i="34"/>
  <c r="K183" i="34"/>
  <c r="O183" i="34"/>
  <c r="P183" i="34"/>
  <c r="K184" i="34"/>
  <c r="S184" i="34" s="1"/>
  <c r="N184" i="34"/>
  <c r="V184" i="34" s="1"/>
  <c r="O184" i="34"/>
  <c r="W184" i="34" s="1"/>
  <c r="P184" i="34"/>
  <c r="X184" i="34" s="1"/>
  <c r="K185" i="34"/>
  <c r="O185" i="34"/>
  <c r="P185" i="34"/>
  <c r="K186" i="34"/>
  <c r="S186" i="34" s="1"/>
  <c r="N186" i="34"/>
  <c r="V186" i="34" s="1"/>
  <c r="O186" i="34"/>
  <c r="W186" i="34" s="1"/>
  <c r="P186" i="34"/>
  <c r="X186" i="34" s="1"/>
  <c r="K187" i="34"/>
  <c r="S187" i="34" s="1"/>
  <c r="N187" i="34"/>
  <c r="V187" i="34" s="1"/>
  <c r="O187" i="34"/>
  <c r="W187" i="34" s="1"/>
  <c r="P187" i="34"/>
  <c r="X187" i="34" s="1"/>
  <c r="K188" i="34"/>
  <c r="O188" i="34"/>
  <c r="P188" i="34"/>
  <c r="K189" i="34"/>
  <c r="S189" i="34" s="1"/>
  <c r="N189" i="34"/>
  <c r="V189" i="34" s="1"/>
  <c r="O189" i="34"/>
  <c r="W189" i="34" s="1"/>
  <c r="P189" i="34"/>
  <c r="X189" i="34" s="1"/>
  <c r="K190" i="34"/>
  <c r="S190" i="34" s="1"/>
  <c r="N190" i="34"/>
  <c r="V190" i="34" s="1"/>
  <c r="O190" i="34"/>
  <c r="W190" i="34" s="1"/>
  <c r="P190" i="34"/>
  <c r="X190" i="34" s="1"/>
  <c r="K191" i="34"/>
  <c r="S191" i="34" s="1"/>
  <c r="N191" i="34"/>
  <c r="V191" i="34" s="1"/>
  <c r="O191" i="34"/>
  <c r="W191" i="34" s="1"/>
  <c r="P191" i="34"/>
  <c r="X191" i="34" s="1"/>
  <c r="K192" i="34"/>
  <c r="S192" i="34" s="1"/>
  <c r="N192" i="34"/>
  <c r="V192" i="34" s="1"/>
  <c r="O192" i="34"/>
  <c r="W192" i="34" s="1"/>
  <c r="P192" i="34"/>
  <c r="X192" i="34" s="1"/>
  <c r="K193" i="34"/>
  <c r="O193" i="34"/>
  <c r="P193" i="34"/>
  <c r="K194" i="34"/>
  <c r="O194" i="34"/>
  <c r="P194" i="34"/>
  <c r="K195" i="34"/>
  <c r="O195" i="34"/>
  <c r="P195" i="34"/>
  <c r="K196" i="34"/>
  <c r="O196" i="34"/>
  <c r="P196" i="34"/>
  <c r="K197" i="34"/>
  <c r="O197" i="34"/>
  <c r="P197" i="34"/>
  <c r="K198" i="34"/>
  <c r="S198" i="34" s="1"/>
  <c r="N198" i="34"/>
  <c r="V198" i="34" s="1"/>
  <c r="O198" i="34"/>
  <c r="W198" i="34" s="1"/>
  <c r="P198" i="34"/>
  <c r="X198" i="34" s="1"/>
  <c r="K199" i="34"/>
  <c r="S199" i="34" s="1"/>
  <c r="N199" i="34"/>
  <c r="V199" i="34" s="1"/>
  <c r="O199" i="34"/>
  <c r="W199" i="34" s="1"/>
  <c r="P199" i="34"/>
  <c r="X199" i="34" s="1"/>
  <c r="K200" i="34"/>
  <c r="S200" i="34" s="1"/>
  <c r="N200" i="34"/>
  <c r="V200" i="34" s="1"/>
  <c r="O200" i="34"/>
  <c r="W200" i="34" s="1"/>
  <c r="P200" i="34"/>
  <c r="X200" i="34" s="1"/>
  <c r="K201" i="34"/>
  <c r="S201" i="34" s="1"/>
  <c r="N201" i="34"/>
  <c r="V201" i="34" s="1"/>
  <c r="O201" i="34"/>
  <c r="W201" i="34" s="1"/>
  <c r="P201" i="34"/>
  <c r="X201" i="34" s="1"/>
  <c r="K202" i="34"/>
  <c r="S202" i="34" s="1"/>
  <c r="N202" i="34"/>
  <c r="V202" i="34" s="1"/>
  <c r="O202" i="34"/>
  <c r="W202" i="34" s="1"/>
  <c r="P202" i="34"/>
  <c r="X202" i="34" s="1"/>
  <c r="K203" i="34"/>
  <c r="O203" i="34"/>
  <c r="P203" i="34"/>
  <c r="K204" i="34"/>
  <c r="S204" i="34" s="1"/>
  <c r="N204" i="34"/>
  <c r="V204" i="34" s="1"/>
  <c r="O204" i="34"/>
  <c r="W204" i="34" s="1"/>
  <c r="P204" i="34"/>
  <c r="X204" i="34" s="1"/>
  <c r="P3" i="34"/>
  <c r="O3" i="34"/>
  <c r="K3" i="34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B182" i="11"/>
  <c r="B203" i="11" l="1"/>
  <c r="C4" i="34"/>
  <c r="S4" i="34" s="1"/>
  <c r="G4" i="34"/>
  <c r="W4" i="34" s="1"/>
  <c r="H4" i="34"/>
  <c r="X4" i="34" s="1"/>
  <c r="C5" i="34"/>
  <c r="G5" i="34"/>
  <c r="H5" i="34"/>
  <c r="C6" i="34"/>
  <c r="G6" i="34"/>
  <c r="H6" i="34"/>
  <c r="C7" i="34"/>
  <c r="S7" i="34" s="1"/>
  <c r="G7" i="34"/>
  <c r="W7" i="34" s="1"/>
  <c r="H7" i="34"/>
  <c r="X7" i="34" s="1"/>
  <c r="C10" i="34"/>
  <c r="S10" i="34" s="1"/>
  <c r="G10" i="34"/>
  <c r="W10" i="34" s="1"/>
  <c r="H10" i="34"/>
  <c r="X10" i="34" s="1"/>
  <c r="C11" i="34"/>
  <c r="S11" i="34" s="1"/>
  <c r="G11" i="34"/>
  <c r="W11" i="34" s="1"/>
  <c r="H11" i="34"/>
  <c r="X11" i="34" s="1"/>
  <c r="C12" i="34"/>
  <c r="S12" i="34" s="1"/>
  <c r="G12" i="34"/>
  <c r="W12" i="34" s="1"/>
  <c r="H12" i="34"/>
  <c r="X12" i="34" s="1"/>
  <c r="C13" i="34"/>
  <c r="S13" i="34" s="1"/>
  <c r="G13" i="34"/>
  <c r="W13" i="34" s="1"/>
  <c r="H13" i="34"/>
  <c r="X13" i="34" s="1"/>
  <c r="C14" i="34"/>
  <c r="S14" i="34" s="1"/>
  <c r="G14" i="34"/>
  <c r="W14" i="34" s="1"/>
  <c r="H14" i="34"/>
  <c r="X14" i="34" s="1"/>
  <c r="C15" i="34"/>
  <c r="S15" i="34" s="1"/>
  <c r="G15" i="34"/>
  <c r="W15" i="34" s="1"/>
  <c r="H15" i="34"/>
  <c r="X15" i="34" s="1"/>
  <c r="C17" i="34"/>
  <c r="G17" i="34"/>
  <c r="H17" i="34"/>
  <c r="C18" i="34"/>
  <c r="S18" i="34" s="1"/>
  <c r="G18" i="34"/>
  <c r="W18" i="34" s="1"/>
  <c r="H18" i="34"/>
  <c r="X18" i="34" s="1"/>
  <c r="C19" i="34"/>
  <c r="G19" i="34"/>
  <c r="H19" i="34"/>
  <c r="C20" i="34"/>
  <c r="S20" i="34" s="1"/>
  <c r="G20" i="34"/>
  <c r="W20" i="34" s="1"/>
  <c r="H20" i="34"/>
  <c r="X20" i="34" s="1"/>
  <c r="C21" i="34"/>
  <c r="S21" i="34" s="1"/>
  <c r="G21" i="34"/>
  <c r="W21" i="34" s="1"/>
  <c r="H21" i="34"/>
  <c r="X21" i="34" s="1"/>
  <c r="C23" i="34"/>
  <c r="G23" i="34"/>
  <c r="H23" i="34"/>
  <c r="C24" i="34"/>
  <c r="G24" i="34"/>
  <c r="H24" i="34"/>
  <c r="C25" i="34"/>
  <c r="S25" i="34" s="1"/>
  <c r="G25" i="34"/>
  <c r="W25" i="34" s="1"/>
  <c r="H25" i="34"/>
  <c r="X25" i="34" s="1"/>
  <c r="C26" i="34"/>
  <c r="S26" i="34" s="1"/>
  <c r="G26" i="34"/>
  <c r="W26" i="34" s="1"/>
  <c r="H26" i="34"/>
  <c r="X26" i="34" s="1"/>
  <c r="C27" i="34"/>
  <c r="S27" i="34" s="1"/>
  <c r="G27" i="34"/>
  <c r="W27" i="34" s="1"/>
  <c r="H27" i="34"/>
  <c r="X27" i="34" s="1"/>
  <c r="C28" i="34"/>
  <c r="G28" i="34"/>
  <c r="H28" i="34"/>
  <c r="C29" i="34"/>
  <c r="S29" i="34" s="1"/>
  <c r="G29" i="34"/>
  <c r="W29" i="34" s="1"/>
  <c r="H29" i="34"/>
  <c r="X29" i="34" s="1"/>
  <c r="C30" i="34"/>
  <c r="G30" i="34"/>
  <c r="H30" i="34"/>
  <c r="C31" i="34"/>
  <c r="S31" i="34" s="1"/>
  <c r="G31" i="34"/>
  <c r="W31" i="34" s="1"/>
  <c r="H31" i="34"/>
  <c r="X31" i="34" s="1"/>
  <c r="C32" i="34"/>
  <c r="G32" i="34"/>
  <c r="H32" i="34"/>
  <c r="C33" i="34"/>
  <c r="G33" i="34"/>
  <c r="H33" i="34"/>
  <c r="C34" i="34"/>
  <c r="S34" i="34" s="1"/>
  <c r="G34" i="34"/>
  <c r="W34" i="34" s="1"/>
  <c r="H34" i="34"/>
  <c r="X34" i="34" s="1"/>
  <c r="C35" i="34"/>
  <c r="S35" i="34" s="1"/>
  <c r="G35" i="34"/>
  <c r="W35" i="34" s="1"/>
  <c r="H35" i="34"/>
  <c r="X35" i="34" s="1"/>
  <c r="C36" i="34"/>
  <c r="G36" i="34"/>
  <c r="H36" i="34"/>
  <c r="C37" i="34"/>
  <c r="S37" i="34" s="1"/>
  <c r="G37" i="34"/>
  <c r="W37" i="34" s="1"/>
  <c r="H37" i="34"/>
  <c r="X37" i="34" s="1"/>
  <c r="C38" i="34"/>
  <c r="G38" i="34"/>
  <c r="H38" i="34"/>
  <c r="C39" i="34"/>
  <c r="S39" i="34" s="1"/>
  <c r="G39" i="34"/>
  <c r="W39" i="34" s="1"/>
  <c r="H39" i="34"/>
  <c r="X39" i="34" s="1"/>
  <c r="C40" i="34"/>
  <c r="S40" i="34" s="1"/>
  <c r="G40" i="34"/>
  <c r="W40" i="34" s="1"/>
  <c r="H40" i="34"/>
  <c r="X40" i="34" s="1"/>
  <c r="C41" i="34"/>
  <c r="G41" i="34"/>
  <c r="H41" i="34"/>
  <c r="C42" i="34"/>
  <c r="S42" i="34" s="1"/>
  <c r="G42" i="34"/>
  <c r="W42" i="34" s="1"/>
  <c r="H42" i="34"/>
  <c r="X42" i="34" s="1"/>
  <c r="C43" i="34"/>
  <c r="S43" i="34" s="1"/>
  <c r="G43" i="34"/>
  <c r="W43" i="34" s="1"/>
  <c r="H43" i="34"/>
  <c r="X43" i="34" s="1"/>
  <c r="C44" i="34"/>
  <c r="G44" i="34"/>
  <c r="H44" i="34"/>
  <c r="C45" i="34"/>
  <c r="G45" i="34"/>
  <c r="H45" i="34"/>
  <c r="C46" i="34"/>
  <c r="G46" i="34"/>
  <c r="H46" i="34"/>
  <c r="C48" i="34"/>
  <c r="G48" i="34"/>
  <c r="H48" i="34"/>
  <c r="C49" i="34"/>
  <c r="S49" i="34" s="1"/>
  <c r="G49" i="34"/>
  <c r="W49" i="34" s="1"/>
  <c r="H49" i="34"/>
  <c r="X49" i="34" s="1"/>
  <c r="C51" i="34"/>
  <c r="G51" i="34"/>
  <c r="H51" i="34"/>
  <c r="C52" i="34"/>
  <c r="S52" i="34" s="1"/>
  <c r="G52" i="34"/>
  <c r="W52" i="34" s="1"/>
  <c r="H52" i="34"/>
  <c r="X52" i="34" s="1"/>
  <c r="C53" i="34"/>
  <c r="S53" i="34" s="1"/>
  <c r="G53" i="34"/>
  <c r="W53" i="34" s="1"/>
  <c r="H53" i="34"/>
  <c r="X53" i="34" s="1"/>
  <c r="C54" i="34"/>
  <c r="S54" i="34" s="1"/>
  <c r="G54" i="34"/>
  <c r="W54" i="34" s="1"/>
  <c r="H54" i="34"/>
  <c r="X54" i="34" s="1"/>
  <c r="C55" i="34"/>
  <c r="G55" i="34"/>
  <c r="H55" i="34"/>
  <c r="C57" i="34"/>
  <c r="S57" i="34" s="1"/>
  <c r="G57" i="34"/>
  <c r="W57" i="34" s="1"/>
  <c r="H57" i="34"/>
  <c r="X57" i="34" s="1"/>
  <c r="C59" i="34"/>
  <c r="S59" i="34" s="1"/>
  <c r="G59" i="34"/>
  <c r="W59" i="34" s="1"/>
  <c r="H59" i="34"/>
  <c r="X59" i="34" s="1"/>
  <c r="C60" i="34"/>
  <c r="G60" i="34"/>
  <c r="H60" i="34"/>
  <c r="C61" i="34"/>
  <c r="S61" i="34" s="1"/>
  <c r="G61" i="34"/>
  <c r="W61" i="34" s="1"/>
  <c r="H61" i="34"/>
  <c r="X61" i="34" s="1"/>
  <c r="C62" i="34"/>
  <c r="S62" i="34" s="1"/>
  <c r="G62" i="34"/>
  <c r="W62" i="34" s="1"/>
  <c r="H62" i="34"/>
  <c r="X62" i="34" s="1"/>
  <c r="C63" i="34"/>
  <c r="S63" i="34" s="1"/>
  <c r="G63" i="34"/>
  <c r="W63" i="34" s="1"/>
  <c r="H63" i="34"/>
  <c r="X63" i="34" s="1"/>
  <c r="C64" i="34"/>
  <c r="G64" i="34"/>
  <c r="H64" i="34"/>
  <c r="C65" i="34"/>
  <c r="S65" i="34" s="1"/>
  <c r="G65" i="34"/>
  <c r="W65" i="34" s="1"/>
  <c r="H65" i="34"/>
  <c r="X65" i="34" s="1"/>
  <c r="C67" i="34"/>
  <c r="S67" i="34" s="1"/>
  <c r="G67" i="34"/>
  <c r="W67" i="34" s="1"/>
  <c r="H67" i="34"/>
  <c r="X67" i="34" s="1"/>
  <c r="C68" i="34"/>
  <c r="G68" i="34"/>
  <c r="H68" i="34"/>
  <c r="C69" i="34"/>
  <c r="S69" i="34" s="1"/>
  <c r="G69" i="34"/>
  <c r="W69" i="34" s="1"/>
  <c r="H69" i="34"/>
  <c r="X69" i="34" s="1"/>
  <c r="C70" i="34"/>
  <c r="G70" i="34"/>
  <c r="H70" i="34"/>
  <c r="C71" i="34"/>
  <c r="G71" i="34"/>
  <c r="H71" i="34"/>
  <c r="C72" i="34"/>
  <c r="G72" i="34"/>
  <c r="H72" i="34"/>
  <c r="C73" i="34"/>
  <c r="S73" i="34" s="1"/>
  <c r="G73" i="34"/>
  <c r="W73" i="34" s="1"/>
  <c r="H73" i="34"/>
  <c r="X73" i="34" s="1"/>
  <c r="C74" i="34"/>
  <c r="S74" i="34" s="1"/>
  <c r="G74" i="34"/>
  <c r="W74" i="34" s="1"/>
  <c r="H74" i="34"/>
  <c r="X74" i="34" s="1"/>
  <c r="C75" i="34"/>
  <c r="G75" i="34"/>
  <c r="H75" i="34"/>
  <c r="C76" i="34"/>
  <c r="S76" i="34" s="1"/>
  <c r="G76" i="34"/>
  <c r="W76" i="34" s="1"/>
  <c r="H76" i="34"/>
  <c r="X76" i="34" s="1"/>
  <c r="C78" i="34"/>
  <c r="S78" i="34" s="1"/>
  <c r="G78" i="34"/>
  <c r="W78" i="34" s="1"/>
  <c r="H78" i="34"/>
  <c r="X78" i="34" s="1"/>
  <c r="C79" i="34"/>
  <c r="G79" i="34"/>
  <c r="H79" i="34"/>
  <c r="C80" i="34"/>
  <c r="G80" i="34"/>
  <c r="H80" i="34"/>
  <c r="C81" i="34"/>
  <c r="G81" i="34"/>
  <c r="H81" i="34"/>
  <c r="C82" i="34"/>
  <c r="G82" i="34"/>
  <c r="H82" i="34"/>
  <c r="C83" i="34"/>
  <c r="G83" i="34"/>
  <c r="H83" i="34"/>
  <c r="C84" i="34"/>
  <c r="S84" i="34" s="1"/>
  <c r="G84" i="34"/>
  <c r="W84" i="34" s="1"/>
  <c r="H84" i="34"/>
  <c r="X84" i="34" s="1"/>
  <c r="C85" i="34"/>
  <c r="S85" i="34" s="1"/>
  <c r="G85" i="34"/>
  <c r="W85" i="34" s="1"/>
  <c r="H85" i="34"/>
  <c r="X85" i="34" s="1"/>
  <c r="C86" i="34"/>
  <c r="S86" i="34" s="1"/>
  <c r="G86" i="34"/>
  <c r="W86" i="34" s="1"/>
  <c r="H86" i="34"/>
  <c r="X86" i="34" s="1"/>
  <c r="C87" i="34"/>
  <c r="S87" i="34" s="1"/>
  <c r="G87" i="34"/>
  <c r="W87" i="34" s="1"/>
  <c r="H87" i="34"/>
  <c r="X87" i="34" s="1"/>
  <c r="C89" i="34"/>
  <c r="G89" i="34"/>
  <c r="H89" i="34"/>
  <c r="C90" i="34"/>
  <c r="S90" i="34" s="1"/>
  <c r="G90" i="34"/>
  <c r="W90" i="34" s="1"/>
  <c r="H90" i="34"/>
  <c r="X90" i="34" s="1"/>
  <c r="C91" i="34"/>
  <c r="S91" i="34" s="1"/>
  <c r="G91" i="34"/>
  <c r="W91" i="34" s="1"/>
  <c r="H91" i="34"/>
  <c r="X91" i="34" s="1"/>
  <c r="C92" i="34"/>
  <c r="G92" i="34"/>
  <c r="H92" i="34"/>
  <c r="C93" i="34"/>
  <c r="S93" i="34" s="1"/>
  <c r="G93" i="34"/>
  <c r="W93" i="34" s="1"/>
  <c r="H93" i="34"/>
  <c r="X93" i="34" s="1"/>
  <c r="C94" i="34"/>
  <c r="G94" i="34"/>
  <c r="H94" i="34"/>
  <c r="C95" i="34"/>
  <c r="S95" i="34" s="1"/>
  <c r="G95" i="34"/>
  <c r="W95" i="34" s="1"/>
  <c r="H95" i="34"/>
  <c r="X95" i="34" s="1"/>
  <c r="C96" i="34"/>
  <c r="G96" i="34"/>
  <c r="H96" i="34"/>
  <c r="C97" i="34"/>
  <c r="G97" i="34"/>
  <c r="H97" i="34"/>
  <c r="C98" i="34"/>
  <c r="S98" i="34" s="1"/>
  <c r="G98" i="34"/>
  <c r="W98" i="34" s="1"/>
  <c r="H98" i="34"/>
  <c r="X98" i="34" s="1"/>
  <c r="C99" i="34"/>
  <c r="S99" i="34" s="1"/>
  <c r="G99" i="34"/>
  <c r="W99" i="34" s="1"/>
  <c r="H99" i="34"/>
  <c r="X99" i="34" s="1"/>
  <c r="C100" i="34"/>
  <c r="G100" i="34"/>
  <c r="H100" i="34"/>
  <c r="C101" i="34"/>
  <c r="G101" i="34"/>
  <c r="H101" i="34"/>
  <c r="C102" i="34"/>
  <c r="G102" i="34"/>
  <c r="H102" i="34"/>
  <c r="C103" i="34"/>
  <c r="S103" i="34" s="1"/>
  <c r="G103" i="34"/>
  <c r="W103" i="34" s="1"/>
  <c r="H103" i="34"/>
  <c r="X103" i="34" s="1"/>
  <c r="C104" i="34"/>
  <c r="G104" i="34"/>
  <c r="H104" i="34"/>
  <c r="C105" i="34"/>
  <c r="S105" i="34" s="1"/>
  <c r="G105" i="34"/>
  <c r="W105" i="34" s="1"/>
  <c r="H105" i="34"/>
  <c r="X105" i="34" s="1"/>
  <c r="C106" i="34"/>
  <c r="G106" i="34"/>
  <c r="H106" i="34"/>
  <c r="C107" i="34"/>
  <c r="G107" i="34"/>
  <c r="H107" i="34"/>
  <c r="C108" i="34"/>
  <c r="S108" i="34" s="1"/>
  <c r="G108" i="34"/>
  <c r="W108" i="34" s="1"/>
  <c r="H108" i="34"/>
  <c r="X108" i="34" s="1"/>
  <c r="C109" i="34"/>
  <c r="S109" i="34" s="1"/>
  <c r="G109" i="34"/>
  <c r="W109" i="34" s="1"/>
  <c r="H109" i="34"/>
  <c r="X109" i="34" s="1"/>
  <c r="C110" i="34"/>
  <c r="G110" i="34"/>
  <c r="H110" i="34"/>
  <c r="C111" i="34"/>
  <c r="G111" i="34"/>
  <c r="H111" i="34"/>
  <c r="C112" i="34"/>
  <c r="S112" i="34" s="1"/>
  <c r="G112" i="34"/>
  <c r="W112" i="34" s="1"/>
  <c r="H112" i="34"/>
  <c r="X112" i="34" s="1"/>
  <c r="C114" i="34"/>
  <c r="G114" i="34"/>
  <c r="H114" i="34"/>
  <c r="C115" i="34"/>
  <c r="S115" i="34" s="1"/>
  <c r="G115" i="34"/>
  <c r="W115" i="34" s="1"/>
  <c r="H115" i="34"/>
  <c r="X115" i="34" s="1"/>
  <c r="C116" i="34"/>
  <c r="G116" i="34"/>
  <c r="H116" i="34"/>
  <c r="C117" i="34"/>
  <c r="G117" i="34"/>
  <c r="H117" i="34"/>
  <c r="C118" i="34"/>
  <c r="G118" i="34"/>
  <c r="H118" i="34"/>
  <c r="C119" i="34"/>
  <c r="S119" i="34" s="1"/>
  <c r="G119" i="34"/>
  <c r="W119" i="34" s="1"/>
  <c r="H119" i="34"/>
  <c r="X119" i="34" s="1"/>
  <c r="C121" i="34"/>
  <c r="S121" i="34" s="1"/>
  <c r="G121" i="34"/>
  <c r="W121" i="34" s="1"/>
  <c r="H121" i="34"/>
  <c r="X121" i="34" s="1"/>
  <c r="C122" i="34"/>
  <c r="S122" i="34" s="1"/>
  <c r="G122" i="34"/>
  <c r="W122" i="34" s="1"/>
  <c r="H122" i="34"/>
  <c r="X122" i="34" s="1"/>
  <c r="C123" i="34"/>
  <c r="S123" i="34" s="1"/>
  <c r="G123" i="34"/>
  <c r="W123" i="34" s="1"/>
  <c r="H123" i="34"/>
  <c r="X123" i="34" s="1"/>
  <c r="C125" i="34"/>
  <c r="S125" i="34" s="1"/>
  <c r="G125" i="34"/>
  <c r="W125" i="34" s="1"/>
  <c r="H125" i="34"/>
  <c r="X125" i="34" s="1"/>
  <c r="C126" i="34"/>
  <c r="S126" i="34" s="1"/>
  <c r="G126" i="34"/>
  <c r="W126" i="34" s="1"/>
  <c r="H126" i="34"/>
  <c r="X126" i="34" s="1"/>
  <c r="C127" i="34"/>
  <c r="G127" i="34"/>
  <c r="H127" i="34"/>
  <c r="C128" i="34"/>
  <c r="S128" i="34" s="1"/>
  <c r="G128" i="34"/>
  <c r="W128" i="34" s="1"/>
  <c r="H128" i="34"/>
  <c r="X128" i="34" s="1"/>
  <c r="C129" i="34"/>
  <c r="G129" i="34"/>
  <c r="H129" i="34"/>
  <c r="C130" i="34"/>
  <c r="S130" i="34" s="1"/>
  <c r="G130" i="34"/>
  <c r="W130" i="34" s="1"/>
  <c r="H130" i="34"/>
  <c r="X130" i="34" s="1"/>
  <c r="C132" i="34"/>
  <c r="S132" i="34" s="1"/>
  <c r="G132" i="34"/>
  <c r="W132" i="34" s="1"/>
  <c r="H132" i="34"/>
  <c r="X132" i="34" s="1"/>
  <c r="C133" i="34"/>
  <c r="G133" i="34"/>
  <c r="H133" i="34"/>
  <c r="C134" i="34"/>
  <c r="S134" i="34" s="1"/>
  <c r="G134" i="34"/>
  <c r="W134" i="34" s="1"/>
  <c r="H134" i="34"/>
  <c r="X134" i="34" s="1"/>
  <c r="C135" i="34"/>
  <c r="S135" i="34" s="1"/>
  <c r="G135" i="34"/>
  <c r="W135" i="34" s="1"/>
  <c r="H135" i="34"/>
  <c r="X135" i="34" s="1"/>
  <c r="C136" i="34"/>
  <c r="G136" i="34"/>
  <c r="H136" i="34"/>
  <c r="C137" i="34"/>
  <c r="S137" i="34" s="1"/>
  <c r="G137" i="34"/>
  <c r="W137" i="34" s="1"/>
  <c r="H137" i="34"/>
  <c r="X137" i="34" s="1"/>
  <c r="C138" i="34"/>
  <c r="S138" i="34" s="1"/>
  <c r="G138" i="34"/>
  <c r="W138" i="34" s="1"/>
  <c r="H138" i="34"/>
  <c r="X138" i="34" s="1"/>
  <c r="C140" i="34"/>
  <c r="G140" i="34"/>
  <c r="H140" i="34"/>
  <c r="C141" i="34"/>
  <c r="S141" i="34" s="1"/>
  <c r="G141" i="34"/>
  <c r="W141" i="34" s="1"/>
  <c r="H141" i="34"/>
  <c r="X141" i="34" s="1"/>
  <c r="C142" i="34"/>
  <c r="G142" i="34"/>
  <c r="H142" i="34"/>
  <c r="C143" i="34"/>
  <c r="G143" i="34"/>
  <c r="H143" i="34"/>
  <c r="C144" i="34"/>
  <c r="G144" i="34"/>
  <c r="H144" i="34"/>
  <c r="C145" i="34"/>
  <c r="S145" i="34" s="1"/>
  <c r="G145" i="34"/>
  <c r="W145" i="34" s="1"/>
  <c r="H145" i="34"/>
  <c r="X145" i="34" s="1"/>
  <c r="C146" i="34"/>
  <c r="G146" i="34"/>
  <c r="H146" i="34"/>
  <c r="C147" i="34"/>
  <c r="S147" i="34" s="1"/>
  <c r="G147" i="34"/>
  <c r="W147" i="34" s="1"/>
  <c r="H147" i="34"/>
  <c r="X147" i="34" s="1"/>
  <c r="C148" i="34"/>
  <c r="S148" i="34" s="1"/>
  <c r="G148" i="34"/>
  <c r="W148" i="34" s="1"/>
  <c r="H148" i="34"/>
  <c r="X148" i="34" s="1"/>
  <c r="C149" i="34"/>
  <c r="S149" i="34" s="1"/>
  <c r="G149" i="34"/>
  <c r="W149" i="34" s="1"/>
  <c r="H149" i="34"/>
  <c r="X149" i="34" s="1"/>
  <c r="C150" i="34"/>
  <c r="S150" i="34" s="1"/>
  <c r="G150" i="34"/>
  <c r="W150" i="34" s="1"/>
  <c r="H150" i="34"/>
  <c r="X150" i="34" s="1"/>
  <c r="C151" i="34"/>
  <c r="S151" i="34" s="1"/>
  <c r="G151" i="34"/>
  <c r="W151" i="34" s="1"/>
  <c r="H151" i="34"/>
  <c r="X151" i="34" s="1"/>
  <c r="C152" i="34"/>
  <c r="S152" i="34" s="1"/>
  <c r="G152" i="34"/>
  <c r="W152" i="34" s="1"/>
  <c r="H152" i="34"/>
  <c r="X152" i="34" s="1"/>
  <c r="C153" i="34"/>
  <c r="G153" i="34"/>
  <c r="H153" i="34"/>
  <c r="C154" i="34"/>
  <c r="G154" i="34"/>
  <c r="H154" i="34"/>
  <c r="C155" i="34"/>
  <c r="G155" i="34"/>
  <c r="H155" i="34"/>
  <c r="C156" i="34"/>
  <c r="S156" i="34" s="1"/>
  <c r="G156" i="34"/>
  <c r="W156" i="34" s="1"/>
  <c r="H156" i="34"/>
  <c r="X156" i="34" s="1"/>
  <c r="C157" i="34"/>
  <c r="G157" i="34"/>
  <c r="H157" i="34"/>
  <c r="C158" i="34"/>
  <c r="S158" i="34" s="1"/>
  <c r="G158" i="34"/>
  <c r="W158" i="34" s="1"/>
  <c r="H158" i="34"/>
  <c r="X158" i="34" s="1"/>
  <c r="C159" i="34"/>
  <c r="S159" i="34" s="1"/>
  <c r="G159" i="34"/>
  <c r="W159" i="34" s="1"/>
  <c r="H159" i="34"/>
  <c r="X159" i="34" s="1"/>
  <c r="C160" i="34"/>
  <c r="G160" i="34"/>
  <c r="H160" i="34"/>
  <c r="C161" i="34"/>
  <c r="S161" i="34" s="1"/>
  <c r="G161" i="34"/>
  <c r="W161" i="34" s="1"/>
  <c r="H161" i="34"/>
  <c r="X161" i="34" s="1"/>
  <c r="C162" i="34"/>
  <c r="G162" i="34"/>
  <c r="H162" i="34"/>
  <c r="C163" i="34"/>
  <c r="S163" i="34" s="1"/>
  <c r="G163" i="34"/>
  <c r="W163" i="34" s="1"/>
  <c r="H163" i="34"/>
  <c r="X163" i="34" s="1"/>
  <c r="C164" i="34"/>
  <c r="S164" i="34" s="1"/>
  <c r="G164" i="34"/>
  <c r="W164" i="34" s="1"/>
  <c r="H164" i="34"/>
  <c r="X164" i="34" s="1"/>
  <c r="C165" i="34"/>
  <c r="S165" i="34" s="1"/>
  <c r="G165" i="34"/>
  <c r="W165" i="34" s="1"/>
  <c r="H165" i="34"/>
  <c r="X165" i="34" s="1"/>
  <c r="C167" i="34"/>
  <c r="S167" i="34" s="1"/>
  <c r="G167" i="34"/>
  <c r="W167" i="34" s="1"/>
  <c r="H167" i="34"/>
  <c r="X167" i="34" s="1"/>
  <c r="C168" i="34"/>
  <c r="G168" i="34"/>
  <c r="H168" i="34"/>
  <c r="C169" i="34"/>
  <c r="S169" i="34" s="1"/>
  <c r="G169" i="34"/>
  <c r="W169" i="34" s="1"/>
  <c r="H169" i="34"/>
  <c r="X169" i="34" s="1"/>
  <c r="C174" i="34"/>
  <c r="G174" i="34"/>
  <c r="H174" i="34"/>
  <c r="C175" i="34"/>
  <c r="G175" i="34"/>
  <c r="H175" i="34"/>
  <c r="C176" i="34"/>
  <c r="S176" i="34" s="1"/>
  <c r="G176" i="34"/>
  <c r="W176" i="34" s="1"/>
  <c r="H176" i="34"/>
  <c r="X176" i="34" s="1"/>
  <c r="C177" i="34"/>
  <c r="S177" i="34" s="1"/>
  <c r="G177" i="34"/>
  <c r="W177" i="34" s="1"/>
  <c r="H177" i="34"/>
  <c r="X177" i="34" s="1"/>
  <c r="C180" i="34"/>
  <c r="S180" i="34" s="1"/>
  <c r="G180" i="34"/>
  <c r="W180" i="34" s="1"/>
  <c r="H180" i="34"/>
  <c r="X180" i="34" s="1"/>
  <c r="C181" i="34"/>
  <c r="G181" i="34"/>
  <c r="H181" i="34"/>
  <c r="C182" i="34"/>
  <c r="S182" i="34" s="1"/>
  <c r="G182" i="34"/>
  <c r="W182" i="34" s="1"/>
  <c r="H182" i="34"/>
  <c r="X182" i="34" s="1"/>
  <c r="C183" i="34"/>
  <c r="S183" i="34" s="1"/>
  <c r="G183" i="34"/>
  <c r="W183" i="34" s="1"/>
  <c r="H183" i="34"/>
  <c r="X183" i="34" s="1"/>
  <c r="C184" i="34"/>
  <c r="G184" i="34"/>
  <c r="H184" i="34"/>
  <c r="C185" i="34"/>
  <c r="S185" i="34" s="1"/>
  <c r="G185" i="34"/>
  <c r="W185" i="34" s="1"/>
  <c r="H185" i="34"/>
  <c r="X185" i="34" s="1"/>
  <c r="C186" i="34"/>
  <c r="G186" i="34"/>
  <c r="H186" i="34"/>
  <c r="C187" i="34"/>
  <c r="G187" i="34"/>
  <c r="H187" i="34"/>
  <c r="C188" i="34"/>
  <c r="S188" i="34" s="1"/>
  <c r="G188" i="34"/>
  <c r="W188" i="34" s="1"/>
  <c r="H188" i="34"/>
  <c r="X188" i="34" s="1"/>
  <c r="C190" i="34"/>
  <c r="G190" i="34"/>
  <c r="H190" i="34"/>
  <c r="C191" i="34"/>
  <c r="G191" i="34"/>
  <c r="H191" i="34"/>
  <c r="C192" i="34"/>
  <c r="G192" i="34"/>
  <c r="H192" i="34"/>
  <c r="C193" i="34"/>
  <c r="S193" i="34" s="1"/>
  <c r="G193" i="34"/>
  <c r="W193" i="34" s="1"/>
  <c r="H193" i="34"/>
  <c r="X193" i="34" s="1"/>
  <c r="C194" i="34"/>
  <c r="S194" i="34" s="1"/>
  <c r="G194" i="34"/>
  <c r="W194" i="34" s="1"/>
  <c r="H194" i="34"/>
  <c r="X194" i="34" s="1"/>
  <c r="C195" i="34"/>
  <c r="S195" i="34" s="1"/>
  <c r="G195" i="34"/>
  <c r="W195" i="34" s="1"/>
  <c r="H195" i="34"/>
  <c r="X195" i="34" s="1"/>
  <c r="C196" i="34"/>
  <c r="S196" i="34" s="1"/>
  <c r="G196" i="34"/>
  <c r="W196" i="34" s="1"/>
  <c r="H196" i="34"/>
  <c r="X196" i="34" s="1"/>
  <c r="C197" i="34"/>
  <c r="S197" i="34" s="1"/>
  <c r="G197" i="34"/>
  <c r="W197" i="34" s="1"/>
  <c r="H197" i="34"/>
  <c r="X197" i="34" s="1"/>
  <c r="C198" i="34"/>
  <c r="G198" i="34"/>
  <c r="H198" i="34"/>
  <c r="C199" i="34"/>
  <c r="G199" i="34"/>
  <c r="H199" i="34"/>
  <c r="C200" i="34"/>
  <c r="G200" i="34"/>
  <c r="H200" i="34"/>
  <c r="C201" i="34"/>
  <c r="G201" i="34"/>
  <c r="H201" i="34"/>
  <c r="C202" i="34"/>
  <c r="G202" i="34"/>
  <c r="H202" i="34"/>
  <c r="C203" i="34"/>
  <c r="S203" i="34" s="1"/>
  <c r="G203" i="34"/>
  <c r="W203" i="34" s="1"/>
  <c r="H203" i="34"/>
  <c r="X203" i="34" s="1"/>
  <c r="C204" i="34"/>
  <c r="G204" i="34"/>
  <c r="H204" i="34"/>
  <c r="H3" i="34"/>
  <c r="G3" i="34"/>
  <c r="C3" i="34"/>
  <c r="A198" i="34"/>
  <c r="A199" i="34"/>
  <c r="A200" i="34"/>
  <c r="A201" i="34"/>
  <c r="A202" i="34"/>
  <c r="A203" i="34"/>
  <c r="A204" i="34"/>
  <c r="A4" i="34"/>
  <c r="A5" i="34"/>
  <c r="A6" i="34"/>
  <c r="A7" i="34"/>
  <c r="A8" i="34"/>
  <c r="A9" i="34"/>
  <c r="A10" i="34"/>
  <c r="A11" i="34"/>
  <c r="A12" i="34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3" i="34"/>
  <c r="W3" i="34" l="1"/>
  <c r="X3" i="34"/>
  <c r="S3" i="34"/>
  <c r="H33" i="11"/>
  <c r="I33" i="11"/>
  <c r="J33" i="11"/>
  <c r="K33" i="11"/>
  <c r="L33" i="11"/>
  <c r="M33" i="11"/>
  <c r="N33" i="11"/>
  <c r="O33" i="11"/>
  <c r="P33" i="11"/>
  <c r="Q33" i="11"/>
  <c r="AA33" i="11" s="1"/>
  <c r="N30" i="34" s="1"/>
  <c r="V30" i="34" s="1"/>
  <c r="G33" i="11"/>
  <c r="Q207" i="33"/>
  <c r="P207" i="33"/>
  <c r="O207" i="33"/>
  <c r="N207" i="33"/>
  <c r="M207" i="33"/>
  <c r="L207" i="33"/>
  <c r="K207" i="33"/>
  <c r="J207" i="33"/>
  <c r="I207" i="33"/>
  <c r="H207" i="33"/>
  <c r="G207" i="33"/>
  <c r="F207" i="33"/>
  <c r="E207" i="33"/>
  <c r="D207" i="33"/>
  <c r="C207" i="33"/>
  <c r="B207" i="33"/>
  <c r="Q206" i="33"/>
  <c r="P206" i="33"/>
  <c r="O206" i="33"/>
  <c r="N206" i="33"/>
  <c r="M206" i="33"/>
  <c r="L206" i="33"/>
  <c r="K206" i="33"/>
  <c r="J206" i="33"/>
  <c r="I206" i="33"/>
  <c r="H206" i="33"/>
  <c r="G206" i="33"/>
  <c r="F206" i="33"/>
  <c r="E206" i="33"/>
  <c r="D206" i="33"/>
  <c r="C206" i="33"/>
  <c r="B206" i="33"/>
  <c r="Q205" i="33"/>
  <c r="P205" i="33"/>
  <c r="O205" i="33"/>
  <c r="N205" i="33"/>
  <c r="M205" i="33"/>
  <c r="L205" i="33"/>
  <c r="K205" i="33"/>
  <c r="J205" i="33"/>
  <c r="I205" i="33"/>
  <c r="H205" i="33"/>
  <c r="G205" i="33"/>
  <c r="F205" i="33"/>
  <c r="E205" i="33"/>
  <c r="D205" i="33"/>
  <c r="C205" i="33"/>
  <c r="B205" i="33"/>
  <c r="Q204" i="33"/>
  <c r="P204" i="33"/>
  <c r="O204" i="33"/>
  <c r="N204" i="33"/>
  <c r="M204" i="33"/>
  <c r="L204" i="33"/>
  <c r="K204" i="33"/>
  <c r="J204" i="33"/>
  <c r="I204" i="33"/>
  <c r="H204" i="33"/>
  <c r="G204" i="33"/>
  <c r="F204" i="33"/>
  <c r="E204" i="33"/>
  <c r="D204" i="33"/>
  <c r="C204" i="33"/>
  <c r="B204" i="33"/>
  <c r="Q203" i="33"/>
  <c r="P203" i="33"/>
  <c r="O203" i="33"/>
  <c r="N203" i="33"/>
  <c r="M203" i="33"/>
  <c r="L203" i="33"/>
  <c r="K203" i="33"/>
  <c r="J203" i="33"/>
  <c r="I203" i="33"/>
  <c r="H203" i="33"/>
  <c r="G203" i="33"/>
  <c r="F203" i="33"/>
  <c r="E203" i="33"/>
  <c r="D203" i="33"/>
  <c r="C203" i="33"/>
  <c r="B203" i="33"/>
  <c r="Q202" i="33"/>
  <c r="P202" i="33"/>
  <c r="O202" i="33"/>
  <c r="N202" i="33"/>
  <c r="M202" i="33"/>
  <c r="L202" i="33"/>
  <c r="K202" i="33"/>
  <c r="J202" i="33"/>
  <c r="I202" i="33"/>
  <c r="H202" i="33"/>
  <c r="G202" i="33"/>
  <c r="F202" i="33"/>
  <c r="E202" i="33"/>
  <c r="D202" i="33"/>
  <c r="C202" i="33"/>
  <c r="B202" i="33"/>
  <c r="Q201" i="33"/>
  <c r="P201" i="33"/>
  <c r="O201" i="33"/>
  <c r="N201" i="33"/>
  <c r="M201" i="33"/>
  <c r="L201" i="33"/>
  <c r="K201" i="33"/>
  <c r="J201" i="33"/>
  <c r="I201" i="33"/>
  <c r="H201" i="33"/>
  <c r="G201" i="33"/>
  <c r="F201" i="33"/>
  <c r="E201" i="33"/>
  <c r="D201" i="33"/>
  <c r="C201" i="33"/>
  <c r="B201" i="33"/>
  <c r="Q200" i="33"/>
  <c r="P200" i="33"/>
  <c r="O200" i="33"/>
  <c r="N200" i="33"/>
  <c r="M200" i="33"/>
  <c r="L200" i="33"/>
  <c r="K200" i="33"/>
  <c r="J200" i="33"/>
  <c r="I200" i="33"/>
  <c r="H200" i="33"/>
  <c r="G200" i="33"/>
  <c r="F200" i="33"/>
  <c r="E200" i="33"/>
  <c r="D200" i="33"/>
  <c r="C200" i="33"/>
  <c r="B200" i="33"/>
  <c r="Q199" i="33"/>
  <c r="P199" i="33"/>
  <c r="O199" i="33"/>
  <c r="N199" i="33"/>
  <c r="M199" i="33"/>
  <c r="L199" i="33"/>
  <c r="K199" i="33"/>
  <c r="J199" i="33"/>
  <c r="I199" i="33"/>
  <c r="H199" i="33"/>
  <c r="G199" i="33"/>
  <c r="F199" i="33"/>
  <c r="E199" i="33"/>
  <c r="D199" i="33"/>
  <c r="C199" i="33"/>
  <c r="B199" i="33"/>
  <c r="Q198" i="33"/>
  <c r="P198" i="33"/>
  <c r="O198" i="33"/>
  <c r="N198" i="33"/>
  <c r="M198" i="33"/>
  <c r="L198" i="33"/>
  <c r="K198" i="33"/>
  <c r="J198" i="33"/>
  <c r="I198" i="33"/>
  <c r="H198" i="33"/>
  <c r="G198" i="33"/>
  <c r="F198" i="33"/>
  <c r="E198" i="33"/>
  <c r="D198" i="33"/>
  <c r="C198" i="33"/>
  <c r="B198" i="33"/>
  <c r="Q197" i="33"/>
  <c r="P197" i="33"/>
  <c r="O197" i="33"/>
  <c r="N197" i="33"/>
  <c r="M197" i="33"/>
  <c r="L197" i="33"/>
  <c r="K197" i="33"/>
  <c r="J197" i="33"/>
  <c r="I197" i="33"/>
  <c r="H197" i="33"/>
  <c r="G197" i="33"/>
  <c r="F197" i="33"/>
  <c r="E197" i="33"/>
  <c r="D197" i="33"/>
  <c r="C197" i="33"/>
  <c r="B197" i="33"/>
  <c r="Q196" i="33"/>
  <c r="P196" i="33"/>
  <c r="O196" i="33"/>
  <c r="N196" i="33"/>
  <c r="M196" i="33"/>
  <c r="L196" i="33"/>
  <c r="K196" i="33"/>
  <c r="J196" i="33"/>
  <c r="I196" i="33"/>
  <c r="H196" i="33"/>
  <c r="G196" i="33"/>
  <c r="F196" i="33"/>
  <c r="E196" i="33"/>
  <c r="D196" i="33"/>
  <c r="C196" i="33"/>
  <c r="B196" i="33"/>
  <c r="Q195" i="33"/>
  <c r="P195" i="33"/>
  <c r="O195" i="33"/>
  <c r="N195" i="33"/>
  <c r="M195" i="33"/>
  <c r="L195" i="33"/>
  <c r="K195" i="33"/>
  <c r="J195" i="33"/>
  <c r="I195" i="33"/>
  <c r="H195" i="33"/>
  <c r="G195" i="33"/>
  <c r="F195" i="33"/>
  <c r="E195" i="33"/>
  <c r="D195" i="33"/>
  <c r="C195" i="33"/>
  <c r="B195" i="33"/>
  <c r="Q194" i="33"/>
  <c r="P194" i="33"/>
  <c r="O194" i="33"/>
  <c r="N194" i="33"/>
  <c r="M194" i="33"/>
  <c r="L194" i="33"/>
  <c r="K194" i="33"/>
  <c r="J194" i="33"/>
  <c r="I194" i="33"/>
  <c r="H194" i="33"/>
  <c r="G194" i="33"/>
  <c r="F194" i="33"/>
  <c r="E194" i="33"/>
  <c r="D194" i="33"/>
  <c r="C194" i="33"/>
  <c r="B194" i="33"/>
  <c r="Q193" i="33"/>
  <c r="P193" i="33"/>
  <c r="O193" i="33"/>
  <c r="N193" i="33"/>
  <c r="M193" i="33"/>
  <c r="L193" i="33"/>
  <c r="K193" i="33"/>
  <c r="J193" i="33"/>
  <c r="I193" i="33"/>
  <c r="H193" i="33"/>
  <c r="G193" i="33"/>
  <c r="F193" i="33"/>
  <c r="E193" i="33"/>
  <c r="D193" i="33"/>
  <c r="C193" i="33"/>
  <c r="B193" i="33"/>
  <c r="Q192" i="33"/>
  <c r="P192" i="33"/>
  <c r="O192" i="33"/>
  <c r="N192" i="33"/>
  <c r="M192" i="33"/>
  <c r="L192" i="33"/>
  <c r="K192" i="33"/>
  <c r="J192" i="33"/>
  <c r="I192" i="33"/>
  <c r="H192" i="33"/>
  <c r="G192" i="33"/>
  <c r="F192" i="33"/>
  <c r="E192" i="33"/>
  <c r="D192" i="33"/>
  <c r="C192" i="33"/>
  <c r="B192" i="33"/>
  <c r="Q191" i="33"/>
  <c r="P191" i="33"/>
  <c r="O191" i="33"/>
  <c r="N191" i="33"/>
  <c r="M191" i="33"/>
  <c r="L191" i="33"/>
  <c r="K191" i="33"/>
  <c r="J191" i="33"/>
  <c r="I191" i="33"/>
  <c r="H191" i="33"/>
  <c r="G191" i="33"/>
  <c r="F191" i="33"/>
  <c r="E191" i="33"/>
  <c r="D191" i="33"/>
  <c r="C191" i="33"/>
  <c r="B191" i="33"/>
  <c r="Q190" i="33"/>
  <c r="P190" i="33"/>
  <c r="O190" i="33"/>
  <c r="N190" i="33"/>
  <c r="M190" i="33"/>
  <c r="L190" i="33"/>
  <c r="K190" i="33"/>
  <c r="J190" i="33"/>
  <c r="I190" i="33"/>
  <c r="H190" i="33"/>
  <c r="G190" i="33"/>
  <c r="F190" i="33"/>
  <c r="E190" i="33"/>
  <c r="D190" i="33"/>
  <c r="C190" i="33"/>
  <c r="B190" i="33"/>
  <c r="Q189" i="33"/>
  <c r="P189" i="33"/>
  <c r="O189" i="33"/>
  <c r="N189" i="33"/>
  <c r="M189" i="33"/>
  <c r="L189" i="33"/>
  <c r="K189" i="33"/>
  <c r="J189" i="33"/>
  <c r="I189" i="33"/>
  <c r="H189" i="33"/>
  <c r="G189" i="33"/>
  <c r="F189" i="33"/>
  <c r="E189" i="33"/>
  <c r="D189" i="33"/>
  <c r="C189" i="33"/>
  <c r="B189" i="33"/>
  <c r="Q188" i="33"/>
  <c r="P188" i="33"/>
  <c r="O188" i="33"/>
  <c r="N188" i="33"/>
  <c r="M188" i="33"/>
  <c r="L188" i="33"/>
  <c r="K188" i="33"/>
  <c r="J188" i="33"/>
  <c r="I188" i="33"/>
  <c r="H188" i="33"/>
  <c r="G188" i="33"/>
  <c r="F188" i="33"/>
  <c r="E188" i="33"/>
  <c r="D188" i="33"/>
  <c r="C188" i="33"/>
  <c r="B188" i="33"/>
  <c r="Q187" i="33"/>
  <c r="P187" i="33"/>
  <c r="O187" i="33"/>
  <c r="N187" i="33"/>
  <c r="M187" i="33"/>
  <c r="L187" i="33"/>
  <c r="K187" i="33"/>
  <c r="J187" i="33"/>
  <c r="I187" i="33"/>
  <c r="H187" i="33"/>
  <c r="G187" i="33"/>
  <c r="F187" i="33"/>
  <c r="E187" i="33"/>
  <c r="D187" i="33"/>
  <c r="C187" i="33"/>
  <c r="B187" i="33"/>
  <c r="Q186" i="33"/>
  <c r="P186" i="33"/>
  <c r="O186" i="33"/>
  <c r="N186" i="33"/>
  <c r="M186" i="33"/>
  <c r="L186" i="33"/>
  <c r="K186" i="33"/>
  <c r="J186" i="33"/>
  <c r="I186" i="33"/>
  <c r="H186" i="33"/>
  <c r="G186" i="33"/>
  <c r="F186" i="33"/>
  <c r="E186" i="33"/>
  <c r="D186" i="33"/>
  <c r="C186" i="33"/>
  <c r="B186" i="33"/>
  <c r="Q185" i="33"/>
  <c r="P185" i="33"/>
  <c r="O185" i="33"/>
  <c r="N185" i="33"/>
  <c r="M185" i="33"/>
  <c r="L185" i="33"/>
  <c r="K185" i="33"/>
  <c r="J185" i="33"/>
  <c r="I185" i="33"/>
  <c r="H185" i="33"/>
  <c r="G185" i="33"/>
  <c r="F185" i="33"/>
  <c r="E185" i="33"/>
  <c r="D185" i="33"/>
  <c r="C185" i="33"/>
  <c r="B185" i="33"/>
  <c r="Q184" i="33"/>
  <c r="P184" i="33"/>
  <c r="O184" i="33"/>
  <c r="N184" i="33"/>
  <c r="M184" i="33"/>
  <c r="L184" i="33"/>
  <c r="K184" i="33"/>
  <c r="J184" i="33"/>
  <c r="I184" i="33"/>
  <c r="H184" i="33"/>
  <c r="G184" i="33"/>
  <c r="F184" i="33"/>
  <c r="E184" i="33"/>
  <c r="D184" i="33"/>
  <c r="C184" i="33"/>
  <c r="B184" i="33"/>
  <c r="Q183" i="33"/>
  <c r="P183" i="33"/>
  <c r="O183" i="33"/>
  <c r="N183" i="33"/>
  <c r="M183" i="33"/>
  <c r="L183" i="33"/>
  <c r="K183" i="33"/>
  <c r="J183" i="33"/>
  <c r="I183" i="33"/>
  <c r="H183" i="33"/>
  <c r="G183" i="33"/>
  <c r="F183" i="33"/>
  <c r="E183" i="33"/>
  <c r="D183" i="33"/>
  <c r="C183" i="33"/>
  <c r="B183" i="33"/>
  <c r="Q182" i="33"/>
  <c r="P182" i="33"/>
  <c r="O182" i="33"/>
  <c r="N182" i="33"/>
  <c r="M182" i="33"/>
  <c r="L182" i="33"/>
  <c r="K182" i="33"/>
  <c r="J182" i="33"/>
  <c r="I182" i="33"/>
  <c r="H182" i="33"/>
  <c r="G182" i="33"/>
  <c r="F182" i="33"/>
  <c r="E182" i="33"/>
  <c r="D182" i="33"/>
  <c r="C182" i="33"/>
  <c r="B182" i="33"/>
  <c r="Q181" i="33"/>
  <c r="P181" i="33"/>
  <c r="O181" i="33"/>
  <c r="N181" i="33"/>
  <c r="M181" i="33"/>
  <c r="L181" i="33"/>
  <c r="K181" i="33"/>
  <c r="J181" i="33"/>
  <c r="I181" i="33"/>
  <c r="H181" i="33"/>
  <c r="G181" i="33"/>
  <c r="F181" i="33"/>
  <c r="E181" i="33"/>
  <c r="D181" i="33"/>
  <c r="C181" i="33"/>
  <c r="B181" i="33"/>
  <c r="Q180" i="33"/>
  <c r="P180" i="33"/>
  <c r="O180" i="33"/>
  <c r="N180" i="33"/>
  <c r="M180" i="33"/>
  <c r="L180" i="33"/>
  <c r="K180" i="33"/>
  <c r="J180" i="33"/>
  <c r="I180" i="33"/>
  <c r="H180" i="33"/>
  <c r="G180" i="33"/>
  <c r="F180" i="33"/>
  <c r="E180" i="33"/>
  <c r="D180" i="33"/>
  <c r="C180" i="33"/>
  <c r="B180" i="33"/>
  <c r="Q179" i="33"/>
  <c r="P179" i="33"/>
  <c r="O179" i="33"/>
  <c r="N179" i="33"/>
  <c r="M179" i="33"/>
  <c r="L179" i="33"/>
  <c r="K179" i="33"/>
  <c r="J179" i="33"/>
  <c r="I179" i="33"/>
  <c r="H179" i="33"/>
  <c r="G179" i="33"/>
  <c r="F179" i="33"/>
  <c r="E179" i="33"/>
  <c r="D179" i="33"/>
  <c r="C179" i="33"/>
  <c r="B179" i="33"/>
  <c r="Q178" i="33"/>
  <c r="P178" i="33"/>
  <c r="O178" i="33"/>
  <c r="N178" i="33"/>
  <c r="M178" i="33"/>
  <c r="L178" i="33"/>
  <c r="K178" i="33"/>
  <c r="J178" i="33"/>
  <c r="I178" i="33"/>
  <c r="H178" i="33"/>
  <c r="G178" i="33"/>
  <c r="F178" i="33"/>
  <c r="E178" i="33"/>
  <c r="D178" i="33"/>
  <c r="C178" i="33"/>
  <c r="B178" i="33"/>
  <c r="Q177" i="33"/>
  <c r="P177" i="33"/>
  <c r="O177" i="33"/>
  <c r="N177" i="33"/>
  <c r="M177" i="33"/>
  <c r="L177" i="33"/>
  <c r="K177" i="33"/>
  <c r="J177" i="33"/>
  <c r="I177" i="33"/>
  <c r="H177" i="33"/>
  <c r="G177" i="33"/>
  <c r="F177" i="33"/>
  <c r="E177" i="33"/>
  <c r="D177" i="33"/>
  <c r="C177" i="33"/>
  <c r="B177" i="33"/>
  <c r="Q176" i="33"/>
  <c r="P173" i="34" s="1"/>
  <c r="X173" i="34" s="1"/>
  <c r="P176" i="33"/>
  <c r="O176" i="33"/>
  <c r="N176" i="33"/>
  <c r="M176" i="33"/>
  <c r="L176" i="33"/>
  <c r="H173" i="34" s="1"/>
  <c r="K176" i="33"/>
  <c r="J176" i="33"/>
  <c r="I176" i="33"/>
  <c r="H176" i="33"/>
  <c r="G176" i="33"/>
  <c r="F176" i="33"/>
  <c r="E176" i="33"/>
  <c r="D176" i="33"/>
  <c r="C176" i="33"/>
  <c r="B176" i="33"/>
  <c r="Q175" i="33"/>
  <c r="P172" i="34" s="1"/>
  <c r="X172" i="34" s="1"/>
  <c r="P175" i="33"/>
  <c r="O175" i="33"/>
  <c r="N175" i="33"/>
  <c r="M175" i="33"/>
  <c r="L175" i="33"/>
  <c r="H172" i="34" s="1"/>
  <c r="K175" i="33"/>
  <c r="J175" i="33"/>
  <c r="I175" i="33"/>
  <c r="H175" i="33"/>
  <c r="G175" i="33"/>
  <c r="F175" i="33"/>
  <c r="E175" i="33"/>
  <c r="D175" i="33"/>
  <c r="C175" i="33"/>
  <c r="B175" i="33"/>
  <c r="Q174" i="33"/>
  <c r="P171" i="34" s="1"/>
  <c r="X171" i="34" s="1"/>
  <c r="P174" i="33"/>
  <c r="O174" i="33"/>
  <c r="N174" i="33"/>
  <c r="M174" i="33"/>
  <c r="L174" i="33"/>
  <c r="H171" i="34" s="1"/>
  <c r="K174" i="33"/>
  <c r="J174" i="33"/>
  <c r="I174" i="33"/>
  <c r="H174" i="33"/>
  <c r="G174" i="33"/>
  <c r="F174" i="33"/>
  <c r="E174" i="33"/>
  <c r="D174" i="33"/>
  <c r="C174" i="33"/>
  <c r="B174" i="33"/>
  <c r="Q173" i="33"/>
  <c r="P170" i="34" s="1"/>
  <c r="P173" i="33"/>
  <c r="O173" i="33"/>
  <c r="N173" i="33"/>
  <c r="M173" i="33"/>
  <c r="L173" i="33"/>
  <c r="K173" i="33"/>
  <c r="J173" i="33"/>
  <c r="I173" i="33"/>
  <c r="H173" i="33"/>
  <c r="G173" i="33"/>
  <c r="F173" i="33"/>
  <c r="E173" i="33"/>
  <c r="D173" i="33"/>
  <c r="C173" i="33"/>
  <c r="B173" i="33"/>
  <c r="Q172" i="33"/>
  <c r="P172" i="33"/>
  <c r="O172" i="33"/>
  <c r="N172" i="33"/>
  <c r="M172" i="33"/>
  <c r="L172" i="33"/>
  <c r="K172" i="33"/>
  <c r="J172" i="33"/>
  <c r="I172" i="33"/>
  <c r="H172" i="33"/>
  <c r="G172" i="33"/>
  <c r="F172" i="33"/>
  <c r="E172" i="33"/>
  <c r="D172" i="33"/>
  <c r="C172" i="33"/>
  <c r="B172" i="33"/>
  <c r="Q171" i="33"/>
  <c r="P171" i="33"/>
  <c r="O171" i="33"/>
  <c r="N171" i="33"/>
  <c r="M171" i="33"/>
  <c r="L171" i="33"/>
  <c r="K171" i="33"/>
  <c r="J171" i="33"/>
  <c r="I171" i="33"/>
  <c r="H171" i="33"/>
  <c r="G171" i="33"/>
  <c r="F171" i="33"/>
  <c r="E171" i="33"/>
  <c r="D171" i="33"/>
  <c r="C171" i="33"/>
  <c r="B171" i="33"/>
  <c r="Q170" i="33"/>
  <c r="P170" i="33"/>
  <c r="O170" i="33"/>
  <c r="N170" i="33"/>
  <c r="M170" i="33"/>
  <c r="L170" i="33"/>
  <c r="K170" i="33"/>
  <c r="J170" i="33"/>
  <c r="I170" i="33"/>
  <c r="H170" i="33"/>
  <c r="G170" i="33"/>
  <c r="F170" i="33"/>
  <c r="E170" i="33"/>
  <c r="D170" i="33"/>
  <c r="C170" i="33"/>
  <c r="B170" i="33"/>
  <c r="Q169" i="33"/>
  <c r="P169" i="33"/>
  <c r="O169" i="33"/>
  <c r="N169" i="33"/>
  <c r="M169" i="33"/>
  <c r="L169" i="33"/>
  <c r="K169" i="33"/>
  <c r="J169" i="33"/>
  <c r="I169" i="33"/>
  <c r="H169" i="33"/>
  <c r="G169" i="33"/>
  <c r="F169" i="33"/>
  <c r="E169" i="33"/>
  <c r="D169" i="33"/>
  <c r="C169" i="33"/>
  <c r="B169" i="33"/>
  <c r="Q168" i="33"/>
  <c r="P168" i="33"/>
  <c r="O168" i="33"/>
  <c r="N168" i="33"/>
  <c r="M168" i="33"/>
  <c r="L168" i="33"/>
  <c r="K168" i="33"/>
  <c r="J168" i="33"/>
  <c r="I168" i="33"/>
  <c r="H168" i="33"/>
  <c r="G168" i="33"/>
  <c r="F168" i="33"/>
  <c r="E168" i="33"/>
  <c r="D168" i="33"/>
  <c r="C168" i="33"/>
  <c r="B168" i="33"/>
  <c r="Q167" i="33"/>
  <c r="P167" i="33"/>
  <c r="O167" i="33"/>
  <c r="N167" i="33"/>
  <c r="M167" i="33"/>
  <c r="L167" i="33"/>
  <c r="K167" i="33"/>
  <c r="J167" i="33"/>
  <c r="I167" i="33"/>
  <c r="H167" i="33"/>
  <c r="G167" i="33"/>
  <c r="F167" i="33"/>
  <c r="E167" i="33"/>
  <c r="D167" i="33"/>
  <c r="C167" i="33"/>
  <c r="B167" i="33"/>
  <c r="Q166" i="33"/>
  <c r="P166" i="33"/>
  <c r="O166" i="33"/>
  <c r="N166" i="33"/>
  <c r="M166" i="33"/>
  <c r="L166" i="33"/>
  <c r="K166" i="33"/>
  <c r="J166" i="33"/>
  <c r="I166" i="33"/>
  <c r="H166" i="33"/>
  <c r="G166" i="33"/>
  <c r="F166" i="33"/>
  <c r="E166" i="33"/>
  <c r="D166" i="33"/>
  <c r="C166" i="33"/>
  <c r="B166" i="33"/>
  <c r="Q165" i="33"/>
  <c r="P165" i="33"/>
  <c r="O165" i="33"/>
  <c r="N165" i="33"/>
  <c r="M165" i="33"/>
  <c r="L165" i="33"/>
  <c r="K165" i="33"/>
  <c r="J165" i="33"/>
  <c r="I165" i="33"/>
  <c r="H165" i="33"/>
  <c r="G165" i="33"/>
  <c r="F165" i="33"/>
  <c r="E165" i="33"/>
  <c r="D165" i="33"/>
  <c r="C165" i="33"/>
  <c r="B165" i="33"/>
  <c r="Q164" i="33"/>
  <c r="P164" i="33"/>
  <c r="O164" i="33"/>
  <c r="N164" i="33"/>
  <c r="M164" i="33"/>
  <c r="L164" i="33"/>
  <c r="K164" i="33"/>
  <c r="J164" i="33"/>
  <c r="I164" i="33"/>
  <c r="H164" i="33"/>
  <c r="G164" i="33"/>
  <c r="F164" i="33"/>
  <c r="E164" i="33"/>
  <c r="D164" i="33"/>
  <c r="C164" i="33"/>
  <c r="B164" i="33"/>
  <c r="Q163" i="33"/>
  <c r="P163" i="33"/>
  <c r="O163" i="33"/>
  <c r="N163" i="33"/>
  <c r="M163" i="33"/>
  <c r="L163" i="33"/>
  <c r="K163" i="33"/>
  <c r="J163" i="33"/>
  <c r="I163" i="33"/>
  <c r="H163" i="33"/>
  <c r="G163" i="33"/>
  <c r="F163" i="33"/>
  <c r="E163" i="33"/>
  <c r="D163" i="33"/>
  <c r="C163" i="33"/>
  <c r="B163" i="33"/>
  <c r="Q162" i="33"/>
  <c r="P162" i="33"/>
  <c r="O162" i="33"/>
  <c r="N162" i="33"/>
  <c r="M162" i="33"/>
  <c r="L162" i="33"/>
  <c r="K162" i="33"/>
  <c r="J162" i="33"/>
  <c r="I162" i="33"/>
  <c r="H162" i="33"/>
  <c r="G162" i="33"/>
  <c r="F162" i="33"/>
  <c r="E162" i="33"/>
  <c r="D162" i="33"/>
  <c r="C162" i="33"/>
  <c r="B162" i="33"/>
  <c r="Q161" i="33"/>
  <c r="P161" i="33"/>
  <c r="O161" i="33"/>
  <c r="N161" i="33"/>
  <c r="M161" i="33"/>
  <c r="L161" i="33"/>
  <c r="K161" i="33"/>
  <c r="J161" i="33"/>
  <c r="I161" i="33"/>
  <c r="H161" i="33"/>
  <c r="G161" i="33"/>
  <c r="F161" i="33"/>
  <c r="E161" i="33"/>
  <c r="D161" i="33"/>
  <c r="C161" i="33"/>
  <c r="B161" i="33"/>
  <c r="Q160" i="33"/>
  <c r="P160" i="33"/>
  <c r="O160" i="33"/>
  <c r="N160" i="33"/>
  <c r="M160" i="33"/>
  <c r="L160" i="33"/>
  <c r="K160" i="33"/>
  <c r="J160" i="33"/>
  <c r="I160" i="33"/>
  <c r="H160" i="33"/>
  <c r="G160" i="33"/>
  <c r="F160" i="33"/>
  <c r="E160" i="33"/>
  <c r="D160" i="33"/>
  <c r="C160" i="33"/>
  <c r="B160" i="33"/>
  <c r="Q159" i="33"/>
  <c r="P159" i="33"/>
  <c r="O159" i="33"/>
  <c r="N159" i="33"/>
  <c r="M159" i="33"/>
  <c r="L159" i="33"/>
  <c r="K159" i="33"/>
  <c r="J159" i="33"/>
  <c r="I159" i="33"/>
  <c r="H159" i="33"/>
  <c r="G159" i="33"/>
  <c r="F159" i="33"/>
  <c r="E159" i="33"/>
  <c r="D159" i="33"/>
  <c r="C159" i="33"/>
  <c r="B159" i="33"/>
  <c r="Q158" i="33"/>
  <c r="P158" i="33"/>
  <c r="O158" i="33"/>
  <c r="N158" i="33"/>
  <c r="M158" i="33"/>
  <c r="L158" i="33"/>
  <c r="K158" i="33"/>
  <c r="J158" i="33"/>
  <c r="I158" i="33"/>
  <c r="H158" i="33"/>
  <c r="G158" i="33"/>
  <c r="F158" i="33"/>
  <c r="E158" i="33"/>
  <c r="D158" i="33"/>
  <c r="C158" i="33"/>
  <c r="B158" i="33"/>
  <c r="Q157" i="33"/>
  <c r="P157" i="33"/>
  <c r="O157" i="33"/>
  <c r="N157" i="33"/>
  <c r="M157" i="33"/>
  <c r="L157" i="33"/>
  <c r="K157" i="33"/>
  <c r="J157" i="33"/>
  <c r="I157" i="33"/>
  <c r="H157" i="33"/>
  <c r="G157" i="33"/>
  <c r="F157" i="33"/>
  <c r="E157" i="33"/>
  <c r="D157" i="33"/>
  <c r="C157" i="33"/>
  <c r="B157" i="33"/>
  <c r="Q156" i="33"/>
  <c r="P156" i="33"/>
  <c r="O156" i="33"/>
  <c r="N156" i="33"/>
  <c r="M156" i="33"/>
  <c r="L156" i="33"/>
  <c r="K156" i="33"/>
  <c r="J156" i="33"/>
  <c r="I156" i="33"/>
  <c r="H156" i="33"/>
  <c r="G156" i="33"/>
  <c r="F156" i="33"/>
  <c r="E156" i="33"/>
  <c r="D156" i="33"/>
  <c r="C156" i="33"/>
  <c r="B156" i="33"/>
  <c r="Q155" i="33"/>
  <c r="P155" i="33"/>
  <c r="O155" i="33"/>
  <c r="N155" i="33"/>
  <c r="M155" i="33"/>
  <c r="L155" i="33"/>
  <c r="K155" i="33"/>
  <c r="J155" i="33"/>
  <c r="I155" i="33"/>
  <c r="H155" i="33"/>
  <c r="G155" i="33"/>
  <c r="F155" i="33"/>
  <c r="E155" i="33"/>
  <c r="D155" i="33"/>
  <c r="C155" i="33"/>
  <c r="B155" i="33"/>
  <c r="Q154" i="33"/>
  <c r="P154" i="33"/>
  <c r="O154" i="33"/>
  <c r="N154" i="33"/>
  <c r="M154" i="33"/>
  <c r="L154" i="33"/>
  <c r="K154" i="33"/>
  <c r="J154" i="33"/>
  <c r="I154" i="33"/>
  <c r="H154" i="33"/>
  <c r="G154" i="33"/>
  <c r="F154" i="33"/>
  <c r="E154" i="33"/>
  <c r="D154" i="33"/>
  <c r="C154" i="33"/>
  <c r="B154" i="33"/>
  <c r="Q153" i="33"/>
  <c r="P153" i="33"/>
  <c r="O153" i="33"/>
  <c r="N153" i="33"/>
  <c r="M153" i="33"/>
  <c r="L153" i="33"/>
  <c r="K153" i="33"/>
  <c r="J153" i="33"/>
  <c r="I153" i="33"/>
  <c r="H153" i="33"/>
  <c r="G153" i="33"/>
  <c r="F153" i="33"/>
  <c r="E153" i="33"/>
  <c r="D153" i="33"/>
  <c r="C153" i="33"/>
  <c r="B153" i="33"/>
  <c r="Q152" i="33"/>
  <c r="P152" i="33"/>
  <c r="O152" i="33"/>
  <c r="N152" i="33"/>
  <c r="M152" i="33"/>
  <c r="L152" i="33"/>
  <c r="K152" i="33"/>
  <c r="J152" i="33"/>
  <c r="I152" i="33"/>
  <c r="H152" i="33"/>
  <c r="G152" i="33"/>
  <c r="F152" i="33"/>
  <c r="E152" i="33"/>
  <c r="D152" i="33"/>
  <c r="C152" i="33"/>
  <c r="B152" i="33"/>
  <c r="Q151" i="33"/>
  <c r="P151" i="33"/>
  <c r="O151" i="33"/>
  <c r="N151" i="33"/>
  <c r="M151" i="33"/>
  <c r="L151" i="33"/>
  <c r="K151" i="33"/>
  <c r="J151" i="33"/>
  <c r="I151" i="33"/>
  <c r="H151" i="33"/>
  <c r="G151" i="33"/>
  <c r="F151" i="33"/>
  <c r="E151" i="33"/>
  <c r="D151" i="33"/>
  <c r="C151" i="33"/>
  <c r="B151" i="33"/>
  <c r="Q150" i="33"/>
  <c r="P150" i="33"/>
  <c r="O150" i="33"/>
  <c r="N150" i="33"/>
  <c r="M150" i="33"/>
  <c r="L150" i="33"/>
  <c r="K150" i="33"/>
  <c r="J150" i="33"/>
  <c r="I150" i="33"/>
  <c r="H150" i="33"/>
  <c r="G150" i="33"/>
  <c r="F150" i="33"/>
  <c r="E150" i="33"/>
  <c r="D150" i="33"/>
  <c r="C150" i="33"/>
  <c r="B150" i="33"/>
  <c r="Q149" i="33"/>
  <c r="P146" i="34" s="1"/>
  <c r="X146" i="34" s="1"/>
  <c r="P149" i="33"/>
  <c r="O149" i="33"/>
  <c r="N149" i="33"/>
  <c r="M149" i="33"/>
  <c r="L149" i="33"/>
  <c r="K149" i="33"/>
  <c r="J149" i="33"/>
  <c r="I149" i="33"/>
  <c r="H149" i="33"/>
  <c r="G149" i="33"/>
  <c r="F149" i="33"/>
  <c r="E149" i="33"/>
  <c r="D149" i="33"/>
  <c r="C149" i="33"/>
  <c r="B149" i="33"/>
  <c r="Q148" i="33"/>
  <c r="P148" i="33"/>
  <c r="O148" i="33"/>
  <c r="N148" i="33"/>
  <c r="M148" i="33"/>
  <c r="L148" i="33"/>
  <c r="K148" i="33"/>
  <c r="J148" i="33"/>
  <c r="I148" i="33"/>
  <c r="H148" i="33"/>
  <c r="G148" i="33"/>
  <c r="F148" i="33"/>
  <c r="E148" i="33"/>
  <c r="D148" i="33"/>
  <c r="C148" i="33"/>
  <c r="B148" i="33"/>
  <c r="Q147" i="33"/>
  <c r="P147" i="33"/>
  <c r="O147" i="33"/>
  <c r="N147" i="33"/>
  <c r="M147" i="33"/>
  <c r="L147" i="33"/>
  <c r="K147" i="33"/>
  <c r="J147" i="33"/>
  <c r="I147" i="33"/>
  <c r="H147" i="33"/>
  <c r="G147" i="33"/>
  <c r="F147" i="33"/>
  <c r="E147" i="33"/>
  <c r="D147" i="33"/>
  <c r="C147" i="33"/>
  <c r="B147" i="33"/>
  <c r="Q146" i="33"/>
  <c r="P143" i="34" s="1"/>
  <c r="X143" i="34" s="1"/>
  <c r="P146" i="33"/>
  <c r="O146" i="33"/>
  <c r="N146" i="33"/>
  <c r="M146" i="33"/>
  <c r="L146" i="33"/>
  <c r="K146" i="33"/>
  <c r="J146" i="33"/>
  <c r="I146" i="33"/>
  <c r="H146" i="33"/>
  <c r="G146" i="33"/>
  <c r="F146" i="33"/>
  <c r="E146" i="33"/>
  <c r="D146" i="33"/>
  <c r="C146" i="33"/>
  <c r="B146" i="33"/>
  <c r="Q145" i="33"/>
  <c r="P145" i="33"/>
  <c r="O145" i="33"/>
  <c r="N145" i="33"/>
  <c r="M145" i="33"/>
  <c r="L145" i="33"/>
  <c r="K145" i="33"/>
  <c r="J145" i="33"/>
  <c r="I145" i="33"/>
  <c r="H145" i="33"/>
  <c r="G145" i="33"/>
  <c r="F145" i="33"/>
  <c r="E145" i="33"/>
  <c r="D145" i="33"/>
  <c r="C145" i="33"/>
  <c r="B145" i="33"/>
  <c r="Q144" i="33"/>
  <c r="P144" i="33"/>
  <c r="O144" i="33"/>
  <c r="N144" i="33"/>
  <c r="M144" i="33"/>
  <c r="L144" i="33"/>
  <c r="K144" i="33"/>
  <c r="J144" i="33"/>
  <c r="I144" i="33"/>
  <c r="H144" i="33"/>
  <c r="G144" i="33"/>
  <c r="F144" i="33"/>
  <c r="E144" i="33"/>
  <c r="D144" i="33"/>
  <c r="C144" i="33"/>
  <c r="B144" i="33"/>
  <c r="Q143" i="33"/>
  <c r="P143" i="33"/>
  <c r="O143" i="33"/>
  <c r="N143" i="33"/>
  <c r="M143" i="33"/>
  <c r="L143" i="33"/>
  <c r="K143" i="33"/>
  <c r="J143" i="33"/>
  <c r="I143" i="33"/>
  <c r="H143" i="33"/>
  <c r="G143" i="33"/>
  <c r="F143" i="33"/>
  <c r="E143" i="33"/>
  <c r="D143" i="33"/>
  <c r="C143" i="33"/>
  <c r="B143" i="33"/>
  <c r="Q142" i="33"/>
  <c r="P139" i="34" s="1"/>
  <c r="P142" i="33"/>
  <c r="O142" i="33"/>
  <c r="N142" i="33"/>
  <c r="M142" i="33"/>
  <c r="L142" i="33"/>
  <c r="K142" i="33"/>
  <c r="J142" i="33"/>
  <c r="I142" i="33"/>
  <c r="H142" i="33"/>
  <c r="G142" i="33"/>
  <c r="F142" i="33"/>
  <c r="E142" i="33"/>
  <c r="D142" i="33"/>
  <c r="C142" i="33"/>
  <c r="B142" i="33"/>
  <c r="Q141" i="33"/>
  <c r="P141" i="33"/>
  <c r="O141" i="33"/>
  <c r="N141" i="33"/>
  <c r="M141" i="33"/>
  <c r="L141" i="33"/>
  <c r="K141" i="33"/>
  <c r="J141" i="33"/>
  <c r="I141" i="33"/>
  <c r="H141" i="33"/>
  <c r="G141" i="33"/>
  <c r="F141" i="33"/>
  <c r="E141" i="33"/>
  <c r="D141" i="33"/>
  <c r="C141" i="33"/>
  <c r="B141" i="33"/>
  <c r="Q140" i="33"/>
  <c r="P140" i="33"/>
  <c r="O140" i="33"/>
  <c r="N140" i="33"/>
  <c r="M140" i="33"/>
  <c r="L140" i="33"/>
  <c r="K140" i="33"/>
  <c r="J140" i="33"/>
  <c r="I140" i="33"/>
  <c r="H140" i="33"/>
  <c r="G140" i="33"/>
  <c r="F140" i="33"/>
  <c r="E140" i="33"/>
  <c r="D140" i="33"/>
  <c r="C140" i="33"/>
  <c r="B140" i="33"/>
  <c r="Q139" i="33"/>
  <c r="P139" i="33"/>
  <c r="O139" i="33"/>
  <c r="N139" i="33"/>
  <c r="M139" i="33"/>
  <c r="L139" i="33"/>
  <c r="K139" i="33"/>
  <c r="J139" i="33"/>
  <c r="I139" i="33"/>
  <c r="H139" i="33"/>
  <c r="G139" i="33"/>
  <c r="F139" i="33"/>
  <c r="E139" i="33"/>
  <c r="D139" i="33"/>
  <c r="C139" i="33"/>
  <c r="B139" i="33"/>
  <c r="Q138" i="33"/>
  <c r="P138" i="33"/>
  <c r="O138" i="33"/>
  <c r="N138" i="33"/>
  <c r="M138" i="33"/>
  <c r="L138" i="33"/>
  <c r="K138" i="33"/>
  <c r="J138" i="33"/>
  <c r="I138" i="33"/>
  <c r="H138" i="33"/>
  <c r="G138" i="33"/>
  <c r="F138" i="33"/>
  <c r="E138" i="33"/>
  <c r="D138" i="33"/>
  <c r="C138" i="33"/>
  <c r="B138" i="33"/>
  <c r="Q137" i="33"/>
  <c r="P137" i="33"/>
  <c r="O137" i="33"/>
  <c r="N137" i="33"/>
  <c r="M137" i="33"/>
  <c r="L137" i="33"/>
  <c r="K137" i="33"/>
  <c r="J137" i="33"/>
  <c r="I137" i="33"/>
  <c r="H137" i="33"/>
  <c r="G137" i="33"/>
  <c r="F137" i="33"/>
  <c r="E137" i="33"/>
  <c r="D137" i="33"/>
  <c r="C137" i="33"/>
  <c r="B137" i="33"/>
  <c r="Q136" i="33"/>
  <c r="P136" i="33"/>
  <c r="O136" i="33"/>
  <c r="N136" i="33"/>
  <c r="M136" i="33"/>
  <c r="L136" i="33"/>
  <c r="K136" i="33"/>
  <c r="J136" i="33"/>
  <c r="I136" i="33"/>
  <c r="H136" i="33"/>
  <c r="G136" i="33"/>
  <c r="F136" i="33"/>
  <c r="E136" i="33"/>
  <c r="D136" i="33"/>
  <c r="C136" i="33"/>
  <c r="B136" i="33"/>
  <c r="Q135" i="33"/>
  <c r="P135" i="33"/>
  <c r="O135" i="33"/>
  <c r="N135" i="33"/>
  <c r="M135" i="33"/>
  <c r="L135" i="33"/>
  <c r="K135" i="33"/>
  <c r="J135" i="33"/>
  <c r="I135" i="33"/>
  <c r="H135" i="33"/>
  <c r="G135" i="33"/>
  <c r="F135" i="33"/>
  <c r="E135" i="33"/>
  <c r="D135" i="33"/>
  <c r="C135" i="33"/>
  <c r="B135" i="33"/>
  <c r="Q134" i="33"/>
  <c r="P134" i="33"/>
  <c r="O134" i="33"/>
  <c r="N134" i="33"/>
  <c r="M134" i="33"/>
  <c r="L134" i="33"/>
  <c r="K134" i="33"/>
  <c r="J134" i="33"/>
  <c r="I134" i="33"/>
  <c r="H134" i="33"/>
  <c r="G134" i="33"/>
  <c r="F134" i="33"/>
  <c r="E134" i="33"/>
  <c r="D134" i="33"/>
  <c r="C134" i="33"/>
  <c r="B134" i="33"/>
  <c r="Q133" i="33"/>
  <c r="P133" i="33"/>
  <c r="O133" i="33"/>
  <c r="N133" i="33"/>
  <c r="M133" i="33"/>
  <c r="L133" i="33"/>
  <c r="K133" i="33"/>
  <c r="J133" i="33"/>
  <c r="I133" i="33"/>
  <c r="H133" i="33"/>
  <c r="G133" i="33"/>
  <c r="F133" i="33"/>
  <c r="E133" i="33"/>
  <c r="D133" i="33"/>
  <c r="C133" i="33"/>
  <c r="B133" i="33"/>
  <c r="Q132" i="33"/>
  <c r="P132" i="33"/>
  <c r="O132" i="33"/>
  <c r="N132" i="33"/>
  <c r="M132" i="33"/>
  <c r="L132" i="33"/>
  <c r="K132" i="33"/>
  <c r="J132" i="33"/>
  <c r="I132" i="33"/>
  <c r="H132" i="33"/>
  <c r="G132" i="33"/>
  <c r="F132" i="33"/>
  <c r="E132" i="33"/>
  <c r="D132" i="33"/>
  <c r="C132" i="33"/>
  <c r="B132" i="33"/>
  <c r="Q131" i="33"/>
  <c r="P131" i="33"/>
  <c r="O131" i="33"/>
  <c r="N131" i="33"/>
  <c r="M131" i="33"/>
  <c r="L131" i="33"/>
  <c r="K131" i="33"/>
  <c r="J131" i="33"/>
  <c r="I131" i="33"/>
  <c r="H131" i="33"/>
  <c r="G131" i="33"/>
  <c r="F131" i="33"/>
  <c r="E131" i="33"/>
  <c r="D131" i="33"/>
  <c r="C131" i="33"/>
  <c r="B131" i="33"/>
  <c r="Q130" i="33"/>
  <c r="P130" i="33"/>
  <c r="O130" i="33"/>
  <c r="N130" i="33"/>
  <c r="M130" i="33"/>
  <c r="L130" i="33"/>
  <c r="K130" i="33"/>
  <c r="J130" i="33"/>
  <c r="I130" i="33"/>
  <c r="H130" i="33"/>
  <c r="G130" i="33"/>
  <c r="F130" i="33"/>
  <c r="E130" i="33"/>
  <c r="D130" i="33"/>
  <c r="C130" i="33"/>
  <c r="B130" i="33"/>
  <c r="Q129" i="33"/>
  <c r="P129" i="33"/>
  <c r="O129" i="33"/>
  <c r="N129" i="33"/>
  <c r="M129" i="33"/>
  <c r="L129" i="33"/>
  <c r="K129" i="33"/>
  <c r="J129" i="33"/>
  <c r="I129" i="33"/>
  <c r="H129" i="33"/>
  <c r="G129" i="33"/>
  <c r="F129" i="33"/>
  <c r="E129" i="33"/>
  <c r="D129" i="33"/>
  <c r="C129" i="33"/>
  <c r="B129" i="33"/>
  <c r="Q128" i="33"/>
  <c r="P128" i="33"/>
  <c r="O128" i="33"/>
  <c r="N128" i="33"/>
  <c r="M128" i="33"/>
  <c r="L128" i="33"/>
  <c r="K128" i="33"/>
  <c r="J128" i="33"/>
  <c r="I128" i="33"/>
  <c r="H128" i="33"/>
  <c r="G128" i="33"/>
  <c r="F128" i="33"/>
  <c r="E128" i="33"/>
  <c r="D128" i="33"/>
  <c r="C128" i="33"/>
  <c r="B128" i="33"/>
  <c r="Q127" i="33"/>
  <c r="P124" i="34" s="1"/>
  <c r="X124" i="34" s="1"/>
  <c r="P127" i="33"/>
  <c r="O127" i="33"/>
  <c r="N127" i="33"/>
  <c r="M127" i="33"/>
  <c r="L127" i="33"/>
  <c r="H124" i="34" s="1"/>
  <c r="K127" i="33"/>
  <c r="J127" i="33"/>
  <c r="I127" i="33"/>
  <c r="H127" i="33"/>
  <c r="G127" i="33"/>
  <c r="F127" i="33"/>
  <c r="E127" i="33"/>
  <c r="D127" i="33"/>
  <c r="C127" i="33"/>
  <c r="B127" i="33"/>
  <c r="Q126" i="33"/>
  <c r="P126" i="33"/>
  <c r="O126" i="33"/>
  <c r="N126" i="33"/>
  <c r="M126" i="33"/>
  <c r="L126" i="33"/>
  <c r="K126" i="33"/>
  <c r="J126" i="33"/>
  <c r="I126" i="33"/>
  <c r="H126" i="33"/>
  <c r="G126" i="33"/>
  <c r="F126" i="33"/>
  <c r="E126" i="33"/>
  <c r="D126" i="33"/>
  <c r="C126" i="33"/>
  <c r="B126" i="33"/>
  <c r="Q125" i="33"/>
  <c r="P125" i="33"/>
  <c r="O125" i="33"/>
  <c r="N125" i="33"/>
  <c r="M125" i="33"/>
  <c r="L125" i="33"/>
  <c r="K125" i="33"/>
  <c r="J125" i="33"/>
  <c r="I125" i="33"/>
  <c r="H125" i="33"/>
  <c r="G125" i="33"/>
  <c r="F125" i="33"/>
  <c r="E125" i="33"/>
  <c r="D125" i="33"/>
  <c r="C125" i="33"/>
  <c r="B125" i="33"/>
  <c r="Q124" i="33"/>
  <c r="P124" i="33"/>
  <c r="O124" i="33"/>
  <c r="N124" i="33"/>
  <c r="M124" i="33"/>
  <c r="L124" i="33"/>
  <c r="K124" i="33"/>
  <c r="J124" i="33"/>
  <c r="I124" i="33"/>
  <c r="H124" i="33"/>
  <c r="G124" i="33"/>
  <c r="F124" i="33"/>
  <c r="E124" i="33"/>
  <c r="D124" i="33"/>
  <c r="C124" i="33"/>
  <c r="B124" i="33"/>
  <c r="Q123" i="33"/>
  <c r="P123" i="33"/>
  <c r="O123" i="33"/>
  <c r="N123" i="33"/>
  <c r="M123" i="33"/>
  <c r="L123" i="33"/>
  <c r="K123" i="33"/>
  <c r="J123" i="33"/>
  <c r="I123" i="33"/>
  <c r="H123" i="33"/>
  <c r="G123" i="33"/>
  <c r="F123" i="33"/>
  <c r="E123" i="33"/>
  <c r="D123" i="33"/>
  <c r="C123" i="33"/>
  <c r="B123" i="33"/>
  <c r="Q122" i="33"/>
  <c r="P122" i="33"/>
  <c r="O122" i="33"/>
  <c r="N122" i="33"/>
  <c r="M122" i="33"/>
  <c r="L122" i="33"/>
  <c r="K122" i="33"/>
  <c r="J122" i="33"/>
  <c r="I122" i="33"/>
  <c r="H122" i="33"/>
  <c r="G122" i="33"/>
  <c r="F122" i="33"/>
  <c r="E122" i="33"/>
  <c r="D122" i="33"/>
  <c r="C122" i="33"/>
  <c r="B122" i="33"/>
  <c r="Q121" i="33"/>
  <c r="P118" i="34" s="1"/>
  <c r="X118" i="34" s="1"/>
  <c r="P121" i="33"/>
  <c r="O121" i="33"/>
  <c r="N121" i="33"/>
  <c r="M121" i="33"/>
  <c r="L121" i="33"/>
  <c r="K121" i="33"/>
  <c r="J121" i="33"/>
  <c r="I121" i="33"/>
  <c r="H121" i="33"/>
  <c r="G121" i="33"/>
  <c r="F121" i="33"/>
  <c r="E121" i="33"/>
  <c r="D121" i="33"/>
  <c r="C121" i="33"/>
  <c r="B121" i="33"/>
  <c r="Q120" i="33"/>
  <c r="P120" i="33"/>
  <c r="O120" i="33"/>
  <c r="N120" i="33"/>
  <c r="M120" i="33"/>
  <c r="L120" i="33"/>
  <c r="K120" i="33"/>
  <c r="J120" i="33"/>
  <c r="I120" i="33"/>
  <c r="H120" i="33"/>
  <c r="G120" i="33"/>
  <c r="F120" i="33"/>
  <c r="E120" i="33"/>
  <c r="D120" i="33"/>
  <c r="C120" i="33"/>
  <c r="B120" i="33"/>
  <c r="Q119" i="33"/>
  <c r="P119" i="33"/>
  <c r="O119" i="33"/>
  <c r="N119" i="33"/>
  <c r="M119" i="33"/>
  <c r="L119" i="33"/>
  <c r="K119" i="33"/>
  <c r="J119" i="33"/>
  <c r="I119" i="33"/>
  <c r="H119" i="33"/>
  <c r="G119" i="33"/>
  <c r="F119" i="33"/>
  <c r="E119" i="33"/>
  <c r="D119" i="33"/>
  <c r="C119" i="33"/>
  <c r="B119" i="33"/>
  <c r="Q118" i="33"/>
  <c r="P118" i="33"/>
  <c r="O118" i="33"/>
  <c r="N118" i="33"/>
  <c r="M118" i="33"/>
  <c r="L118" i="33"/>
  <c r="K118" i="33"/>
  <c r="J118" i="33"/>
  <c r="I118" i="33"/>
  <c r="H118" i="33"/>
  <c r="G118" i="33"/>
  <c r="F118" i="33"/>
  <c r="E118" i="33"/>
  <c r="D118" i="33"/>
  <c r="C118" i="33"/>
  <c r="B118" i="33"/>
  <c r="Q117" i="33"/>
  <c r="P117" i="33"/>
  <c r="O117" i="33"/>
  <c r="N117" i="33"/>
  <c r="M117" i="33"/>
  <c r="L117" i="33"/>
  <c r="K117" i="33"/>
  <c r="J117" i="33"/>
  <c r="I117" i="33"/>
  <c r="H117" i="33"/>
  <c r="G117" i="33"/>
  <c r="F117" i="33"/>
  <c r="E117" i="33"/>
  <c r="D117" i="33"/>
  <c r="C117" i="33"/>
  <c r="B117" i="33"/>
  <c r="Q116" i="33"/>
  <c r="P113" i="34" s="1"/>
  <c r="X113" i="34" s="1"/>
  <c r="P116" i="33"/>
  <c r="O116" i="33"/>
  <c r="N116" i="33"/>
  <c r="M116" i="33"/>
  <c r="H113" i="34" s="1"/>
  <c r="O112" i="36" s="1"/>
  <c r="L116" i="33"/>
  <c r="K116" i="33"/>
  <c r="J116" i="33"/>
  <c r="I116" i="33"/>
  <c r="H116" i="33"/>
  <c r="G116" i="33"/>
  <c r="F116" i="33"/>
  <c r="E116" i="33"/>
  <c r="D116" i="33"/>
  <c r="C116" i="33"/>
  <c r="B116" i="33"/>
  <c r="Q115" i="33"/>
  <c r="P115" i="33"/>
  <c r="O115" i="33"/>
  <c r="N115" i="33"/>
  <c r="M115" i="33"/>
  <c r="L115" i="33"/>
  <c r="K115" i="33"/>
  <c r="J115" i="33"/>
  <c r="I115" i="33"/>
  <c r="H115" i="33"/>
  <c r="G115" i="33"/>
  <c r="F115" i="33"/>
  <c r="E115" i="33"/>
  <c r="D115" i="33"/>
  <c r="C115" i="33"/>
  <c r="B115" i="33"/>
  <c r="Q114" i="33"/>
  <c r="P114" i="33"/>
  <c r="O114" i="33"/>
  <c r="N114" i="33"/>
  <c r="M114" i="33"/>
  <c r="L114" i="33"/>
  <c r="K114" i="33"/>
  <c r="J114" i="33"/>
  <c r="I114" i="33"/>
  <c r="H114" i="33"/>
  <c r="G114" i="33"/>
  <c r="F114" i="33"/>
  <c r="E114" i="33"/>
  <c r="D114" i="33"/>
  <c r="C114" i="33"/>
  <c r="B114" i="33"/>
  <c r="Q113" i="33"/>
  <c r="P113" i="33"/>
  <c r="O113" i="33"/>
  <c r="N113" i="33"/>
  <c r="M113" i="33"/>
  <c r="L113" i="33"/>
  <c r="K113" i="33"/>
  <c r="J113" i="33"/>
  <c r="I113" i="33"/>
  <c r="H113" i="33"/>
  <c r="G113" i="33"/>
  <c r="F113" i="33"/>
  <c r="E113" i="33"/>
  <c r="D113" i="33"/>
  <c r="C113" i="33"/>
  <c r="B113" i="33"/>
  <c r="Q112" i="33"/>
  <c r="P112" i="33"/>
  <c r="O112" i="33"/>
  <c r="N112" i="33"/>
  <c r="M112" i="33"/>
  <c r="L112" i="33"/>
  <c r="K112" i="33"/>
  <c r="J112" i="33"/>
  <c r="I112" i="33"/>
  <c r="H112" i="33"/>
  <c r="G112" i="33"/>
  <c r="F112" i="33"/>
  <c r="E112" i="33"/>
  <c r="D112" i="33"/>
  <c r="C112" i="33"/>
  <c r="B112" i="33"/>
  <c r="Q111" i="33"/>
  <c r="P111" i="33"/>
  <c r="O111" i="33"/>
  <c r="N111" i="33"/>
  <c r="M111" i="33"/>
  <c r="L111" i="33"/>
  <c r="K111" i="33"/>
  <c r="J111" i="33"/>
  <c r="I111" i="33"/>
  <c r="H111" i="33"/>
  <c r="G111" i="33"/>
  <c r="F111" i="33"/>
  <c r="E111" i="33"/>
  <c r="D111" i="33"/>
  <c r="C111" i="33"/>
  <c r="B111" i="33"/>
  <c r="Q110" i="33"/>
  <c r="P110" i="33"/>
  <c r="O110" i="33"/>
  <c r="N110" i="33"/>
  <c r="M110" i="33"/>
  <c r="L110" i="33"/>
  <c r="K110" i="33"/>
  <c r="J110" i="33"/>
  <c r="I110" i="33"/>
  <c r="H110" i="33"/>
  <c r="G110" i="33"/>
  <c r="F110" i="33"/>
  <c r="E110" i="33"/>
  <c r="D110" i="33"/>
  <c r="C110" i="33"/>
  <c r="B110" i="33"/>
  <c r="Q109" i="33"/>
  <c r="P109" i="33"/>
  <c r="O109" i="33"/>
  <c r="N109" i="33"/>
  <c r="M109" i="33"/>
  <c r="L109" i="33"/>
  <c r="K109" i="33"/>
  <c r="J109" i="33"/>
  <c r="I109" i="33"/>
  <c r="H109" i="33"/>
  <c r="G109" i="33"/>
  <c r="F109" i="33"/>
  <c r="E109" i="33"/>
  <c r="D109" i="33"/>
  <c r="C109" i="33"/>
  <c r="B109" i="33"/>
  <c r="Q108" i="33"/>
  <c r="P108" i="33"/>
  <c r="O108" i="33"/>
  <c r="N108" i="33"/>
  <c r="M108" i="33"/>
  <c r="L108" i="33"/>
  <c r="K108" i="33"/>
  <c r="J108" i="33"/>
  <c r="I108" i="33"/>
  <c r="H108" i="33"/>
  <c r="G108" i="33"/>
  <c r="F108" i="33"/>
  <c r="E108" i="33"/>
  <c r="D108" i="33"/>
  <c r="C108" i="33"/>
  <c r="B108" i="33"/>
  <c r="Q107" i="33"/>
  <c r="P107" i="33"/>
  <c r="O107" i="33"/>
  <c r="N107" i="33"/>
  <c r="M107" i="33"/>
  <c r="L107" i="33"/>
  <c r="K107" i="33"/>
  <c r="J107" i="33"/>
  <c r="I107" i="33"/>
  <c r="H107" i="33"/>
  <c r="G107" i="33"/>
  <c r="F107" i="33"/>
  <c r="E107" i="33"/>
  <c r="D107" i="33"/>
  <c r="C107" i="33"/>
  <c r="B107" i="33"/>
  <c r="Q106" i="33"/>
  <c r="P106" i="33"/>
  <c r="O106" i="33"/>
  <c r="N106" i="33"/>
  <c r="M106" i="33"/>
  <c r="L106" i="33"/>
  <c r="K106" i="33"/>
  <c r="J106" i="33"/>
  <c r="I106" i="33"/>
  <c r="H106" i="33"/>
  <c r="G106" i="33"/>
  <c r="F106" i="33"/>
  <c r="E106" i="33"/>
  <c r="D106" i="33"/>
  <c r="C106" i="33"/>
  <c r="B106" i="33"/>
  <c r="Q105" i="33"/>
  <c r="P105" i="33"/>
  <c r="O105" i="33"/>
  <c r="N105" i="33"/>
  <c r="M105" i="33"/>
  <c r="L105" i="33"/>
  <c r="K105" i="33"/>
  <c r="J105" i="33"/>
  <c r="I105" i="33"/>
  <c r="H105" i="33"/>
  <c r="G105" i="33"/>
  <c r="F105" i="33"/>
  <c r="E105" i="33"/>
  <c r="D105" i="33"/>
  <c r="C105" i="33"/>
  <c r="B105" i="33"/>
  <c r="Q104" i="33"/>
  <c r="P104" i="33"/>
  <c r="O104" i="33"/>
  <c r="N104" i="33"/>
  <c r="M104" i="33"/>
  <c r="L104" i="33"/>
  <c r="K104" i="33"/>
  <c r="J104" i="33"/>
  <c r="I104" i="33"/>
  <c r="H104" i="33"/>
  <c r="G104" i="33"/>
  <c r="F104" i="33"/>
  <c r="E104" i="33"/>
  <c r="D104" i="33"/>
  <c r="C104" i="33"/>
  <c r="B104" i="33"/>
  <c r="Q103" i="33"/>
  <c r="P103" i="33"/>
  <c r="O103" i="33"/>
  <c r="N103" i="33"/>
  <c r="M103" i="33"/>
  <c r="L103" i="33"/>
  <c r="K103" i="33"/>
  <c r="J103" i="33"/>
  <c r="I103" i="33"/>
  <c r="H103" i="33"/>
  <c r="G103" i="33"/>
  <c r="F103" i="33"/>
  <c r="E103" i="33"/>
  <c r="D103" i="33"/>
  <c r="C103" i="33"/>
  <c r="B103" i="33"/>
  <c r="Q102" i="33"/>
  <c r="P102" i="33"/>
  <c r="O102" i="33"/>
  <c r="N102" i="33"/>
  <c r="M102" i="33"/>
  <c r="L102" i="33"/>
  <c r="K102" i="33"/>
  <c r="J102" i="33"/>
  <c r="I102" i="33"/>
  <c r="H102" i="33"/>
  <c r="G102" i="33"/>
  <c r="F102" i="33"/>
  <c r="E102" i="33"/>
  <c r="D102" i="33"/>
  <c r="C102" i="33"/>
  <c r="B102" i="33"/>
  <c r="Q101" i="33"/>
  <c r="P101" i="33"/>
  <c r="O101" i="33"/>
  <c r="N101" i="33"/>
  <c r="M101" i="33"/>
  <c r="L101" i="33"/>
  <c r="K101" i="33"/>
  <c r="J101" i="33"/>
  <c r="I101" i="33"/>
  <c r="H101" i="33"/>
  <c r="G101" i="33"/>
  <c r="F101" i="33"/>
  <c r="E101" i="33"/>
  <c r="D101" i="33"/>
  <c r="C101" i="33"/>
  <c r="B101" i="33"/>
  <c r="Q100" i="33"/>
  <c r="P100" i="33"/>
  <c r="O100" i="33"/>
  <c r="N100" i="33"/>
  <c r="M100" i="33"/>
  <c r="L100" i="33"/>
  <c r="K100" i="33"/>
  <c r="J100" i="33"/>
  <c r="I100" i="33"/>
  <c r="H100" i="33"/>
  <c r="G100" i="33"/>
  <c r="F100" i="33"/>
  <c r="E100" i="33"/>
  <c r="D100" i="33"/>
  <c r="C100" i="33"/>
  <c r="B100" i="33"/>
  <c r="Q99" i="33"/>
  <c r="P99" i="33"/>
  <c r="O99" i="33"/>
  <c r="N99" i="33"/>
  <c r="M99" i="33"/>
  <c r="L99" i="33"/>
  <c r="K99" i="33"/>
  <c r="J99" i="33"/>
  <c r="I99" i="33"/>
  <c r="H99" i="33"/>
  <c r="G99" i="33"/>
  <c r="F99" i="33"/>
  <c r="E99" i="33"/>
  <c r="D99" i="33"/>
  <c r="C99" i="33"/>
  <c r="B99" i="33"/>
  <c r="Q98" i="33"/>
  <c r="P98" i="33"/>
  <c r="O98" i="33"/>
  <c r="N98" i="33"/>
  <c r="M98" i="33"/>
  <c r="L98" i="33"/>
  <c r="K98" i="33"/>
  <c r="J98" i="33"/>
  <c r="I98" i="33"/>
  <c r="H98" i="33"/>
  <c r="G98" i="33"/>
  <c r="F98" i="33"/>
  <c r="E98" i="33"/>
  <c r="D98" i="33"/>
  <c r="C98" i="33"/>
  <c r="B98" i="33"/>
  <c r="Q97" i="33"/>
  <c r="P97" i="33"/>
  <c r="O97" i="33"/>
  <c r="N97" i="33"/>
  <c r="M97" i="33"/>
  <c r="L97" i="33"/>
  <c r="K97" i="33"/>
  <c r="J97" i="33"/>
  <c r="I97" i="33"/>
  <c r="H97" i="33"/>
  <c r="G97" i="33"/>
  <c r="F97" i="33"/>
  <c r="E97" i="33"/>
  <c r="D97" i="33"/>
  <c r="C97" i="33"/>
  <c r="B97" i="33"/>
  <c r="Q96" i="33"/>
  <c r="P96" i="33"/>
  <c r="O96" i="33"/>
  <c r="N96" i="33"/>
  <c r="M96" i="33"/>
  <c r="L96" i="33"/>
  <c r="K96" i="33"/>
  <c r="J96" i="33"/>
  <c r="I96" i="33"/>
  <c r="H96" i="33"/>
  <c r="G96" i="33"/>
  <c r="F96" i="33"/>
  <c r="E96" i="33"/>
  <c r="D96" i="33"/>
  <c r="C96" i="33"/>
  <c r="B96" i="33"/>
  <c r="Q95" i="33"/>
  <c r="P95" i="33"/>
  <c r="O95" i="33"/>
  <c r="N95" i="33"/>
  <c r="M95" i="33"/>
  <c r="L95" i="33"/>
  <c r="K95" i="33"/>
  <c r="J95" i="33"/>
  <c r="I95" i="33"/>
  <c r="H95" i="33"/>
  <c r="G95" i="33"/>
  <c r="F95" i="33"/>
  <c r="E95" i="33"/>
  <c r="D95" i="33"/>
  <c r="C95" i="33"/>
  <c r="B95" i="33"/>
  <c r="Q94" i="33"/>
  <c r="P94" i="33"/>
  <c r="O94" i="33"/>
  <c r="N94" i="33"/>
  <c r="M94" i="33"/>
  <c r="L94" i="33"/>
  <c r="K94" i="33"/>
  <c r="J94" i="33"/>
  <c r="I94" i="33"/>
  <c r="H94" i="33"/>
  <c r="G94" i="33"/>
  <c r="F94" i="33"/>
  <c r="E94" i="33"/>
  <c r="D94" i="33"/>
  <c r="C94" i="33"/>
  <c r="B94" i="33"/>
  <c r="Q93" i="33"/>
  <c r="P93" i="33"/>
  <c r="O93" i="33"/>
  <c r="N93" i="33"/>
  <c r="M93" i="33"/>
  <c r="L93" i="33"/>
  <c r="K93" i="33"/>
  <c r="J93" i="33"/>
  <c r="I93" i="33"/>
  <c r="H93" i="33"/>
  <c r="G93" i="33"/>
  <c r="F93" i="33"/>
  <c r="E93" i="33"/>
  <c r="D93" i="33"/>
  <c r="C93" i="33"/>
  <c r="B93" i="33"/>
  <c r="Q92" i="33"/>
  <c r="P92" i="33"/>
  <c r="O92" i="33"/>
  <c r="N92" i="33"/>
  <c r="M92" i="33"/>
  <c r="L92" i="33"/>
  <c r="K92" i="33"/>
  <c r="J92" i="33"/>
  <c r="I92" i="33"/>
  <c r="H92" i="33"/>
  <c r="G92" i="33"/>
  <c r="F92" i="33"/>
  <c r="E92" i="33"/>
  <c r="D92" i="33"/>
  <c r="C92" i="33"/>
  <c r="B92" i="33"/>
  <c r="Q91" i="33"/>
  <c r="P88" i="34" s="1"/>
  <c r="P91" i="33"/>
  <c r="O91" i="33"/>
  <c r="N91" i="33"/>
  <c r="M91" i="33"/>
  <c r="L91" i="33"/>
  <c r="K91" i="33"/>
  <c r="J91" i="33"/>
  <c r="I91" i="33"/>
  <c r="H91" i="33"/>
  <c r="G91" i="33"/>
  <c r="F91" i="33"/>
  <c r="E91" i="33"/>
  <c r="D91" i="33"/>
  <c r="C91" i="33"/>
  <c r="B91" i="33"/>
  <c r="Q90" i="33"/>
  <c r="P90" i="33"/>
  <c r="O90" i="33"/>
  <c r="N90" i="33"/>
  <c r="M90" i="33"/>
  <c r="L90" i="33"/>
  <c r="K90" i="33"/>
  <c r="J90" i="33"/>
  <c r="I90" i="33"/>
  <c r="H90" i="33"/>
  <c r="G90" i="33"/>
  <c r="F90" i="33"/>
  <c r="E90" i="33"/>
  <c r="D90" i="33"/>
  <c r="C90" i="33"/>
  <c r="B90" i="33"/>
  <c r="Q89" i="33"/>
  <c r="P89" i="33"/>
  <c r="O89" i="33"/>
  <c r="N89" i="33"/>
  <c r="M89" i="33"/>
  <c r="L89" i="33"/>
  <c r="K89" i="33"/>
  <c r="J89" i="33"/>
  <c r="I89" i="33"/>
  <c r="H89" i="33"/>
  <c r="G89" i="33"/>
  <c r="F89" i="33"/>
  <c r="E89" i="33"/>
  <c r="D89" i="33"/>
  <c r="C89" i="33"/>
  <c r="B89" i="33"/>
  <c r="Q88" i="33"/>
  <c r="P88" i="33"/>
  <c r="O88" i="33"/>
  <c r="N88" i="33"/>
  <c r="M88" i="33"/>
  <c r="L88" i="33"/>
  <c r="K88" i="33"/>
  <c r="J88" i="33"/>
  <c r="I88" i="33"/>
  <c r="H88" i="33"/>
  <c r="G88" i="33"/>
  <c r="F88" i="33"/>
  <c r="E88" i="33"/>
  <c r="D88" i="33"/>
  <c r="C88" i="33"/>
  <c r="B88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Q86" i="33"/>
  <c r="P83" i="34" s="1"/>
  <c r="X83" i="34" s="1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Q85" i="33"/>
  <c r="P85" i="33"/>
  <c r="O85" i="33"/>
  <c r="N85" i="33"/>
  <c r="M85" i="33"/>
  <c r="L85" i="33"/>
  <c r="K85" i="33"/>
  <c r="J85" i="33"/>
  <c r="I85" i="33"/>
  <c r="H85" i="33"/>
  <c r="G85" i="33"/>
  <c r="F85" i="33"/>
  <c r="E85" i="33"/>
  <c r="D85" i="33"/>
  <c r="C85" i="33"/>
  <c r="B85" i="33"/>
  <c r="Q84" i="33"/>
  <c r="P84" i="33"/>
  <c r="O84" i="33"/>
  <c r="N84" i="33"/>
  <c r="M84" i="33"/>
  <c r="L84" i="33"/>
  <c r="K84" i="33"/>
  <c r="J84" i="33"/>
  <c r="I84" i="33"/>
  <c r="H84" i="33"/>
  <c r="G84" i="33"/>
  <c r="F84" i="33"/>
  <c r="E84" i="33"/>
  <c r="D84" i="33"/>
  <c r="C84" i="33"/>
  <c r="B84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Q80" i="33"/>
  <c r="P77" i="34" s="1"/>
  <c r="X77" i="34" s="1"/>
  <c r="P80" i="33"/>
  <c r="O80" i="33"/>
  <c r="N80" i="33"/>
  <c r="M80" i="33"/>
  <c r="L80" i="33"/>
  <c r="H77" i="34" s="1"/>
  <c r="K80" i="33"/>
  <c r="J80" i="33"/>
  <c r="I80" i="33"/>
  <c r="H80" i="33"/>
  <c r="G80" i="33"/>
  <c r="F80" i="33"/>
  <c r="E80" i="33"/>
  <c r="D80" i="33"/>
  <c r="C80" i="33"/>
  <c r="B80" i="33"/>
  <c r="Q79" i="33"/>
  <c r="P79" i="33"/>
  <c r="O79" i="33"/>
  <c r="N79" i="33"/>
  <c r="M79" i="33"/>
  <c r="L79" i="33"/>
  <c r="K79" i="33"/>
  <c r="J79" i="33"/>
  <c r="I79" i="33"/>
  <c r="H79" i="33"/>
  <c r="G79" i="33"/>
  <c r="F79" i="33"/>
  <c r="E79" i="33"/>
  <c r="D79" i="33"/>
  <c r="C79" i="33"/>
  <c r="B79" i="33"/>
  <c r="Q78" i="33"/>
  <c r="P78" i="33"/>
  <c r="O78" i="33"/>
  <c r="N78" i="33"/>
  <c r="M78" i="33"/>
  <c r="L78" i="33"/>
  <c r="K78" i="33"/>
  <c r="J78" i="33"/>
  <c r="I78" i="33"/>
  <c r="H78" i="33"/>
  <c r="G78" i="33"/>
  <c r="F78" i="33"/>
  <c r="E78" i="33"/>
  <c r="D78" i="33"/>
  <c r="C78" i="33"/>
  <c r="B78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Q72" i="33"/>
  <c r="P72" i="33"/>
  <c r="O72" i="33"/>
  <c r="N72" i="33"/>
  <c r="M72" i="33"/>
  <c r="L72" i="33"/>
  <c r="K72" i="33"/>
  <c r="J72" i="33"/>
  <c r="I72" i="33"/>
  <c r="H72" i="33"/>
  <c r="G72" i="33"/>
  <c r="F72" i="33"/>
  <c r="E72" i="33"/>
  <c r="D72" i="33"/>
  <c r="C72" i="33"/>
  <c r="B72" i="33"/>
  <c r="Q71" i="33"/>
  <c r="P71" i="33"/>
  <c r="O71" i="33"/>
  <c r="N71" i="33"/>
  <c r="M71" i="33"/>
  <c r="L71" i="33"/>
  <c r="K71" i="33"/>
  <c r="J71" i="33"/>
  <c r="I71" i="33"/>
  <c r="H71" i="33"/>
  <c r="G71" i="33"/>
  <c r="F71" i="33"/>
  <c r="E71" i="33"/>
  <c r="D71" i="33"/>
  <c r="C71" i="33"/>
  <c r="B71" i="33"/>
  <c r="Q70" i="33"/>
  <c r="P70" i="33"/>
  <c r="O70" i="33"/>
  <c r="N70" i="33"/>
  <c r="M70" i="33"/>
  <c r="L70" i="33"/>
  <c r="K70" i="33"/>
  <c r="J70" i="33"/>
  <c r="I70" i="33"/>
  <c r="H70" i="33"/>
  <c r="G70" i="33"/>
  <c r="F70" i="33"/>
  <c r="E70" i="33"/>
  <c r="D70" i="33"/>
  <c r="C70" i="33"/>
  <c r="B70" i="33"/>
  <c r="Q69" i="33"/>
  <c r="P69" i="33"/>
  <c r="O69" i="33"/>
  <c r="N69" i="33"/>
  <c r="M69" i="33"/>
  <c r="L69" i="33"/>
  <c r="K69" i="33"/>
  <c r="J69" i="33"/>
  <c r="I69" i="33"/>
  <c r="H69" i="33"/>
  <c r="G69" i="33"/>
  <c r="F69" i="33"/>
  <c r="E69" i="33"/>
  <c r="D69" i="33"/>
  <c r="C69" i="33"/>
  <c r="B69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Q63" i="33"/>
  <c r="P60" i="34" s="1"/>
  <c r="X60" i="34" s="1"/>
  <c r="P63" i="33"/>
  <c r="O63" i="33"/>
  <c r="N63" i="33"/>
  <c r="M63" i="33"/>
  <c r="L63" i="33"/>
  <c r="K63" i="33"/>
  <c r="J63" i="33"/>
  <c r="I63" i="33"/>
  <c r="H63" i="33"/>
  <c r="G63" i="33"/>
  <c r="F63" i="33"/>
  <c r="E63" i="33"/>
  <c r="D63" i="33"/>
  <c r="C63" i="33"/>
  <c r="B63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Q61" i="33"/>
  <c r="P58" i="34" s="1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Q60" i="33"/>
  <c r="P60" i="33"/>
  <c r="O60" i="33"/>
  <c r="N60" i="33"/>
  <c r="M60" i="33"/>
  <c r="L60" i="33"/>
  <c r="K60" i="33"/>
  <c r="J60" i="33"/>
  <c r="I60" i="33"/>
  <c r="H60" i="33"/>
  <c r="G60" i="33"/>
  <c r="F60" i="33"/>
  <c r="E60" i="33"/>
  <c r="D60" i="33"/>
  <c r="C60" i="33"/>
  <c r="B60" i="33"/>
  <c r="Q59" i="33"/>
  <c r="P56" i="34" s="1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Q57" i="33"/>
  <c r="P57" i="33"/>
  <c r="O57" i="33"/>
  <c r="N57" i="33"/>
  <c r="M57" i="33"/>
  <c r="L57" i="33"/>
  <c r="K57" i="33"/>
  <c r="J57" i="33"/>
  <c r="I57" i="33"/>
  <c r="H57" i="33"/>
  <c r="G57" i="33"/>
  <c r="F57" i="33"/>
  <c r="E57" i="33"/>
  <c r="D57" i="33"/>
  <c r="C57" i="33"/>
  <c r="B57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Q51" i="33"/>
  <c r="P51" i="33"/>
  <c r="O51" i="33"/>
  <c r="N51" i="33"/>
  <c r="M51" i="33"/>
  <c r="L51" i="33"/>
  <c r="K51" i="33"/>
  <c r="J51" i="33"/>
  <c r="I51" i="33"/>
  <c r="H51" i="33"/>
  <c r="G51" i="33"/>
  <c r="F51" i="33"/>
  <c r="E51" i="33"/>
  <c r="D51" i="33"/>
  <c r="C51" i="33"/>
  <c r="B51" i="33"/>
  <c r="Q50" i="33"/>
  <c r="P47" i="34" s="1"/>
  <c r="X47" i="34" s="1"/>
  <c r="P50" i="33"/>
  <c r="O50" i="33"/>
  <c r="H47" i="34" s="1"/>
  <c r="O46" i="36" s="1"/>
  <c r="N50" i="33"/>
  <c r="M50" i="33"/>
  <c r="L50" i="33"/>
  <c r="K50" i="33"/>
  <c r="J50" i="33"/>
  <c r="I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K49" i="33"/>
  <c r="J49" i="33"/>
  <c r="I49" i="33"/>
  <c r="H49" i="33"/>
  <c r="G49" i="33"/>
  <c r="F49" i="33"/>
  <c r="E49" i="33"/>
  <c r="D49" i="33"/>
  <c r="C49" i="33"/>
  <c r="B49" i="33"/>
  <c r="Q48" i="33"/>
  <c r="P48" i="33"/>
  <c r="O48" i="33"/>
  <c r="N48" i="33"/>
  <c r="M48" i="33"/>
  <c r="L48" i="33"/>
  <c r="K48" i="33"/>
  <c r="J48" i="33"/>
  <c r="I48" i="33"/>
  <c r="H48" i="33"/>
  <c r="G48" i="33"/>
  <c r="F48" i="33"/>
  <c r="E48" i="33"/>
  <c r="D48" i="33"/>
  <c r="C48" i="33"/>
  <c r="B48" i="33"/>
  <c r="Q47" i="33"/>
  <c r="P47" i="33"/>
  <c r="O47" i="33"/>
  <c r="N47" i="33"/>
  <c r="M47" i="33"/>
  <c r="L47" i="33"/>
  <c r="K47" i="33"/>
  <c r="J47" i="33"/>
  <c r="I47" i="33"/>
  <c r="H47" i="33"/>
  <c r="G47" i="33"/>
  <c r="F47" i="33"/>
  <c r="E47" i="33"/>
  <c r="D47" i="33"/>
  <c r="C47" i="33"/>
  <c r="B47" i="33"/>
  <c r="Q46" i="33"/>
  <c r="P46" i="33"/>
  <c r="O46" i="33"/>
  <c r="N46" i="33"/>
  <c r="M46" i="33"/>
  <c r="L46" i="33"/>
  <c r="K46" i="33"/>
  <c r="J46" i="33"/>
  <c r="I46" i="33"/>
  <c r="H46" i="33"/>
  <c r="G46" i="33"/>
  <c r="F46" i="33"/>
  <c r="E46" i="33"/>
  <c r="D46" i="33"/>
  <c r="C46" i="33"/>
  <c r="B46" i="33"/>
  <c r="Q45" i="33"/>
  <c r="P45" i="33"/>
  <c r="O45" i="33"/>
  <c r="N45" i="33"/>
  <c r="M45" i="33"/>
  <c r="L45" i="33"/>
  <c r="K45" i="33"/>
  <c r="J45" i="33"/>
  <c r="I45" i="33"/>
  <c r="H45" i="33"/>
  <c r="G45" i="33"/>
  <c r="F45" i="33"/>
  <c r="E45" i="33"/>
  <c r="D45" i="33"/>
  <c r="C45" i="33"/>
  <c r="B45" i="33"/>
  <c r="Q44" i="33"/>
  <c r="P44" i="33"/>
  <c r="O44" i="33"/>
  <c r="N44" i="33"/>
  <c r="M44" i="33"/>
  <c r="L44" i="33"/>
  <c r="K44" i="33"/>
  <c r="J44" i="33"/>
  <c r="I44" i="33"/>
  <c r="H44" i="33"/>
  <c r="G44" i="33"/>
  <c r="F44" i="33"/>
  <c r="E44" i="33"/>
  <c r="D44" i="33"/>
  <c r="C44" i="33"/>
  <c r="B44" i="33"/>
  <c r="Q43" i="33"/>
  <c r="P43" i="33"/>
  <c r="O43" i="33"/>
  <c r="N43" i="33"/>
  <c r="M43" i="33"/>
  <c r="L43" i="33"/>
  <c r="K43" i="33"/>
  <c r="J43" i="33"/>
  <c r="I43" i="33"/>
  <c r="H43" i="33"/>
  <c r="G43" i="33"/>
  <c r="F43" i="33"/>
  <c r="E43" i="33"/>
  <c r="D43" i="33"/>
  <c r="C43" i="33"/>
  <c r="B43" i="33"/>
  <c r="Q42" i="33"/>
  <c r="P42" i="33"/>
  <c r="O42" i="33"/>
  <c r="N42" i="33"/>
  <c r="M42" i="33"/>
  <c r="L42" i="33"/>
  <c r="K42" i="33"/>
  <c r="J42" i="33"/>
  <c r="I42" i="33"/>
  <c r="H42" i="33"/>
  <c r="G42" i="33"/>
  <c r="F42" i="33"/>
  <c r="E42" i="33"/>
  <c r="D42" i="33"/>
  <c r="C42" i="33"/>
  <c r="B42" i="33"/>
  <c r="Q41" i="33"/>
  <c r="P41" i="33"/>
  <c r="O41" i="33"/>
  <c r="N41" i="33"/>
  <c r="M41" i="33"/>
  <c r="L41" i="33"/>
  <c r="K41" i="33"/>
  <c r="J41" i="33"/>
  <c r="I41" i="33"/>
  <c r="H41" i="33"/>
  <c r="G41" i="33"/>
  <c r="F41" i="33"/>
  <c r="E41" i="33"/>
  <c r="D41" i="33"/>
  <c r="C41" i="33"/>
  <c r="B41" i="33"/>
  <c r="Q40" i="33"/>
  <c r="P40" i="33"/>
  <c r="O40" i="33"/>
  <c r="N40" i="33"/>
  <c r="M40" i="33"/>
  <c r="L40" i="33"/>
  <c r="K40" i="33"/>
  <c r="J40" i="33"/>
  <c r="I40" i="33"/>
  <c r="H40" i="33"/>
  <c r="G40" i="33"/>
  <c r="F40" i="33"/>
  <c r="E40" i="33"/>
  <c r="D40" i="33"/>
  <c r="C40" i="33"/>
  <c r="B40" i="33"/>
  <c r="Q39" i="33"/>
  <c r="P39" i="33"/>
  <c r="O39" i="33"/>
  <c r="N39" i="33"/>
  <c r="M39" i="33"/>
  <c r="L39" i="33"/>
  <c r="K39" i="33"/>
  <c r="J39" i="33"/>
  <c r="I39" i="33"/>
  <c r="H39" i="33"/>
  <c r="G39" i="33"/>
  <c r="F39" i="33"/>
  <c r="E39" i="33"/>
  <c r="D39" i="33"/>
  <c r="C39" i="33"/>
  <c r="B39" i="33"/>
  <c r="Q38" i="33"/>
  <c r="P38" i="33"/>
  <c r="O38" i="33"/>
  <c r="N38" i="33"/>
  <c r="M38" i="33"/>
  <c r="L38" i="33"/>
  <c r="K38" i="33"/>
  <c r="J38" i="33"/>
  <c r="I38" i="33"/>
  <c r="H38" i="33"/>
  <c r="G38" i="33"/>
  <c r="F38" i="33"/>
  <c r="E38" i="33"/>
  <c r="D38" i="33"/>
  <c r="C38" i="33"/>
  <c r="B38" i="33"/>
  <c r="Q37" i="33"/>
  <c r="P37" i="33"/>
  <c r="O37" i="33"/>
  <c r="N37" i="33"/>
  <c r="M37" i="33"/>
  <c r="L37" i="33"/>
  <c r="K37" i="33"/>
  <c r="J37" i="33"/>
  <c r="I37" i="33"/>
  <c r="H37" i="33"/>
  <c r="G37" i="33"/>
  <c r="F37" i="33"/>
  <c r="E37" i="33"/>
  <c r="D37" i="33"/>
  <c r="C37" i="33"/>
  <c r="B37" i="33"/>
  <c r="Q36" i="33"/>
  <c r="P36" i="33"/>
  <c r="O36" i="33"/>
  <c r="N36" i="33"/>
  <c r="M36" i="33"/>
  <c r="L36" i="33"/>
  <c r="K36" i="33"/>
  <c r="J36" i="33"/>
  <c r="I36" i="33"/>
  <c r="H36" i="33"/>
  <c r="G36" i="33"/>
  <c r="F36" i="33"/>
  <c r="E36" i="33"/>
  <c r="D36" i="33"/>
  <c r="C36" i="33"/>
  <c r="B36" i="33"/>
  <c r="Q35" i="33"/>
  <c r="P35" i="33"/>
  <c r="O35" i="33"/>
  <c r="N35" i="33"/>
  <c r="M35" i="33"/>
  <c r="L35" i="33"/>
  <c r="K35" i="33"/>
  <c r="J35" i="33"/>
  <c r="I35" i="33"/>
  <c r="H35" i="33"/>
  <c r="G35" i="33"/>
  <c r="F35" i="33"/>
  <c r="E35" i="33"/>
  <c r="D35" i="33"/>
  <c r="C35" i="33"/>
  <c r="B35" i="33"/>
  <c r="Q34" i="33"/>
  <c r="P34" i="33"/>
  <c r="O34" i="33"/>
  <c r="N34" i="33"/>
  <c r="M34" i="33"/>
  <c r="L34" i="33"/>
  <c r="K34" i="33"/>
  <c r="J34" i="33"/>
  <c r="I34" i="33"/>
  <c r="H34" i="33"/>
  <c r="G34" i="33"/>
  <c r="F34" i="33"/>
  <c r="E34" i="33"/>
  <c r="D34" i="33"/>
  <c r="C34" i="33"/>
  <c r="B34" i="33"/>
  <c r="Q33" i="33"/>
  <c r="P33" i="33"/>
  <c r="O33" i="33"/>
  <c r="N33" i="33"/>
  <c r="M33" i="33"/>
  <c r="L33" i="33"/>
  <c r="K33" i="33"/>
  <c r="J33" i="33"/>
  <c r="I33" i="33"/>
  <c r="H33" i="33"/>
  <c r="G33" i="33"/>
  <c r="F33" i="33"/>
  <c r="E33" i="33"/>
  <c r="D33" i="33"/>
  <c r="C33" i="33"/>
  <c r="B33" i="33"/>
  <c r="Q32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C32" i="33"/>
  <c r="B32" i="33"/>
  <c r="Q31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B31" i="33"/>
  <c r="Q30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C30" i="33"/>
  <c r="B30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Q27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C27" i="33"/>
  <c r="B27" i="33"/>
  <c r="Q26" i="33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Q25" i="33"/>
  <c r="P22" i="34" s="1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C25" i="33"/>
  <c r="B25" i="33"/>
  <c r="Q24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Q23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B23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B22" i="33"/>
  <c r="Q21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B21" i="33"/>
  <c r="Q20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B20" i="33"/>
  <c r="P19" i="33"/>
  <c r="O19" i="33"/>
  <c r="O211" i="33" s="1"/>
  <c r="N19" i="33"/>
  <c r="M19" i="33"/>
  <c r="L19" i="33"/>
  <c r="K19" i="33"/>
  <c r="J19" i="33"/>
  <c r="I19" i="33"/>
  <c r="H19" i="33"/>
  <c r="G19" i="33"/>
  <c r="F19" i="33"/>
  <c r="E19" i="33"/>
  <c r="D19" i="33"/>
  <c r="C19" i="33"/>
  <c r="B19" i="33"/>
  <c r="Q18" i="33"/>
  <c r="P18" i="33"/>
  <c r="O18" i="33"/>
  <c r="N18" i="33"/>
  <c r="M18" i="33"/>
  <c r="L18" i="33"/>
  <c r="K18" i="33"/>
  <c r="J18" i="33"/>
  <c r="I18" i="33"/>
  <c r="H18" i="33"/>
  <c r="G18" i="33"/>
  <c r="F18" i="33"/>
  <c r="E18" i="33"/>
  <c r="D18" i="33"/>
  <c r="C18" i="33"/>
  <c r="B18" i="33"/>
  <c r="Q17" i="33"/>
  <c r="P17" i="33"/>
  <c r="O17" i="33"/>
  <c r="N17" i="33"/>
  <c r="M17" i="33"/>
  <c r="L17" i="33"/>
  <c r="K17" i="33"/>
  <c r="J17" i="33"/>
  <c r="I17" i="33"/>
  <c r="H17" i="33"/>
  <c r="G17" i="33"/>
  <c r="F17" i="33"/>
  <c r="E17" i="33"/>
  <c r="D17" i="33"/>
  <c r="C17" i="33"/>
  <c r="B17" i="33"/>
  <c r="Q16" i="33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C16" i="33"/>
  <c r="B16" i="33"/>
  <c r="Q15" i="33"/>
  <c r="P15" i="33"/>
  <c r="O15" i="33"/>
  <c r="N15" i="33"/>
  <c r="M15" i="33"/>
  <c r="L15" i="33"/>
  <c r="K15" i="33"/>
  <c r="J15" i="33"/>
  <c r="I15" i="33"/>
  <c r="H15" i="33"/>
  <c r="G15" i="33"/>
  <c r="F15" i="33"/>
  <c r="E15" i="33"/>
  <c r="D15" i="33"/>
  <c r="C15" i="33"/>
  <c r="B15" i="33"/>
  <c r="Q14" i="33"/>
  <c r="P14" i="33"/>
  <c r="O14" i="33"/>
  <c r="N14" i="33"/>
  <c r="M14" i="33"/>
  <c r="L14" i="33"/>
  <c r="K14" i="33"/>
  <c r="J14" i="33"/>
  <c r="I14" i="33"/>
  <c r="H14" i="33"/>
  <c r="G14" i="33"/>
  <c r="F14" i="33"/>
  <c r="E14" i="33"/>
  <c r="D14" i="33"/>
  <c r="C14" i="33"/>
  <c r="B14" i="33"/>
  <c r="Q13" i="33"/>
  <c r="P13" i="33"/>
  <c r="O13" i="33"/>
  <c r="N13" i="33"/>
  <c r="M13" i="33"/>
  <c r="L13" i="33"/>
  <c r="K13" i="33"/>
  <c r="J13" i="33"/>
  <c r="I13" i="33"/>
  <c r="H13" i="33"/>
  <c r="G13" i="33"/>
  <c r="F13" i="33"/>
  <c r="E13" i="33"/>
  <c r="D13" i="33"/>
  <c r="C13" i="33"/>
  <c r="B13" i="33"/>
  <c r="Q12" i="33"/>
  <c r="P9" i="34" s="1"/>
  <c r="P12" i="33"/>
  <c r="O12" i="33"/>
  <c r="N12" i="33"/>
  <c r="M12" i="33"/>
  <c r="L12" i="33"/>
  <c r="K12" i="33"/>
  <c r="J12" i="33"/>
  <c r="I12" i="33"/>
  <c r="H12" i="33"/>
  <c r="G12" i="33"/>
  <c r="F12" i="33"/>
  <c r="E12" i="33"/>
  <c r="D12" i="33"/>
  <c r="C12" i="33"/>
  <c r="B12" i="33"/>
  <c r="Q11" i="33"/>
  <c r="P8" i="34" s="1"/>
  <c r="P11" i="33"/>
  <c r="O11" i="33"/>
  <c r="N11" i="33"/>
  <c r="M11" i="33"/>
  <c r="L11" i="33"/>
  <c r="K11" i="33"/>
  <c r="J11" i="33"/>
  <c r="I11" i="33"/>
  <c r="H11" i="33"/>
  <c r="G11" i="33"/>
  <c r="F11" i="33"/>
  <c r="E11" i="33"/>
  <c r="D11" i="33"/>
  <c r="C11" i="33"/>
  <c r="B11" i="33"/>
  <c r="Q10" i="33"/>
  <c r="P10" i="33"/>
  <c r="O10" i="33"/>
  <c r="N10" i="33"/>
  <c r="M10" i="33"/>
  <c r="L10" i="33"/>
  <c r="K10" i="33"/>
  <c r="J10" i="33"/>
  <c r="I10" i="33"/>
  <c r="H10" i="33"/>
  <c r="G10" i="33"/>
  <c r="F10" i="33"/>
  <c r="E10" i="33"/>
  <c r="D10" i="33"/>
  <c r="C10" i="33"/>
  <c r="B10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Q8" i="33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C8" i="33"/>
  <c r="B8" i="33"/>
  <c r="Q7" i="33"/>
  <c r="P7" i="33"/>
  <c r="O7" i="33"/>
  <c r="N7" i="33"/>
  <c r="M7" i="33"/>
  <c r="L7" i="33"/>
  <c r="K7" i="33"/>
  <c r="J7" i="33"/>
  <c r="I7" i="33"/>
  <c r="H7" i="33"/>
  <c r="G7" i="33"/>
  <c r="F7" i="33"/>
  <c r="E7" i="33"/>
  <c r="D7" i="33"/>
  <c r="C7" i="33"/>
  <c r="B7" i="33"/>
  <c r="Q6" i="33"/>
  <c r="P6" i="33"/>
  <c r="O6" i="33"/>
  <c r="N6" i="33"/>
  <c r="N211" i="33" s="1"/>
  <c r="M6" i="33"/>
  <c r="L6" i="33"/>
  <c r="K6" i="33"/>
  <c r="K211" i="33" s="1"/>
  <c r="J6" i="33"/>
  <c r="I6" i="33"/>
  <c r="H6" i="33"/>
  <c r="G6" i="33"/>
  <c r="F6" i="33"/>
  <c r="E6" i="33"/>
  <c r="D6" i="33"/>
  <c r="C6" i="33"/>
  <c r="B6" i="33"/>
  <c r="M211" i="33"/>
  <c r="L211" i="33"/>
  <c r="Q207" i="32"/>
  <c r="J204" i="34" s="1"/>
  <c r="R204" i="34" s="1"/>
  <c r="P207" i="32"/>
  <c r="O207" i="32"/>
  <c r="N207" i="32"/>
  <c r="M207" i="32"/>
  <c r="L207" i="32"/>
  <c r="K207" i="32"/>
  <c r="J207" i="32"/>
  <c r="I207" i="32"/>
  <c r="H207" i="32"/>
  <c r="G207" i="32"/>
  <c r="F207" i="32"/>
  <c r="E207" i="32"/>
  <c r="D207" i="32"/>
  <c r="C207" i="32"/>
  <c r="B207" i="32"/>
  <c r="Q206" i="32"/>
  <c r="J203" i="34" s="1"/>
  <c r="P206" i="32"/>
  <c r="O206" i="32"/>
  <c r="N206" i="32"/>
  <c r="M206" i="32"/>
  <c r="L206" i="32"/>
  <c r="K206" i="32"/>
  <c r="J206" i="32"/>
  <c r="I206" i="32"/>
  <c r="H206" i="32"/>
  <c r="G206" i="32"/>
  <c r="F206" i="32"/>
  <c r="E206" i="32"/>
  <c r="D206" i="32"/>
  <c r="C206" i="32"/>
  <c r="B206" i="32"/>
  <c r="Q205" i="32"/>
  <c r="J202" i="34" s="1"/>
  <c r="R202" i="34" s="1"/>
  <c r="P205" i="32"/>
  <c r="O205" i="32"/>
  <c r="N205" i="32"/>
  <c r="M205" i="32"/>
  <c r="L205" i="32"/>
  <c r="K205" i="32"/>
  <c r="J205" i="32"/>
  <c r="I205" i="32"/>
  <c r="H205" i="32"/>
  <c r="G205" i="32"/>
  <c r="F205" i="32"/>
  <c r="E205" i="32"/>
  <c r="D205" i="32"/>
  <c r="C205" i="32"/>
  <c r="B205" i="32"/>
  <c r="Q204" i="32"/>
  <c r="J201" i="34" s="1"/>
  <c r="R201" i="34" s="1"/>
  <c r="P204" i="32"/>
  <c r="O204" i="32"/>
  <c r="N204" i="32"/>
  <c r="M204" i="32"/>
  <c r="L204" i="32"/>
  <c r="K204" i="32"/>
  <c r="J204" i="32"/>
  <c r="I204" i="32"/>
  <c r="H204" i="32"/>
  <c r="G204" i="32"/>
  <c r="F204" i="32"/>
  <c r="E204" i="32"/>
  <c r="D204" i="32"/>
  <c r="C204" i="32"/>
  <c r="B204" i="32"/>
  <c r="Q203" i="32"/>
  <c r="J200" i="34" s="1"/>
  <c r="R200" i="34" s="1"/>
  <c r="P203" i="32"/>
  <c r="O203" i="32"/>
  <c r="N203" i="32"/>
  <c r="M203" i="32"/>
  <c r="L203" i="32"/>
  <c r="K203" i="32"/>
  <c r="J203" i="32"/>
  <c r="I203" i="32"/>
  <c r="H203" i="32"/>
  <c r="G203" i="32"/>
  <c r="F203" i="32"/>
  <c r="E203" i="32"/>
  <c r="D203" i="32"/>
  <c r="C203" i="32"/>
  <c r="B203" i="32"/>
  <c r="Q202" i="32"/>
  <c r="J199" i="34" s="1"/>
  <c r="R199" i="34" s="1"/>
  <c r="P202" i="32"/>
  <c r="O202" i="32"/>
  <c r="N202" i="32"/>
  <c r="M202" i="32"/>
  <c r="L202" i="32"/>
  <c r="K202" i="32"/>
  <c r="J202" i="32"/>
  <c r="I202" i="32"/>
  <c r="H202" i="32"/>
  <c r="G202" i="32"/>
  <c r="F202" i="32"/>
  <c r="E202" i="32"/>
  <c r="D202" i="32"/>
  <c r="C202" i="32"/>
  <c r="B202" i="32"/>
  <c r="Q201" i="32"/>
  <c r="J198" i="34" s="1"/>
  <c r="R198" i="34" s="1"/>
  <c r="P201" i="32"/>
  <c r="O201" i="32"/>
  <c r="N201" i="32"/>
  <c r="M201" i="32"/>
  <c r="L201" i="32"/>
  <c r="K201" i="32"/>
  <c r="J201" i="32"/>
  <c r="I201" i="32"/>
  <c r="H201" i="32"/>
  <c r="G201" i="32"/>
  <c r="F201" i="32"/>
  <c r="E201" i="32"/>
  <c r="D201" i="32"/>
  <c r="C201" i="32"/>
  <c r="B201" i="32"/>
  <c r="Q200" i="32"/>
  <c r="J197" i="34" s="1"/>
  <c r="P200" i="32"/>
  <c r="O200" i="32"/>
  <c r="N200" i="32"/>
  <c r="M200" i="32"/>
  <c r="L200" i="32"/>
  <c r="K200" i="32"/>
  <c r="J200" i="32"/>
  <c r="I200" i="32"/>
  <c r="H200" i="32"/>
  <c r="G200" i="32"/>
  <c r="F200" i="32"/>
  <c r="E200" i="32"/>
  <c r="D200" i="32"/>
  <c r="C200" i="32"/>
  <c r="B200" i="32"/>
  <c r="Q199" i="32"/>
  <c r="J196" i="34" s="1"/>
  <c r="P199" i="32"/>
  <c r="O199" i="32"/>
  <c r="N199" i="32"/>
  <c r="M199" i="32"/>
  <c r="L199" i="32"/>
  <c r="K199" i="32"/>
  <c r="J199" i="32"/>
  <c r="I199" i="32"/>
  <c r="H199" i="32"/>
  <c r="G199" i="32"/>
  <c r="F199" i="32"/>
  <c r="E199" i="32"/>
  <c r="D199" i="32"/>
  <c r="C199" i="32"/>
  <c r="B199" i="32"/>
  <c r="Q198" i="32"/>
  <c r="J195" i="34" s="1"/>
  <c r="P198" i="32"/>
  <c r="O198" i="32"/>
  <c r="N198" i="32"/>
  <c r="M198" i="32"/>
  <c r="L198" i="32"/>
  <c r="K198" i="32"/>
  <c r="J198" i="32"/>
  <c r="I198" i="32"/>
  <c r="H198" i="32"/>
  <c r="G198" i="32"/>
  <c r="F198" i="32"/>
  <c r="E198" i="32"/>
  <c r="D198" i="32"/>
  <c r="C198" i="32"/>
  <c r="B198" i="32"/>
  <c r="Q197" i="32"/>
  <c r="J194" i="34" s="1"/>
  <c r="P197" i="32"/>
  <c r="O197" i="32"/>
  <c r="N197" i="32"/>
  <c r="M197" i="32"/>
  <c r="L197" i="32"/>
  <c r="K197" i="32"/>
  <c r="J197" i="32"/>
  <c r="I197" i="32"/>
  <c r="H197" i="32"/>
  <c r="G197" i="32"/>
  <c r="F197" i="32"/>
  <c r="E197" i="32"/>
  <c r="D197" i="32"/>
  <c r="C197" i="32"/>
  <c r="B197" i="32"/>
  <c r="Q196" i="32"/>
  <c r="J193" i="34" s="1"/>
  <c r="P196" i="32"/>
  <c r="O196" i="32"/>
  <c r="N196" i="32"/>
  <c r="M196" i="32"/>
  <c r="L196" i="32"/>
  <c r="K196" i="32"/>
  <c r="J196" i="32"/>
  <c r="I196" i="32"/>
  <c r="H196" i="32"/>
  <c r="G196" i="32"/>
  <c r="F196" i="32"/>
  <c r="E196" i="32"/>
  <c r="D196" i="32"/>
  <c r="C196" i="32"/>
  <c r="B196" i="32"/>
  <c r="Q195" i="32"/>
  <c r="J192" i="34" s="1"/>
  <c r="R192" i="34" s="1"/>
  <c r="P195" i="32"/>
  <c r="O195" i="32"/>
  <c r="N195" i="32"/>
  <c r="M195" i="32"/>
  <c r="L195" i="32"/>
  <c r="K195" i="32"/>
  <c r="J195" i="32"/>
  <c r="I195" i="32"/>
  <c r="H195" i="32"/>
  <c r="G195" i="32"/>
  <c r="F195" i="32"/>
  <c r="E195" i="32"/>
  <c r="D195" i="32"/>
  <c r="C195" i="32"/>
  <c r="B195" i="32"/>
  <c r="Q194" i="32"/>
  <c r="J191" i="34" s="1"/>
  <c r="R191" i="34" s="1"/>
  <c r="P194" i="32"/>
  <c r="O194" i="32"/>
  <c r="N194" i="32"/>
  <c r="M194" i="32"/>
  <c r="L194" i="32"/>
  <c r="K194" i="32"/>
  <c r="J194" i="32"/>
  <c r="I194" i="32"/>
  <c r="H194" i="32"/>
  <c r="G194" i="32"/>
  <c r="F194" i="32"/>
  <c r="E194" i="32"/>
  <c r="D194" i="32"/>
  <c r="C194" i="32"/>
  <c r="B194" i="32"/>
  <c r="Q193" i="32"/>
  <c r="J190" i="34" s="1"/>
  <c r="R190" i="34" s="1"/>
  <c r="P193" i="32"/>
  <c r="O193" i="32"/>
  <c r="N193" i="32"/>
  <c r="M193" i="32"/>
  <c r="L193" i="32"/>
  <c r="K193" i="32"/>
  <c r="J193" i="32"/>
  <c r="I193" i="32"/>
  <c r="H193" i="32"/>
  <c r="G193" i="32"/>
  <c r="F193" i="32"/>
  <c r="E193" i="32"/>
  <c r="D193" i="32"/>
  <c r="C193" i="32"/>
  <c r="B193" i="32"/>
  <c r="Q192" i="32"/>
  <c r="J189" i="34" s="1"/>
  <c r="R189" i="34" s="1"/>
  <c r="P192" i="32"/>
  <c r="O192" i="32"/>
  <c r="N192" i="32"/>
  <c r="M192" i="32"/>
  <c r="L192" i="32"/>
  <c r="K192" i="32"/>
  <c r="J192" i="32"/>
  <c r="I192" i="32"/>
  <c r="H192" i="32"/>
  <c r="G192" i="32"/>
  <c r="F192" i="32"/>
  <c r="E192" i="32"/>
  <c r="D192" i="32"/>
  <c r="C192" i="32"/>
  <c r="B192" i="32"/>
  <c r="Q191" i="32"/>
  <c r="J188" i="34" s="1"/>
  <c r="P191" i="32"/>
  <c r="O191" i="32"/>
  <c r="N191" i="32"/>
  <c r="M191" i="32"/>
  <c r="L191" i="32"/>
  <c r="K191" i="32"/>
  <c r="J191" i="32"/>
  <c r="I191" i="32"/>
  <c r="H191" i="32"/>
  <c r="G191" i="32"/>
  <c r="F191" i="32"/>
  <c r="E191" i="32"/>
  <c r="D191" i="32"/>
  <c r="C191" i="32"/>
  <c r="B191" i="32"/>
  <c r="Q190" i="32"/>
  <c r="J187" i="34" s="1"/>
  <c r="R187" i="34" s="1"/>
  <c r="P190" i="32"/>
  <c r="O190" i="32"/>
  <c r="N190" i="32"/>
  <c r="M190" i="32"/>
  <c r="L190" i="32"/>
  <c r="K190" i="32"/>
  <c r="J190" i="32"/>
  <c r="I190" i="32"/>
  <c r="H190" i="32"/>
  <c r="G190" i="32"/>
  <c r="F190" i="32"/>
  <c r="E190" i="32"/>
  <c r="D190" i="32"/>
  <c r="C190" i="32"/>
  <c r="B190" i="32"/>
  <c r="Q189" i="32"/>
  <c r="J186" i="34" s="1"/>
  <c r="R186" i="34" s="1"/>
  <c r="P189" i="32"/>
  <c r="O189" i="32"/>
  <c r="N189" i="32"/>
  <c r="M189" i="32"/>
  <c r="L189" i="32"/>
  <c r="K189" i="32"/>
  <c r="J189" i="32"/>
  <c r="I189" i="32"/>
  <c r="H189" i="32"/>
  <c r="G189" i="32"/>
  <c r="F189" i="32"/>
  <c r="E189" i="32"/>
  <c r="D189" i="32"/>
  <c r="C189" i="32"/>
  <c r="B189" i="32"/>
  <c r="Q188" i="32"/>
  <c r="J185" i="34" s="1"/>
  <c r="P188" i="32"/>
  <c r="O188" i="32"/>
  <c r="N188" i="32"/>
  <c r="M188" i="32"/>
  <c r="L188" i="32"/>
  <c r="K188" i="32"/>
  <c r="J188" i="32"/>
  <c r="I188" i="32"/>
  <c r="H188" i="32"/>
  <c r="G188" i="32"/>
  <c r="F188" i="32"/>
  <c r="E188" i="32"/>
  <c r="D188" i="32"/>
  <c r="C188" i="32"/>
  <c r="B188" i="32"/>
  <c r="Q187" i="32"/>
  <c r="J184" i="34" s="1"/>
  <c r="R184" i="34" s="1"/>
  <c r="P187" i="32"/>
  <c r="O187" i="32"/>
  <c r="N187" i="32"/>
  <c r="M187" i="32"/>
  <c r="L187" i="32"/>
  <c r="K187" i="32"/>
  <c r="J187" i="32"/>
  <c r="I187" i="32"/>
  <c r="H187" i="32"/>
  <c r="G187" i="32"/>
  <c r="F187" i="32"/>
  <c r="E187" i="32"/>
  <c r="D187" i="32"/>
  <c r="C187" i="32"/>
  <c r="B187" i="32"/>
  <c r="Q186" i="32"/>
  <c r="J183" i="34" s="1"/>
  <c r="P186" i="32"/>
  <c r="O186" i="32"/>
  <c r="N186" i="32"/>
  <c r="M186" i="32"/>
  <c r="L186" i="32"/>
  <c r="K186" i="32"/>
  <c r="J186" i="32"/>
  <c r="I186" i="32"/>
  <c r="H186" i="32"/>
  <c r="G186" i="32"/>
  <c r="F186" i="32"/>
  <c r="E186" i="32"/>
  <c r="D186" i="32"/>
  <c r="C186" i="32"/>
  <c r="B186" i="32"/>
  <c r="Q185" i="32"/>
  <c r="J182" i="34" s="1"/>
  <c r="P185" i="32"/>
  <c r="O185" i="32"/>
  <c r="N185" i="32"/>
  <c r="M185" i="32"/>
  <c r="L185" i="32"/>
  <c r="K185" i="32"/>
  <c r="J185" i="32"/>
  <c r="I185" i="32"/>
  <c r="H185" i="32"/>
  <c r="G185" i="32"/>
  <c r="F185" i="32"/>
  <c r="E185" i="32"/>
  <c r="D185" i="32"/>
  <c r="C185" i="32"/>
  <c r="B185" i="32"/>
  <c r="Q184" i="32"/>
  <c r="J181" i="34" s="1"/>
  <c r="R181" i="34" s="1"/>
  <c r="P184" i="32"/>
  <c r="O184" i="32"/>
  <c r="N184" i="32"/>
  <c r="M184" i="32"/>
  <c r="L184" i="32"/>
  <c r="K184" i="32"/>
  <c r="J184" i="32"/>
  <c r="I184" i="32"/>
  <c r="H184" i="32"/>
  <c r="G184" i="32"/>
  <c r="F184" i="32"/>
  <c r="E184" i="32"/>
  <c r="D184" i="32"/>
  <c r="C184" i="32"/>
  <c r="B184" i="32"/>
  <c r="Q183" i="32"/>
  <c r="J180" i="34" s="1"/>
  <c r="P183" i="32"/>
  <c r="O183" i="32"/>
  <c r="N183" i="32"/>
  <c r="M183" i="32"/>
  <c r="L183" i="32"/>
  <c r="K183" i="32"/>
  <c r="J183" i="32"/>
  <c r="I183" i="32"/>
  <c r="H183" i="32"/>
  <c r="G183" i="32"/>
  <c r="F183" i="32"/>
  <c r="E183" i="32"/>
  <c r="D183" i="32"/>
  <c r="C183" i="32"/>
  <c r="B183" i="32"/>
  <c r="Q182" i="32"/>
  <c r="J179" i="34" s="1"/>
  <c r="P182" i="32"/>
  <c r="O182" i="32"/>
  <c r="N182" i="32"/>
  <c r="M182" i="32"/>
  <c r="L182" i="32"/>
  <c r="K182" i="32"/>
  <c r="J182" i="32"/>
  <c r="I182" i="32"/>
  <c r="H182" i="32"/>
  <c r="G182" i="32"/>
  <c r="F182" i="32"/>
  <c r="E182" i="32"/>
  <c r="D182" i="32"/>
  <c r="C182" i="32"/>
  <c r="B182" i="32"/>
  <c r="Q181" i="32"/>
  <c r="J178" i="34" s="1"/>
  <c r="R178" i="34" s="1"/>
  <c r="P181" i="32"/>
  <c r="O181" i="32"/>
  <c r="N181" i="32"/>
  <c r="M181" i="32"/>
  <c r="L181" i="32"/>
  <c r="K181" i="32"/>
  <c r="J181" i="32"/>
  <c r="I181" i="32"/>
  <c r="H181" i="32"/>
  <c r="G181" i="32"/>
  <c r="F181" i="32"/>
  <c r="E181" i="32"/>
  <c r="D181" i="32"/>
  <c r="C181" i="32"/>
  <c r="B181" i="32"/>
  <c r="Q180" i="32"/>
  <c r="J177" i="34" s="1"/>
  <c r="P180" i="32"/>
  <c r="O180" i="32"/>
  <c r="N180" i="32"/>
  <c r="M180" i="32"/>
  <c r="L180" i="32"/>
  <c r="K180" i="32"/>
  <c r="J180" i="32"/>
  <c r="I180" i="32"/>
  <c r="H180" i="32"/>
  <c r="G180" i="32"/>
  <c r="F180" i="32"/>
  <c r="E180" i="32"/>
  <c r="D180" i="32"/>
  <c r="C180" i="32"/>
  <c r="B180" i="32"/>
  <c r="Q179" i="32"/>
  <c r="J176" i="34" s="1"/>
  <c r="P179" i="32"/>
  <c r="O179" i="32"/>
  <c r="N179" i="32"/>
  <c r="M179" i="32"/>
  <c r="L179" i="32"/>
  <c r="K179" i="32"/>
  <c r="J179" i="32"/>
  <c r="I179" i="32"/>
  <c r="H179" i="32"/>
  <c r="G179" i="32"/>
  <c r="F179" i="32"/>
  <c r="E179" i="32"/>
  <c r="D179" i="32"/>
  <c r="C179" i="32"/>
  <c r="B179" i="32"/>
  <c r="Q178" i="32"/>
  <c r="J175" i="34" s="1"/>
  <c r="R175" i="34" s="1"/>
  <c r="P178" i="32"/>
  <c r="O178" i="32"/>
  <c r="N178" i="32"/>
  <c r="M178" i="32"/>
  <c r="L178" i="32"/>
  <c r="K178" i="32"/>
  <c r="J178" i="32"/>
  <c r="I178" i="32"/>
  <c r="H178" i="32"/>
  <c r="G178" i="32"/>
  <c r="F178" i="32"/>
  <c r="E178" i="32"/>
  <c r="D178" i="32"/>
  <c r="C178" i="32"/>
  <c r="B178" i="32"/>
  <c r="Q177" i="32"/>
  <c r="J174" i="34" s="1"/>
  <c r="R174" i="34" s="1"/>
  <c r="P177" i="32"/>
  <c r="O177" i="32"/>
  <c r="N177" i="32"/>
  <c r="M177" i="32"/>
  <c r="L177" i="32"/>
  <c r="K177" i="32"/>
  <c r="J177" i="32"/>
  <c r="I177" i="32"/>
  <c r="H177" i="32"/>
  <c r="G177" i="32"/>
  <c r="F177" i="32"/>
  <c r="E177" i="32"/>
  <c r="D177" i="32"/>
  <c r="C177" i="32"/>
  <c r="B177" i="32"/>
  <c r="Q176" i="32"/>
  <c r="J173" i="34" s="1"/>
  <c r="P176" i="32"/>
  <c r="O176" i="32"/>
  <c r="N176" i="32"/>
  <c r="M176" i="32"/>
  <c r="L176" i="32"/>
  <c r="K176" i="32"/>
  <c r="J176" i="32"/>
  <c r="I176" i="32"/>
  <c r="H176" i="32"/>
  <c r="G176" i="32"/>
  <c r="F176" i="32"/>
  <c r="E176" i="32"/>
  <c r="D176" i="32"/>
  <c r="C176" i="32"/>
  <c r="B176" i="32"/>
  <c r="Q175" i="32"/>
  <c r="J172" i="34" s="1"/>
  <c r="P175" i="32"/>
  <c r="O175" i="32"/>
  <c r="N175" i="32"/>
  <c r="M175" i="32"/>
  <c r="L175" i="32"/>
  <c r="K175" i="32"/>
  <c r="J175" i="32"/>
  <c r="I175" i="32"/>
  <c r="H175" i="32"/>
  <c r="G175" i="32"/>
  <c r="F175" i="32"/>
  <c r="E175" i="32"/>
  <c r="D175" i="32"/>
  <c r="C175" i="32"/>
  <c r="B175" i="32"/>
  <c r="Q174" i="32"/>
  <c r="J171" i="34" s="1"/>
  <c r="P174" i="32"/>
  <c r="O174" i="32"/>
  <c r="N174" i="32"/>
  <c r="M174" i="32"/>
  <c r="L174" i="32"/>
  <c r="K174" i="32"/>
  <c r="J174" i="32"/>
  <c r="I174" i="32"/>
  <c r="H174" i="32"/>
  <c r="G174" i="32"/>
  <c r="F174" i="32"/>
  <c r="E174" i="32"/>
  <c r="D174" i="32"/>
  <c r="C174" i="32"/>
  <c r="B174" i="32"/>
  <c r="Q173" i="32"/>
  <c r="J170" i="34" s="1"/>
  <c r="P173" i="32"/>
  <c r="O173" i="32"/>
  <c r="N173" i="32"/>
  <c r="M173" i="32"/>
  <c r="L173" i="32"/>
  <c r="K173" i="32"/>
  <c r="J173" i="32"/>
  <c r="I173" i="32"/>
  <c r="H173" i="32"/>
  <c r="G173" i="32"/>
  <c r="F173" i="32"/>
  <c r="E173" i="32"/>
  <c r="D173" i="32"/>
  <c r="C173" i="32"/>
  <c r="B173" i="32"/>
  <c r="Q172" i="32"/>
  <c r="J169" i="34" s="1"/>
  <c r="P172" i="32"/>
  <c r="O172" i="32"/>
  <c r="N172" i="32"/>
  <c r="M172" i="32"/>
  <c r="L172" i="32"/>
  <c r="K172" i="32"/>
  <c r="J172" i="32"/>
  <c r="I172" i="32"/>
  <c r="H172" i="32"/>
  <c r="G172" i="32"/>
  <c r="F172" i="32"/>
  <c r="E172" i="32"/>
  <c r="D172" i="32"/>
  <c r="C172" i="32"/>
  <c r="B172" i="32"/>
  <c r="Q171" i="32"/>
  <c r="J168" i="34" s="1"/>
  <c r="R168" i="34" s="1"/>
  <c r="P171" i="32"/>
  <c r="O171" i="32"/>
  <c r="N171" i="32"/>
  <c r="M171" i="32"/>
  <c r="L171" i="32"/>
  <c r="K171" i="32"/>
  <c r="J171" i="32"/>
  <c r="I171" i="32"/>
  <c r="H171" i="32"/>
  <c r="G171" i="32"/>
  <c r="F171" i="32"/>
  <c r="E171" i="32"/>
  <c r="D171" i="32"/>
  <c r="C171" i="32"/>
  <c r="B171" i="32"/>
  <c r="Q170" i="32"/>
  <c r="J167" i="34" s="1"/>
  <c r="P170" i="32"/>
  <c r="O170" i="32"/>
  <c r="N170" i="32"/>
  <c r="M170" i="32"/>
  <c r="L170" i="32"/>
  <c r="K170" i="32"/>
  <c r="J170" i="32"/>
  <c r="I170" i="32"/>
  <c r="H170" i="32"/>
  <c r="G170" i="32"/>
  <c r="F170" i="32"/>
  <c r="E170" i="32"/>
  <c r="D170" i="32"/>
  <c r="C170" i="32"/>
  <c r="B170" i="32"/>
  <c r="Q169" i="32"/>
  <c r="J166" i="34" s="1"/>
  <c r="R166" i="34" s="1"/>
  <c r="P169" i="32"/>
  <c r="O169" i="32"/>
  <c r="N169" i="32"/>
  <c r="M169" i="32"/>
  <c r="L169" i="32"/>
  <c r="K169" i="32"/>
  <c r="J169" i="32"/>
  <c r="I169" i="32"/>
  <c r="H169" i="32"/>
  <c r="G169" i="32"/>
  <c r="F169" i="32"/>
  <c r="E169" i="32"/>
  <c r="D169" i="32"/>
  <c r="C169" i="32"/>
  <c r="B169" i="32"/>
  <c r="Q168" i="32"/>
  <c r="J165" i="34" s="1"/>
  <c r="P168" i="32"/>
  <c r="O168" i="32"/>
  <c r="N168" i="32"/>
  <c r="M168" i="32"/>
  <c r="L168" i="32"/>
  <c r="K168" i="32"/>
  <c r="J168" i="32"/>
  <c r="I168" i="32"/>
  <c r="H168" i="32"/>
  <c r="G168" i="32"/>
  <c r="F168" i="32"/>
  <c r="E168" i="32"/>
  <c r="D168" i="32"/>
  <c r="C168" i="32"/>
  <c r="B168" i="32"/>
  <c r="Q167" i="32"/>
  <c r="J164" i="34" s="1"/>
  <c r="P167" i="32"/>
  <c r="O167" i="32"/>
  <c r="N167" i="32"/>
  <c r="M167" i="32"/>
  <c r="L167" i="32"/>
  <c r="K167" i="32"/>
  <c r="J167" i="32"/>
  <c r="I167" i="32"/>
  <c r="H167" i="32"/>
  <c r="G167" i="32"/>
  <c r="F167" i="32"/>
  <c r="E167" i="32"/>
  <c r="D167" i="32"/>
  <c r="C167" i="32"/>
  <c r="B167" i="32"/>
  <c r="Q166" i="32"/>
  <c r="J163" i="34" s="1"/>
  <c r="P166" i="32"/>
  <c r="O166" i="32"/>
  <c r="N166" i="32"/>
  <c r="M166" i="32"/>
  <c r="L166" i="32"/>
  <c r="K166" i="32"/>
  <c r="J166" i="32"/>
  <c r="I166" i="32"/>
  <c r="H166" i="32"/>
  <c r="G166" i="32"/>
  <c r="F166" i="32"/>
  <c r="E166" i="32"/>
  <c r="D166" i="32"/>
  <c r="C166" i="32"/>
  <c r="B166" i="32"/>
  <c r="Q165" i="32"/>
  <c r="J162" i="34" s="1"/>
  <c r="R162" i="34" s="1"/>
  <c r="P165" i="32"/>
  <c r="O165" i="32"/>
  <c r="N165" i="32"/>
  <c r="M165" i="32"/>
  <c r="L165" i="32"/>
  <c r="K165" i="32"/>
  <c r="J165" i="32"/>
  <c r="I165" i="32"/>
  <c r="H165" i="32"/>
  <c r="G165" i="32"/>
  <c r="F165" i="32"/>
  <c r="E165" i="32"/>
  <c r="D165" i="32"/>
  <c r="C165" i="32"/>
  <c r="B165" i="32"/>
  <c r="Q164" i="32"/>
  <c r="J161" i="34" s="1"/>
  <c r="P164" i="32"/>
  <c r="O164" i="32"/>
  <c r="N164" i="32"/>
  <c r="M164" i="32"/>
  <c r="L164" i="32"/>
  <c r="K164" i="32"/>
  <c r="J164" i="32"/>
  <c r="I164" i="32"/>
  <c r="H164" i="32"/>
  <c r="G164" i="32"/>
  <c r="F164" i="32"/>
  <c r="E164" i="32"/>
  <c r="D164" i="32"/>
  <c r="C164" i="32"/>
  <c r="B164" i="32"/>
  <c r="Q163" i="32"/>
  <c r="J160" i="34" s="1"/>
  <c r="R160" i="34" s="1"/>
  <c r="P163" i="32"/>
  <c r="O163" i="32"/>
  <c r="N163" i="32"/>
  <c r="M163" i="32"/>
  <c r="L163" i="32"/>
  <c r="K163" i="32"/>
  <c r="J163" i="32"/>
  <c r="I163" i="32"/>
  <c r="H163" i="32"/>
  <c r="G163" i="32"/>
  <c r="F163" i="32"/>
  <c r="E163" i="32"/>
  <c r="D163" i="32"/>
  <c r="C163" i="32"/>
  <c r="B163" i="32"/>
  <c r="Q162" i="32"/>
  <c r="J159" i="34" s="1"/>
  <c r="P162" i="32"/>
  <c r="O162" i="32"/>
  <c r="N162" i="32"/>
  <c r="M162" i="32"/>
  <c r="L162" i="32"/>
  <c r="K162" i="32"/>
  <c r="J162" i="32"/>
  <c r="I162" i="32"/>
  <c r="H162" i="32"/>
  <c r="G162" i="32"/>
  <c r="F162" i="32"/>
  <c r="E162" i="32"/>
  <c r="D162" i="32"/>
  <c r="C162" i="32"/>
  <c r="B162" i="32"/>
  <c r="Q161" i="32"/>
  <c r="J158" i="34" s="1"/>
  <c r="P161" i="32"/>
  <c r="O161" i="32"/>
  <c r="N161" i="32"/>
  <c r="M161" i="32"/>
  <c r="L161" i="32"/>
  <c r="K161" i="32"/>
  <c r="J161" i="32"/>
  <c r="I161" i="32"/>
  <c r="H161" i="32"/>
  <c r="G161" i="32"/>
  <c r="F161" i="32"/>
  <c r="E161" i="32"/>
  <c r="D161" i="32"/>
  <c r="C161" i="32"/>
  <c r="B161" i="32"/>
  <c r="Q160" i="32"/>
  <c r="J157" i="34" s="1"/>
  <c r="R157" i="34" s="1"/>
  <c r="P160" i="32"/>
  <c r="O160" i="32"/>
  <c r="N160" i="32"/>
  <c r="M160" i="32"/>
  <c r="L160" i="32"/>
  <c r="K160" i="32"/>
  <c r="J160" i="32"/>
  <c r="I160" i="32"/>
  <c r="H160" i="32"/>
  <c r="G160" i="32"/>
  <c r="F160" i="32"/>
  <c r="E160" i="32"/>
  <c r="D160" i="32"/>
  <c r="C160" i="32"/>
  <c r="B160" i="32"/>
  <c r="Q159" i="32"/>
  <c r="J156" i="34" s="1"/>
  <c r="P159" i="32"/>
  <c r="O159" i="32"/>
  <c r="N159" i="32"/>
  <c r="M159" i="32"/>
  <c r="L159" i="32"/>
  <c r="K159" i="32"/>
  <c r="J159" i="32"/>
  <c r="I159" i="32"/>
  <c r="H159" i="32"/>
  <c r="G159" i="32"/>
  <c r="F159" i="32"/>
  <c r="E159" i="32"/>
  <c r="D159" i="32"/>
  <c r="C159" i="32"/>
  <c r="B159" i="32"/>
  <c r="Q158" i="32"/>
  <c r="J155" i="34" s="1"/>
  <c r="R155" i="34" s="1"/>
  <c r="P158" i="32"/>
  <c r="O158" i="32"/>
  <c r="N158" i="32"/>
  <c r="M158" i="32"/>
  <c r="L158" i="32"/>
  <c r="K158" i="32"/>
  <c r="J158" i="32"/>
  <c r="I158" i="32"/>
  <c r="H158" i="32"/>
  <c r="G158" i="32"/>
  <c r="F158" i="32"/>
  <c r="E158" i="32"/>
  <c r="D158" i="32"/>
  <c r="C158" i="32"/>
  <c r="B158" i="32"/>
  <c r="Q157" i="32"/>
  <c r="J154" i="34" s="1"/>
  <c r="R154" i="34" s="1"/>
  <c r="P157" i="32"/>
  <c r="O157" i="32"/>
  <c r="N157" i="32"/>
  <c r="M157" i="32"/>
  <c r="L157" i="32"/>
  <c r="K157" i="32"/>
  <c r="J157" i="32"/>
  <c r="I157" i="32"/>
  <c r="H157" i="32"/>
  <c r="G157" i="32"/>
  <c r="F157" i="32"/>
  <c r="E157" i="32"/>
  <c r="D157" i="32"/>
  <c r="C157" i="32"/>
  <c r="B157" i="32"/>
  <c r="Q156" i="32"/>
  <c r="J153" i="34" s="1"/>
  <c r="R153" i="34" s="1"/>
  <c r="P156" i="32"/>
  <c r="O156" i="32"/>
  <c r="N156" i="32"/>
  <c r="M156" i="32"/>
  <c r="L156" i="32"/>
  <c r="K156" i="32"/>
  <c r="J156" i="32"/>
  <c r="I156" i="32"/>
  <c r="H156" i="32"/>
  <c r="G156" i="32"/>
  <c r="F156" i="32"/>
  <c r="E156" i="32"/>
  <c r="D156" i="32"/>
  <c r="C156" i="32"/>
  <c r="B156" i="32"/>
  <c r="Q155" i="32"/>
  <c r="J152" i="34" s="1"/>
  <c r="P155" i="32"/>
  <c r="O155" i="32"/>
  <c r="N155" i="32"/>
  <c r="M155" i="32"/>
  <c r="L155" i="32"/>
  <c r="K155" i="32"/>
  <c r="J155" i="32"/>
  <c r="I155" i="32"/>
  <c r="H155" i="32"/>
  <c r="G155" i="32"/>
  <c r="F155" i="32"/>
  <c r="E155" i="32"/>
  <c r="D155" i="32"/>
  <c r="C155" i="32"/>
  <c r="B155" i="32"/>
  <c r="Q154" i="32"/>
  <c r="J151" i="34" s="1"/>
  <c r="P154" i="32"/>
  <c r="O154" i="32"/>
  <c r="N154" i="32"/>
  <c r="M154" i="32"/>
  <c r="L154" i="32"/>
  <c r="K154" i="32"/>
  <c r="J154" i="32"/>
  <c r="I154" i="32"/>
  <c r="H154" i="32"/>
  <c r="G154" i="32"/>
  <c r="F154" i="32"/>
  <c r="E154" i="32"/>
  <c r="D154" i="32"/>
  <c r="C154" i="32"/>
  <c r="B154" i="32"/>
  <c r="Q153" i="32"/>
  <c r="J150" i="34" s="1"/>
  <c r="P153" i="32"/>
  <c r="O153" i="32"/>
  <c r="N153" i="32"/>
  <c r="M153" i="32"/>
  <c r="L153" i="32"/>
  <c r="K153" i="32"/>
  <c r="J153" i="32"/>
  <c r="I153" i="32"/>
  <c r="H153" i="32"/>
  <c r="G153" i="32"/>
  <c r="F153" i="32"/>
  <c r="E153" i="32"/>
  <c r="D153" i="32"/>
  <c r="C153" i="32"/>
  <c r="B153" i="32"/>
  <c r="Q152" i="32"/>
  <c r="J149" i="34" s="1"/>
  <c r="P152" i="32"/>
  <c r="O152" i="32"/>
  <c r="N152" i="32"/>
  <c r="M152" i="32"/>
  <c r="L152" i="32"/>
  <c r="K152" i="32"/>
  <c r="J152" i="32"/>
  <c r="I152" i="32"/>
  <c r="H152" i="32"/>
  <c r="G152" i="32"/>
  <c r="F152" i="32"/>
  <c r="E152" i="32"/>
  <c r="D152" i="32"/>
  <c r="C152" i="32"/>
  <c r="B152" i="32"/>
  <c r="Q151" i="32"/>
  <c r="J148" i="34" s="1"/>
  <c r="P151" i="32"/>
  <c r="O151" i="32"/>
  <c r="N151" i="32"/>
  <c r="M151" i="32"/>
  <c r="L151" i="32"/>
  <c r="K151" i="32"/>
  <c r="J151" i="32"/>
  <c r="I151" i="32"/>
  <c r="H151" i="32"/>
  <c r="G151" i="32"/>
  <c r="F151" i="32"/>
  <c r="E151" i="32"/>
  <c r="D151" i="32"/>
  <c r="C151" i="32"/>
  <c r="B151" i="32"/>
  <c r="Q150" i="32"/>
  <c r="J147" i="34" s="1"/>
  <c r="P150" i="32"/>
  <c r="O150" i="32"/>
  <c r="N150" i="32"/>
  <c r="M150" i="32"/>
  <c r="L150" i="32"/>
  <c r="K150" i="32"/>
  <c r="J150" i="32"/>
  <c r="I150" i="32"/>
  <c r="H150" i="32"/>
  <c r="G150" i="32"/>
  <c r="F150" i="32"/>
  <c r="E150" i="32"/>
  <c r="D150" i="32"/>
  <c r="C150" i="32"/>
  <c r="B150" i="32"/>
  <c r="Q149" i="32"/>
  <c r="J146" i="34" s="1"/>
  <c r="P149" i="32"/>
  <c r="O149" i="32"/>
  <c r="N149" i="32"/>
  <c r="M149" i="32"/>
  <c r="L149" i="32"/>
  <c r="K149" i="32"/>
  <c r="J149" i="32"/>
  <c r="I149" i="32"/>
  <c r="H149" i="32"/>
  <c r="G149" i="32"/>
  <c r="F149" i="32"/>
  <c r="E149" i="32"/>
  <c r="D149" i="32"/>
  <c r="C149" i="32"/>
  <c r="B149" i="32"/>
  <c r="Q148" i="32"/>
  <c r="J145" i="34" s="1"/>
  <c r="P148" i="32"/>
  <c r="O148" i="32"/>
  <c r="N148" i="32"/>
  <c r="M148" i="32"/>
  <c r="L148" i="32"/>
  <c r="K148" i="32"/>
  <c r="J148" i="32"/>
  <c r="I148" i="32"/>
  <c r="H148" i="32"/>
  <c r="G148" i="32"/>
  <c r="F148" i="32"/>
  <c r="E148" i="32"/>
  <c r="D148" i="32"/>
  <c r="C148" i="32"/>
  <c r="B148" i="32"/>
  <c r="Q147" i="32"/>
  <c r="J144" i="34" s="1"/>
  <c r="R144" i="34" s="1"/>
  <c r="P147" i="32"/>
  <c r="O147" i="32"/>
  <c r="N147" i="32"/>
  <c r="M147" i="32"/>
  <c r="L147" i="32"/>
  <c r="K147" i="32"/>
  <c r="J147" i="32"/>
  <c r="I147" i="32"/>
  <c r="H147" i="32"/>
  <c r="G147" i="32"/>
  <c r="F147" i="32"/>
  <c r="E147" i="32"/>
  <c r="D147" i="32"/>
  <c r="C147" i="32"/>
  <c r="B147" i="32"/>
  <c r="Q146" i="32"/>
  <c r="J143" i="34" s="1"/>
  <c r="P146" i="32"/>
  <c r="O146" i="32"/>
  <c r="N146" i="32"/>
  <c r="M146" i="32"/>
  <c r="L146" i="32"/>
  <c r="K146" i="32"/>
  <c r="J146" i="32"/>
  <c r="I146" i="32"/>
  <c r="H146" i="32"/>
  <c r="G146" i="32"/>
  <c r="F146" i="32"/>
  <c r="E146" i="32"/>
  <c r="D146" i="32"/>
  <c r="C146" i="32"/>
  <c r="B146" i="32"/>
  <c r="Q145" i="32"/>
  <c r="J142" i="34" s="1"/>
  <c r="R142" i="34" s="1"/>
  <c r="P145" i="32"/>
  <c r="O145" i="32"/>
  <c r="N145" i="32"/>
  <c r="M145" i="32"/>
  <c r="L145" i="32"/>
  <c r="K145" i="32"/>
  <c r="J145" i="32"/>
  <c r="I145" i="32"/>
  <c r="H145" i="32"/>
  <c r="G145" i="32"/>
  <c r="F145" i="32"/>
  <c r="E145" i="32"/>
  <c r="D145" i="32"/>
  <c r="C145" i="32"/>
  <c r="B145" i="32"/>
  <c r="Q144" i="32"/>
  <c r="J141" i="34" s="1"/>
  <c r="P144" i="32"/>
  <c r="O144" i="32"/>
  <c r="N144" i="32"/>
  <c r="M144" i="32"/>
  <c r="L144" i="32"/>
  <c r="K144" i="32"/>
  <c r="J144" i="32"/>
  <c r="I144" i="32"/>
  <c r="H144" i="32"/>
  <c r="G144" i="32"/>
  <c r="F144" i="32"/>
  <c r="E144" i="32"/>
  <c r="D144" i="32"/>
  <c r="C144" i="32"/>
  <c r="B144" i="32"/>
  <c r="Q143" i="32"/>
  <c r="J140" i="34" s="1"/>
  <c r="R140" i="34" s="1"/>
  <c r="P143" i="32"/>
  <c r="O143" i="32"/>
  <c r="N143" i="32"/>
  <c r="M143" i="32"/>
  <c r="L143" i="32"/>
  <c r="K143" i="32"/>
  <c r="J143" i="32"/>
  <c r="I143" i="32"/>
  <c r="H143" i="32"/>
  <c r="G143" i="32"/>
  <c r="F143" i="32"/>
  <c r="E143" i="32"/>
  <c r="D143" i="32"/>
  <c r="C143" i="32"/>
  <c r="B143" i="32"/>
  <c r="Q142" i="32"/>
  <c r="J139" i="34" s="1"/>
  <c r="P142" i="32"/>
  <c r="O142" i="32"/>
  <c r="N142" i="32"/>
  <c r="M142" i="32"/>
  <c r="L142" i="32"/>
  <c r="K142" i="32"/>
  <c r="J142" i="32"/>
  <c r="I142" i="32"/>
  <c r="H142" i="32"/>
  <c r="G142" i="32"/>
  <c r="F142" i="32"/>
  <c r="E142" i="32"/>
  <c r="D142" i="32"/>
  <c r="C142" i="32"/>
  <c r="B142" i="32"/>
  <c r="Q141" i="32"/>
  <c r="J138" i="34" s="1"/>
  <c r="P141" i="32"/>
  <c r="O141" i="32"/>
  <c r="N141" i="32"/>
  <c r="M141" i="32"/>
  <c r="L141" i="32"/>
  <c r="K141" i="32"/>
  <c r="J141" i="32"/>
  <c r="I141" i="32"/>
  <c r="H141" i="32"/>
  <c r="G141" i="32"/>
  <c r="F141" i="32"/>
  <c r="E141" i="32"/>
  <c r="D141" i="32"/>
  <c r="C141" i="32"/>
  <c r="B141" i="32"/>
  <c r="Q140" i="32"/>
  <c r="J137" i="34" s="1"/>
  <c r="P140" i="32"/>
  <c r="O140" i="32"/>
  <c r="N140" i="32"/>
  <c r="M140" i="32"/>
  <c r="L140" i="32"/>
  <c r="K140" i="32"/>
  <c r="J140" i="32"/>
  <c r="I140" i="32"/>
  <c r="H140" i="32"/>
  <c r="G140" i="32"/>
  <c r="F140" i="32"/>
  <c r="E140" i="32"/>
  <c r="D140" i="32"/>
  <c r="C140" i="32"/>
  <c r="B140" i="32"/>
  <c r="Q139" i="32"/>
  <c r="J136" i="34" s="1"/>
  <c r="R136" i="34" s="1"/>
  <c r="P139" i="32"/>
  <c r="O139" i="32"/>
  <c r="N139" i="32"/>
  <c r="M139" i="32"/>
  <c r="L139" i="32"/>
  <c r="K139" i="32"/>
  <c r="J139" i="32"/>
  <c r="I139" i="32"/>
  <c r="H139" i="32"/>
  <c r="G139" i="32"/>
  <c r="F139" i="32"/>
  <c r="E139" i="32"/>
  <c r="D139" i="32"/>
  <c r="C139" i="32"/>
  <c r="B139" i="32"/>
  <c r="Q138" i="32"/>
  <c r="J135" i="34" s="1"/>
  <c r="P138" i="32"/>
  <c r="O138" i="32"/>
  <c r="N138" i="32"/>
  <c r="M138" i="32"/>
  <c r="L138" i="32"/>
  <c r="K138" i="32"/>
  <c r="J138" i="32"/>
  <c r="I138" i="32"/>
  <c r="H138" i="32"/>
  <c r="G138" i="32"/>
  <c r="F138" i="32"/>
  <c r="E138" i="32"/>
  <c r="D138" i="32"/>
  <c r="C138" i="32"/>
  <c r="B138" i="32"/>
  <c r="Q137" i="32"/>
  <c r="J134" i="34" s="1"/>
  <c r="P137" i="32"/>
  <c r="O137" i="32"/>
  <c r="N137" i="32"/>
  <c r="M137" i="32"/>
  <c r="L137" i="32"/>
  <c r="K137" i="32"/>
  <c r="J137" i="32"/>
  <c r="I137" i="32"/>
  <c r="H137" i="32"/>
  <c r="G137" i="32"/>
  <c r="F137" i="32"/>
  <c r="E137" i="32"/>
  <c r="D137" i="32"/>
  <c r="C137" i="32"/>
  <c r="B137" i="32"/>
  <c r="Q136" i="32"/>
  <c r="J133" i="34" s="1"/>
  <c r="R133" i="34" s="1"/>
  <c r="P136" i="32"/>
  <c r="O136" i="32"/>
  <c r="N136" i="32"/>
  <c r="M136" i="32"/>
  <c r="L136" i="32"/>
  <c r="K136" i="32"/>
  <c r="J136" i="32"/>
  <c r="I136" i="32"/>
  <c r="H136" i="32"/>
  <c r="G136" i="32"/>
  <c r="F136" i="32"/>
  <c r="E136" i="32"/>
  <c r="D136" i="32"/>
  <c r="C136" i="32"/>
  <c r="B136" i="32"/>
  <c r="Q135" i="32"/>
  <c r="J132" i="34" s="1"/>
  <c r="P135" i="32"/>
  <c r="O135" i="32"/>
  <c r="N135" i="32"/>
  <c r="M135" i="32"/>
  <c r="L135" i="32"/>
  <c r="K135" i="32"/>
  <c r="J135" i="32"/>
  <c r="I135" i="32"/>
  <c r="H135" i="32"/>
  <c r="G135" i="32"/>
  <c r="F135" i="32"/>
  <c r="E135" i="32"/>
  <c r="D135" i="32"/>
  <c r="C135" i="32"/>
  <c r="B135" i="32"/>
  <c r="Q134" i="32"/>
  <c r="J131" i="34" s="1"/>
  <c r="R131" i="34" s="1"/>
  <c r="P134" i="32"/>
  <c r="O134" i="32"/>
  <c r="N134" i="32"/>
  <c r="M134" i="32"/>
  <c r="L134" i="32"/>
  <c r="K134" i="32"/>
  <c r="J134" i="32"/>
  <c r="I134" i="32"/>
  <c r="H134" i="32"/>
  <c r="G134" i="32"/>
  <c r="F134" i="32"/>
  <c r="E134" i="32"/>
  <c r="D134" i="32"/>
  <c r="C134" i="32"/>
  <c r="B134" i="32"/>
  <c r="Q133" i="32"/>
  <c r="J130" i="34" s="1"/>
  <c r="P133" i="32"/>
  <c r="O133" i="32"/>
  <c r="N133" i="32"/>
  <c r="M133" i="32"/>
  <c r="L133" i="32"/>
  <c r="K133" i="32"/>
  <c r="J133" i="32"/>
  <c r="I133" i="32"/>
  <c r="H133" i="32"/>
  <c r="G133" i="32"/>
  <c r="F133" i="32"/>
  <c r="E133" i="32"/>
  <c r="D133" i="32"/>
  <c r="C133" i="32"/>
  <c r="B133" i="32"/>
  <c r="Q132" i="32"/>
  <c r="J129" i="34" s="1"/>
  <c r="R129" i="34" s="1"/>
  <c r="P132" i="32"/>
  <c r="O132" i="32"/>
  <c r="N132" i="32"/>
  <c r="M132" i="32"/>
  <c r="L132" i="32"/>
  <c r="K132" i="32"/>
  <c r="J132" i="32"/>
  <c r="I132" i="32"/>
  <c r="H132" i="32"/>
  <c r="G132" i="32"/>
  <c r="F132" i="32"/>
  <c r="E132" i="32"/>
  <c r="D132" i="32"/>
  <c r="C132" i="32"/>
  <c r="B132" i="32"/>
  <c r="Q131" i="32"/>
  <c r="J128" i="34" s="1"/>
  <c r="P131" i="32"/>
  <c r="O131" i="32"/>
  <c r="N131" i="32"/>
  <c r="M131" i="32"/>
  <c r="L131" i="32"/>
  <c r="K131" i="32"/>
  <c r="J131" i="32"/>
  <c r="I131" i="32"/>
  <c r="H131" i="32"/>
  <c r="G131" i="32"/>
  <c r="F131" i="32"/>
  <c r="E131" i="32"/>
  <c r="D131" i="32"/>
  <c r="C131" i="32"/>
  <c r="B131" i="32"/>
  <c r="Q130" i="32"/>
  <c r="J127" i="34" s="1"/>
  <c r="R127" i="34" s="1"/>
  <c r="P130" i="32"/>
  <c r="O130" i="32"/>
  <c r="N130" i="32"/>
  <c r="M130" i="32"/>
  <c r="L130" i="32"/>
  <c r="K130" i="32"/>
  <c r="J130" i="32"/>
  <c r="I130" i="32"/>
  <c r="H130" i="32"/>
  <c r="G130" i="32"/>
  <c r="F130" i="32"/>
  <c r="E130" i="32"/>
  <c r="D130" i="32"/>
  <c r="C130" i="32"/>
  <c r="B130" i="32"/>
  <c r="Q129" i="32"/>
  <c r="J126" i="34" s="1"/>
  <c r="P129" i="32"/>
  <c r="O129" i="32"/>
  <c r="N129" i="32"/>
  <c r="M129" i="32"/>
  <c r="L129" i="32"/>
  <c r="K129" i="32"/>
  <c r="J129" i="32"/>
  <c r="I129" i="32"/>
  <c r="H129" i="32"/>
  <c r="G129" i="32"/>
  <c r="F129" i="32"/>
  <c r="E129" i="32"/>
  <c r="D129" i="32"/>
  <c r="C129" i="32"/>
  <c r="B129" i="32"/>
  <c r="Q128" i="32"/>
  <c r="J125" i="34" s="1"/>
  <c r="P128" i="32"/>
  <c r="O128" i="32"/>
  <c r="N128" i="32"/>
  <c r="M128" i="32"/>
  <c r="L128" i="32"/>
  <c r="K128" i="32"/>
  <c r="J128" i="32"/>
  <c r="I128" i="32"/>
  <c r="H128" i="32"/>
  <c r="G128" i="32"/>
  <c r="F128" i="32"/>
  <c r="E128" i="32"/>
  <c r="D128" i="32"/>
  <c r="C128" i="32"/>
  <c r="B128" i="32"/>
  <c r="Q127" i="32"/>
  <c r="J124" i="34" s="1"/>
  <c r="P127" i="32"/>
  <c r="O127" i="32"/>
  <c r="N127" i="32"/>
  <c r="M127" i="32"/>
  <c r="L127" i="32"/>
  <c r="K127" i="32"/>
  <c r="J127" i="32"/>
  <c r="I127" i="32"/>
  <c r="H127" i="32"/>
  <c r="G127" i="32"/>
  <c r="F127" i="32"/>
  <c r="E127" i="32"/>
  <c r="D127" i="32"/>
  <c r="C127" i="32"/>
  <c r="B127" i="32"/>
  <c r="Q126" i="32"/>
  <c r="J123" i="34" s="1"/>
  <c r="P126" i="32"/>
  <c r="O126" i="32"/>
  <c r="N126" i="32"/>
  <c r="M126" i="32"/>
  <c r="L126" i="32"/>
  <c r="K126" i="32"/>
  <c r="J126" i="32"/>
  <c r="I126" i="32"/>
  <c r="H126" i="32"/>
  <c r="G126" i="32"/>
  <c r="F126" i="32"/>
  <c r="E126" i="32"/>
  <c r="D126" i="32"/>
  <c r="C126" i="32"/>
  <c r="B126" i="32"/>
  <c r="Q125" i="32"/>
  <c r="J122" i="34" s="1"/>
  <c r="P125" i="32"/>
  <c r="O125" i="32"/>
  <c r="N125" i="32"/>
  <c r="M125" i="32"/>
  <c r="L125" i="32"/>
  <c r="K125" i="32"/>
  <c r="J125" i="32"/>
  <c r="I125" i="32"/>
  <c r="H125" i="32"/>
  <c r="G125" i="32"/>
  <c r="F125" i="32"/>
  <c r="E125" i="32"/>
  <c r="D125" i="32"/>
  <c r="C125" i="32"/>
  <c r="B125" i="32"/>
  <c r="Q124" i="32"/>
  <c r="J121" i="34" s="1"/>
  <c r="P124" i="32"/>
  <c r="O124" i="32"/>
  <c r="N124" i="32"/>
  <c r="M124" i="32"/>
  <c r="L124" i="32"/>
  <c r="K124" i="32"/>
  <c r="J124" i="32"/>
  <c r="I124" i="32"/>
  <c r="H124" i="32"/>
  <c r="G124" i="32"/>
  <c r="F124" i="32"/>
  <c r="E124" i="32"/>
  <c r="D124" i="32"/>
  <c r="C124" i="32"/>
  <c r="B124" i="32"/>
  <c r="Q123" i="32"/>
  <c r="J120" i="34" s="1"/>
  <c r="R120" i="34" s="1"/>
  <c r="P123" i="32"/>
  <c r="O123" i="32"/>
  <c r="N123" i="32"/>
  <c r="M123" i="32"/>
  <c r="L123" i="32"/>
  <c r="K123" i="32"/>
  <c r="J123" i="32"/>
  <c r="I123" i="32"/>
  <c r="H123" i="32"/>
  <c r="G123" i="32"/>
  <c r="F123" i="32"/>
  <c r="E123" i="32"/>
  <c r="D123" i="32"/>
  <c r="C123" i="32"/>
  <c r="B123" i="32"/>
  <c r="Q122" i="32"/>
  <c r="J119" i="34" s="1"/>
  <c r="P122" i="32"/>
  <c r="O122" i="32"/>
  <c r="N122" i="32"/>
  <c r="M122" i="32"/>
  <c r="L122" i="32"/>
  <c r="K122" i="32"/>
  <c r="J122" i="32"/>
  <c r="I122" i="32"/>
  <c r="H122" i="32"/>
  <c r="G122" i="32"/>
  <c r="F122" i="32"/>
  <c r="E122" i="32"/>
  <c r="D122" i="32"/>
  <c r="C122" i="32"/>
  <c r="B122" i="32"/>
  <c r="Q121" i="32"/>
  <c r="J118" i="34" s="1"/>
  <c r="R118" i="34" s="1"/>
  <c r="P121" i="32"/>
  <c r="O121" i="32"/>
  <c r="N121" i="32"/>
  <c r="M121" i="32"/>
  <c r="L121" i="32"/>
  <c r="K121" i="32"/>
  <c r="J121" i="32"/>
  <c r="I121" i="32"/>
  <c r="H121" i="32"/>
  <c r="G121" i="32"/>
  <c r="F121" i="32"/>
  <c r="E121" i="32"/>
  <c r="D121" i="32"/>
  <c r="C121" i="32"/>
  <c r="B121" i="32"/>
  <c r="Q120" i="32"/>
  <c r="J117" i="34" s="1"/>
  <c r="R117" i="34" s="1"/>
  <c r="P120" i="32"/>
  <c r="O120" i="32"/>
  <c r="N120" i="32"/>
  <c r="M120" i="32"/>
  <c r="L120" i="32"/>
  <c r="K120" i="32"/>
  <c r="J120" i="32"/>
  <c r="I120" i="32"/>
  <c r="H120" i="32"/>
  <c r="G120" i="32"/>
  <c r="F120" i="32"/>
  <c r="E120" i="32"/>
  <c r="D120" i="32"/>
  <c r="C120" i="32"/>
  <c r="B120" i="32"/>
  <c r="Q119" i="32"/>
  <c r="J116" i="34" s="1"/>
  <c r="R116" i="34" s="1"/>
  <c r="P119" i="32"/>
  <c r="O119" i="32"/>
  <c r="N119" i="32"/>
  <c r="M119" i="32"/>
  <c r="L119" i="32"/>
  <c r="K119" i="32"/>
  <c r="J119" i="32"/>
  <c r="I119" i="32"/>
  <c r="H119" i="32"/>
  <c r="G119" i="32"/>
  <c r="F119" i="32"/>
  <c r="E119" i="32"/>
  <c r="D119" i="32"/>
  <c r="C119" i="32"/>
  <c r="B119" i="32"/>
  <c r="Q118" i="32"/>
  <c r="J115" i="34" s="1"/>
  <c r="P118" i="32"/>
  <c r="O118" i="32"/>
  <c r="N118" i="32"/>
  <c r="M118" i="32"/>
  <c r="L118" i="32"/>
  <c r="K118" i="32"/>
  <c r="J118" i="32"/>
  <c r="I118" i="32"/>
  <c r="H118" i="32"/>
  <c r="G118" i="32"/>
  <c r="F118" i="32"/>
  <c r="E118" i="32"/>
  <c r="D118" i="32"/>
  <c r="C118" i="32"/>
  <c r="B118" i="32"/>
  <c r="Q117" i="32"/>
  <c r="J114" i="34" s="1"/>
  <c r="R114" i="34" s="1"/>
  <c r="P117" i="32"/>
  <c r="O117" i="32"/>
  <c r="N117" i="32"/>
  <c r="M117" i="32"/>
  <c r="L117" i="32"/>
  <c r="K117" i="32"/>
  <c r="J117" i="32"/>
  <c r="I117" i="32"/>
  <c r="H117" i="32"/>
  <c r="G117" i="32"/>
  <c r="F117" i="32"/>
  <c r="E117" i="32"/>
  <c r="D117" i="32"/>
  <c r="C117" i="32"/>
  <c r="B117" i="32"/>
  <c r="Q116" i="32"/>
  <c r="J113" i="34" s="1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C116" i="32"/>
  <c r="B116" i="32"/>
  <c r="Q115" i="32"/>
  <c r="J112" i="34" s="1"/>
  <c r="P115" i="32"/>
  <c r="O115" i="32"/>
  <c r="N115" i="32"/>
  <c r="M115" i="32"/>
  <c r="L115" i="32"/>
  <c r="K115" i="32"/>
  <c r="J115" i="32"/>
  <c r="I115" i="32"/>
  <c r="H115" i="32"/>
  <c r="G115" i="32"/>
  <c r="F115" i="32"/>
  <c r="E115" i="32"/>
  <c r="D115" i="32"/>
  <c r="C115" i="32"/>
  <c r="B115" i="32"/>
  <c r="Q114" i="32"/>
  <c r="J111" i="34" s="1"/>
  <c r="R111" i="34" s="1"/>
  <c r="P114" i="32"/>
  <c r="O114" i="32"/>
  <c r="N114" i="32"/>
  <c r="M114" i="32"/>
  <c r="L114" i="32"/>
  <c r="B111" i="34" s="1"/>
  <c r="I110" i="36" s="1"/>
  <c r="K114" i="32"/>
  <c r="J114" i="32"/>
  <c r="I114" i="32"/>
  <c r="H114" i="32"/>
  <c r="G114" i="32"/>
  <c r="F114" i="32"/>
  <c r="E114" i="32"/>
  <c r="D114" i="32"/>
  <c r="C114" i="32"/>
  <c r="B114" i="32"/>
  <c r="Q113" i="32"/>
  <c r="J110" i="34" s="1"/>
  <c r="R110" i="34" s="1"/>
  <c r="P113" i="32"/>
  <c r="O113" i="32"/>
  <c r="N113" i="32"/>
  <c r="M113" i="32"/>
  <c r="L113" i="32"/>
  <c r="B110" i="34" s="1"/>
  <c r="I109" i="36" s="1"/>
  <c r="K113" i="32"/>
  <c r="J113" i="32"/>
  <c r="I113" i="32"/>
  <c r="H113" i="32"/>
  <c r="G113" i="32"/>
  <c r="F113" i="32"/>
  <c r="E113" i="32"/>
  <c r="D113" i="32"/>
  <c r="C113" i="32"/>
  <c r="B113" i="32"/>
  <c r="Q112" i="32"/>
  <c r="J109" i="34" s="1"/>
  <c r="P112" i="32"/>
  <c r="O112" i="32"/>
  <c r="N112" i="32"/>
  <c r="M112" i="32"/>
  <c r="L112" i="32"/>
  <c r="B109" i="34" s="1"/>
  <c r="K112" i="32"/>
  <c r="J112" i="32"/>
  <c r="I112" i="32"/>
  <c r="H112" i="32"/>
  <c r="G112" i="32"/>
  <c r="F112" i="32"/>
  <c r="E112" i="32"/>
  <c r="D112" i="32"/>
  <c r="C112" i="32"/>
  <c r="B112" i="32"/>
  <c r="Q111" i="32"/>
  <c r="J108" i="34" s="1"/>
  <c r="P111" i="32"/>
  <c r="O111" i="32"/>
  <c r="N111" i="32"/>
  <c r="M111" i="32"/>
  <c r="L111" i="32"/>
  <c r="B108" i="34" s="1"/>
  <c r="K111" i="32"/>
  <c r="J111" i="32"/>
  <c r="I111" i="32"/>
  <c r="H111" i="32"/>
  <c r="G111" i="32"/>
  <c r="F111" i="32"/>
  <c r="E111" i="32"/>
  <c r="D111" i="32"/>
  <c r="C111" i="32"/>
  <c r="B111" i="32"/>
  <c r="Q110" i="32"/>
  <c r="J107" i="34" s="1"/>
  <c r="R107" i="34" s="1"/>
  <c r="P110" i="32"/>
  <c r="O110" i="32"/>
  <c r="N110" i="32"/>
  <c r="M110" i="32"/>
  <c r="L110" i="32"/>
  <c r="B107" i="34" s="1"/>
  <c r="I106" i="36" s="1"/>
  <c r="K110" i="32"/>
  <c r="J110" i="32"/>
  <c r="I110" i="32"/>
  <c r="H110" i="32"/>
  <c r="G110" i="32"/>
  <c r="F110" i="32"/>
  <c r="E110" i="32"/>
  <c r="D110" i="32"/>
  <c r="C110" i="32"/>
  <c r="B110" i="32"/>
  <c r="Q109" i="32"/>
  <c r="J106" i="34" s="1"/>
  <c r="R106" i="34" s="1"/>
  <c r="P109" i="32"/>
  <c r="O109" i="32"/>
  <c r="N109" i="32"/>
  <c r="M109" i="32"/>
  <c r="L109" i="32"/>
  <c r="B106" i="34" s="1"/>
  <c r="I105" i="36" s="1"/>
  <c r="K109" i="32"/>
  <c r="J109" i="32"/>
  <c r="I109" i="32"/>
  <c r="H109" i="32"/>
  <c r="G109" i="32"/>
  <c r="F109" i="32"/>
  <c r="E109" i="32"/>
  <c r="D109" i="32"/>
  <c r="C109" i="32"/>
  <c r="B109" i="32"/>
  <c r="Q108" i="32"/>
  <c r="J105" i="34" s="1"/>
  <c r="P108" i="32"/>
  <c r="O108" i="32"/>
  <c r="N108" i="32"/>
  <c r="M108" i="32"/>
  <c r="L108" i="32"/>
  <c r="B105" i="34" s="1"/>
  <c r="K108" i="32"/>
  <c r="J108" i="32"/>
  <c r="I108" i="32"/>
  <c r="H108" i="32"/>
  <c r="G108" i="32"/>
  <c r="F108" i="32"/>
  <c r="E108" i="32"/>
  <c r="D108" i="32"/>
  <c r="C108" i="32"/>
  <c r="B108" i="32"/>
  <c r="Q107" i="32"/>
  <c r="J104" i="34" s="1"/>
  <c r="R104" i="34" s="1"/>
  <c r="P107" i="32"/>
  <c r="O107" i="32"/>
  <c r="N107" i="32"/>
  <c r="M107" i="32"/>
  <c r="L107" i="32"/>
  <c r="B104" i="34" s="1"/>
  <c r="I103" i="36" s="1"/>
  <c r="K107" i="32"/>
  <c r="J107" i="32"/>
  <c r="I107" i="32"/>
  <c r="H107" i="32"/>
  <c r="G107" i="32"/>
  <c r="F107" i="32"/>
  <c r="E107" i="32"/>
  <c r="D107" i="32"/>
  <c r="C107" i="32"/>
  <c r="B107" i="32"/>
  <c r="Q106" i="32"/>
  <c r="J103" i="34" s="1"/>
  <c r="P106" i="32"/>
  <c r="O106" i="32"/>
  <c r="N106" i="32"/>
  <c r="M106" i="32"/>
  <c r="L106" i="32"/>
  <c r="B103" i="34" s="1"/>
  <c r="K106" i="32"/>
  <c r="J106" i="32"/>
  <c r="I106" i="32"/>
  <c r="H106" i="32"/>
  <c r="G106" i="32"/>
  <c r="F106" i="32"/>
  <c r="E106" i="32"/>
  <c r="D106" i="32"/>
  <c r="C106" i="32"/>
  <c r="B106" i="32"/>
  <c r="Q105" i="32"/>
  <c r="J102" i="34" s="1"/>
  <c r="R102" i="34" s="1"/>
  <c r="P105" i="32"/>
  <c r="O105" i="32"/>
  <c r="N105" i="32"/>
  <c r="M105" i="32"/>
  <c r="L105" i="32"/>
  <c r="B102" i="34" s="1"/>
  <c r="I101" i="36" s="1"/>
  <c r="K105" i="32"/>
  <c r="J105" i="32"/>
  <c r="I105" i="32"/>
  <c r="H105" i="32"/>
  <c r="G105" i="32"/>
  <c r="F105" i="32"/>
  <c r="E105" i="32"/>
  <c r="D105" i="32"/>
  <c r="C105" i="32"/>
  <c r="B105" i="32"/>
  <c r="Q104" i="32"/>
  <c r="J101" i="34" s="1"/>
  <c r="R101" i="34" s="1"/>
  <c r="P104" i="32"/>
  <c r="O104" i="32"/>
  <c r="N104" i="32"/>
  <c r="M104" i="32"/>
  <c r="L104" i="32"/>
  <c r="B101" i="34" s="1"/>
  <c r="I100" i="36" s="1"/>
  <c r="K104" i="32"/>
  <c r="J104" i="32"/>
  <c r="I104" i="32"/>
  <c r="H104" i="32"/>
  <c r="G104" i="32"/>
  <c r="F104" i="32"/>
  <c r="E104" i="32"/>
  <c r="D104" i="32"/>
  <c r="C104" i="32"/>
  <c r="B104" i="32"/>
  <c r="Q103" i="32"/>
  <c r="J100" i="34" s="1"/>
  <c r="R100" i="34" s="1"/>
  <c r="P103" i="32"/>
  <c r="O103" i="32"/>
  <c r="N103" i="32"/>
  <c r="M103" i="32"/>
  <c r="L103" i="32"/>
  <c r="B100" i="34" s="1"/>
  <c r="I99" i="36" s="1"/>
  <c r="K103" i="32"/>
  <c r="J103" i="32"/>
  <c r="I103" i="32"/>
  <c r="H103" i="32"/>
  <c r="G103" i="32"/>
  <c r="F103" i="32"/>
  <c r="E103" i="32"/>
  <c r="D103" i="32"/>
  <c r="C103" i="32"/>
  <c r="B103" i="32"/>
  <c r="Q102" i="32"/>
  <c r="J99" i="34" s="1"/>
  <c r="P102" i="32"/>
  <c r="O102" i="32"/>
  <c r="N102" i="32"/>
  <c r="M102" i="32"/>
  <c r="L102" i="32"/>
  <c r="B99" i="34" s="1"/>
  <c r="K102" i="32"/>
  <c r="J102" i="32"/>
  <c r="I102" i="32"/>
  <c r="H102" i="32"/>
  <c r="G102" i="32"/>
  <c r="F102" i="32"/>
  <c r="E102" i="32"/>
  <c r="D102" i="32"/>
  <c r="C102" i="32"/>
  <c r="B102" i="32"/>
  <c r="Q101" i="32"/>
  <c r="J98" i="34" s="1"/>
  <c r="P101" i="32"/>
  <c r="O101" i="32"/>
  <c r="N101" i="32"/>
  <c r="M101" i="32"/>
  <c r="L101" i="32"/>
  <c r="B98" i="34" s="1"/>
  <c r="K101" i="32"/>
  <c r="J101" i="32"/>
  <c r="I101" i="32"/>
  <c r="H101" i="32"/>
  <c r="G101" i="32"/>
  <c r="F101" i="32"/>
  <c r="E101" i="32"/>
  <c r="D101" i="32"/>
  <c r="C101" i="32"/>
  <c r="B101" i="32"/>
  <c r="Q100" i="32"/>
  <c r="J97" i="34" s="1"/>
  <c r="R97" i="34" s="1"/>
  <c r="P100" i="32"/>
  <c r="O100" i="32"/>
  <c r="N100" i="32"/>
  <c r="M100" i="32"/>
  <c r="L100" i="32"/>
  <c r="B97" i="34" s="1"/>
  <c r="I96" i="36" s="1"/>
  <c r="K100" i="32"/>
  <c r="J100" i="32"/>
  <c r="I100" i="32"/>
  <c r="H100" i="32"/>
  <c r="G100" i="32"/>
  <c r="F100" i="32"/>
  <c r="E100" i="32"/>
  <c r="D100" i="32"/>
  <c r="C100" i="32"/>
  <c r="B100" i="32"/>
  <c r="Q99" i="32"/>
  <c r="J96" i="34" s="1"/>
  <c r="R96" i="34" s="1"/>
  <c r="P99" i="32"/>
  <c r="O99" i="32"/>
  <c r="N99" i="32"/>
  <c r="M99" i="32"/>
  <c r="L99" i="32"/>
  <c r="B96" i="34" s="1"/>
  <c r="I95" i="36" s="1"/>
  <c r="K99" i="32"/>
  <c r="J99" i="32"/>
  <c r="I99" i="32"/>
  <c r="H99" i="32"/>
  <c r="G99" i="32"/>
  <c r="F99" i="32"/>
  <c r="E99" i="32"/>
  <c r="D99" i="32"/>
  <c r="C99" i="32"/>
  <c r="B99" i="32"/>
  <c r="Q98" i="32"/>
  <c r="J95" i="34" s="1"/>
  <c r="P98" i="32"/>
  <c r="O98" i="32"/>
  <c r="N98" i="32"/>
  <c r="M98" i="32"/>
  <c r="L98" i="32"/>
  <c r="B95" i="34" s="1"/>
  <c r="K98" i="32"/>
  <c r="J98" i="32"/>
  <c r="I98" i="32"/>
  <c r="H98" i="32"/>
  <c r="G98" i="32"/>
  <c r="F98" i="32"/>
  <c r="E98" i="32"/>
  <c r="D98" i="32"/>
  <c r="C98" i="32"/>
  <c r="B98" i="32"/>
  <c r="Q97" i="32"/>
  <c r="J94" i="34" s="1"/>
  <c r="R94" i="34" s="1"/>
  <c r="P97" i="32"/>
  <c r="O97" i="32"/>
  <c r="N97" i="32"/>
  <c r="M97" i="32"/>
  <c r="L97" i="32"/>
  <c r="B94" i="34" s="1"/>
  <c r="I93" i="36" s="1"/>
  <c r="K97" i="32"/>
  <c r="J97" i="32"/>
  <c r="I97" i="32"/>
  <c r="H97" i="32"/>
  <c r="G97" i="32"/>
  <c r="F97" i="32"/>
  <c r="E97" i="32"/>
  <c r="D97" i="32"/>
  <c r="C97" i="32"/>
  <c r="B97" i="32"/>
  <c r="Q96" i="32"/>
  <c r="J93" i="34" s="1"/>
  <c r="P96" i="32"/>
  <c r="O96" i="32"/>
  <c r="N96" i="32"/>
  <c r="M96" i="32"/>
  <c r="L96" i="32"/>
  <c r="B93" i="34" s="1"/>
  <c r="K96" i="32"/>
  <c r="J96" i="32"/>
  <c r="I96" i="32"/>
  <c r="H96" i="32"/>
  <c r="G96" i="32"/>
  <c r="F96" i="32"/>
  <c r="E96" i="32"/>
  <c r="D96" i="32"/>
  <c r="C96" i="32"/>
  <c r="B96" i="32"/>
  <c r="Q95" i="32"/>
  <c r="J92" i="34" s="1"/>
  <c r="R92" i="34" s="1"/>
  <c r="P95" i="32"/>
  <c r="O95" i="32"/>
  <c r="N95" i="32"/>
  <c r="M95" i="32"/>
  <c r="L95" i="32"/>
  <c r="B92" i="34" s="1"/>
  <c r="I91" i="36" s="1"/>
  <c r="K95" i="32"/>
  <c r="J95" i="32"/>
  <c r="I95" i="32"/>
  <c r="H95" i="32"/>
  <c r="G95" i="32"/>
  <c r="F95" i="32"/>
  <c r="E95" i="32"/>
  <c r="D95" i="32"/>
  <c r="C95" i="32"/>
  <c r="B95" i="32"/>
  <c r="Q94" i="32"/>
  <c r="J91" i="34" s="1"/>
  <c r="P94" i="32"/>
  <c r="O94" i="32"/>
  <c r="N94" i="32"/>
  <c r="M94" i="32"/>
  <c r="L94" i="32"/>
  <c r="B91" i="34" s="1"/>
  <c r="K94" i="32"/>
  <c r="J94" i="32"/>
  <c r="I94" i="32"/>
  <c r="H94" i="32"/>
  <c r="G94" i="32"/>
  <c r="F94" i="32"/>
  <c r="E94" i="32"/>
  <c r="D94" i="32"/>
  <c r="C94" i="32"/>
  <c r="B94" i="32"/>
  <c r="Q93" i="32"/>
  <c r="J90" i="34" s="1"/>
  <c r="P93" i="32"/>
  <c r="O93" i="32"/>
  <c r="N93" i="32"/>
  <c r="M93" i="32"/>
  <c r="L93" i="32"/>
  <c r="B90" i="34" s="1"/>
  <c r="K93" i="32"/>
  <c r="J93" i="32"/>
  <c r="I93" i="32"/>
  <c r="H93" i="32"/>
  <c r="G93" i="32"/>
  <c r="F93" i="32"/>
  <c r="E93" i="32"/>
  <c r="D93" i="32"/>
  <c r="C93" i="32"/>
  <c r="B93" i="32"/>
  <c r="Q92" i="32"/>
  <c r="J89" i="34" s="1"/>
  <c r="R89" i="34" s="1"/>
  <c r="P92" i="32"/>
  <c r="O92" i="32"/>
  <c r="N92" i="32"/>
  <c r="M92" i="32"/>
  <c r="L92" i="32"/>
  <c r="B89" i="34" s="1"/>
  <c r="I88" i="36" s="1"/>
  <c r="K92" i="32"/>
  <c r="J92" i="32"/>
  <c r="I92" i="32"/>
  <c r="H92" i="32"/>
  <c r="G92" i="32"/>
  <c r="F92" i="32"/>
  <c r="E92" i="32"/>
  <c r="D92" i="32"/>
  <c r="C92" i="32"/>
  <c r="B92" i="32"/>
  <c r="Q91" i="32"/>
  <c r="J88" i="34" s="1"/>
  <c r="R88" i="34" s="1"/>
  <c r="P91" i="32"/>
  <c r="O91" i="32"/>
  <c r="N91" i="32"/>
  <c r="M91" i="32"/>
  <c r="L91" i="32"/>
  <c r="B88" i="34" s="1"/>
  <c r="I87" i="36" s="1"/>
  <c r="K91" i="32"/>
  <c r="J91" i="32"/>
  <c r="I91" i="32"/>
  <c r="H91" i="32"/>
  <c r="G91" i="32"/>
  <c r="F91" i="32"/>
  <c r="E91" i="32"/>
  <c r="D91" i="32"/>
  <c r="C91" i="32"/>
  <c r="B91" i="32"/>
  <c r="Q90" i="32"/>
  <c r="J87" i="34" s="1"/>
  <c r="P90" i="32"/>
  <c r="O90" i="32"/>
  <c r="N90" i="32"/>
  <c r="M90" i="32"/>
  <c r="L90" i="32"/>
  <c r="B87" i="34" s="1"/>
  <c r="K90" i="32"/>
  <c r="J90" i="32"/>
  <c r="I90" i="32"/>
  <c r="H90" i="32"/>
  <c r="G90" i="32"/>
  <c r="F90" i="32"/>
  <c r="E90" i="32"/>
  <c r="D90" i="32"/>
  <c r="C90" i="32"/>
  <c r="B90" i="32"/>
  <c r="Q89" i="32"/>
  <c r="J86" i="34" s="1"/>
  <c r="P89" i="32"/>
  <c r="O89" i="32"/>
  <c r="N89" i="32"/>
  <c r="M89" i="32"/>
  <c r="L89" i="32"/>
  <c r="B86" i="34" s="1"/>
  <c r="K89" i="32"/>
  <c r="J89" i="32"/>
  <c r="I89" i="32"/>
  <c r="H89" i="32"/>
  <c r="G89" i="32"/>
  <c r="F89" i="32"/>
  <c r="E89" i="32"/>
  <c r="D89" i="32"/>
  <c r="C89" i="32"/>
  <c r="B89" i="32"/>
  <c r="Q88" i="32"/>
  <c r="J85" i="34" s="1"/>
  <c r="P88" i="32"/>
  <c r="O88" i="32"/>
  <c r="N88" i="32"/>
  <c r="M88" i="32"/>
  <c r="L88" i="32"/>
  <c r="B85" i="34" s="1"/>
  <c r="K88" i="32"/>
  <c r="J88" i="32"/>
  <c r="I88" i="32"/>
  <c r="H88" i="32"/>
  <c r="G88" i="32"/>
  <c r="F88" i="32"/>
  <c r="E88" i="32"/>
  <c r="D88" i="32"/>
  <c r="C88" i="32"/>
  <c r="B88" i="32"/>
  <c r="Q87" i="32"/>
  <c r="J84" i="34" s="1"/>
  <c r="P87" i="32"/>
  <c r="O87" i="32"/>
  <c r="N87" i="32"/>
  <c r="M87" i="32"/>
  <c r="L87" i="32"/>
  <c r="B84" i="34" s="1"/>
  <c r="K87" i="32"/>
  <c r="J87" i="32"/>
  <c r="I87" i="32"/>
  <c r="H87" i="32"/>
  <c r="G87" i="32"/>
  <c r="F87" i="32"/>
  <c r="E87" i="32"/>
  <c r="D87" i="32"/>
  <c r="C87" i="32"/>
  <c r="B87" i="32"/>
  <c r="Q86" i="32"/>
  <c r="J83" i="34" s="1"/>
  <c r="R83" i="34" s="1"/>
  <c r="P86" i="32"/>
  <c r="O86" i="32"/>
  <c r="N86" i="32"/>
  <c r="M86" i="32"/>
  <c r="L86" i="32"/>
  <c r="B83" i="34" s="1"/>
  <c r="I82" i="36" s="1"/>
  <c r="K86" i="32"/>
  <c r="J86" i="32"/>
  <c r="I86" i="32"/>
  <c r="H86" i="32"/>
  <c r="G86" i="32"/>
  <c r="F86" i="32"/>
  <c r="E86" i="32"/>
  <c r="D86" i="32"/>
  <c r="C86" i="32"/>
  <c r="B86" i="32"/>
  <c r="Q85" i="32"/>
  <c r="J82" i="34" s="1"/>
  <c r="R82" i="34" s="1"/>
  <c r="P85" i="32"/>
  <c r="O85" i="32"/>
  <c r="N85" i="32"/>
  <c r="M85" i="32"/>
  <c r="L85" i="32"/>
  <c r="B82" i="34" s="1"/>
  <c r="I81" i="36" s="1"/>
  <c r="K85" i="32"/>
  <c r="J85" i="32"/>
  <c r="I85" i="32"/>
  <c r="H85" i="32"/>
  <c r="G85" i="32"/>
  <c r="F85" i="32"/>
  <c r="E85" i="32"/>
  <c r="D85" i="32"/>
  <c r="C85" i="32"/>
  <c r="B85" i="32"/>
  <c r="Q84" i="32"/>
  <c r="J81" i="34" s="1"/>
  <c r="R81" i="34" s="1"/>
  <c r="P84" i="32"/>
  <c r="O84" i="32"/>
  <c r="N84" i="32"/>
  <c r="M84" i="32"/>
  <c r="L84" i="32"/>
  <c r="B81" i="34" s="1"/>
  <c r="I80" i="36" s="1"/>
  <c r="K84" i="32"/>
  <c r="J84" i="32"/>
  <c r="I84" i="32"/>
  <c r="H84" i="32"/>
  <c r="G84" i="32"/>
  <c r="F84" i="32"/>
  <c r="E84" i="32"/>
  <c r="D84" i="32"/>
  <c r="C84" i="32"/>
  <c r="B84" i="32"/>
  <c r="Q83" i="32"/>
  <c r="J80" i="34" s="1"/>
  <c r="R80" i="34" s="1"/>
  <c r="P83" i="32"/>
  <c r="O83" i="32"/>
  <c r="N83" i="32"/>
  <c r="M83" i="32"/>
  <c r="L83" i="32"/>
  <c r="B80" i="34" s="1"/>
  <c r="I79" i="36" s="1"/>
  <c r="K83" i="32"/>
  <c r="J83" i="32"/>
  <c r="I83" i="32"/>
  <c r="H83" i="32"/>
  <c r="G83" i="32"/>
  <c r="F83" i="32"/>
  <c r="E83" i="32"/>
  <c r="D83" i="32"/>
  <c r="C83" i="32"/>
  <c r="B83" i="32"/>
  <c r="Q82" i="32"/>
  <c r="J79" i="34" s="1"/>
  <c r="R79" i="34" s="1"/>
  <c r="P82" i="32"/>
  <c r="O82" i="32"/>
  <c r="N82" i="32"/>
  <c r="M82" i="32"/>
  <c r="L82" i="32"/>
  <c r="B79" i="34" s="1"/>
  <c r="I78" i="36" s="1"/>
  <c r="K82" i="32"/>
  <c r="J82" i="32"/>
  <c r="I82" i="32"/>
  <c r="H82" i="32"/>
  <c r="G82" i="32"/>
  <c r="F82" i="32"/>
  <c r="E82" i="32"/>
  <c r="D82" i="32"/>
  <c r="C82" i="32"/>
  <c r="B82" i="32"/>
  <c r="Q81" i="32"/>
  <c r="J78" i="34" s="1"/>
  <c r="P81" i="32"/>
  <c r="O81" i="32"/>
  <c r="N81" i="32"/>
  <c r="M81" i="32"/>
  <c r="L81" i="32"/>
  <c r="B78" i="34" s="1"/>
  <c r="K81" i="32"/>
  <c r="J81" i="32"/>
  <c r="I81" i="32"/>
  <c r="H81" i="32"/>
  <c r="G81" i="32"/>
  <c r="F81" i="32"/>
  <c r="E81" i="32"/>
  <c r="D81" i="32"/>
  <c r="C81" i="32"/>
  <c r="B81" i="32"/>
  <c r="Q80" i="32"/>
  <c r="J77" i="34" s="1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C80" i="32"/>
  <c r="B80" i="32"/>
  <c r="Q79" i="32"/>
  <c r="J76" i="34" s="1"/>
  <c r="P79" i="32"/>
  <c r="O79" i="32"/>
  <c r="N79" i="32"/>
  <c r="M79" i="32"/>
  <c r="L79" i="32"/>
  <c r="B76" i="34" s="1"/>
  <c r="K79" i="32"/>
  <c r="J79" i="32"/>
  <c r="I79" i="32"/>
  <c r="H79" i="32"/>
  <c r="G79" i="32"/>
  <c r="F79" i="32"/>
  <c r="E79" i="32"/>
  <c r="D79" i="32"/>
  <c r="C79" i="32"/>
  <c r="B79" i="32"/>
  <c r="Q78" i="32"/>
  <c r="J75" i="34" s="1"/>
  <c r="R75" i="34" s="1"/>
  <c r="P78" i="32"/>
  <c r="O78" i="32"/>
  <c r="N78" i="32"/>
  <c r="M78" i="32"/>
  <c r="L78" i="32"/>
  <c r="B75" i="34" s="1"/>
  <c r="I74" i="36" s="1"/>
  <c r="K78" i="32"/>
  <c r="J78" i="32"/>
  <c r="I78" i="32"/>
  <c r="H78" i="32"/>
  <c r="G78" i="32"/>
  <c r="F78" i="32"/>
  <c r="E78" i="32"/>
  <c r="D78" i="32"/>
  <c r="C78" i="32"/>
  <c r="B78" i="32"/>
  <c r="Q77" i="32"/>
  <c r="J74" i="34" s="1"/>
  <c r="P77" i="32"/>
  <c r="O77" i="32"/>
  <c r="N77" i="32"/>
  <c r="M77" i="32"/>
  <c r="L77" i="32"/>
  <c r="B74" i="34" s="1"/>
  <c r="K77" i="32"/>
  <c r="J77" i="32"/>
  <c r="I77" i="32"/>
  <c r="H77" i="32"/>
  <c r="G77" i="32"/>
  <c r="F77" i="32"/>
  <c r="E77" i="32"/>
  <c r="D77" i="32"/>
  <c r="C77" i="32"/>
  <c r="B77" i="32"/>
  <c r="Q76" i="32"/>
  <c r="J73" i="34" s="1"/>
  <c r="P76" i="32"/>
  <c r="O76" i="32"/>
  <c r="N76" i="32"/>
  <c r="M76" i="32"/>
  <c r="L76" i="32"/>
  <c r="B73" i="34" s="1"/>
  <c r="K76" i="32"/>
  <c r="J76" i="32"/>
  <c r="I76" i="32"/>
  <c r="H76" i="32"/>
  <c r="G76" i="32"/>
  <c r="F76" i="32"/>
  <c r="E76" i="32"/>
  <c r="D76" i="32"/>
  <c r="C76" i="32"/>
  <c r="B76" i="32"/>
  <c r="Q75" i="32"/>
  <c r="J72" i="34" s="1"/>
  <c r="R72" i="34" s="1"/>
  <c r="P75" i="32"/>
  <c r="O75" i="32"/>
  <c r="N75" i="32"/>
  <c r="M75" i="32"/>
  <c r="L75" i="32"/>
  <c r="B72" i="34" s="1"/>
  <c r="I71" i="36" s="1"/>
  <c r="K75" i="32"/>
  <c r="J75" i="32"/>
  <c r="I75" i="32"/>
  <c r="H75" i="32"/>
  <c r="G75" i="32"/>
  <c r="F75" i="32"/>
  <c r="E75" i="32"/>
  <c r="D75" i="32"/>
  <c r="C75" i="32"/>
  <c r="B75" i="32"/>
  <c r="Q74" i="32"/>
  <c r="J71" i="34" s="1"/>
  <c r="R71" i="34" s="1"/>
  <c r="P74" i="32"/>
  <c r="O74" i="32"/>
  <c r="N74" i="32"/>
  <c r="M74" i="32"/>
  <c r="L74" i="32"/>
  <c r="B71" i="34" s="1"/>
  <c r="I70" i="36" s="1"/>
  <c r="K74" i="32"/>
  <c r="J74" i="32"/>
  <c r="I74" i="32"/>
  <c r="H74" i="32"/>
  <c r="G74" i="32"/>
  <c r="F74" i="32"/>
  <c r="E74" i="32"/>
  <c r="D74" i="32"/>
  <c r="C74" i="32"/>
  <c r="B74" i="32"/>
  <c r="Q73" i="32"/>
  <c r="J70" i="34" s="1"/>
  <c r="R70" i="34" s="1"/>
  <c r="P73" i="32"/>
  <c r="O73" i="32"/>
  <c r="N73" i="32"/>
  <c r="M73" i="32"/>
  <c r="L73" i="32"/>
  <c r="B70" i="34" s="1"/>
  <c r="I69" i="36" s="1"/>
  <c r="K73" i="32"/>
  <c r="J73" i="32"/>
  <c r="I73" i="32"/>
  <c r="H73" i="32"/>
  <c r="G73" i="32"/>
  <c r="F73" i="32"/>
  <c r="E73" i="32"/>
  <c r="D73" i="32"/>
  <c r="C73" i="32"/>
  <c r="B73" i="32"/>
  <c r="Q72" i="32"/>
  <c r="J69" i="34" s="1"/>
  <c r="P72" i="32"/>
  <c r="O72" i="32"/>
  <c r="N72" i="32"/>
  <c r="M72" i="32"/>
  <c r="L72" i="32"/>
  <c r="B69" i="34" s="1"/>
  <c r="K72" i="32"/>
  <c r="J72" i="32"/>
  <c r="I72" i="32"/>
  <c r="H72" i="32"/>
  <c r="G72" i="32"/>
  <c r="F72" i="32"/>
  <c r="E72" i="32"/>
  <c r="D72" i="32"/>
  <c r="C72" i="32"/>
  <c r="B72" i="32"/>
  <c r="Q71" i="32"/>
  <c r="J68" i="34" s="1"/>
  <c r="R68" i="34" s="1"/>
  <c r="P71" i="32"/>
  <c r="O71" i="32"/>
  <c r="N71" i="32"/>
  <c r="M71" i="32"/>
  <c r="L71" i="32"/>
  <c r="B68" i="34" s="1"/>
  <c r="I67" i="36" s="1"/>
  <c r="K71" i="32"/>
  <c r="J71" i="32"/>
  <c r="I71" i="32"/>
  <c r="H71" i="32"/>
  <c r="G71" i="32"/>
  <c r="F71" i="32"/>
  <c r="E71" i="32"/>
  <c r="D71" i="32"/>
  <c r="C71" i="32"/>
  <c r="B71" i="32"/>
  <c r="Q70" i="32"/>
  <c r="J67" i="34" s="1"/>
  <c r="P70" i="32"/>
  <c r="O70" i="32"/>
  <c r="N70" i="32"/>
  <c r="M70" i="32"/>
  <c r="L70" i="32"/>
  <c r="B67" i="34" s="1"/>
  <c r="K70" i="32"/>
  <c r="J70" i="32"/>
  <c r="I70" i="32"/>
  <c r="H70" i="32"/>
  <c r="G70" i="32"/>
  <c r="F70" i="32"/>
  <c r="E70" i="32"/>
  <c r="D70" i="32"/>
  <c r="C70" i="32"/>
  <c r="B70" i="32"/>
  <c r="Q69" i="32"/>
  <c r="J66" i="34" s="1"/>
  <c r="R66" i="34" s="1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Q68" i="32"/>
  <c r="J65" i="34" s="1"/>
  <c r="P68" i="32"/>
  <c r="O68" i="32"/>
  <c r="N68" i="32"/>
  <c r="M68" i="32"/>
  <c r="L68" i="32"/>
  <c r="B65" i="34" s="1"/>
  <c r="K68" i="32"/>
  <c r="J68" i="32"/>
  <c r="I68" i="32"/>
  <c r="H68" i="32"/>
  <c r="G68" i="32"/>
  <c r="F68" i="32"/>
  <c r="E68" i="32"/>
  <c r="D68" i="32"/>
  <c r="C68" i="32"/>
  <c r="B68" i="32"/>
  <c r="Q67" i="32"/>
  <c r="J64" i="34" s="1"/>
  <c r="R64" i="34" s="1"/>
  <c r="P67" i="32"/>
  <c r="O67" i="32"/>
  <c r="N67" i="32"/>
  <c r="M67" i="32"/>
  <c r="L67" i="32"/>
  <c r="B64" i="34" s="1"/>
  <c r="I63" i="36" s="1"/>
  <c r="K67" i="32"/>
  <c r="J67" i="32"/>
  <c r="I67" i="32"/>
  <c r="H67" i="32"/>
  <c r="G67" i="32"/>
  <c r="F67" i="32"/>
  <c r="E67" i="32"/>
  <c r="D67" i="32"/>
  <c r="C67" i="32"/>
  <c r="B67" i="32"/>
  <c r="Q66" i="32"/>
  <c r="J63" i="34" s="1"/>
  <c r="P66" i="32"/>
  <c r="O66" i="32"/>
  <c r="N66" i="32"/>
  <c r="M66" i="32"/>
  <c r="L66" i="32"/>
  <c r="B63" i="34" s="1"/>
  <c r="K66" i="32"/>
  <c r="J66" i="32"/>
  <c r="I66" i="32"/>
  <c r="H66" i="32"/>
  <c r="G66" i="32"/>
  <c r="F66" i="32"/>
  <c r="E66" i="32"/>
  <c r="D66" i="32"/>
  <c r="C66" i="32"/>
  <c r="B66" i="32"/>
  <c r="Q65" i="32"/>
  <c r="J62" i="34" s="1"/>
  <c r="P65" i="32"/>
  <c r="O65" i="32"/>
  <c r="N65" i="32"/>
  <c r="M65" i="32"/>
  <c r="L65" i="32"/>
  <c r="B62" i="34" s="1"/>
  <c r="K65" i="32"/>
  <c r="J65" i="32"/>
  <c r="I65" i="32"/>
  <c r="H65" i="32"/>
  <c r="G65" i="32"/>
  <c r="F65" i="32"/>
  <c r="E65" i="32"/>
  <c r="D65" i="32"/>
  <c r="C65" i="32"/>
  <c r="B65" i="32"/>
  <c r="Q64" i="32"/>
  <c r="J61" i="34" s="1"/>
  <c r="P64" i="32"/>
  <c r="O64" i="32"/>
  <c r="N64" i="32"/>
  <c r="M64" i="32"/>
  <c r="L64" i="32"/>
  <c r="B61" i="34" s="1"/>
  <c r="K64" i="32"/>
  <c r="J64" i="32"/>
  <c r="I64" i="32"/>
  <c r="H64" i="32"/>
  <c r="G64" i="32"/>
  <c r="F64" i="32"/>
  <c r="E64" i="32"/>
  <c r="D64" i="32"/>
  <c r="C64" i="32"/>
  <c r="B64" i="32"/>
  <c r="Q63" i="32"/>
  <c r="J60" i="34" s="1"/>
  <c r="P63" i="32"/>
  <c r="O63" i="32"/>
  <c r="N63" i="32"/>
  <c r="M63" i="32"/>
  <c r="L63" i="32"/>
  <c r="B60" i="34" s="1"/>
  <c r="I59" i="36" s="1"/>
  <c r="K63" i="32"/>
  <c r="J63" i="32"/>
  <c r="I63" i="32"/>
  <c r="H63" i="32"/>
  <c r="G63" i="32"/>
  <c r="F63" i="32"/>
  <c r="E63" i="32"/>
  <c r="D63" i="32"/>
  <c r="C63" i="32"/>
  <c r="B63" i="32"/>
  <c r="Q62" i="32"/>
  <c r="J59" i="34" s="1"/>
  <c r="P62" i="32"/>
  <c r="O62" i="32"/>
  <c r="N62" i="32"/>
  <c r="M62" i="32"/>
  <c r="L62" i="32"/>
  <c r="B59" i="34" s="1"/>
  <c r="K62" i="32"/>
  <c r="J62" i="32"/>
  <c r="I62" i="32"/>
  <c r="H62" i="32"/>
  <c r="G62" i="32"/>
  <c r="F62" i="32"/>
  <c r="E62" i="32"/>
  <c r="D62" i="32"/>
  <c r="C62" i="32"/>
  <c r="B62" i="32"/>
  <c r="Q61" i="32"/>
  <c r="J58" i="34" s="1"/>
  <c r="P61" i="32"/>
  <c r="O61" i="32"/>
  <c r="N61" i="32"/>
  <c r="M61" i="32"/>
  <c r="L61" i="32"/>
  <c r="B58" i="34" s="1"/>
  <c r="I57" i="36" s="1"/>
  <c r="K61" i="32"/>
  <c r="J61" i="32"/>
  <c r="I61" i="32"/>
  <c r="H61" i="32"/>
  <c r="G61" i="32"/>
  <c r="F61" i="32"/>
  <c r="E61" i="32"/>
  <c r="D61" i="32"/>
  <c r="C61" i="32"/>
  <c r="B61" i="32"/>
  <c r="Q60" i="32"/>
  <c r="J57" i="34" s="1"/>
  <c r="P60" i="32"/>
  <c r="O60" i="32"/>
  <c r="N60" i="32"/>
  <c r="M60" i="32"/>
  <c r="L60" i="32"/>
  <c r="B57" i="34" s="1"/>
  <c r="K60" i="32"/>
  <c r="J60" i="32"/>
  <c r="I60" i="32"/>
  <c r="H60" i="32"/>
  <c r="G60" i="32"/>
  <c r="F60" i="32"/>
  <c r="E60" i="32"/>
  <c r="D60" i="32"/>
  <c r="C60" i="32"/>
  <c r="B60" i="32"/>
  <c r="Q59" i="32"/>
  <c r="J56" i="34" s="1"/>
  <c r="P59" i="32"/>
  <c r="O59" i="32"/>
  <c r="N59" i="32"/>
  <c r="M59" i="32"/>
  <c r="L59" i="32"/>
  <c r="K59" i="32"/>
  <c r="J59" i="32"/>
  <c r="I59" i="32"/>
  <c r="H59" i="32"/>
  <c r="G59" i="32"/>
  <c r="F59" i="32"/>
  <c r="E59" i="32"/>
  <c r="D59" i="32"/>
  <c r="C59" i="32"/>
  <c r="B59" i="32"/>
  <c r="Q58" i="32"/>
  <c r="J55" i="34" s="1"/>
  <c r="R55" i="34" s="1"/>
  <c r="P58" i="32"/>
  <c r="O58" i="32"/>
  <c r="N58" i="32"/>
  <c r="M58" i="32"/>
  <c r="L58" i="32"/>
  <c r="B55" i="34" s="1"/>
  <c r="I54" i="36" s="1"/>
  <c r="K58" i="32"/>
  <c r="J58" i="32"/>
  <c r="I58" i="32"/>
  <c r="H58" i="32"/>
  <c r="G58" i="32"/>
  <c r="F58" i="32"/>
  <c r="E58" i="32"/>
  <c r="D58" i="32"/>
  <c r="C58" i="32"/>
  <c r="B58" i="32"/>
  <c r="Q57" i="32"/>
  <c r="J54" i="34" s="1"/>
  <c r="P57" i="32"/>
  <c r="O57" i="32"/>
  <c r="N57" i="32"/>
  <c r="M57" i="32"/>
  <c r="L57" i="32"/>
  <c r="B54" i="34" s="1"/>
  <c r="K57" i="32"/>
  <c r="J57" i="32"/>
  <c r="I57" i="32"/>
  <c r="H57" i="32"/>
  <c r="G57" i="32"/>
  <c r="F57" i="32"/>
  <c r="E57" i="32"/>
  <c r="D57" i="32"/>
  <c r="C57" i="32"/>
  <c r="B57" i="32"/>
  <c r="Q56" i="32"/>
  <c r="J53" i="34" s="1"/>
  <c r="P56" i="32"/>
  <c r="O56" i="32"/>
  <c r="N56" i="32"/>
  <c r="M56" i="32"/>
  <c r="L56" i="32"/>
  <c r="B53" i="34" s="1"/>
  <c r="K56" i="32"/>
  <c r="J56" i="32"/>
  <c r="I56" i="32"/>
  <c r="H56" i="32"/>
  <c r="G56" i="32"/>
  <c r="F56" i="32"/>
  <c r="E56" i="32"/>
  <c r="D56" i="32"/>
  <c r="C56" i="32"/>
  <c r="B56" i="32"/>
  <c r="Q55" i="32"/>
  <c r="J52" i="34" s="1"/>
  <c r="P55" i="32"/>
  <c r="O55" i="32"/>
  <c r="N55" i="32"/>
  <c r="M55" i="32"/>
  <c r="L55" i="32"/>
  <c r="B52" i="34" s="1"/>
  <c r="K55" i="32"/>
  <c r="J55" i="32"/>
  <c r="I55" i="32"/>
  <c r="H55" i="32"/>
  <c r="G55" i="32"/>
  <c r="F55" i="32"/>
  <c r="E55" i="32"/>
  <c r="D55" i="32"/>
  <c r="C55" i="32"/>
  <c r="B55" i="32"/>
  <c r="Q54" i="32"/>
  <c r="J51" i="34" s="1"/>
  <c r="R51" i="34" s="1"/>
  <c r="P54" i="32"/>
  <c r="O54" i="32"/>
  <c r="N54" i="32"/>
  <c r="M54" i="32"/>
  <c r="L54" i="32"/>
  <c r="B51" i="34" s="1"/>
  <c r="I50" i="36" s="1"/>
  <c r="K54" i="32"/>
  <c r="J54" i="32"/>
  <c r="I54" i="32"/>
  <c r="H54" i="32"/>
  <c r="G54" i="32"/>
  <c r="F54" i="32"/>
  <c r="E54" i="32"/>
  <c r="D54" i="32"/>
  <c r="C54" i="32"/>
  <c r="B54" i="32"/>
  <c r="Q53" i="32"/>
  <c r="J50" i="34" s="1"/>
  <c r="R50" i="34" s="1"/>
  <c r="P53" i="32"/>
  <c r="O53" i="32"/>
  <c r="N53" i="32"/>
  <c r="M53" i="32"/>
  <c r="L53" i="32"/>
  <c r="K53" i="32"/>
  <c r="J53" i="32"/>
  <c r="I53" i="32"/>
  <c r="H53" i="32"/>
  <c r="G53" i="32"/>
  <c r="F53" i="32"/>
  <c r="E53" i="32"/>
  <c r="D53" i="32"/>
  <c r="C53" i="32"/>
  <c r="B53" i="32"/>
  <c r="Q52" i="32"/>
  <c r="J49" i="34" s="1"/>
  <c r="P52" i="32"/>
  <c r="O52" i="32"/>
  <c r="N52" i="32"/>
  <c r="M52" i="32"/>
  <c r="L52" i="32"/>
  <c r="B49" i="34" s="1"/>
  <c r="K52" i="32"/>
  <c r="J52" i="32"/>
  <c r="I52" i="32"/>
  <c r="H52" i="32"/>
  <c r="G52" i="32"/>
  <c r="F52" i="32"/>
  <c r="E52" i="32"/>
  <c r="D52" i="32"/>
  <c r="C52" i="32"/>
  <c r="B52" i="32"/>
  <c r="Q51" i="32"/>
  <c r="J48" i="34" s="1"/>
  <c r="R48" i="34" s="1"/>
  <c r="P51" i="32"/>
  <c r="O51" i="32"/>
  <c r="N51" i="32"/>
  <c r="M51" i="32"/>
  <c r="L51" i="32"/>
  <c r="B48" i="34" s="1"/>
  <c r="I47" i="36" s="1"/>
  <c r="K51" i="32"/>
  <c r="J51" i="32"/>
  <c r="I51" i="32"/>
  <c r="H51" i="32"/>
  <c r="G51" i="32"/>
  <c r="F51" i="32"/>
  <c r="E51" i="32"/>
  <c r="D51" i="32"/>
  <c r="C51" i="32"/>
  <c r="B51" i="32"/>
  <c r="Q50" i="32"/>
  <c r="J47" i="34" s="1"/>
  <c r="R47" i="34" s="1"/>
  <c r="P50" i="32"/>
  <c r="O50" i="32"/>
  <c r="N50" i="32"/>
  <c r="M50" i="32"/>
  <c r="L50" i="32"/>
  <c r="B47" i="34" s="1"/>
  <c r="I46" i="36" s="1"/>
  <c r="K50" i="32"/>
  <c r="J50" i="32"/>
  <c r="I50" i="32"/>
  <c r="H50" i="32"/>
  <c r="G50" i="32"/>
  <c r="F50" i="32"/>
  <c r="E50" i="32"/>
  <c r="D50" i="32"/>
  <c r="C50" i="32"/>
  <c r="B50" i="32"/>
  <c r="Q49" i="32"/>
  <c r="J46" i="34" s="1"/>
  <c r="R46" i="34" s="1"/>
  <c r="P49" i="32"/>
  <c r="O49" i="32"/>
  <c r="N49" i="32"/>
  <c r="M49" i="32"/>
  <c r="L49" i="32"/>
  <c r="B46" i="34" s="1"/>
  <c r="I45" i="36" s="1"/>
  <c r="K49" i="32"/>
  <c r="J49" i="32"/>
  <c r="I49" i="32"/>
  <c r="H49" i="32"/>
  <c r="G49" i="32"/>
  <c r="F49" i="32"/>
  <c r="E49" i="32"/>
  <c r="D49" i="32"/>
  <c r="C49" i="32"/>
  <c r="B49" i="32"/>
  <c r="Q48" i="32"/>
  <c r="J45" i="34" s="1"/>
  <c r="R45" i="34" s="1"/>
  <c r="P48" i="32"/>
  <c r="O48" i="32"/>
  <c r="N48" i="32"/>
  <c r="M48" i="32"/>
  <c r="L48" i="32"/>
  <c r="B45" i="34" s="1"/>
  <c r="I44" i="36" s="1"/>
  <c r="K48" i="32"/>
  <c r="J48" i="32"/>
  <c r="I48" i="32"/>
  <c r="H48" i="32"/>
  <c r="G48" i="32"/>
  <c r="F48" i="32"/>
  <c r="E48" i="32"/>
  <c r="D48" i="32"/>
  <c r="C48" i="32"/>
  <c r="B48" i="32"/>
  <c r="Q47" i="32"/>
  <c r="J44" i="34" s="1"/>
  <c r="R44" i="34" s="1"/>
  <c r="P47" i="32"/>
  <c r="O47" i="32"/>
  <c r="N47" i="32"/>
  <c r="M47" i="32"/>
  <c r="L47" i="32"/>
  <c r="B44" i="34" s="1"/>
  <c r="I43" i="36" s="1"/>
  <c r="K47" i="32"/>
  <c r="J47" i="32"/>
  <c r="I47" i="32"/>
  <c r="H47" i="32"/>
  <c r="G47" i="32"/>
  <c r="F47" i="32"/>
  <c r="E47" i="32"/>
  <c r="D47" i="32"/>
  <c r="C47" i="32"/>
  <c r="B47" i="32"/>
  <c r="Q46" i="32"/>
  <c r="J43" i="34" s="1"/>
  <c r="P46" i="32"/>
  <c r="O46" i="32"/>
  <c r="N46" i="32"/>
  <c r="M46" i="32"/>
  <c r="L46" i="32"/>
  <c r="B43" i="34" s="1"/>
  <c r="K46" i="32"/>
  <c r="J46" i="32"/>
  <c r="I46" i="32"/>
  <c r="H46" i="32"/>
  <c r="G46" i="32"/>
  <c r="F46" i="32"/>
  <c r="E46" i="32"/>
  <c r="D46" i="32"/>
  <c r="C46" i="32"/>
  <c r="B46" i="32"/>
  <c r="Q45" i="32"/>
  <c r="J42" i="34" s="1"/>
  <c r="P45" i="32"/>
  <c r="O45" i="32"/>
  <c r="N45" i="32"/>
  <c r="M45" i="32"/>
  <c r="L45" i="32"/>
  <c r="B42" i="34" s="1"/>
  <c r="K45" i="32"/>
  <c r="J45" i="32"/>
  <c r="I45" i="32"/>
  <c r="H45" i="32"/>
  <c r="G45" i="32"/>
  <c r="F45" i="32"/>
  <c r="E45" i="32"/>
  <c r="D45" i="32"/>
  <c r="C45" i="32"/>
  <c r="B45" i="32"/>
  <c r="Q44" i="32"/>
  <c r="J41" i="34" s="1"/>
  <c r="R41" i="34" s="1"/>
  <c r="P44" i="32"/>
  <c r="O44" i="32"/>
  <c r="N44" i="32"/>
  <c r="M44" i="32"/>
  <c r="L44" i="32"/>
  <c r="B41" i="34" s="1"/>
  <c r="I40" i="36" s="1"/>
  <c r="K44" i="32"/>
  <c r="J44" i="32"/>
  <c r="I44" i="32"/>
  <c r="H44" i="32"/>
  <c r="G44" i="32"/>
  <c r="F44" i="32"/>
  <c r="E44" i="32"/>
  <c r="D44" i="32"/>
  <c r="C44" i="32"/>
  <c r="B44" i="32"/>
  <c r="Q43" i="32"/>
  <c r="J40" i="34" s="1"/>
  <c r="P43" i="32"/>
  <c r="O43" i="32"/>
  <c r="N43" i="32"/>
  <c r="M43" i="32"/>
  <c r="L43" i="32"/>
  <c r="B40" i="34" s="1"/>
  <c r="K43" i="32"/>
  <c r="J43" i="32"/>
  <c r="I43" i="32"/>
  <c r="H43" i="32"/>
  <c r="G43" i="32"/>
  <c r="F43" i="32"/>
  <c r="E43" i="32"/>
  <c r="D43" i="32"/>
  <c r="C43" i="32"/>
  <c r="B43" i="32"/>
  <c r="Q42" i="32"/>
  <c r="J39" i="34" s="1"/>
  <c r="P42" i="32"/>
  <c r="O42" i="32"/>
  <c r="N42" i="32"/>
  <c r="M42" i="32"/>
  <c r="L42" i="32"/>
  <c r="B39" i="34" s="1"/>
  <c r="K42" i="32"/>
  <c r="J42" i="32"/>
  <c r="I42" i="32"/>
  <c r="H42" i="32"/>
  <c r="G42" i="32"/>
  <c r="F42" i="32"/>
  <c r="E42" i="32"/>
  <c r="D42" i="32"/>
  <c r="C42" i="32"/>
  <c r="B42" i="32"/>
  <c r="Q41" i="32"/>
  <c r="J38" i="34" s="1"/>
  <c r="R38" i="34" s="1"/>
  <c r="P41" i="32"/>
  <c r="O41" i="32"/>
  <c r="N41" i="32"/>
  <c r="M41" i="32"/>
  <c r="L41" i="32"/>
  <c r="B38" i="34" s="1"/>
  <c r="I37" i="36" s="1"/>
  <c r="K41" i="32"/>
  <c r="J41" i="32"/>
  <c r="I41" i="32"/>
  <c r="H41" i="32"/>
  <c r="G41" i="32"/>
  <c r="F41" i="32"/>
  <c r="E41" i="32"/>
  <c r="D41" i="32"/>
  <c r="C41" i="32"/>
  <c r="B41" i="32"/>
  <c r="Q40" i="32"/>
  <c r="J37" i="34" s="1"/>
  <c r="P40" i="32"/>
  <c r="O40" i="32"/>
  <c r="N40" i="32"/>
  <c r="M40" i="32"/>
  <c r="L40" i="32"/>
  <c r="B37" i="34" s="1"/>
  <c r="K40" i="32"/>
  <c r="J40" i="32"/>
  <c r="I40" i="32"/>
  <c r="H40" i="32"/>
  <c r="G40" i="32"/>
  <c r="F40" i="32"/>
  <c r="E40" i="32"/>
  <c r="D40" i="32"/>
  <c r="C40" i="32"/>
  <c r="B40" i="32"/>
  <c r="Q39" i="32"/>
  <c r="J36" i="34" s="1"/>
  <c r="R36" i="34" s="1"/>
  <c r="P39" i="32"/>
  <c r="O39" i="32"/>
  <c r="N39" i="32"/>
  <c r="M39" i="32"/>
  <c r="L39" i="32"/>
  <c r="B36" i="34" s="1"/>
  <c r="I35" i="36" s="1"/>
  <c r="K39" i="32"/>
  <c r="J39" i="32"/>
  <c r="I39" i="32"/>
  <c r="H39" i="32"/>
  <c r="G39" i="32"/>
  <c r="F39" i="32"/>
  <c r="E39" i="32"/>
  <c r="D39" i="32"/>
  <c r="C39" i="32"/>
  <c r="B39" i="32"/>
  <c r="Q38" i="32"/>
  <c r="J35" i="34" s="1"/>
  <c r="P38" i="32"/>
  <c r="O38" i="32"/>
  <c r="N38" i="32"/>
  <c r="M38" i="32"/>
  <c r="L38" i="32"/>
  <c r="B35" i="34" s="1"/>
  <c r="K38" i="32"/>
  <c r="J38" i="32"/>
  <c r="I38" i="32"/>
  <c r="H38" i="32"/>
  <c r="G38" i="32"/>
  <c r="F38" i="32"/>
  <c r="E38" i="32"/>
  <c r="D38" i="32"/>
  <c r="C38" i="32"/>
  <c r="B38" i="32"/>
  <c r="Q37" i="32"/>
  <c r="J34" i="34" s="1"/>
  <c r="P37" i="32"/>
  <c r="O37" i="32"/>
  <c r="N37" i="32"/>
  <c r="M37" i="32"/>
  <c r="L37" i="32"/>
  <c r="B34" i="34" s="1"/>
  <c r="K37" i="32"/>
  <c r="J37" i="32"/>
  <c r="I37" i="32"/>
  <c r="H37" i="32"/>
  <c r="G37" i="32"/>
  <c r="F37" i="32"/>
  <c r="E37" i="32"/>
  <c r="D37" i="32"/>
  <c r="C37" i="32"/>
  <c r="B37" i="32"/>
  <c r="Q36" i="32"/>
  <c r="J33" i="34" s="1"/>
  <c r="R33" i="34" s="1"/>
  <c r="P36" i="32"/>
  <c r="O36" i="32"/>
  <c r="N36" i="32"/>
  <c r="M36" i="32"/>
  <c r="L36" i="32"/>
  <c r="B33" i="34" s="1"/>
  <c r="I32" i="36" s="1"/>
  <c r="K36" i="32"/>
  <c r="J36" i="32"/>
  <c r="I36" i="32"/>
  <c r="H36" i="32"/>
  <c r="G36" i="32"/>
  <c r="F36" i="32"/>
  <c r="E36" i="32"/>
  <c r="D36" i="32"/>
  <c r="C36" i="32"/>
  <c r="B36" i="32"/>
  <c r="Q35" i="32"/>
  <c r="J32" i="34" s="1"/>
  <c r="R32" i="34" s="1"/>
  <c r="P35" i="32"/>
  <c r="O35" i="32"/>
  <c r="N35" i="32"/>
  <c r="M35" i="32"/>
  <c r="L35" i="32"/>
  <c r="B32" i="34" s="1"/>
  <c r="I31" i="36" s="1"/>
  <c r="K35" i="32"/>
  <c r="J35" i="32"/>
  <c r="I35" i="32"/>
  <c r="H35" i="32"/>
  <c r="G35" i="32"/>
  <c r="F35" i="32"/>
  <c r="E35" i="32"/>
  <c r="D35" i="32"/>
  <c r="C35" i="32"/>
  <c r="B35" i="32"/>
  <c r="Q34" i="32"/>
  <c r="J31" i="34" s="1"/>
  <c r="P34" i="32"/>
  <c r="O34" i="32"/>
  <c r="N34" i="32"/>
  <c r="M34" i="32"/>
  <c r="L34" i="32"/>
  <c r="B31" i="34" s="1"/>
  <c r="K34" i="32"/>
  <c r="J34" i="32"/>
  <c r="I34" i="32"/>
  <c r="H34" i="32"/>
  <c r="G34" i="32"/>
  <c r="F34" i="32"/>
  <c r="E34" i="32"/>
  <c r="D34" i="32"/>
  <c r="C34" i="32"/>
  <c r="B34" i="32"/>
  <c r="Q33" i="32"/>
  <c r="J30" i="34" s="1"/>
  <c r="R30" i="34" s="1"/>
  <c r="P33" i="32"/>
  <c r="O33" i="32"/>
  <c r="N33" i="32"/>
  <c r="M33" i="32"/>
  <c r="L33" i="32"/>
  <c r="B30" i="34" s="1"/>
  <c r="I29" i="36" s="1"/>
  <c r="K33" i="32"/>
  <c r="J33" i="32"/>
  <c r="I33" i="32"/>
  <c r="H33" i="32"/>
  <c r="G33" i="32"/>
  <c r="F33" i="32"/>
  <c r="E33" i="32"/>
  <c r="D33" i="32"/>
  <c r="C33" i="32"/>
  <c r="B33" i="32"/>
  <c r="Q32" i="32"/>
  <c r="J29" i="34" s="1"/>
  <c r="P32" i="32"/>
  <c r="O32" i="32"/>
  <c r="N32" i="32"/>
  <c r="M32" i="32"/>
  <c r="L32" i="32"/>
  <c r="B29" i="34" s="1"/>
  <c r="K32" i="32"/>
  <c r="J32" i="32"/>
  <c r="I32" i="32"/>
  <c r="H32" i="32"/>
  <c r="G32" i="32"/>
  <c r="F32" i="32"/>
  <c r="E32" i="32"/>
  <c r="D32" i="32"/>
  <c r="C32" i="32"/>
  <c r="B32" i="32"/>
  <c r="Q31" i="32"/>
  <c r="J28" i="34" s="1"/>
  <c r="R28" i="34" s="1"/>
  <c r="P31" i="32"/>
  <c r="O31" i="32"/>
  <c r="N31" i="32"/>
  <c r="M31" i="32"/>
  <c r="L31" i="32"/>
  <c r="B28" i="34" s="1"/>
  <c r="I27" i="36" s="1"/>
  <c r="K31" i="32"/>
  <c r="J31" i="32"/>
  <c r="I31" i="32"/>
  <c r="H31" i="32"/>
  <c r="G31" i="32"/>
  <c r="F31" i="32"/>
  <c r="E31" i="32"/>
  <c r="D31" i="32"/>
  <c r="C31" i="32"/>
  <c r="B31" i="32"/>
  <c r="Q30" i="32"/>
  <c r="J27" i="34" s="1"/>
  <c r="P30" i="32"/>
  <c r="O30" i="32"/>
  <c r="N30" i="32"/>
  <c r="M30" i="32"/>
  <c r="L30" i="32"/>
  <c r="B27" i="34" s="1"/>
  <c r="K30" i="32"/>
  <c r="J30" i="32"/>
  <c r="I30" i="32"/>
  <c r="H30" i="32"/>
  <c r="G30" i="32"/>
  <c r="F30" i="32"/>
  <c r="E30" i="32"/>
  <c r="D30" i="32"/>
  <c r="C30" i="32"/>
  <c r="B30" i="32"/>
  <c r="Q29" i="32"/>
  <c r="J26" i="34" s="1"/>
  <c r="P29" i="32"/>
  <c r="O29" i="32"/>
  <c r="N29" i="32"/>
  <c r="M29" i="32"/>
  <c r="L29" i="32"/>
  <c r="B26" i="34" s="1"/>
  <c r="K29" i="32"/>
  <c r="J29" i="32"/>
  <c r="I29" i="32"/>
  <c r="H29" i="32"/>
  <c r="G29" i="32"/>
  <c r="F29" i="32"/>
  <c r="E29" i="32"/>
  <c r="D29" i="32"/>
  <c r="C29" i="32"/>
  <c r="B29" i="32"/>
  <c r="Q28" i="32"/>
  <c r="J25" i="34" s="1"/>
  <c r="P28" i="32"/>
  <c r="O28" i="32"/>
  <c r="N28" i="32"/>
  <c r="M28" i="32"/>
  <c r="L28" i="32"/>
  <c r="B25" i="34" s="1"/>
  <c r="K28" i="32"/>
  <c r="J28" i="32"/>
  <c r="I28" i="32"/>
  <c r="H28" i="32"/>
  <c r="G28" i="32"/>
  <c r="F28" i="32"/>
  <c r="E28" i="32"/>
  <c r="D28" i="32"/>
  <c r="C28" i="32"/>
  <c r="B28" i="32"/>
  <c r="Q27" i="32"/>
  <c r="J24" i="34" s="1"/>
  <c r="R24" i="34" s="1"/>
  <c r="P27" i="32"/>
  <c r="O27" i="32"/>
  <c r="N27" i="32"/>
  <c r="M27" i="32"/>
  <c r="L27" i="32"/>
  <c r="B24" i="34" s="1"/>
  <c r="I23" i="36" s="1"/>
  <c r="K27" i="32"/>
  <c r="J27" i="32"/>
  <c r="I27" i="32"/>
  <c r="H27" i="32"/>
  <c r="G27" i="32"/>
  <c r="F27" i="32"/>
  <c r="E27" i="32"/>
  <c r="D27" i="32"/>
  <c r="C27" i="32"/>
  <c r="B27" i="32"/>
  <c r="Q26" i="32"/>
  <c r="J23" i="34" s="1"/>
  <c r="R23" i="34" s="1"/>
  <c r="P26" i="32"/>
  <c r="O26" i="32"/>
  <c r="N26" i="32"/>
  <c r="M26" i="32"/>
  <c r="L26" i="32"/>
  <c r="B23" i="34" s="1"/>
  <c r="I22" i="36" s="1"/>
  <c r="K26" i="32"/>
  <c r="J26" i="32"/>
  <c r="I26" i="32"/>
  <c r="H26" i="32"/>
  <c r="G26" i="32"/>
  <c r="F26" i="32"/>
  <c r="E26" i="32"/>
  <c r="D26" i="32"/>
  <c r="C26" i="32"/>
  <c r="B26" i="32"/>
  <c r="Q25" i="32"/>
  <c r="J22" i="34" s="1"/>
  <c r="P25" i="32"/>
  <c r="O25" i="32"/>
  <c r="N25" i="32"/>
  <c r="M25" i="32"/>
  <c r="L25" i="32"/>
  <c r="B22" i="34" s="1"/>
  <c r="I21" i="36" s="1"/>
  <c r="K25" i="32"/>
  <c r="J25" i="32"/>
  <c r="I25" i="32"/>
  <c r="H25" i="32"/>
  <c r="G25" i="32"/>
  <c r="F25" i="32"/>
  <c r="E25" i="32"/>
  <c r="D25" i="32"/>
  <c r="C25" i="32"/>
  <c r="B25" i="32"/>
  <c r="Q24" i="32"/>
  <c r="J21" i="34" s="1"/>
  <c r="P24" i="32"/>
  <c r="O24" i="32"/>
  <c r="N24" i="32"/>
  <c r="M24" i="32"/>
  <c r="L24" i="32"/>
  <c r="B21" i="34" s="1"/>
  <c r="K24" i="32"/>
  <c r="J24" i="32"/>
  <c r="I24" i="32"/>
  <c r="H24" i="32"/>
  <c r="G24" i="32"/>
  <c r="F24" i="32"/>
  <c r="E24" i="32"/>
  <c r="D24" i="32"/>
  <c r="C24" i="32"/>
  <c r="B24" i="32"/>
  <c r="Q23" i="32"/>
  <c r="J20" i="34" s="1"/>
  <c r="P23" i="32"/>
  <c r="O23" i="32"/>
  <c r="N23" i="32"/>
  <c r="M23" i="32"/>
  <c r="L23" i="32"/>
  <c r="B20" i="34" s="1"/>
  <c r="K23" i="32"/>
  <c r="J23" i="32"/>
  <c r="I23" i="32"/>
  <c r="H23" i="32"/>
  <c r="G23" i="32"/>
  <c r="F23" i="32"/>
  <c r="E23" i="32"/>
  <c r="D23" i="32"/>
  <c r="C23" i="32"/>
  <c r="B23" i="32"/>
  <c r="Q22" i="32"/>
  <c r="J19" i="34" s="1"/>
  <c r="R19" i="34" s="1"/>
  <c r="P22" i="32"/>
  <c r="O22" i="32"/>
  <c r="N22" i="32"/>
  <c r="M22" i="32"/>
  <c r="L22" i="32"/>
  <c r="B19" i="34" s="1"/>
  <c r="I18" i="36" s="1"/>
  <c r="K22" i="32"/>
  <c r="J22" i="32"/>
  <c r="I22" i="32"/>
  <c r="H22" i="32"/>
  <c r="G22" i="32"/>
  <c r="F22" i="32"/>
  <c r="E22" i="32"/>
  <c r="D22" i="32"/>
  <c r="C22" i="32"/>
  <c r="B22" i="32"/>
  <c r="Q21" i="32"/>
  <c r="J18" i="34" s="1"/>
  <c r="P21" i="32"/>
  <c r="O21" i="32"/>
  <c r="N21" i="32"/>
  <c r="M21" i="32"/>
  <c r="L21" i="32"/>
  <c r="B18" i="34" s="1"/>
  <c r="K21" i="32"/>
  <c r="J21" i="32"/>
  <c r="I21" i="32"/>
  <c r="H21" i="32"/>
  <c r="G21" i="32"/>
  <c r="F21" i="32"/>
  <c r="E21" i="32"/>
  <c r="D21" i="32"/>
  <c r="C21" i="32"/>
  <c r="B21" i="32"/>
  <c r="Q20" i="32"/>
  <c r="J17" i="34" s="1"/>
  <c r="R17" i="34" s="1"/>
  <c r="P20" i="32"/>
  <c r="O20" i="32"/>
  <c r="N20" i="32"/>
  <c r="M20" i="32"/>
  <c r="L20" i="32"/>
  <c r="B17" i="34" s="1"/>
  <c r="I16" i="36" s="1"/>
  <c r="K20" i="32"/>
  <c r="J20" i="32"/>
  <c r="I20" i="32"/>
  <c r="H20" i="32"/>
  <c r="G20" i="32"/>
  <c r="F20" i="32"/>
  <c r="E20" i="32"/>
  <c r="D20" i="32"/>
  <c r="C20" i="32"/>
  <c r="B20" i="32"/>
  <c r="Q19" i="32"/>
  <c r="J16" i="34" s="1"/>
  <c r="P19" i="32"/>
  <c r="O19" i="32"/>
  <c r="N19" i="32"/>
  <c r="M19" i="32"/>
  <c r="L19" i="32"/>
  <c r="B16" i="34" s="1"/>
  <c r="I15" i="36" s="1"/>
  <c r="K19" i="32"/>
  <c r="J19" i="32"/>
  <c r="I19" i="32"/>
  <c r="H19" i="32"/>
  <c r="G19" i="32"/>
  <c r="F19" i="32"/>
  <c r="E19" i="32"/>
  <c r="D19" i="32"/>
  <c r="C19" i="32"/>
  <c r="B19" i="32"/>
  <c r="Q18" i="32"/>
  <c r="J15" i="34" s="1"/>
  <c r="P18" i="32"/>
  <c r="O18" i="32"/>
  <c r="N18" i="32"/>
  <c r="M18" i="32"/>
  <c r="L18" i="32"/>
  <c r="B15" i="34" s="1"/>
  <c r="K18" i="32"/>
  <c r="J18" i="32"/>
  <c r="I18" i="32"/>
  <c r="H18" i="32"/>
  <c r="G18" i="32"/>
  <c r="F18" i="32"/>
  <c r="E18" i="32"/>
  <c r="D18" i="32"/>
  <c r="C18" i="32"/>
  <c r="B18" i="32"/>
  <c r="Q17" i="32"/>
  <c r="J14" i="34" s="1"/>
  <c r="P17" i="32"/>
  <c r="O17" i="32"/>
  <c r="N17" i="32"/>
  <c r="M17" i="32"/>
  <c r="L17" i="32"/>
  <c r="B14" i="34" s="1"/>
  <c r="K17" i="32"/>
  <c r="J17" i="32"/>
  <c r="I17" i="32"/>
  <c r="H17" i="32"/>
  <c r="G17" i="32"/>
  <c r="F17" i="32"/>
  <c r="E17" i="32"/>
  <c r="D17" i="32"/>
  <c r="C17" i="32"/>
  <c r="B17" i="32"/>
  <c r="Q16" i="32"/>
  <c r="J13" i="34" s="1"/>
  <c r="P16" i="32"/>
  <c r="O16" i="32"/>
  <c r="N16" i="32"/>
  <c r="M16" i="32"/>
  <c r="L16" i="32"/>
  <c r="B13" i="34" s="1"/>
  <c r="K16" i="32"/>
  <c r="J16" i="32"/>
  <c r="I16" i="32"/>
  <c r="H16" i="32"/>
  <c r="G16" i="32"/>
  <c r="F16" i="32"/>
  <c r="E16" i="32"/>
  <c r="D16" i="32"/>
  <c r="C16" i="32"/>
  <c r="B16" i="32"/>
  <c r="Q15" i="32"/>
  <c r="J12" i="34" s="1"/>
  <c r="P15" i="32"/>
  <c r="O15" i="32"/>
  <c r="N15" i="32"/>
  <c r="M15" i="32"/>
  <c r="L15" i="32"/>
  <c r="B12" i="34" s="1"/>
  <c r="K15" i="32"/>
  <c r="J15" i="32"/>
  <c r="I15" i="32"/>
  <c r="H15" i="32"/>
  <c r="G15" i="32"/>
  <c r="F15" i="32"/>
  <c r="E15" i="32"/>
  <c r="D15" i="32"/>
  <c r="C15" i="32"/>
  <c r="B15" i="32"/>
  <c r="Q14" i="32"/>
  <c r="J11" i="34" s="1"/>
  <c r="P14" i="32"/>
  <c r="O14" i="32"/>
  <c r="N14" i="32"/>
  <c r="M14" i="32"/>
  <c r="L14" i="32"/>
  <c r="B11" i="34" s="1"/>
  <c r="K14" i="32"/>
  <c r="J14" i="32"/>
  <c r="I14" i="32"/>
  <c r="H14" i="32"/>
  <c r="G14" i="32"/>
  <c r="F14" i="32"/>
  <c r="E14" i="32"/>
  <c r="D14" i="32"/>
  <c r="C14" i="32"/>
  <c r="B14" i="32"/>
  <c r="Q13" i="32"/>
  <c r="J10" i="34" s="1"/>
  <c r="P13" i="32"/>
  <c r="O13" i="32"/>
  <c r="N13" i="32"/>
  <c r="M13" i="32"/>
  <c r="L13" i="32"/>
  <c r="B10" i="34" s="1"/>
  <c r="K13" i="32"/>
  <c r="J13" i="32"/>
  <c r="I13" i="32"/>
  <c r="H13" i="32"/>
  <c r="G13" i="32"/>
  <c r="F13" i="32"/>
  <c r="E13" i="32"/>
  <c r="D13" i="32"/>
  <c r="C13" i="32"/>
  <c r="B13" i="32"/>
  <c r="Q12" i="32"/>
  <c r="J9" i="34" s="1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C12" i="32"/>
  <c r="B12" i="32"/>
  <c r="Q11" i="32"/>
  <c r="J8" i="34" s="1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C11" i="32"/>
  <c r="B11" i="32"/>
  <c r="Q10" i="32"/>
  <c r="J7" i="34" s="1"/>
  <c r="P10" i="32"/>
  <c r="O10" i="32"/>
  <c r="N10" i="32"/>
  <c r="M10" i="32"/>
  <c r="L10" i="32"/>
  <c r="B7" i="34" s="1"/>
  <c r="K10" i="32"/>
  <c r="J10" i="32"/>
  <c r="I10" i="32"/>
  <c r="H10" i="32"/>
  <c r="G10" i="32"/>
  <c r="F10" i="32"/>
  <c r="E10" i="32"/>
  <c r="D10" i="32"/>
  <c r="C10" i="32"/>
  <c r="B10" i="32"/>
  <c r="Q9" i="32"/>
  <c r="J6" i="34" s="1"/>
  <c r="R6" i="34" s="1"/>
  <c r="P9" i="32"/>
  <c r="O9" i="32"/>
  <c r="N9" i="32"/>
  <c r="M9" i="32"/>
  <c r="L9" i="32"/>
  <c r="B6" i="34" s="1"/>
  <c r="I5" i="36" s="1"/>
  <c r="K9" i="32"/>
  <c r="J9" i="32"/>
  <c r="I9" i="32"/>
  <c r="H9" i="32"/>
  <c r="G9" i="32"/>
  <c r="F9" i="32"/>
  <c r="E9" i="32"/>
  <c r="D9" i="32"/>
  <c r="C9" i="32"/>
  <c r="B9" i="32"/>
  <c r="Q8" i="32"/>
  <c r="J5" i="34" s="1"/>
  <c r="R5" i="34" s="1"/>
  <c r="P8" i="32"/>
  <c r="O8" i="32"/>
  <c r="N8" i="32"/>
  <c r="M8" i="32"/>
  <c r="L8" i="32"/>
  <c r="B5" i="34" s="1"/>
  <c r="I4" i="36" s="1"/>
  <c r="K8" i="32"/>
  <c r="J8" i="32"/>
  <c r="I8" i="32"/>
  <c r="H8" i="32"/>
  <c r="G8" i="32"/>
  <c r="F8" i="32"/>
  <c r="E8" i="32"/>
  <c r="D8" i="32"/>
  <c r="C8" i="32"/>
  <c r="B8" i="32"/>
  <c r="Q7" i="32"/>
  <c r="J4" i="34" s="1"/>
  <c r="P7" i="32"/>
  <c r="O7" i="32"/>
  <c r="N7" i="32"/>
  <c r="M7" i="32"/>
  <c r="L7" i="32"/>
  <c r="B4" i="34" s="1"/>
  <c r="K7" i="32"/>
  <c r="J7" i="32"/>
  <c r="I7" i="32"/>
  <c r="H7" i="32"/>
  <c r="G7" i="32"/>
  <c r="F7" i="32"/>
  <c r="E7" i="32"/>
  <c r="D7" i="32"/>
  <c r="C7" i="32"/>
  <c r="B7" i="32"/>
  <c r="Q6" i="32"/>
  <c r="J3" i="34" s="1"/>
  <c r="P6" i="32"/>
  <c r="P211" i="32" s="1"/>
  <c r="O6" i="32"/>
  <c r="N6" i="32"/>
  <c r="M6" i="32"/>
  <c r="L6" i="32"/>
  <c r="B3" i="34" s="1"/>
  <c r="I2" i="36" s="1"/>
  <c r="K6" i="32"/>
  <c r="K211" i="32" s="1"/>
  <c r="J6" i="32"/>
  <c r="I6" i="32"/>
  <c r="H6" i="32"/>
  <c r="G6" i="32"/>
  <c r="F6" i="32"/>
  <c r="E6" i="32"/>
  <c r="D6" i="32"/>
  <c r="C6" i="32"/>
  <c r="B6" i="32"/>
  <c r="Q207" i="31"/>
  <c r="L204" i="34" s="1"/>
  <c r="T204" i="34" s="1"/>
  <c r="P207" i="31"/>
  <c r="O207" i="31"/>
  <c r="N207" i="31"/>
  <c r="M207" i="31"/>
  <c r="L207" i="31"/>
  <c r="K207" i="31"/>
  <c r="J207" i="31"/>
  <c r="I207" i="31"/>
  <c r="H207" i="31"/>
  <c r="G207" i="31"/>
  <c r="F207" i="31"/>
  <c r="E207" i="31"/>
  <c r="D207" i="31"/>
  <c r="C207" i="31"/>
  <c r="B207" i="31"/>
  <c r="Q206" i="31"/>
  <c r="L203" i="34" s="1"/>
  <c r="P206" i="31"/>
  <c r="O206" i="31"/>
  <c r="N206" i="31"/>
  <c r="M206" i="31"/>
  <c r="L206" i="31"/>
  <c r="K206" i="31"/>
  <c r="J206" i="31"/>
  <c r="I206" i="31"/>
  <c r="H206" i="31"/>
  <c r="G206" i="31"/>
  <c r="F206" i="31"/>
  <c r="E206" i="31"/>
  <c r="D206" i="31"/>
  <c r="C206" i="31"/>
  <c r="B206" i="31"/>
  <c r="Q205" i="31"/>
  <c r="L202" i="34" s="1"/>
  <c r="T202" i="34" s="1"/>
  <c r="P205" i="31"/>
  <c r="O205" i="31"/>
  <c r="N205" i="31"/>
  <c r="M205" i="31"/>
  <c r="L205" i="31"/>
  <c r="K205" i="31"/>
  <c r="J205" i="31"/>
  <c r="I205" i="31"/>
  <c r="H205" i="31"/>
  <c r="G205" i="31"/>
  <c r="F205" i="31"/>
  <c r="E205" i="31"/>
  <c r="D205" i="31"/>
  <c r="C205" i="31"/>
  <c r="B205" i="31"/>
  <c r="Q204" i="31"/>
  <c r="L201" i="34" s="1"/>
  <c r="T201" i="34" s="1"/>
  <c r="P204" i="31"/>
  <c r="O204" i="31"/>
  <c r="N204" i="31"/>
  <c r="M204" i="31"/>
  <c r="L204" i="31"/>
  <c r="K204" i="31"/>
  <c r="J204" i="31"/>
  <c r="I204" i="31"/>
  <c r="H204" i="31"/>
  <c r="G204" i="31"/>
  <c r="F204" i="31"/>
  <c r="E204" i="31"/>
  <c r="D204" i="31"/>
  <c r="C204" i="31"/>
  <c r="B204" i="31"/>
  <c r="Q203" i="31"/>
  <c r="L200" i="34" s="1"/>
  <c r="T200" i="34" s="1"/>
  <c r="P203" i="31"/>
  <c r="O203" i="31"/>
  <c r="N203" i="31"/>
  <c r="M203" i="31"/>
  <c r="L203" i="31"/>
  <c r="K203" i="31"/>
  <c r="J203" i="31"/>
  <c r="I203" i="31"/>
  <c r="H203" i="31"/>
  <c r="G203" i="31"/>
  <c r="F203" i="31"/>
  <c r="E203" i="31"/>
  <c r="D203" i="31"/>
  <c r="C203" i="31"/>
  <c r="B203" i="31"/>
  <c r="Q202" i="31"/>
  <c r="L199" i="34" s="1"/>
  <c r="T199" i="34" s="1"/>
  <c r="P202" i="31"/>
  <c r="O202" i="31"/>
  <c r="N202" i="31"/>
  <c r="M202" i="31"/>
  <c r="L202" i="31"/>
  <c r="K202" i="31"/>
  <c r="J202" i="31"/>
  <c r="I202" i="31"/>
  <c r="H202" i="31"/>
  <c r="G202" i="31"/>
  <c r="F202" i="31"/>
  <c r="E202" i="31"/>
  <c r="D202" i="31"/>
  <c r="C202" i="31"/>
  <c r="B202" i="31"/>
  <c r="Q201" i="31"/>
  <c r="L198" i="34" s="1"/>
  <c r="T198" i="34" s="1"/>
  <c r="P201" i="31"/>
  <c r="O201" i="31"/>
  <c r="N201" i="31"/>
  <c r="M201" i="31"/>
  <c r="L201" i="31"/>
  <c r="K201" i="31"/>
  <c r="J201" i="31"/>
  <c r="I201" i="31"/>
  <c r="H201" i="31"/>
  <c r="G201" i="31"/>
  <c r="F201" i="31"/>
  <c r="E201" i="31"/>
  <c r="D201" i="31"/>
  <c r="C201" i="31"/>
  <c r="B201" i="31"/>
  <c r="Q200" i="31"/>
  <c r="L197" i="34" s="1"/>
  <c r="P200" i="31"/>
  <c r="O200" i="31"/>
  <c r="N200" i="31"/>
  <c r="M200" i="31"/>
  <c r="L200" i="31"/>
  <c r="K200" i="31"/>
  <c r="J200" i="31"/>
  <c r="I200" i="31"/>
  <c r="H200" i="31"/>
  <c r="G200" i="31"/>
  <c r="F200" i="31"/>
  <c r="E200" i="31"/>
  <c r="D200" i="31"/>
  <c r="C200" i="31"/>
  <c r="B200" i="31"/>
  <c r="Q199" i="31"/>
  <c r="L196" i="34" s="1"/>
  <c r="P199" i="31"/>
  <c r="O199" i="31"/>
  <c r="N199" i="31"/>
  <c r="M199" i="31"/>
  <c r="L199" i="31"/>
  <c r="K199" i="31"/>
  <c r="J199" i="31"/>
  <c r="I199" i="31"/>
  <c r="H199" i="31"/>
  <c r="G199" i="31"/>
  <c r="F199" i="31"/>
  <c r="E199" i="31"/>
  <c r="D199" i="31"/>
  <c r="C199" i="31"/>
  <c r="B199" i="31"/>
  <c r="Q198" i="31"/>
  <c r="L195" i="34" s="1"/>
  <c r="P198" i="31"/>
  <c r="O198" i="31"/>
  <c r="N198" i="31"/>
  <c r="M198" i="31"/>
  <c r="L198" i="31"/>
  <c r="K198" i="31"/>
  <c r="J198" i="31"/>
  <c r="I198" i="31"/>
  <c r="H198" i="31"/>
  <c r="G198" i="31"/>
  <c r="F198" i="31"/>
  <c r="E198" i="31"/>
  <c r="D198" i="31"/>
  <c r="C198" i="31"/>
  <c r="B198" i="31"/>
  <c r="Q197" i="31"/>
  <c r="L194" i="34" s="1"/>
  <c r="P197" i="31"/>
  <c r="O197" i="31"/>
  <c r="N197" i="31"/>
  <c r="M197" i="31"/>
  <c r="L197" i="31"/>
  <c r="K197" i="31"/>
  <c r="J197" i="31"/>
  <c r="I197" i="31"/>
  <c r="H197" i="31"/>
  <c r="G197" i="31"/>
  <c r="F197" i="31"/>
  <c r="E197" i="31"/>
  <c r="D197" i="31"/>
  <c r="C197" i="31"/>
  <c r="B197" i="31"/>
  <c r="Q196" i="31"/>
  <c r="L193" i="34" s="1"/>
  <c r="P196" i="31"/>
  <c r="O196" i="31"/>
  <c r="N196" i="31"/>
  <c r="M196" i="31"/>
  <c r="L196" i="31"/>
  <c r="K196" i="31"/>
  <c r="J196" i="31"/>
  <c r="I196" i="31"/>
  <c r="H196" i="31"/>
  <c r="G196" i="31"/>
  <c r="F196" i="31"/>
  <c r="E196" i="31"/>
  <c r="D196" i="31"/>
  <c r="C196" i="31"/>
  <c r="B196" i="31"/>
  <c r="Q195" i="31"/>
  <c r="L192" i="34" s="1"/>
  <c r="T192" i="34" s="1"/>
  <c r="P195" i="31"/>
  <c r="O195" i="31"/>
  <c r="N195" i="31"/>
  <c r="M195" i="31"/>
  <c r="L195" i="31"/>
  <c r="K195" i="31"/>
  <c r="J195" i="31"/>
  <c r="I195" i="31"/>
  <c r="H195" i="31"/>
  <c r="G195" i="31"/>
  <c r="F195" i="31"/>
  <c r="E195" i="31"/>
  <c r="D195" i="31"/>
  <c r="C195" i="31"/>
  <c r="B195" i="31"/>
  <c r="Q194" i="31"/>
  <c r="L191" i="34" s="1"/>
  <c r="T191" i="34" s="1"/>
  <c r="P194" i="31"/>
  <c r="O194" i="31"/>
  <c r="N194" i="31"/>
  <c r="M194" i="31"/>
  <c r="L194" i="31"/>
  <c r="K194" i="31"/>
  <c r="J194" i="31"/>
  <c r="I194" i="31"/>
  <c r="H194" i="31"/>
  <c r="G194" i="31"/>
  <c r="F194" i="31"/>
  <c r="E194" i="31"/>
  <c r="D194" i="31"/>
  <c r="C194" i="31"/>
  <c r="B194" i="31"/>
  <c r="Q193" i="31"/>
  <c r="L190" i="34" s="1"/>
  <c r="T190" i="34" s="1"/>
  <c r="P193" i="31"/>
  <c r="O193" i="31"/>
  <c r="N193" i="31"/>
  <c r="M193" i="31"/>
  <c r="L193" i="31"/>
  <c r="K193" i="31"/>
  <c r="J193" i="31"/>
  <c r="I193" i="31"/>
  <c r="H193" i="31"/>
  <c r="G193" i="31"/>
  <c r="F193" i="31"/>
  <c r="E193" i="31"/>
  <c r="D193" i="31"/>
  <c r="C193" i="31"/>
  <c r="B193" i="31"/>
  <c r="Q192" i="31"/>
  <c r="L189" i="34" s="1"/>
  <c r="T189" i="34" s="1"/>
  <c r="P192" i="31"/>
  <c r="O192" i="31"/>
  <c r="N192" i="31"/>
  <c r="M192" i="31"/>
  <c r="L192" i="31"/>
  <c r="K192" i="31"/>
  <c r="J192" i="31"/>
  <c r="I192" i="31"/>
  <c r="H192" i="31"/>
  <c r="G192" i="31"/>
  <c r="F192" i="31"/>
  <c r="E192" i="31"/>
  <c r="D192" i="31"/>
  <c r="C192" i="31"/>
  <c r="B192" i="31"/>
  <c r="Q191" i="31"/>
  <c r="L188" i="34" s="1"/>
  <c r="P191" i="31"/>
  <c r="O191" i="31"/>
  <c r="N191" i="31"/>
  <c r="M191" i="31"/>
  <c r="L191" i="31"/>
  <c r="K191" i="31"/>
  <c r="J191" i="31"/>
  <c r="I191" i="31"/>
  <c r="H191" i="31"/>
  <c r="G191" i="31"/>
  <c r="F191" i="31"/>
  <c r="E191" i="31"/>
  <c r="D191" i="31"/>
  <c r="C191" i="31"/>
  <c r="B191" i="31"/>
  <c r="Q190" i="31"/>
  <c r="L187" i="34" s="1"/>
  <c r="T187" i="34" s="1"/>
  <c r="P190" i="31"/>
  <c r="O190" i="31"/>
  <c r="N190" i="31"/>
  <c r="M190" i="31"/>
  <c r="L190" i="31"/>
  <c r="K190" i="31"/>
  <c r="J190" i="31"/>
  <c r="I190" i="31"/>
  <c r="H190" i="31"/>
  <c r="G190" i="31"/>
  <c r="F190" i="31"/>
  <c r="E190" i="31"/>
  <c r="D190" i="31"/>
  <c r="C190" i="31"/>
  <c r="B190" i="31"/>
  <c r="Q189" i="31"/>
  <c r="L186" i="34" s="1"/>
  <c r="T186" i="34" s="1"/>
  <c r="P189" i="31"/>
  <c r="O189" i="31"/>
  <c r="N189" i="31"/>
  <c r="M189" i="31"/>
  <c r="L189" i="31"/>
  <c r="K189" i="31"/>
  <c r="J189" i="31"/>
  <c r="I189" i="31"/>
  <c r="H189" i="31"/>
  <c r="G189" i="31"/>
  <c r="F189" i="31"/>
  <c r="E189" i="31"/>
  <c r="D189" i="31"/>
  <c r="C189" i="31"/>
  <c r="B189" i="31"/>
  <c r="Q188" i="31"/>
  <c r="L185" i="34" s="1"/>
  <c r="P188" i="31"/>
  <c r="O188" i="31"/>
  <c r="N188" i="31"/>
  <c r="M188" i="31"/>
  <c r="L188" i="31"/>
  <c r="K188" i="31"/>
  <c r="J188" i="31"/>
  <c r="I188" i="31"/>
  <c r="H188" i="31"/>
  <c r="G188" i="31"/>
  <c r="F188" i="31"/>
  <c r="E188" i="31"/>
  <c r="D188" i="31"/>
  <c r="C188" i="31"/>
  <c r="B188" i="31"/>
  <c r="Q187" i="31"/>
  <c r="L184" i="34" s="1"/>
  <c r="T184" i="34" s="1"/>
  <c r="P187" i="31"/>
  <c r="O187" i="31"/>
  <c r="N187" i="31"/>
  <c r="M187" i="31"/>
  <c r="L187" i="31"/>
  <c r="K187" i="31"/>
  <c r="J187" i="31"/>
  <c r="I187" i="31"/>
  <c r="H187" i="31"/>
  <c r="G187" i="31"/>
  <c r="F187" i="31"/>
  <c r="E187" i="31"/>
  <c r="D187" i="31"/>
  <c r="C187" i="31"/>
  <c r="B187" i="31"/>
  <c r="Q186" i="31"/>
  <c r="L183" i="34" s="1"/>
  <c r="P186" i="31"/>
  <c r="O186" i="31"/>
  <c r="N186" i="31"/>
  <c r="M186" i="31"/>
  <c r="L186" i="31"/>
  <c r="K186" i="31"/>
  <c r="J186" i="31"/>
  <c r="I186" i="31"/>
  <c r="H186" i="31"/>
  <c r="G186" i="31"/>
  <c r="F186" i="31"/>
  <c r="E186" i="31"/>
  <c r="D186" i="31"/>
  <c r="C186" i="31"/>
  <c r="B186" i="31"/>
  <c r="Q185" i="31"/>
  <c r="L182" i="34" s="1"/>
  <c r="P185" i="31"/>
  <c r="O185" i="31"/>
  <c r="N185" i="31"/>
  <c r="M185" i="31"/>
  <c r="L185" i="31"/>
  <c r="K185" i="31"/>
  <c r="J185" i="31"/>
  <c r="I185" i="31"/>
  <c r="H185" i="31"/>
  <c r="G185" i="31"/>
  <c r="F185" i="31"/>
  <c r="E185" i="31"/>
  <c r="D185" i="31"/>
  <c r="C185" i="31"/>
  <c r="B185" i="31"/>
  <c r="Q184" i="31"/>
  <c r="L181" i="34" s="1"/>
  <c r="T181" i="34" s="1"/>
  <c r="P184" i="31"/>
  <c r="O184" i="31"/>
  <c r="N184" i="31"/>
  <c r="M184" i="31"/>
  <c r="L184" i="31"/>
  <c r="K184" i="31"/>
  <c r="J184" i="31"/>
  <c r="I184" i="31"/>
  <c r="H184" i="31"/>
  <c r="G184" i="31"/>
  <c r="F184" i="31"/>
  <c r="E184" i="31"/>
  <c r="D184" i="31"/>
  <c r="C184" i="31"/>
  <c r="B184" i="31"/>
  <c r="Q183" i="31"/>
  <c r="L180" i="34" s="1"/>
  <c r="P183" i="31"/>
  <c r="O183" i="31"/>
  <c r="N183" i="31"/>
  <c r="M183" i="31"/>
  <c r="L183" i="31"/>
  <c r="K183" i="31"/>
  <c r="J183" i="31"/>
  <c r="I183" i="31"/>
  <c r="H183" i="31"/>
  <c r="G183" i="31"/>
  <c r="F183" i="31"/>
  <c r="E183" i="31"/>
  <c r="D183" i="31"/>
  <c r="C183" i="31"/>
  <c r="B183" i="31"/>
  <c r="Q182" i="31"/>
  <c r="L179" i="34" s="1"/>
  <c r="P182" i="31"/>
  <c r="O182" i="31"/>
  <c r="N182" i="31"/>
  <c r="M182" i="31"/>
  <c r="L182" i="31"/>
  <c r="K182" i="31"/>
  <c r="J182" i="31"/>
  <c r="I182" i="31"/>
  <c r="H182" i="31"/>
  <c r="G182" i="31"/>
  <c r="F182" i="31"/>
  <c r="E182" i="31"/>
  <c r="D182" i="31"/>
  <c r="C182" i="31"/>
  <c r="B182" i="31"/>
  <c r="Q181" i="31"/>
  <c r="L178" i="34" s="1"/>
  <c r="T178" i="34" s="1"/>
  <c r="P181" i="31"/>
  <c r="O181" i="31"/>
  <c r="N181" i="31"/>
  <c r="M181" i="31"/>
  <c r="L181" i="31"/>
  <c r="K181" i="31"/>
  <c r="J181" i="31"/>
  <c r="I181" i="31"/>
  <c r="H181" i="31"/>
  <c r="G181" i="31"/>
  <c r="F181" i="31"/>
  <c r="E181" i="31"/>
  <c r="D181" i="31"/>
  <c r="C181" i="31"/>
  <c r="B181" i="31"/>
  <c r="Q180" i="31"/>
  <c r="L177" i="34" s="1"/>
  <c r="P180" i="31"/>
  <c r="O180" i="31"/>
  <c r="N180" i="31"/>
  <c r="M180" i="31"/>
  <c r="L180" i="31"/>
  <c r="K180" i="31"/>
  <c r="J180" i="31"/>
  <c r="I180" i="31"/>
  <c r="H180" i="31"/>
  <c r="G180" i="31"/>
  <c r="F180" i="31"/>
  <c r="E180" i="31"/>
  <c r="D180" i="31"/>
  <c r="C180" i="31"/>
  <c r="B180" i="31"/>
  <c r="Q179" i="31"/>
  <c r="L176" i="34" s="1"/>
  <c r="P179" i="31"/>
  <c r="O179" i="31"/>
  <c r="N179" i="31"/>
  <c r="M179" i="31"/>
  <c r="L179" i="31"/>
  <c r="K179" i="31"/>
  <c r="J179" i="31"/>
  <c r="I179" i="31"/>
  <c r="H179" i="31"/>
  <c r="G179" i="31"/>
  <c r="F179" i="31"/>
  <c r="E179" i="31"/>
  <c r="D179" i="31"/>
  <c r="C179" i="31"/>
  <c r="B179" i="31"/>
  <c r="Q178" i="31"/>
  <c r="L175" i="34" s="1"/>
  <c r="T175" i="34" s="1"/>
  <c r="P178" i="31"/>
  <c r="O178" i="31"/>
  <c r="N178" i="31"/>
  <c r="M178" i="31"/>
  <c r="L178" i="31"/>
  <c r="K178" i="31"/>
  <c r="J178" i="31"/>
  <c r="I178" i="31"/>
  <c r="H178" i="31"/>
  <c r="G178" i="31"/>
  <c r="F178" i="31"/>
  <c r="E178" i="31"/>
  <c r="D178" i="31"/>
  <c r="C178" i="31"/>
  <c r="B178" i="31"/>
  <c r="Q177" i="31"/>
  <c r="L174" i="34" s="1"/>
  <c r="T174" i="34" s="1"/>
  <c r="P177" i="31"/>
  <c r="O177" i="31"/>
  <c r="N177" i="31"/>
  <c r="M177" i="31"/>
  <c r="L177" i="31"/>
  <c r="K177" i="31"/>
  <c r="J177" i="31"/>
  <c r="I177" i="31"/>
  <c r="H177" i="31"/>
  <c r="G177" i="31"/>
  <c r="F177" i="31"/>
  <c r="E177" i="31"/>
  <c r="D177" i="31"/>
  <c r="C177" i="31"/>
  <c r="B177" i="31"/>
  <c r="Q176" i="31"/>
  <c r="L173" i="34" s="1"/>
  <c r="P176" i="31"/>
  <c r="O176" i="31"/>
  <c r="N176" i="31"/>
  <c r="M176" i="31"/>
  <c r="L176" i="31"/>
  <c r="K176" i="31"/>
  <c r="J176" i="31"/>
  <c r="I176" i="31"/>
  <c r="H176" i="31"/>
  <c r="G176" i="31"/>
  <c r="F176" i="31"/>
  <c r="E176" i="31"/>
  <c r="D176" i="31"/>
  <c r="C176" i="31"/>
  <c r="B176" i="31"/>
  <c r="Q175" i="31"/>
  <c r="L172" i="34" s="1"/>
  <c r="P175" i="31"/>
  <c r="O175" i="31"/>
  <c r="N175" i="31"/>
  <c r="M175" i="31"/>
  <c r="L175" i="31"/>
  <c r="K175" i="31"/>
  <c r="J175" i="31"/>
  <c r="I175" i="31"/>
  <c r="H175" i="31"/>
  <c r="G175" i="31"/>
  <c r="F175" i="31"/>
  <c r="E175" i="31"/>
  <c r="D175" i="31"/>
  <c r="C175" i="31"/>
  <c r="B175" i="31"/>
  <c r="Q174" i="31"/>
  <c r="L171" i="34" s="1"/>
  <c r="P174" i="31"/>
  <c r="O174" i="31"/>
  <c r="N174" i="31"/>
  <c r="M174" i="31"/>
  <c r="L174" i="31"/>
  <c r="K174" i="31"/>
  <c r="J174" i="31"/>
  <c r="I174" i="31"/>
  <c r="H174" i="31"/>
  <c r="G174" i="31"/>
  <c r="F174" i="31"/>
  <c r="E174" i="31"/>
  <c r="D174" i="31"/>
  <c r="C174" i="31"/>
  <c r="B174" i="31"/>
  <c r="Q173" i="31"/>
  <c r="L170" i="34" s="1"/>
  <c r="P173" i="31"/>
  <c r="O173" i="31"/>
  <c r="N173" i="31"/>
  <c r="M173" i="31"/>
  <c r="L173" i="31"/>
  <c r="K173" i="31"/>
  <c r="J173" i="31"/>
  <c r="I173" i="31"/>
  <c r="H173" i="31"/>
  <c r="G173" i="31"/>
  <c r="F173" i="31"/>
  <c r="E173" i="31"/>
  <c r="D173" i="31"/>
  <c r="C173" i="31"/>
  <c r="B173" i="31"/>
  <c r="Q172" i="31"/>
  <c r="L169" i="34" s="1"/>
  <c r="P172" i="31"/>
  <c r="O172" i="31"/>
  <c r="N172" i="31"/>
  <c r="M172" i="31"/>
  <c r="L172" i="31"/>
  <c r="K172" i="31"/>
  <c r="J172" i="31"/>
  <c r="I172" i="31"/>
  <c r="H172" i="31"/>
  <c r="G172" i="31"/>
  <c r="F172" i="31"/>
  <c r="E172" i="31"/>
  <c r="D172" i="31"/>
  <c r="C172" i="31"/>
  <c r="B172" i="31"/>
  <c r="Q171" i="31"/>
  <c r="L168" i="34" s="1"/>
  <c r="T168" i="34" s="1"/>
  <c r="P171" i="31"/>
  <c r="O171" i="31"/>
  <c r="N171" i="31"/>
  <c r="M171" i="31"/>
  <c r="L171" i="31"/>
  <c r="K171" i="31"/>
  <c r="J171" i="31"/>
  <c r="I171" i="31"/>
  <c r="H171" i="31"/>
  <c r="G171" i="31"/>
  <c r="F171" i="31"/>
  <c r="E171" i="31"/>
  <c r="D171" i="31"/>
  <c r="C171" i="31"/>
  <c r="B171" i="31"/>
  <c r="Q170" i="31"/>
  <c r="L167" i="34" s="1"/>
  <c r="P170" i="31"/>
  <c r="O170" i="31"/>
  <c r="N170" i="31"/>
  <c r="M170" i="31"/>
  <c r="L170" i="31"/>
  <c r="K170" i="31"/>
  <c r="J170" i="31"/>
  <c r="I170" i="31"/>
  <c r="H170" i="31"/>
  <c r="G170" i="31"/>
  <c r="F170" i="31"/>
  <c r="E170" i="31"/>
  <c r="D170" i="31"/>
  <c r="C170" i="31"/>
  <c r="B170" i="31"/>
  <c r="Q169" i="31"/>
  <c r="L166" i="34" s="1"/>
  <c r="T166" i="34" s="1"/>
  <c r="P169" i="31"/>
  <c r="O169" i="31"/>
  <c r="N169" i="31"/>
  <c r="M169" i="31"/>
  <c r="L169" i="31"/>
  <c r="K169" i="31"/>
  <c r="J169" i="31"/>
  <c r="I169" i="31"/>
  <c r="H169" i="31"/>
  <c r="G169" i="31"/>
  <c r="F169" i="31"/>
  <c r="E169" i="31"/>
  <c r="D169" i="31"/>
  <c r="C169" i="31"/>
  <c r="B169" i="31"/>
  <c r="Q168" i="31"/>
  <c r="L165" i="34" s="1"/>
  <c r="P168" i="31"/>
  <c r="O168" i="31"/>
  <c r="N168" i="31"/>
  <c r="M168" i="31"/>
  <c r="L168" i="31"/>
  <c r="K168" i="31"/>
  <c r="J168" i="31"/>
  <c r="I168" i="31"/>
  <c r="H168" i="31"/>
  <c r="G168" i="31"/>
  <c r="F168" i="31"/>
  <c r="E168" i="31"/>
  <c r="D168" i="31"/>
  <c r="C168" i="31"/>
  <c r="B168" i="31"/>
  <c r="Q167" i="31"/>
  <c r="L164" i="34" s="1"/>
  <c r="P167" i="31"/>
  <c r="O167" i="31"/>
  <c r="N167" i="31"/>
  <c r="M167" i="31"/>
  <c r="L167" i="31"/>
  <c r="K167" i="31"/>
  <c r="J167" i="31"/>
  <c r="I167" i="31"/>
  <c r="H167" i="31"/>
  <c r="G167" i="31"/>
  <c r="F167" i="31"/>
  <c r="E167" i="31"/>
  <c r="D167" i="31"/>
  <c r="C167" i="31"/>
  <c r="B167" i="31"/>
  <c r="Q166" i="31"/>
  <c r="L163" i="34" s="1"/>
  <c r="P166" i="31"/>
  <c r="O166" i="31"/>
  <c r="N166" i="31"/>
  <c r="M166" i="31"/>
  <c r="L166" i="31"/>
  <c r="K166" i="31"/>
  <c r="J166" i="31"/>
  <c r="I166" i="31"/>
  <c r="H166" i="31"/>
  <c r="G166" i="31"/>
  <c r="F166" i="31"/>
  <c r="E166" i="31"/>
  <c r="D166" i="31"/>
  <c r="C166" i="31"/>
  <c r="B166" i="31"/>
  <c r="Q165" i="31"/>
  <c r="L162" i="34" s="1"/>
  <c r="T162" i="34" s="1"/>
  <c r="P165" i="31"/>
  <c r="O165" i="31"/>
  <c r="N165" i="31"/>
  <c r="M165" i="31"/>
  <c r="L165" i="31"/>
  <c r="K165" i="31"/>
  <c r="J165" i="31"/>
  <c r="I165" i="31"/>
  <c r="H165" i="31"/>
  <c r="G165" i="31"/>
  <c r="F165" i="31"/>
  <c r="E165" i="31"/>
  <c r="D165" i="31"/>
  <c r="C165" i="31"/>
  <c r="B165" i="31"/>
  <c r="Q164" i="31"/>
  <c r="L161" i="34" s="1"/>
  <c r="P164" i="31"/>
  <c r="O164" i="31"/>
  <c r="N164" i="31"/>
  <c r="M164" i="31"/>
  <c r="L164" i="31"/>
  <c r="K164" i="31"/>
  <c r="J164" i="31"/>
  <c r="I164" i="31"/>
  <c r="H164" i="31"/>
  <c r="G164" i="31"/>
  <c r="F164" i="31"/>
  <c r="E164" i="31"/>
  <c r="D164" i="31"/>
  <c r="C164" i="31"/>
  <c r="B164" i="31"/>
  <c r="Q163" i="31"/>
  <c r="L160" i="34" s="1"/>
  <c r="T160" i="34" s="1"/>
  <c r="P163" i="31"/>
  <c r="O163" i="31"/>
  <c r="N163" i="31"/>
  <c r="M163" i="31"/>
  <c r="L163" i="31"/>
  <c r="K163" i="31"/>
  <c r="J163" i="31"/>
  <c r="I163" i="31"/>
  <c r="H163" i="31"/>
  <c r="G163" i="31"/>
  <c r="F163" i="31"/>
  <c r="E163" i="31"/>
  <c r="D163" i="31"/>
  <c r="C163" i="31"/>
  <c r="B163" i="31"/>
  <c r="Q162" i="31"/>
  <c r="L159" i="34" s="1"/>
  <c r="P162" i="31"/>
  <c r="O162" i="31"/>
  <c r="N162" i="31"/>
  <c r="M162" i="31"/>
  <c r="L162" i="31"/>
  <c r="K162" i="31"/>
  <c r="J162" i="31"/>
  <c r="I162" i="31"/>
  <c r="H162" i="31"/>
  <c r="G162" i="31"/>
  <c r="F162" i="31"/>
  <c r="E162" i="31"/>
  <c r="D162" i="31"/>
  <c r="C162" i="31"/>
  <c r="B162" i="31"/>
  <c r="Q161" i="31"/>
  <c r="L158" i="34" s="1"/>
  <c r="P161" i="31"/>
  <c r="O161" i="31"/>
  <c r="N161" i="31"/>
  <c r="M161" i="31"/>
  <c r="L161" i="31"/>
  <c r="K161" i="31"/>
  <c r="J161" i="31"/>
  <c r="I161" i="31"/>
  <c r="H161" i="31"/>
  <c r="G161" i="31"/>
  <c r="F161" i="31"/>
  <c r="E161" i="31"/>
  <c r="D161" i="31"/>
  <c r="C161" i="31"/>
  <c r="B161" i="31"/>
  <c r="Q160" i="31"/>
  <c r="L157" i="34" s="1"/>
  <c r="T157" i="34" s="1"/>
  <c r="P160" i="31"/>
  <c r="O160" i="31"/>
  <c r="N160" i="31"/>
  <c r="M160" i="31"/>
  <c r="L160" i="31"/>
  <c r="K160" i="31"/>
  <c r="J160" i="31"/>
  <c r="I160" i="31"/>
  <c r="H160" i="31"/>
  <c r="G160" i="31"/>
  <c r="F160" i="31"/>
  <c r="E160" i="31"/>
  <c r="D160" i="31"/>
  <c r="C160" i="31"/>
  <c r="B160" i="31"/>
  <c r="Q159" i="31"/>
  <c r="L156" i="34" s="1"/>
  <c r="P159" i="31"/>
  <c r="O159" i="31"/>
  <c r="N159" i="31"/>
  <c r="M159" i="31"/>
  <c r="L159" i="31"/>
  <c r="K159" i="31"/>
  <c r="J159" i="31"/>
  <c r="I159" i="31"/>
  <c r="H159" i="31"/>
  <c r="G159" i="31"/>
  <c r="F159" i="31"/>
  <c r="E159" i="31"/>
  <c r="D159" i="31"/>
  <c r="C159" i="31"/>
  <c r="B159" i="31"/>
  <c r="Q158" i="31"/>
  <c r="L155" i="34" s="1"/>
  <c r="T155" i="34" s="1"/>
  <c r="P158" i="31"/>
  <c r="O158" i="31"/>
  <c r="N158" i="31"/>
  <c r="M158" i="31"/>
  <c r="L158" i="31"/>
  <c r="K158" i="31"/>
  <c r="J158" i="31"/>
  <c r="I158" i="31"/>
  <c r="H158" i="31"/>
  <c r="G158" i="31"/>
  <c r="F158" i="31"/>
  <c r="E158" i="31"/>
  <c r="D158" i="31"/>
  <c r="C158" i="31"/>
  <c r="B158" i="31"/>
  <c r="Q157" i="31"/>
  <c r="L154" i="34" s="1"/>
  <c r="T154" i="34" s="1"/>
  <c r="P157" i="31"/>
  <c r="O157" i="31"/>
  <c r="N157" i="31"/>
  <c r="M157" i="31"/>
  <c r="L157" i="31"/>
  <c r="K157" i="31"/>
  <c r="J157" i="31"/>
  <c r="I157" i="31"/>
  <c r="H157" i="31"/>
  <c r="G157" i="31"/>
  <c r="F157" i="31"/>
  <c r="E157" i="31"/>
  <c r="D157" i="31"/>
  <c r="C157" i="31"/>
  <c r="B157" i="31"/>
  <c r="Q156" i="31"/>
  <c r="L153" i="34" s="1"/>
  <c r="T153" i="34" s="1"/>
  <c r="P156" i="31"/>
  <c r="O156" i="31"/>
  <c r="N156" i="31"/>
  <c r="M156" i="31"/>
  <c r="L156" i="31"/>
  <c r="K156" i="31"/>
  <c r="J156" i="31"/>
  <c r="I156" i="31"/>
  <c r="H156" i="31"/>
  <c r="G156" i="31"/>
  <c r="F156" i="31"/>
  <c r="E156" i="31"/>
  <c r="D156" i="31"/>
  <c r="C156" i="31"/>
  <c r="B156" i="31"/>
  <c r="Q155" i="31"/>
  <c r="L152" i="34" s="1"/>
  <c r="P155" i="31"/>
  <c r="O155" i="31"/>
  <c r="N155" i="31"/>
  <c r="M155" i="31"/>
  <c r="L155" i="31"/>
  <c r="K155" i="31"/>
  <c r="J155" i="31"/>
  <c r="I155" i="31"/>
  <c r="H155" i="31"/>
  <c r="G155" i="31"/>
  <c r="F155" i="31"/>
  <c r="E155" i="31"/>
  <c r="D155" i="31"/>
  <c r="C155" i="31"/>
  <c r="B155" i="31"/>
  <c r="Q154" i="31"/>
  <c r="L151" i="34" s="1"/>
  <c r="P154" i="31"/>
  <c r="O154" i="31"/>
  <c r="N154" i="31"/>
  <c r="M154" i="31"/>
  <c r="L154" i="31"/>
  <c r="K154" i="31"/>
  <c r="J154" i="31"/>
  <c r="I154" i="31"/>
  <c r="H154" i="31"/>
  <c r="G154" i="31"/>
  <c r="F154" i="31"/>
  <c r="E154" i="31"/>
  <c r="D154" i="31"/>
  <c r="C154" i="31"/>
  <c r="B154" i="31"/>
  <c r="Q153" i="31"/>
  <c r="L150" i="34" s="1"/>
  <c r="P153" i="31"/>
  <c r="O153" i="31"/>
  <c r="N153" i="31"/>
  <c r="M153" i="31"/>
  <c r="L153" i="31"/>
  <c r="K153" i="31"/>
  <c r="J153" i="31"/>
  <c r="I153" i="31"/>
  <c r="H153" i="31"/>
  <c r="G153" i="31"/>
  <c r="F153" i="31"/>
  <c r="E153" i="31"/>
  <c r="D153" i="31"/>
  <c r="C153" i="31"/>
  <c r="B153" i="31"/>
  <c r="Q152" i="31"/>
  <c r="L149" i="34" s="1"/>
  <c r="P152" i="31"/>
  <c r="O152" i="31"/>
  <c r="N152" i="31"/>
  <c r="M152" i="31"/>
  <c r="L152" i="31"/>
  <c r="K152" i="31"/>
  <c r="J152" i="31"/>
  <c r="I152" i="31"/>
  <c r="H152" i="31"/>
  <c r="G152" i="31"/>
  <c r="F152" i="31"/>
  <c r="E152" i="31"/>
  <c r="D152" i="31"/>
  <c r="C152" i="31"/>
  <c r="B152" i="31"/>
  <c r="Q151" i="31"/>
  <c r="L148" i="34" s="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151" i="31"/>
  <c r="Q150" i="31"/>
  <c r="L147" i="34" s="1"/>
  <c r="P150" i="31"/>
  <c r="O150" i="31"/>
  <c r="N150" i="31"/>
  <c r="M150" i="31"/>
  <c r="L150" i="31"/>
  <c r="K150" i="31"/>
  <c r="J150" i="31"/>
  <c r="I150" i="31"/>
  <c r="H150" i="31"/>
  <c r="G150" i="31"/>
  <c r="F150" i="31"/>
  <c r="E150" i="31"/>
  <c r="D150" i="31"/>
  <c r="C150" i="31"/>
  <c r="B150" i="31"/>
  <c r="Q149" i="31"/>
  <c r="L146" i="34" s="1"/>
  <c r="T146" i="34" s="1"/>
  <c r="P149" i="31"/>
  <c r="O149" i="31"/>
  <c r="N149" i="31"/>
  <c r="M149" i="31"/>
  <c r="L149" i="31"/>
  <c r="K149" i="31"/>
  <c r="J149" i="31"/>
  <c r="I149" i="31"/>
  <c r="H149" i="31"/>
  <c r="G149" i="31"/>
  <c r="F149" i="31"/>
  <c r="E149" i="31"/>
  <c r="D149" i="31"/>
  <c r="C149" i="31"/>
  <c r="B149" i="31"/>
  <c r="Q148" i="31"/>
  <c r="L145" i="34" s="1"/>
  <c r="P148" i="31"/>
  <c r="O148" i="31"/>
  <c r="N148" i="31"/>
  <c r="M148" i="31"/>
  <c r="L148" i="31"/>
  <c r="K148" i="31"/>
  <c r="J148" i="31"/>
  <c r="I148" i="31"/>
  <c r="H148" i="31"/>
  <c r="G148" i="31"/>
  <c r="F148" i="31"/>
  <c r="E148" i="31"/>
  <c r="D148" i="31"/>
  <c r="C148" i="31"/>
  <c r="B148" i="31"/>
  <c r="Q147" i="31"/>
  <c r="L144" i="34" s="1"/>
  <c r="T144" i="34" s="1"/>
  <c r="P147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C147" i="31"/>
  <c r="B147" i="31"/>
  <c r="Q146" i="31"/>
  <c r="L143" i="34" s="1"/>
  <c r="T143" i="34" s="1"/>
  <c r="P146" i="31"/>
  <c r="O146" i="31"/>
  <c r="N146" i="31"/>
  <c r="M146" i="31"/>
  <c r="L146" i="31"/>
  <c r="K146" i="31"/>
  <c r="J146" i="31"/>
  <c r="I146" i="31"/>
  <c r="H146" i="31"/>
  <c r="G146" i="31"/>
  <c r="F146" i="31"/>
  <c r="E146" i="31"/>
  <c r="D146" i="31"/>
  <c r="C146" i="31"/>
  <c r="B146" i="31"/>
  <c r="Q145" i="31"/>
  <c r="L142" i="34" s="1"/>
  <c r="T142" i="34" s="1"/>
  <c r="P145" i="31"/>
  <c r="O145" i="31"/>
  <c r="N145" i="31"/>
  <c r="M145" i="31"/>
  <c r="L145" i="31"/>
  <c r="K145" i="31"/>
  <c r="J145" i="31"/>
  <c r="I145" i="31"/>
  <c r="H145" i="31"/>
  <c r="G145" i="31"/>
  <c r="F145" i="31"/>
  <c r="E145" i="31"/>
  <c r="D145" i="31"/>
  <c r="C145" i="31"/>
  <c r="B145" i="31"/>
  <c r="Q144" i="31"/>
  <c r="L141" i="34" s="1"/>
  <c r="P144" i="31"/>
  <c r="O144" i="31"/>
  <c r="N144" i="31"/>
  <c r="M144" i="31"/>
  <c r="L144" i="31"/>
  <c r="K144" i="31"/>
  <c r="J144" i="31"/>
  <c r="I144" i="31"/>
  <c r="H144" i="31"/>
  <c r="G144" i="31"/>
  <c r="F144" i="31"/>
  <c r="E144" i="31"/>
  <c r="D144" i="31"/>
  <c r="C144" i="31"/>
  <c r="B144" i="31"/>
  <c r="Q143" i="31"/>
  <c r="L140" i="34" s="1"/>
  <c r="T140" i="34" s="1"/>
  <c r="P143" i="31"/>
  <c r="O143" i="31"/>
  <c r="N143" i="31"/>
  <c r="M143" i="31"/>
  <c r="L143" i="31"/>
  <c r="K143" i="31"/>
  <c r="J143" i="31"/>
  <c r="I143" i="31"/>
  <c r="H143" i="31"/>
  <c r="G143" i="31"/>
  <c r="F143" i="31"/>
  <c r="E143" i="31"/>
  <c r="D143" i="31"/>
  <c r="C143" i="31"/>
  <c r="B143" i="31"/>
  <c r="Q142" i="31"/>
  <c r="L139" i="34" s="1"/>
  <c r="P142" i="31"/>
  <c r="O142" i="31"/>
  <c r="N142" i="31"/>
  <c r="M142" i="31"/>
  <c r="L142" i="31"/>
  <c r="K142" i="31"/>
  <c r="J142" i="31"/>
  <c r="I142" i="31"/>
  <c r="H142" i="31"/>
  <c r="G142" i="31"/>
  <c r="F142" i="31"/>
  <c r="E142" i="31"/>
  <c r="D142" i="31"/>
  <c r="C142" i="31"/>
  <c r="B142" i="31"/>
  <c r="Q141" i="31"/>
  <c r="L138" i="34" s="1"/>
  <c r="P141" i="31"/>
  <c r="O141" i="31"/>
  <c r="N141" i="31"/>
  <c r="M141" i="31"/>
  <c r="L141" i="31"/>
  <c r="K141" i="31"/>
  <c r="J141" i="31"/>
  <c r="I141" i="31"/>
  <c r="H141" i="31"/>
  <c r="G141" i="31"/>
  <c r="F141" i="31"/>
  <c r="E141" i="31"/>
  <c r="D141" i="31"/>
  <c r="C141" i="31"/>
  <c r="B141" i="31"/>
  <c r="Q140" i="31"/>
  <c r="L137" i="34" s="1"/>
  <c r="P140" i="31"/>
  <c r="O140" i="31"/>
  <c r="N140" i="31"/>
  <c r="M140" i="31"/>
  <c r="L140" i="31"/>
  <c r="K140" i="31"/>
  <c r="J140" i="31"/>
  <c r="I140" i="31"/>
  <c r="H140" i="31"/>
  <c r="G140" i="31"/>
  <c r="F140" i="31"/>
  <c r="E140" i="31"/>
  <c r="D140" i="31"/>
  <c r="C140" i="31"/>
  <c r="B140" i="31"/>
  <c r="Q139" i="31"/>
  <c r="L136" i="34" s="1"/>
  <c r="T136" i="34" s="1"/>
  <c r="P139" i="31"/>
  <c r="O139" i="31"/>
  <c r="N139" i="31"/>
  <c r="M139" i="31"/>
  <c r="L139" i="31"/>
  <c r="K139" i="31"/>
  <c r="J139" i="31"/>
  <c r="I139" i="31"/>
  <c r="H139" i="31"/>
  <c r="G139" i="31"/>
  <c r="F139" i="31"/>
  <c r="E139" i="31"/>
  <c r="D139" i="31"/>
  <c r="C139" i="31"/>
  <c r="B139" i="31"/>
  <c r="Q138" i="31"/>
  <c r="L135" i="34" s="1"/>
  <c r="P138" i="31"/>
  <c r="O138" i="31"/>
  <c r="N138" i="31"/>
  <c r="M138" i="31"/>
  <c r="L138" i="31"/>
  <c r="K138" i="31"/>
  <c r="J138" i="31"/>
  <c r="I138" i="31"/>
  <c r="H138" i="31"/>
  <c r="G138" i="31"/>
  <c r="F138" i="31"/>
  <c r="E138" i="31"/>
  <c r="D138" i="31"/>
  <c r="C138" i="31"/>
  <c r="B138" i="31"/>
  <c r="Q137" i="31"/>
  <c r="L134" i="34" s="1"/>
  <c r="P137" i="31"/>
  <c r="O137" i="31"/>
  <c r="N137" i="31"/>
  <c r="M137" i="31"/>
  <c r="L137" i="31"/>
  <c r="K137" i="31"/>
  <c r="J137" i="31"/>
  <c r="I137" i="31"/>
  <c r="H137" i="31"/>
  <c r="G137" i="31"/>
  <c r="F137" i="31"/>
  <c r="E137" i="31"/>
  <c r="D137" i="31"/>
  <c r="C137" i="31"/>
  <c r="B137" i="31"/>
  <c r="Q136" i="31"/>
  <c r="L133" i="34" s="1"/>
  <c r="T133" i="34" s="1"/>
  <c r="P136" i="31"/>
  <c r="O136" i="31"/>
  <c r="N136" i="31"/>
  <c r="M136" i="31"/>
  <c r="L136" i="31"/>
  <c r="K136" i="31"/>
  <c r="J136" i="31"/>
  <c r="I136" i="31"/>
  <c r="H136" i="31"/>
  <c r="G136" i="31"/>
  <c r="F136" i="31"/>
  <c r="E136" i="31"/>
  <c r="D136" i="31"/>
  <c r="C136" i="31"/>
  <c r="B136" i="31"/>
  <c r="Q135" i="31"/>
  <c r="L132" i="34" s="1"/>
  <c r="P135" i="31"/>
  <c r="O135" i="31"/>
  <c r="N135" i="31"/>
  <c r="M135" i="31"/>
  <c r="L135" i="31"/>
  <c r="K135" i="31"/>
  <c r="J135" i="31"/>
  <c r="I135" i="31"/>
  <c r="H135" i="31"/>
  <c r="G135" i="31"/>
  <c r="F135" i="31"/>
  <c r="E135" i="31"/>
  <c r="D135" i="31"/>
  <c r="C135" i="31"/>
  <c r="B135" i="31"/>
  <c r="Q134" i="31"/>
  <c r="L131" i="34" s="1"/>
  <c r="T131" i="34" s="1"/>
  <c r="P134" i="31"/>
  <c r="O134" i="31"/>
  <c r="N134" i="31"/>
  <c r="M134" i="31"/>
  <c r="L134" i="31"/>
  <c r="K134" i="31"/>
  <c r="J134" i="31"/>
  <c r="I134" i="31"/>
  <c r="H134" i="31"/>
  <c r="G134" i="31"/>
  <c r="F134" i="31"/>
  <c r="E134" i="31"/>
  <c r="D134" i="31"/>
  <c r="C134" i="31"/>
  <c r="B134" i="31"/>
  <c r="Q133" i="31"/>
  <c r="L130" i="34" s="1"/>
  <c r="P133" i="31"/>
  <c r="O133" i="31"/>
  <c r="N133" i="31"/>
  <c r="M133" i="31"/>
  <c r="L133" i="31"/>
  <c r="K133" i="31"/>
  <c r="J133" i="31"/>
  <c r="I133" i="31"/>
  <c r="H133" i="31"/>
  <c r="G133" i="31"/>
  <c r="F133" i="31"/>
  <c r="E133" i="31"/>
  <c r="D133" i="31"/>
  <c r="C133" i="31"/>
  <c r="B133" i="31"/>
  <c r="Q132" i="31"/>
  <c r="L129" i="34" s="1"/>
  <c r="T129" i="34" s="1"/>
  <c r="P132" i="31"/>
  <c r="O132" i="31"/>
  <c r="N132" i="31"/>
  <c r="M132" i="31"/>
  <c r="L132" i="31"/>
  <c r="K132" i="31"/>
  <c r="J132" i="31"/>
  <c r="I132" i="31"/>
  <c r="H132" i="31"/>
  <c r="G132" i="31"/>
  <c r="F132" i="31"/>
  <c r="E132" i="31"/>
  <c r="D132" i="31"/>
  <c r="C132" i="31"/>
  <c r="B132" i="31"/>
  <c r="Q131" i="31"/>
  <c r="L128" i="34" s="1"/>
  <c r="P131" i="31"/>
  <c r="O131" i="31"/>
  <c r="N131" i="31"/>
  <c r="M131" i="31"/>
  <c r="L131" i="31"/>
  <c r="K131" i="31"/>
  <c r="J131" i="31"/>
  <c r="I131" i="31"/>
  <c r="H131" i="31"/>
  <c r="G131" i="31"/>
  <c r="F131" i="31"/>
  <c r="E131" i="31"/>
  <c r="D131" i="31"/>
  <c r="C131" i="31"/>
  <c r="B131" i="31"/>
  <c r="Q130" i="31"/>
  <c r="L127" i="34" s="1"/>
  <c r="T127" i="34" s="1"/>
  <c r="P130" i="31"/>
  <c r="O130" i="31"/>
  <c r="N130" i="31"/>
  <c r="M130" i="31"/>
  <c r="L130" i="31"/>
  <c r="K130" i="31"/>
  <c r="J130" i="31"/>
  <c r="I130" i="31"/>
  <c r="H130" i="31"/>
  <c r="G130" i="31"/>
  <c r="F130" i="31"/>
  <c r="E130" i="31"/>
  <c r="D130" i="31"/>
  <c r="C130" i="31"/>
  <c r="B130" i="31"/>
  <c r="Q129" i="31"/>
  <c r="L126" i="34" s="1"/>
  <c r="P129" i="31"/>
  <c r="O129" i="31"/>
  <c r="N129" i="31"/>
  <c r="M129" i="31"/>
  <c r="L129" i="31"/>
  <c r="K129" i="31"/>
  <c r="J129" i="31"/>
  <c r="I129" i="31"/>
  <c r="H129" i="31"/>
  <c r="G129" i="31"/>
  <c r="F129" i="31"/>
  <c r="E129" i="31"/>
  <c r="D129" i="31"/>
  <c r="C129" i="31"/>
  <c r="B129" i="31"/>
  <c r="Q128" i="31"/>
  <c r="L125" i="34" s="1"/>
  <c r="P128" i="31"/>
  <c r="O128" i="31"/>
  <c r="N128" i="31"/>
  <c r="M128" i="31"/>
  <c r="L128" i="31"/>
  <c r="K128" i="31"/>
  <c r="J128" i="31"/>
  <c r="I128" i="31"/>
  <c r="H128" i="31"/>
  <c r="G128" i="31"/>
  <c r="F128" i="31"/>
  <c r="E128" i="31"/>
  <c r="D128" i="31"/>
  <c r="C128" i="31"/>
  <c r="B128" i="31"/>
  <c r="Q127" i="31"/>
  <c r="L124" i="34" s="1"/>
  <c r="P127" i="31"/>
  <c r="O127" i="31"/>
  <c r="N127" i="31"/>
  <c r="M127" i="31"/>
  <c r="L127" i="31"/>
  <c r="K127" i="31"/>
  <c r="J127" i="31"/>
  <c r="I127" i="31"/>
  <c r="H127" i="31"/>
  <c r="G127" i="31"/>
  <c r="F127" i="31"/>
  <c r="E127" i="31"/>
  <c r="D127" i="31"/>
  <c r="C127" i="31"/>
  <c r="B127" i="31"/>
  <c r="Q126" i="31"/>
  <c r="L123" i="34" s="1"/>
  <c r="P126" i="31"/>
  <c r="O126" i="31"/>
  <c r="N126" i="31"/>
  <c r="M126" i="31"/>
  <c r="L126" i="31"/>
  <c r="K126" i="31"/>
  <c r="J126" i="31"/>
  <c r="I126" i="31"/>
  <c r="H126" i="31"/>
  <c r="G126" i="31"/>
  <c r="F126" i="31"/>
  <c r="E126" i="31"/>
  <c r="D126" i="31"/>
  <c r="C126" i="31"/>
  <c r="B126" i="31"/>
  <c r="Q125" i="31"/>
  <c r="L122" i="34" s="1"/>
  <c r="P125" i="31"/>
  <c r="O125" i="31"/>
  <c r="N125" i="31"/>
  <c r="M125" i="31"/>
  <c r="L125" i="31"/>
  <c r="K125" i="31"/>
  <c r="J125" i="31"/>
  <c r="I125" i="31"/>
  <c r="H125" i="31"/>
  <c r="G125" i="31"/>
  <c r="F125" i="31"/>
  <c r="E125" i="31"/>
  <c r="D125" i="31"/>
  <c r="C125" i="31"/>
  <c r="B125" i="31"/>
  <c r="Q124" i="31"/>
  <c r="L121" i="34" s="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Q123" i="31"/>
  <c r="L120" i="34" s="1"/>
  <c r="T120" i="34" s="1"/>
  <c r="P123" i="31"/>
  <c r="O123" i="31"/>
  <c r="N123" i="31"/>
  <c r="M123" i="31"/>
  <c r="L123" i="31"/>
  <c r="K123" i="31"/>
  <c r="J123" i="31"/>
  <c r="I123" i="31"/>
  <c r="H123" i="31"/>
  <c r="G123" i="31"/>
  <c r="F123" i="31"/>
  <c r="E123" i="31"/>
  <c r="D123" i="31"/>
  <c r="C123" i="31"/>
  <c r="B123" i="31"/>
  <c r="Q122" i="31"/>
  <c r="L119" i="34" s="1"/>
  <c r="P122" i="31"/>
  <c r="O122" i="31"/>
  <c r="N122" i="31"/>
  <c r="M122" i="31"/>
  <c r="L122" i="31"/>
  <c r="K122" i="31"/>
  <c r="J122" i="31"/>
  <c r="I122" i="31"/>
  <c r="H122" i="31"/>
  <c r="G122" i="31"/>
  <c r="F122" i="31"/>
  <c r="E122" i="31"/>
  <c r="D122" i="31"/>
  <c r="C122" i="31"/>
  <c r="B122" i="31"/>
  <c r="Q121" i="31"/>
  <c r="L118" i="34" s="1"/>
  <c r="T118" i="34" s="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Q120" i="31"/>
  <c r="L117" i="34" s="1"/>
  <c r="T117" i="34" s="1"/>
  <c r="P120" i="31"/>
  <c r="O120" i="31"/>
  <c r="N120" i="31"/>
  <c r="M120" i="31"/>
  <c r="L120" i="31"/>
  <c r="K120" i="31"/>
  <c r="J120" i="31"/>
  <c r="I120" i="31"/>
  <c r="H120" i="31"/>
  <c r="G120" i="31"/>
  <c r="F120" i="31"/>
  <c r="E120" i="31"/>
  <c r="D120" i="31"/>
  <c r="C120" i="31"/>
  <c r="B120" i="31"/>
  <c r="Q119" i="31"/>
  <c r="L116" i="34" s="1"/>
  <c r="T116" i="34" s="1"/>
  <c r="P119" i="31"/>
  <c r="O119" i="31"/>
  <c r="N119" i="31"/>
  <c r="M119" i="31"/>
  <c r="L119" i="31"/>
  <c r="K119" i="31"/>
  <c r="J119" i="31"/>
  <c r="I119" i="31"/>
  <c r="H119" i="31"/>
  <c r="G119" i="31"/>
  <c r="F119" i="31"/>
  <c r="E119" i="31"/>
  <c r="D119" i="31"/>
  <c r="C119" i="31"/>
  <c r="B119" i="31"/>
  <c r="Q118" i="31"/>
  <c r="L115" i="34" s="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Q117" i="31"/>
  <c r="L114" i="34" s="1"/>
  <c r="T114" i="34" s="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Q116" i="31"/>
  <c r="L113" i="34" s="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Q115" i="31"/>
  <c r="L112" i="34" s="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Q114" i="31"/>
  <c r="L111" i="34" s="1"/>
  <c r="T111" i="34" s="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Q113" i="31"/>
  <c r="L110" i="34" s="1"/>
  <c r="T110" i="34" s="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Q112" i="31"/>
  <c r="L109" i="34" s="1"/>
  <c r="P112" i="31"/>
  <c r="O112" i="31"/>
  <c r="N112" i="31"/>
  <c r="M112" i="31"/>
  <c r="L112" i="31"/>
  <c r="K112" i="31"/>
  <c r="J112" i="31"/>
  <c r="I112" i="31"/>
  <c r="H112" i="31"/>
  <c r="G112" i="31"/>
  <c r="F112" i="31"/>
  <c r="E112" i="31"/>
  <c r="D112" i="31"/>
  <c r="C112" i="31"/>
  <c r="B112" i="31"/>
  <c r="Q111" i="31"/>
  <c r="L108" i="34" s="1"/>
  <c r="P111" i="31"/>
  <c r="O111" i="31"/>
  <c r="N111" i="31"/>
  <c r="M111" i="31"/>
  <c r="L111" i="31"/>
  <c r="K111" i="31"/>
  <c r="J111" i="31"/>
  <c r="I111" i="31"/>
  <c r="H111" i="31"/>
  <c r="G111" i="31"/>
  <c r="F111" i="31"/>
  <c r="E111" i="31"/>
  <c r="D111" i="31"/>
  <c r="C111" i="31"/>
  <c r="B111" i="31"/>
  <c r="Q110" i="31"/>
  <c r="L107" i="34" s="1"/>
  <c r="T107" i="34" s="1"/>
  <c r="P110" i="31"/>
  <c r="O110" i="31"/>
  <c r="N110" i="31"/>
  <c r="M110" i="31"/>
  <c r="L110" i="31"/>
  <c r="K110" i="31"/>
  <c r="J110" i="31"/>
  <c r="I110" i="31"/>
  <c r="H110" i="31"/>
  <c r="G110" i="31"/>
  <c r="F110" i="31"/>
  <c r="E110" i="31"/>
  <c r="D110" i="31"/>
  <c r="C110" i="31"/>
  <c r="B110" i="31"/>
  <c r="Q109" i="31"/>
  <c r="L106" i="34" s="1"/>
  <c r="T106" i="34" s="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Q108" i="31"/>
  <c r="L105" i="34" s="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Q107" i="31"/>
  <c r="L104" i="34" s="1"/>
  <c r="T104" i="34" s="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Q106" i="31"/>
  <c r="L103" i="34" s="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Q105" i="31"/>
  <c r="L102" i="34" s="1"/>
  <c r="T102" i="34" s="1"/>
  <c r="P105" i="31"/>
  <c r="O105" i="31"/>
  <c r="N105" i="31"/>
  <c r="M105" i="31"/>
  <c r="L105" i="31"/>
  <c r="K105" i="31"/>
  <c r="J105" i="31"/>
  <c r="I105" i="31"/>
  <c r="H105" i="31"/>
  <c r="G105" i="31"/>
  <c r="F105" i="31"/>
  <c r="E105" i="31"/>
  <c r="D105" i="31"/>
  <c r="C105" i="31"/>
  <c r="B105" i="31"/>
  <c r="Q104" i="31"/>
  <c r="L101" i="34" s="1"/>
  <c r="T101" i="34" s="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Q103" i="31"/>
  <c r="L100" i="34" s="1"/>
  <c r="T100" i="34" s="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Q102" i="31"/>
  <c r="L99" i="34" s="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Q101" i="31"/>
  <c r="L98" i="34" s="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Q100" i="31"/>
  <c r="L97" i="34" s="1"/>
  <c r="T97" i="34" s="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Q99" i="31"/>
  <c r="L96" i="34" s="1"/>
  <c r="T96" i="34" s="1"/>
  <c r="P99" i="31"/>
  <c r="O99" i="31"/>
  <c r="N99" i="31"/>
  <c r="M99" i="31"/>
  <c r="L99" i="31"/>
  <c r="K99" i="31"/>
  <c r="J99" i="31"/>
  <c r="I99" i="31"/>
  <c r="H99" i="31"/>
  <c r="G99" i="31"/>
  <c r="F99" i="31"/>
  <c r="E99" i="31"/>
  <c r="D99" i="31"/>
  <c r="C99" i="31"/>
  <c r="B99" i="31"/>
  <c r="Q98" i="31"/>
  <c r="L95" i="34" s="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Q97" i="31"/>
  <c r="L94" i="34" s="1"/>
  <c r="T94" i="34" s="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Q96" i="31"/>
  <c r="L93" i="34" s="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Q95" i="31"/>
  <c r="L92" i="34" s="1"/>
  <c r="T92" i="34" s="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Q94" i="31"/>
  <c r="L91" i="34" s="1"/>
  <c r="P94" i="31"/>
  <c r="O94" i="31"/>
  <c r="N94" i="31"/>
  <c r="M94" i="31"/>
  <c r="L94" i="31"/>
  <c r="K94" i="31"/>
  <c r="J94" i="31"/>
  <c r="I94" i="31"/>
  <c r="H94" i="31"/>
  <c r="G94" i="31"/>
  <c r="F94" i="31"/>
  <c r="E94" i="31"/>
  <c r="D94" i="31"/>
  <c r="C94" i="31"/>
  <c r="B94" i="31"/>
  <c r="Q93" i="31"/>
  <c r="L90" i="34" s="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Q92" i="31"/>
  <c r="L89" i="34" s="1"/>
  <c r="T89" i="34" s="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Q91" i="31"/>
  <c r="L88" i="34" s="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Q90" i="31"/>
  <c r="L87" i="34" s="1"/>
  <c r="P90" i="31"/>
  <c r="O90" i="31"/>
  <c r="N90" i="31"/>
  <c r="M90" i="31"/>
  <c r="L90" i="31"/>
  <c r="K90" i="31"/>
  <c r="J90" i="31"/>
  <c r="I90" i="31"/>
  <c r="H90" i="31"/>
  <c r="G90" i="31"/>
  <c r="F90" i="31"/>
  <c r="E90" i="31"/>
  <c r="D90" i="31"/>
  <c r="C90" i="31"/>
  <c r="B90" i="31"/>
  <c r="Q89" i="31"/>
  <c r="L86" i="34" s="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Q88" i="31"/>
  <c r="L85" i="34" s="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Q87" i="31"/>
  <c r="L84" i="34" s="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Q86" i="31"/>
  <c r="L83" i="34" s="1"/>
  <c r="T83" i="34" s="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Q85" i="31"/>
  <c r="L82" i="34" s="1"/>
  <c r="T82" i="34" s="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Q84" i="31"/>
  <c r="L81" i="34" s="1"/>
  <c r="T81" i="34" s="1"/>
  <c r="P84" i="31"/>
  <c r="O84" i="31"/>
  <c r="N84" i="31"/>
  <c r="M84" i="31"/>
  <c r="L84" i="31"/>
  <c r="K84" i="31"/>
  <c r="J84" i="31"/>
  <c r="I84" i="31"/>
  <c r="H84" i="31"/>
  <c r="G84" i="31"/>
  <c r="F84" i="31"/>
  <c r="E84" i="31"/>
  <c r="D84" i="31"/>
  <c r="C84" i="31"/>
  <c r="B84" i="31"/>
  <c r="Q83" i="31"/>
  <c r="L80" i="34" s="1"/>
  <c r="T80" i="34" s="1"/>
  <c r="P83" i="31"/>
  <c r="O83" i="31"/>
  <c r="N83" i="31"/>
  <c r="M83" i="31"/>
  <c r="L83" i="31"/>
  <c r="K83" i="31"/>
  <c r="J83" i="31"/>
  <c r="I83" i="31"/>
  <c r="H83" i="31"/>
  <c r="G83" i="31"/>
  <c r="F83" i="31"/>
  <c r="E83" i="31"/>
  <c r="D83" i="31"/>
  <c r="C83" i="31"/>
  <c r="B83" i="31"/>
  <c r="Q82" i="31"/>
  <c r="L79" i="34" s="1"/>
  <c r="T79" i="34" s="1"/>
  <c r="P82" i="31"/>
  <c r="O82" i="31"/>
  <c r="N82" i="31"/>
  <c r="M82" i="31"/>
  <c r="L82" i="31"/>
  <c r="K82" i="31"/>
  <c r="J82" i="31"/>
  <c r="I82" i="31"/>
  <c r="H82" i="31"/>
  <c r="G82" i="31"/>
  <c r="F82" i="31"/>
  <c r="E82" i="31"/>
  <c r="D82" i="31"/>
  <c r="C82" i="31"/>
  <c r="B82" i="31"/>
  <c r="Q81" i="31"/>
  <c r="L78" i="34" s="1"/>
  <c r="P81" i="31"/>
  <c r="O81" i="31"/>
  <c r="N81" i="31"/>
  <c r="M81" i="31"/>
  <c r="L81" i="31"/>
  <c r="K81" i="31"/>
  <c r="J81" i="31"/>
  <c r="I81" i="31"/>
  <c r="H81" i="31"/>
  <c r="G81" i="31"/>
  <c r="F81" i="31"/>
  <c r="E81" i="31"/>
  <c r="D81" i="31"/>
  <c r="C81" i="31"/>
  <c r="B81" i="31"/>
  <c r="Q80" i="31"/>
  <c r="L77" i="34" s="1"/>
  <c r="P80" i="31"/>
  <c r="O80" i="31"/>
  <c r="N80" i="31"/>
  <c r="M80" i="31"/>
  <c r="L80" i="31"/>
  <c r="K80" i="31"/>
  <c r="J80" i="31"/>
  <c r="I80" i="31"/>
  <c r="H80" i="31"/>
  <c r="G80" i="31"/>
  <c r="F80" i="31"/>
  <c r="E80" i="31"/>
  <c r="D80" i="31"/>
  <c r="C80" i="31"/>
  <c r="B80" i="31"/>
  <c r="Q79" i="31"/>
  <c r="L76" i="34" s="1"/>
  <c r="P79" i="31"/>
  <c r="O79" i="31"/>
  <c r="N79" i="31"/>
  <c r="M79" i="31"/>
  <c r="L79" i="31"/>
  <c r="K79" i="31"/>
  <c r="J79" i="31"/>
  <c r="I79" i="31"/>
  <c r="H79" i="31"/>
  <c r="G79" i="31"/>
  <c r="F79" i="31"/>
  <c r="E79" i="31"/>
  <c r="D79" i="31"/>
  <c r="C79" i="31"/>
  <c r="B79" i="31"/>
  <c r="Q78" i="31"/>
  <c r="L75" i="34" s="1"/>
  <c r="T75" i="34" s="1"/>
  <c r="P78" i="31"/>
  <c r="O78" i="31"/>
  <c r="N78" i="31"/>
  <c r="M78" i="31"/>
  <c r="L78" i="31"/>
  <c r="K78" i="31"/>
  <c r="J78" i="31"/>
  <c r="I78" i="31"/>
  <c r="H78" i="31"/>
  <c r="G78" i="31"/>
  <c r="F78" i="31"/>
  <c r="E78" i="31"/>
  <c r="D78" i="31"/>
  <c r="C78" i="31"/>
  <c r="B78" i="31"/>
  <c r="Q77" i="31"/>
  <c r="L74" i="34" s="1"/>
  <c r="P77" i="31"/>
  <c r="O77" i="31"/>
  <c r="N77" i="31"/>
  <c r="M77" i="31"/>
  <c r="L77" i="31"/>
  <c r="K77" i="31"/>
  <c r="J77" i="31"/>
  <c r="I77" i="31"/>
  <c r="H77" i="31"/>
  <c r="G77" i="31"/>
  <c r="F77" i="31"/>
  <c r="E77" i="31"/>
  <c r="D77" i="31"/>
  <c r="C77" i="31"/>
  <c r="B77" i="31"/>
  <c r="Q76" i="31"/>
  <c r="L73" i="34" s="1"/>
  <c r="P76" i="31"/>
  <c r="O76" i="31"/>
  <c r="N76" i="31"/>
  <c r="M76" i="31"/>
  <c r="L76" i="31"/>
  <c r="K76" i="31"/>
  <c r="J76" i="31"/>
  <c r="I76" i="31"/>
  <c r="H76" i="31"/>
  <c r="G76" i="31"/>
  <c r="F76" i="31"/>
  <c r="E76" i="31"/>
  <c r="D76" i="31"/>
  <c r="C76" i="31"/>
  <c r="B76" i="31"/>
  <c r="Q75" i="31"/>
  <c r="L72" i="34" s="1"/>
  <c r="T72" i="34" s="1"/>
  <c r="P75" i="31"/>
  <c r="O75" i="31"/>
  <c r="N75" i="31"/>
  <c r="M75" i="31"/>
  <c r="L75" i="31"/>
  <c r="K75" i="31"/>
  <c r="J75" i="31"/>
  <c r="I75" i="31"/>
  <c r="H75" i="31"/>
  <c r="G75" i="31"/>
  <c r="F75" i="31"/>
  <c r="E75" i="31"/>
  <c r="D75" i="31"/>
  <c r="C75" i="31"/>
  <c r="B75" i="31"/>
  <c r="Q74" i="31"/>
  <c r="L71" i="34" s="1"/>
  <c r="T71" i="34" s="1"/>
  <c r="P74" i="31"/>
  <c r="O74" i="31"/>
  <c r="N74" i="31"/>
  <c r="M74" i="31"/>
  <c r="L74" i="31"/>
  <c r="K74" i="31"/>
  <c r="J74" i="31"/>
  <c r="I74" i="31"/>
  <c r="H74" i="31"/>
  <c r="G74" i="31"/>
  <c r="F74" i="31"/>
  <c r="E74" i="31"/>
  <c r="D74" i="31"/>
  <c r="C74" i="31"/>
  <c r="B74" i="31"/>
  <c r="Q73" i="31"/>
  <c r="L70" i="34" s="1"/>
  <c r="T70" i="34" s="1"/>
  <c r="P73" i="31"/>
  <c r="O73" i="31"/>
  <c r="N73" i="31"/>
  <c r="M73" i="31"/>
  <c r="L73" i="31"/>
  <c r="K73" i="31"/>
  <c r="J73" i="31"/>
  <c r="I73" i="31"/>
  <c r="H73" i="31"/>
  <c r="G73" i="31"/>
  <c r="F73" i="31"/>
  <c r="E73" i="31"/>
  <c r="D73" i="31"/>
  <c r="C73" i="31"/>
  <c r="B73" i="31"/>
  <c r="Q72" i="31"/>
  <c r="L69" i="34" s="1"/>
  <c r="P72" i="31"/>
  <c r="O72" i="31"/>
  <c r="N72" i="31"/>
  <c r="M72" i="31"/>
  <c r="L72" i="31"/>
  <c r="K72" i="31"/>
  <c r="J72" i="31"/>
  <c r="I72" i="31"/>
  <c r="H72" i="31"/>
  <c r="G72" i="31"/>
  <c r="F72" i="31"/>
  <c r="E72" i="31"/>
  <c r="D72" i="31"/>
  <c r="C72" i="31"/>
  <c r="B72" i="31"/>
  <c r="Q71" i="31"/>
  <c r="L68" i="34" s="1"/>
  <c r="T68" i="34" s="1"/>
  <c r="P71" i="31"/>
  <c r="O71" i="31"/>
  <c r="N71" i="31"/>
  <c r="M71" i="31"/>
  <c r="L71" i="31"/>
  <c r="K71" i="31"/>
  <c r="J71" i="31"/>
  <c r="I71" i="31"/>
  <c r="H71" i="31"/>
  <c r="G71" i="31"/>
  <c r="F71" i="31"/>
  <c r="E71" i="31"/>
  <c r="D71" i="31"/>
  <c r="C71" i="31"/>
  <c r="B71" i="31"/>
  <c r="Q70" i="31"/>
  <c r="L67" i="34" s="1"/>
  <c r="P70" i="31"/>
  <c r="O70" i="31"/>
  <c r="N70" i="31"/>
  <c r="M70" i="31"/>
  <c r="L70" i="31"/>
  <c r="K70" i="31"/>
  <c r="J70" i="31"/>
  <c r="I70" i="31"/>
  <c r="H70" i="31"/>
  <c r="G70" i="31"/>
  <c r="F70" i="31"/>
  <c r="E70" i="31"/>
  <c r="D70" i="31"/>
  <c r="C70" i="31"/>
  <c r="B70" i="31"/>
  <c r="Q69" i="31"/>
  <c r="L66" i="34" s="1"/>
  <c r="T66" i="34" s="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Q68" i="31"/>
  <c r="L65" i="34" s="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Q67" i="31"/>
  <c r="L64" i="34" s="1"/>
  <c r="T64" i="34" s="1"/>
  <c r="P67" i="31"/>
  <c r="O67" i="31"/>
  <c r="N67" i="31"/>
  <c r="M67" i="31"/>
  <c r="L67" i="31"/>
  <c r="K67" i="31"/>
  <c r="J67" i="31"/>
  <c r="I67" i="31"/>
  <c r="H67" i="31"/>
  <c r="G67" i="31"/>
  <c r="F67" i="31"/>
  <c r="E67" i="31"/>
  <c r="D67" i="31"/>
  <c r="C67" i="31"/>
  <c r="B67" i="31"/>
  <c r="Q66" i="31"/>
  <c r="L63" i="34" s="1"/>
  <c r="P66" i="31"/>
  <c r="O66" i="31"/>
  <c r="N66" i="31"/>
  <c r="M66" i="31"/>
  <c r="L66" i="31"/>
  <c r="K66" i="31"/>
  <c r="J66" i="31"/>
  <c r="I66" i="31"/>
  <c r="H66" i="31"/>
  <c r="G66" i="31"/>
  <c r="F66" i="31"/>
  <c r="E66" i="31"/>
  <c r="D66" i="31"/>
  <c r="C66" i="31"/>
  <c r="B66" i="31"/>
  <c r="Q65" i="31"/>
  <c r="L62" i="34" s="1"/>
  <c r="P65" i="31"/>
  <c r="O65" i="31"/>
  <c r="N65" i="31"/>
  <c r="M65" i="31"/>
  <c r="L65" i="31"/>
  <c r="K65" i="31"/>
  <c r="J65" i="31"/>
  <c r="I65" i="31"/>
  <c r="H65" i="31"/>
  <c r="G65" i="31"/>
  <c r="F65" i="31"/>
  <c r="E65" i="31"/>
  <c r="D65" i="31"/>
  <c r="C65" i="31"/>
  <c r="B65" i="31"/>
  <c r="Q64" i="31"/>
  <c r="L61" i="34" s="1"/>
  <c r="P64" i="31"/>
  <c r="O64" i="31"/>
  <c r="N64" i="31"/>
  <c r="M64" i="31"/>
  <c r="L64" i="31"/>
  <c r="K64" i="31"/>
  <c r="J64" i="31"/>
  <c r="I64" i="31"/>
  <c r="H64" i="31"/>
  <c r="G64" i="31"/>
  <c r="F64" i="31"/>
  <c r="E64" i="31"/>
  <c r="D64" i="31"/>
  <c r="C64" i="31"/>
  <c r="B64" i="31"/>
  <c r="Q63" i="31"/>
  <c r="L60" i="34" s="1"/>
  <c r="P63" i="31"/>
  <c r="O63" i="31"/>
  <c r="N63" i="31"/>
  <c r="M63" i="31"/>
  <c r="L63" i="31"/>
  <c r="K63" i="31"/>
  <c r="J63" i="31"/>
  <c r="I63" i="31"/>
  <c r="H63" i="31"/>
  <c r="G63" i="31"/>
  <c r="F63" i="31"/>
  <c r="E63" i="31"/>
  <c r="D63" i="31"/>
  <c r="C63" i="31"/>
  <c r="B63" i="31"/>
  <c r="Q62" i="31"/>
  <c r="L59" i="34" s="1"/>
  <c r="P62" i="31"/>
  <c r="O62" i="31"/>
  <c r="N62" i="31"/>
  <c r="M62" i="31"/>
  <c r="L62" i="31"/>
  <c r="K62" i="31"/>
  <c r="J62" i="31"/>
  <c r="I62" i="31"/>
  <c r="H62" i="31"/>
  <c r="G62" i="31"/>
  <c r="F62" i="31"/>
  <c r="E62" i="31"/>
  <c r="D62" i="31"/>
  <c r="C62" i="31"/>
  <c r="B62" i="31"/>
  <c r="Q61" i="31"/>
  <c r="L58" i="34" s="1"/>
  <c r="P61" i="31"/>
  <c r="O61" i="31"/>
  <c r="N61" i="31"/>
  <c r="M61" i="31"/>
  <c r="L61" i="31"/>
  <c r="K61" i="31"/>
  <c r="J61" i="31"/>
  <c r="I61" i="31"/>
  <c r="H61" i="31"/>
  <c r="G61" i="31"/>
  <c r="F61" i="31"/>
  <c r="E61" i="31"/>
  <c r="D61" i="31"/>
  <c r="C61" i="31"/>
  <c r="B61" i="31"/>
  <c r="Q60" i="31"/>
  <c r="L57" i="34" s="1"/>
  <c r="P60" i="31"/>
  <c r="O60" i="31"/>
  <c r="N60" i="31"/>
  <c r="M60" i="31"/>
  <c r="L60" i="31"/>
  <c r="K60" i="31"/>
  <c r="J60" i="31"/>
  <c r="I60" i="31"/>
  <c r="H60" i="31"/>
  <c r="G60" i="31"/>
  <c r="F60" i="31"/>
  <c r="E60" i="31"/>
  <c r="D60" i="31"/>
  <c r="C60" i="31"/>
  <c r="B60" i="31"/>
  <c r="Q59" i="31"/>
  <c r="L56" i="34" s="1"/>
  <c r="P59" i="31"/>
  <c r="O59" i="31"/>
  <c r="N59" i="31"/>
  <c r="M59" i="31"/>
  <c r="L59" i="31"/>
  <c r="K59" i="31"/>
  <c r="J59" i="31"/>
  <c r="I59" i="31"/>
  <c r="H59" i="31"/>
  <c r="G59" i="31"/>
  <c r="F59" i="31"/>
  <c r="E59" i="31"/>
  <c r="D59" i="31"/>
  <c r="C59" i="31"/>
  <c r="B59" i="31"/>
  <c r="Q58" i="31"/>
  <c r="L55" i="34" s="1"/>
  <c r="T55" i="34" s="1"/>
  <c r="P58" i="31"/>
  <c r="O58" i="31"/>
  <c r="N58" i="31"/>
  <c r="M58" i="31"/>
  <c r="L58" i="31"/>
  <c r="K58" i="31"/>
  <c r="J58" i="31"/>
  <c r="I58" i="31"/>
  <c r="H58" i="31"/>
  <c r="G58" i="31"/>
  <c r="F58" i="31"/>
  <c r="E58" i="31"/>
  <c r="D58" i="31"/>
  <c r="C58" i="31"/>
  <c r="B58" i="31"/>
  <c r="Q57" i="31"/>
  <c r="L54" i="34" s="1"/>
  <c r="P57" i="31"/>
  <c r="O57" i="31"/>
  <c r="N57" i="31"/>
  <c r="M57" i="31"/>
  <c r="L57" i="31"/>
  <c r="K57" i="31"/>
  <c r="J57" i="31"/>
  <c r="I57" i="31"/>
  <c r="H57" i="31"/>
  <c r="G57" i="31"/>
  <c r="F57" i="31"/>
  <c r="E57" i="31"/>
  <c r="D57" i="31"/>
  <c r="C57" i="31"/>
  <c r="B57" i="31"/>
  <c r="Q56" i="31"/>
  <c r="L53" i="34" s="1"/>
  <c r="P56" i="31"/>
  <c r="O56" i="31"/>
  <c r="N56" i="31"/>
  <c r="M56" i="31"/>
  <c r="L56" i="31"/>
  <c r="K56" i="31"/>
  <c r="J56" i="31"/>
  <c r="I56" i="31"/>
  <c r="H56" i="31"/>
  <c r="G56" i="31"/>
  <c r="F56" i="31"/>
  <c r="E56" i="31"/>
  <c r="D56" i="31"/>
  <c r="C56" i="31"/>
  <c r="B56" i="31"/>
  <c r="Q55" i="31"/>
  <c r="L52" i="34" s="1"/>
  <c r="P55" i="31"/>
  <c r="O55" i="31"/>
  <c r="N55" i="31"/>
  <c r="M55" i="31"/>
  <c r="L55" i="31"/>
  <c r="K55" i="31"/>
  <c r="J55" i="31"/>
  <c r="I55" i="31"/>
  <c r="H55" i="31"/>
  <c r="G55" i="31"/>
  <c r="F55" i="31"/>
  <c r="E55" i="31"/>
  <c r="D55" i="31"/>
  <c r="C55" i="31"/>
  <c r="B55" i="31"/>
  <c r="Q54" i="31"/>
  <c r="L51" i="34" s="1"/>
  <c r="T51" i="34" s="1"/>
  <c r="P54" i="31"/>
  <c r="O54" i="31"/>
  <c r="N54" i="31"/>
  <c r="M54" i="31"/>
  <c r="L54" i="31"/>
  <c r="K54" i="31"/>
  <c r="J54" i="31"/>
  <c r="I54" i="31"/>
  <c r="H54" i="31"/>
  <c r="G54" i="31"/>
  <c r="F54" i="31"/>
  <c r="E54" i="31"/>
  <c r="D54" i="31"/>
  <c r="C54" i="31"/>
  <c r="B54" i="31"/>
  <c r="Q53" i="31"/>
  <c r="L50" i="34" s="1"/>
  <c r="T50" i="34" s="1"/>
  <c r="P53" i="31"/>
  <c r="O53" i="31"/>
  <c r="N53" i="31"/>
  <c r="M53" i="31"/>
  <c r="L53" i="31"/>
  <c r="K53" i="31"/>
  <c r="J53" i="31"/>
  <c r="I53" i="31"/>
  <c r="H53" i="31"/>
  <c r="G53" i="31"/>
  <c r="F53" i="31"/>
  <c r="E53" i="31"/>
  <c r="D53" i="31"/>
  <c r="C53" i="31"/>
  <c r="B53" i="31"/>
  <c r="Q52" i="31"/>
  <c r="L49" i="34" s="1"/>
  <c r="P52" i="31"/>
  <c r="O52" i="31"/>
  <c r="N52" i="31"/>
  <c r="M52" i="31"/>
  <c r="L52" i="31"/>
  <c r="K52" i="31"/>
  <c r="J52" i="31"/>
  <c r="I52" i="31"/>
  <c r="H52" i="31"/>
  <c r="G52" i="31"/>
  <c r="F52" i="31"/>
  <c r="E52" i="31"/>
  <c r="D52" i="31"/>
  <c r="C52" i="31"/>
  <c r="B52" i="31"/>
  <c r="Q51" i="31"/>
  <c r="L48" i="34" s="1"/>
  <c r="T48" i="34" s="1"/>
  <c r="P51" i="31"/>
  <c r="O51" i="31"/>
  <c r="N51" i="31"/>
  <c r="M51" i="31"/>
  <c r="L51" i="31"/>
  <c r="K51" i="31"/>
  <c r="J51" i="31"/>
  <c r="I51" i="31"/>
  <c r="H51" i="31"/>
  <c r="G51" i="31"/>
  <c r="F51" i="31"/>
  <c r="E51" i="31"/>
  <c r="D51" i="31"/>
  <c r="C51" i="31"/>
  <c r="B51" i="31"/>
  <c r="Q50" i="31"/>
  <c r="L47" i="34" s="1"/>
  <c r="P50" i="31"/>
  <c r="O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B50" i="31"/>
  <c r="Q49" i="31"/>
  <c r="L46" i="34" s="1"/>
  <c r="T46" i="34" s="1"/>
  <c r="P49" i="31"/>
  <c r="O49" i="31"/>
  <c r="N49" i="31"/>
  <c r="M49" i="31"/>
  <c r="L49" i="31"/>
  <c r="K49" i="31"/>
  <c r="J49" i="31"/>
  <c r="I49" i="31"/>
  <c r="H49" i="31"/>
  <c r="G49" i="31"/>
  <c r="F49" i="31"/>
  <c r="E49" i="31"/>
  <c r="D49" i="31"/>
  <c r="C49" i="31"/>
  <c r="B49" i="31"/>
  <c r="Q48" i="31"/>
  <c r="L45" i="34" s="1"/>
  <c r="T45" i="34" s="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B48" i="31"/>
  <c r="Q47" i="31"/>
  <c r="L44" i="34" s="1"/>
  <c r="T44" i="34" s="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B47" i="31"/>
  <c r="Q46" i="31"/>
  <c r="L43" i="34" s="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B46" i="31"/>
  <c r="Q45" i="31"/>
  <c r="L42" i="34" s="1"/>
  <c r="P45" i="3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B45" i="31"/>
  <c r="Q44" i="31"/>
  <c r="L41" i="34" s="1"/>
  <c r="T41" i="34" s="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B44" i="31"/>
  <c r="Q43" i="31"/>
  <c r="L40" i="34" s="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B43" i="31"/>
  <c r="Q42" i="31"/>
  <c r="L39" i="34" s="1"/>
  <c r="P42" i="31"/>
  <c r="O42" i="31"/>
  <c r="N42" i="31"/>
  <c r="M42" i="31"/>
  <c r="L42" i="31"/>
  <c r="K42" i="31"/>
  <c r="J42" i="31"/>
  <c r="I42" i="31"/>
  <c r="H42" i="31"/>
  <c r="G42" i="31"/>
  <c r="F42" i="31"/>
  <c r="E42" i="31"/>
  <c r="D42" i="31"/>
  <c r="C42" i="31"/>
  <c r="B42" i="31"/>
  <c r="Q41" i="31"/>
  <c r="L38" i="34" s="1"/>
  <c r="T38" i="34" s="1"/>
  <c r="P41" i="31"/>
  <c r="O41" i="31"/>
  <c r="N41" i="31"/>
  <c r="M41" i="31"/>
  <c r="L41" i="31"/>
  <c r="K41" i="31"/>
  <c r="J41" i="31"/>
  <c r="I41" i="31"/>
  <c r="H41" i="31"/>
  <c r="G41" i="31"/>
  <c r="F41" i="31"/>
  <c r="E41" i="31"/>
  <c r="D41" i="31"/>
  <c r="C41" i="31"/>
  <c r="B41" i="31"/>
  <c r="Q40" i="31"/>
  <c r="L37" i="34" s="1"/>
  <c r="P40" i="31"/>
  <c r="O40" i="31"/>
  <c r="N40" i="31"/>
  <c r="M40" i="31"/>
  <c r="L40" i="31"/>
  <c r="K40" i="31"/>
  <c r="J40" i="31"/>
  <c r="I40" i="31"/>
  <c r="H40" i="31"/>
  <c r="G40" i="31"/>
  <c r="F40" i="31"/>
  <c r="E40" i="31"/>
  <c r="D40" i="31"/>
  <c r="C40" i="31"/>
  <c r="B40" i="31"/>
  <c r="Q39" i="31"/>
  <c r="L36" i="34" s="1"/>
  <c r="T36" i="34" s="1"/>
  <c r="P39" i="31"/>
  <c r="O39" i="31"/>
  <c r="N39" i="31"/>
  <c r="M39" i="31"/>
  <c r="L39" i="31"/>
  <c r="K39" i="31"/>
  <c r="J39" i="31"/>
  <c r="I39" i="31"/>
  <c r="H39" i="31"/>
  <c r="G39" i="31"/>
  <c r="F39" i="31"/>
  <c r="E39" i="31"/>
  <c r="D39" i="31"/>
  <c r="C39" i="31"/>
  <c r="B39" i="31"/>
  <c r="Q38" i="31"/>
  <c r="L35" i="34" s="1"/>
  <c r="P38" i="31"/>
  <c r="O38" i="31"/>
  <c r="N38" i="31"/>
  <c r="M38" i="31"/>
  <c r="L38" i="31"/>
  <c r="K38" i="31"/>
  <c r="J38" i="31"/>
  <c r="I38" i="31"/>
  <c r="H38" i="31"/>
  <c r="G38" i="31"/>
  <c r="F38" i="31"/>
  <c r="E38" i="31"/>
  <c r="D38" i="31"/>
  <c r="C38" i="31"/>
  <c r="B38" i="31"/>
  <c r="Q37" i="31"/>
  <c r="L34" i="34" s="1"/>
  <c r="P37" i="31"/>
  <c r="O37" i="31"/>
  <c r="N37" i="31"/>
  <c r="M37" i="31"/>
  <c r="L37" i="31"/>
  <c r="K37" i="31"/>
  <c r="J37" i="31"/>
  <c r="I37" i="31"/>
  <c r="H37" i="31"/>
  <c r="G37" i="31"/>
  <c r="F37" i="31"/>
  <c r="E37" i="31"/>
  <c r="D37" i="31"/>
  <c r="C37" i="31"/>
  <c r="B37" i="31"/>
  <c r="Q36" i="31"/>
  <c r="L33" i="34" s="1"/>
  <c r="T33" i="34" s="1"/>
  <c r="P36" i="31"/>
  <c r="O36" i="31"/>
  <c r="N36" i="31"/>
  <c r="M36" i="31"/>
  <c r="L36" i="31"/>
  <c r="K36" i="31"/>
  <c r="J36" i="31"/>
  <c r="I36" i="31"/>
  <c r="H36" i="31"/>
  <c r="G36" i="31"/>
  <c r="F36" i="31"/>
  <c r="E36" i="31"/>
  <c r="D36" i="31"/>
  <c r="C36" i="31"/>
  <c r="B36" i="31"/>
  <c r="Q35" i="31"/>
  <c r="L32" i="34" s="1"/>
  <c r="T32" i="34" s="1"/>
  <c r="P35" i="31"/>
  <c r="O35" i="31"/>
  <c r="N35" i="31"/>
  <c r="M35" i="31"/>
  <c r="L35" i="31"/>
  <c r="K35" i="31"/>
  <c r="J35" i="31"/>
  <c r="I35" i="31"/>
  <c r="H35" i="31"/>
  <c r="G35" i="31"/>
  <c r="F35" i="31"/>
  <c r="E35" i="31"/>
  <c r="D35" i="31"/>
  <c r="C35" i="31"/>
  <c r="B35" i="31"/>
  <c r="Q34" i="31"/>
  <c r="L31" i="34" s="1"/>
  <c r="P34" i="31"/>
  <c r="O34" i="31"/>
  <c r="N34" i="31"/>
  <c r="M34" i="31"/>
  <c r="L34" i="31"/>
  <c r="K34" i="31"/>
  <c r="J34" i="31"/>
  <c r="I34" i="31"/>
  <c r="H34" i="31"/>
  <c r="G34" i="31"/>
  <c r="F34" i="31"/>
  <c r="E34" i="31"/>
  <c r="D34" i="31"/>
  <c r="C34" i="31"/>
  <c r="B34" i="31"/>
  <c r="Q33" i="31"/>
  <c r="L30" i="34" s="1"/>
  <c r="T30" i="34" s="1"/>
  <c r="P33" i="31"/>
  <c r="O33" i="31"/>
  <c r="N33" i="31"/>
  <c r="M33" i="31"/>
  <c r="L33" i="31"/>
  <c r="K33" i="31"/>
  <c r="J33" i="31"/>
  <c r="I33" i="31"/>
  <c r="H33" i="31"/>
  <c r="G33" i="31"/>
  <c r="F33" i="31"/>
  <c r="E33" i="31"/>
  <c r="D33" i="31"/>
  <c r="C33" i="31"/>
  <c r="B33" i="31"/>
  <c r="Q32" i="31"/>
  <c r="L29" i="34" s="1"/>
  <c r="P32" i="31"/>
  <c r="O32" i="31"/>
  <c r="N32" i="31"/>
  <c r="M32" i="31"/>
  <c r="L32" i="31"/>
  <c r="K32" i="31"/>
  <c r="J32" i="31"/>
  <c r="I32" i="31"/>
  <c r="H32" i="31"/>
  <c r="G32" i="31"/>
  <c r="F32" i="31"/>
  <c r="E32" i="31"/>
  <c r="D32" i="31"/>
  <c r="C32" i="31"/>
  <c r="B32" i="31"/>
  <c r="Q31" i="31"/>
  <c r="L28" i="34" s="1"/>
  <c r="T28" i="34" s="1"/>
  <c r="P31" i="31"/>
  <c r="O31" i="31"/>
  <c r="N31" i="31"/>
  <c r="M31" i="31"/>
  <c r="L31" i="31"/>
  <c r="K31" i="31"/>
  <c r="J31" i="31"/>
  <c r="I31" i="31"/>
  <c r="H31" i="31"/>
  <c r="G31" i="31"/>
  <c r="F31" i="31"/>
  <c r="E31" i="31"/>
  <c r="D31" i="31"/>
  <c r="C31" i="31"/>
  <c r="B31" i="31"/>
  <c r="Q30" i="31"/>
  <c r="L27" i="34" s="1"/>
  <c r="P30" i="31"/>
  <c r="O30" i="31"/>
  <c r="N30" i="31"/>
  <c r="M30" i="31"/>
  <c r="L30" i="31"/>
  <c r="K30" i="31"/>
  <c r="J30" i="31"/>
  <c r="I30" i="31"/>
  <c r="H30" i="31"/>
  <c r="G30" i="31"/>
  <c r="F30" i="31"/>
  <c r="E30" i="31"/>
  <c r="D30" i="31"/>
  <c r="C30" i="31"/>
  <c r="B30" i="31"/>
  <c r="Q29" i="31"/>
  <c r="L26" i="34" s="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Q28" i="31"/>
  <c r="L25" i="34" s="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Q27" i="31"/>
  <c r="L24" i="34" s="1"/>
  <c r="T24" i="34" s="1"/>
  <c r="P27" i="31"/>
  <c r="O27" i="31"/>
  <c r="N27" i="31"/>
  <c r="M27" i="31"/>
  <c r="L27" i="31"/>
  <c r="K27" i="31"/>
  <c r="J27" i="31"/>
  <c r="I27" i="31"/>
  <c r="H27" i="31"/>
  <c r="G27" i="31"/>
  <c r="F27" i="31"/>
  <c r="E27" i="31"/>
  <c r="D27" i="31"/>
  <c r="C27" i="31"/>
  <c r="B27" i="31"/>
  <c r="Q26" i="31"/>
  <c r="L23" i="34" s="1"/>
  <c r="T23" i="34" s="1"/>
  <c r="P26" i="31"/>
  <c r="O26" i="31"/>
  <c r="N26" i="31"/>
  <c r="M26" i="31"/>
  <c r="L26" i="31"/>
  <c r="K26" i="31"/>
  <c r="J26" i="31"/>
  <c r="I26" i="31"/>
  <c r="H26" i="31"/>
  <c r="G26" i="31"/>
  <c r="F26" i="31"/>
  <c r="E26" i="31"/>
  <c r="D26" i="31"/>
  <c r="C26" i="31"/>
  <c r="B26" i="31"/>
  <c r="Q25" i="31"/>
  <c r="L22" i="34" s="1"/>
  <c r="P25" i="31"/>
  <c r="O25" i="31"/>
  <c r="N25" i="31"/>
  <c r="M25" i="31"/>
  <c r="L25" i="31"/>
  <c r="K25" i="31"/>
  <c r="J25" i="31"/>
  <c r="I25" i="31"/>
  <c r="H25" i="31"/>
  <c r="G25" i="31"/>
  <c r="F25" i="31"/>
  <c r="E25" i="31"/>
  <c r="D25" i="31"/>
  <c r="C25" i="31"/>
  <c r="B25" i="31"/>
  <c r="Q24" i="31"/>
  <c r="L21" i="34" s="1"/>
  <c r="P24" i="31"/>
  <c r="O24" i="31"/>
  <c r="N24" i="31"/>
  <c r="M24" i="31"/>
  <c r="L24" i="31"/>
  <c r="K24" i="31"/>
  <c r="J24" i="31"/>
  <c r="I24" i="31"/>
  <c r="H24" i="31"/>
  <c r="G24" i="31"/>
  <c r="F24" i="31"/>
  <c r="E24" i="31"/>
  <c r="D24" i="31"/>
  <c r="C24" i="31"/>
  <c r="B24" i="31"/>
  <c r="Q23" i="31"/>
  <c r="L20" i="34" s="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C23" i="31"/>
  <c r="B23" i="31"/>
  <c r="Q22" i="31"/>
  <c r="L19" i="34" s="1"/>
  <c r="T19" i="34" s="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B22" i="31"/>
  <c r="Q21" i="31"/>
  <c r="L18" i="34" s="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C21" i="31"/>
  <c r="B21" i="31"/>
  <c r="Q20" i="31"/>
  <c r="L17" i="34" s="1"/>
  <c r="T17" i="34" s="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B20" i="31"/>
  <c r="Q19" i="31"/>
  <c r="L16" i="34" s="1"/>
  <c r="P19" i="31"/>
  <c r="O19" i="31"/>
  <c r="N19" i="31"/>
  <c r="M19" i="31"/>
  <c r="L19" i="31"/>
  <c r="K19" i="31"/>
  <c r="J19" i="31"/>
  <c r="I19" i="31"/>
  <c r="H19" i="31"/>
  <c r="G19" i="31"/>
  <c r="F19" i="31"/>
  <c r="E19" i="31"/>
  <c r="D19" i="31"/>
  <c r="C19" i="31"/>
  <c r="B19" i="31"/>
  <c r="Q18" i="31"/>
  <c r="L15" i="34" s="1"/>
  <c r="P18" i="31"/>
  <c r="O18" i="31"/>
  <c r="N18" i="31"/>
  <c r="M18" i="31"/>
  <c r="L18" i="31"/>
  <c r="K18" i="31"/>
  <c r="J18" i="31"/>
  <c r="I18" i="31"/>
  <c r="H18" i="31"/>
  <c r="G18" i="31"/>
  <c r="F18" i="31"/>
  <c r="E18" i="31"/>
  <c r="D18" i="31"/>
  <c r="C18" i="31"/>
  <c r="B18" i="31"/>
  <c r="Q17" i="31"/>
  <c r="L14" i="34" s="1"/>
  <c r="P17" i="31"/>
  <c r="O17" i="31"/>
  <c r="N17" i="31"/>
  <c r="M17" i="31"/>
  <c r="L17" i="31"/>
  <c r="K17" i="31"/>
  <c r="J17" i="31"/>
  <c r="I17" i="31"/>
  <c r="H17" i="31"/>
  <c r="G17" i="31"/>
  <c r="F17" i="31"/>
  <c r="E17" i="31"/>
  <c r="D17" i="31"/>
  <c r="C17" i="31"/>
  <c r="B17" i="31"/>
  <c r="Q16" i="31"/>
  <c r="L13" i="34" s="1"/>
  <c r="P16" i="31"/>
  <c r="O16" i="31"/>
  <c r="N16" i="31"/>
  <c r="M16" i="31"/>
  <c r="L16" i="31"/>
  <c r="K16" i="31"/>
  <c r="J16" i="31"/>
  <c r="I16" i="31"/>
  <c r="H16" i="31"/>
  <c r="G16" i="31"/>
  <c r="F16" i="31"/>
  <c r="E16" i="31"/>
  <c r="D16" i="31"/>
  <c r="C16" i="31"/>
  <c r="B16" i="31"/>
  <c r="Q15" i="31"/>
  <c r="L12" i="34" s="1"/>
  <c r="P15" i="31"/>
  <c r="O15" i="31"/>
  <c r="N15" i="31"/>
  <c r="M15" i="31"/>
  <c r="L15" i="31"/>
  <c r="K15" i="31"/>
  <c r="J15" i="31"/>
  <c r="I15" i="31"/>
  <c r="H15" i="31"/>
  <c r="G15" i="31"/>
  <c r="F15" i="31"/>
  <c r="E15" i="31"/>
  <c r="D15" i="31"/>
  <c r="C15" i="31"/>
  <c r="B15" i="31"/>
  <c r="Q14" i="31"/>
  <c r="L11" i="34" s="1"/>
  <c r="P14" i="31"/>
  <c r="O14" i="31"/>
  <c r="N14" i="31"/>
  <c r="M14" i="31"/>
  <c r="L14" i="31"/>
  <c r="K14" i="31"/>
  <c r="J14" i="31"/>
  <c r="I14" i="31"/>
  <c r="H14" i="31"/>
  <c r="G14" i="31"/>
  <c r="F14" i="31"/>
  <c r="E14" i="31"/>
  <c r="D14" i="31"/>
  <c r="C14" i="31"/>
  <c r="B14" i="31"/>
  <c r="Q13" i="31"/>
  <c r="L10" i="34" s="1"/>
  <c r="P13" i="31"/>
  <c r="O13" i="31"/>
  <c r="N13" i="31"/>
  <c r="M13" i="31"/>
  <c r="L13" i="31"/>
  <c r="K13" i="31"/>
  <c r="J13" i="31"/>
  <c r="I13" i="31"/>
  <c r="H13" i="31"/>
  <c r="G13" i="31"/>
  <c r="F13" i="31"/>
  <c r="E13" i="31"/>
  <c r="D13" i="31"/>
  <c r="C13" i="31"/>
  <c r="B13" i="31"/>
  <c r="L9" i="34"/>
  <c r="O12" i="31"/>
  <c r="O211" i="31" s="1"/>
  <c r="N12" i="31"/>
  <c r="M12" i="31"/>
  <c r="L12" i="31"/>
  <c r="K12" i="31"/>
  <c r="J12" i="31"/>
  <c r="I12" i="31"/>
  <c r="H12" i="31"/>
  <c r="G12" i="31"/>
  <c r="F12" i="31"/>
  <c r="E12" i="31"/>
  <c r="D12" i="31"/>
  <c r="C12" i="31"/>
  <c r="B12" i="31"/>
  <c r="Q11" i="31"/>
  <c r="L8" i="34" s="1"/>
  <c r="P11" i="31"/>
  <c r="O11" i="31"/>
  <c r="N11" i="31"/>
  <c r="M11" i="31"/>
  <c r="L11" i="31"/>
  <c r="K11" i="31"/>
  <c r="J11" i="31"/>
  <c r="I11" i="31"/>
  <c r="H11" i="31"/>
  <c r="G11" i="31"/>
  <c r="F11" i="31"/>
  <c r="E11" i="31"/>
  <c r="D11" i="31"/>
  <c r="C11" i="31"/>
  <c r="B11" i="31"/>
  <c r="Q10" i="31"/>
  <c r="L7" i="34" s="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B10" i="31"/>
  <c r="Q9" i="31"/>
  <c r="L6" i="34" s="1"/>
  <c r="T6" i="34" s="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C9" i="31"/>
  <c r="B9" i="31"/>
  <c r="Q8" i="31"/>
  <c r="L5" i="34" s="1"/>
  <c r="T5" i="34" s="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Q7" i="31"/>
  <c r="L4" i="34" s="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Q6" i="31"/>
  <c r="L3" i="34" s="1"/>
  <c r="P6" i="31"/>
  <c r="P211" i="31" s="1"/>
  <c r="O6" i="31"/>
  <c r="N6" i="31"/>
  <c r="N211" i="31" s="1"/>
  <c r="M6" i="31"/>
  <c r="L6" i="31"/>
  <c r="K6" i="31"/>
  <c r="K211" i="31" s="1"/>
  <c r="J6" i="31"/>
  <c r="I6" i="31"/>
  <c r="H6" i="31"/>
  <c r="G6" i="31"/>
  <c r="F6" i="31"/>
  <c r="E6" i="31"/>
  <c r="D6" i="31"/>
  <c r="C6" i="31"/>
  <c r="B6" i="31"/>
  <c r="Q207" i="28"/>
  <c r="P207" i="28"/>
  <c r="O207" i="28"/>
  <c r="N207" i="28"/>
  <c r="M207" i="28"/>
  <c r="L207" i="28"/>
  <c r="K207" i="28"/>
  <c r="J207" i="28"/>
  <c r="I207" i="28"/>
  <c r="H207" i="28"/>
  <c r="G207" i="28"/>
  <c r="F207" i="28"/>
  <c r="E207" i="28"/>
  <c r="D207" i="28"/>
  <c r="C207" i="28"/>
  <c r="B207" i="28"/>
  <c r="Q206" i="28"/>
  <c r="P206" i="28"/>
  <c r="O206" i="28"/>
  <c r="N206" i="28"/>
  <c r="M206" i="28"/>
  <c r="L206" i="28"/>
  <c r="K206" i="28"/>
  <c r="J206" i="28"/>
  <c r="I206" i="28"/>
  <c r="H206" i="28"/>
  <c r="G206" i="28"/>
  <c r="F206" i="28"/>
  <c r="E206" i="28"/>
  <c r="D206" i="28"/>
  <c r="C206" i="28"/>
  <c r="B206" i="28"/>
  <c r="Q205" i="28"/>
  <c r="P205" i="28"/>
  <c r="O205" i="28"/>
  <c r="N205" i="28"/>
  <c r="M205" i="28"/>
  <c r="L205" i="28"/>
  <c r="K205" i="28"/>
  <c r="J205" i="28"/>
  <c r="I205" i="28"/>
  <c r="H205" i="28"/>
  <c r="G205" i="28"/>
  <c r="F205" i="28"/>
  <c r="E205" i="28"/>
  <c r="D205" i="28"/>
  <c r="C205" i="28"/>
  <c r="B205" i="28"/>
  <c r="Q204" i="28"/>
  <c r="P204" i="28"/>
  <c r="O204" i="28"/>
  <c r="N204" i="28"/>
  <c r="M204" i="28"/>
  <c r="L204" i="28"/>
  <c r="K204" i="28"/>
  <c r="J204" i="28"/>
  <c r="I204" i="28"/>
  <c r="H204" i="28"/>
  <c r="G204" i="28"/>
  <c r="F204" i="28"/>
  <c r="E204" i="28"/>
  <c r="D204" i="28"/>
  <c r="C204" i="28"/>
  <c r="B204" i="28"/>
  <c r="Q203" i="28"/>
  <c r="P203" i="28"/>
  <c r="O203" i="28"/>
  <c r="N203" i="28"/>
  <c r="M203" i="28"/>
  <c r="L203" i="28"/>
  <c r="K203" i="28"/>
  <c r="J203" i="28"/>
  <c r="I203" i="28"/>
  <c r="H203" i="28"/>
  <c r="G203" i="28"/>
  <c r="F203" i="28"/>
  <c r="E203" i="28"/>
  <c r="D203" i="28"/>
  <c r="C203" i="28"/>
  <c r="B203" i="28"/>
  <c r="Q202" i="28"/>
  <c r="P202" i="28"/>
  <c r="O202" i="28"/>
  <c r="N202" i="28"/>
  <c r="M202" i="28"/>
  <c r="L202" i="28"/>
  <c r="K202" i="28"/>
  <c r="J202" i="28"/>
  <c r="I202" i="28"/>
  <c r="H202" i="28"/>
  <c r="G202" i="28"/>
  <c r="F202" i="28"/>
  <c r="E202" i="28"/>
  <c r="D202" i="28"/>
  <c r="C202" i="28"/>
  <c r="B202" i="28"/>
  <c r="Q201" i="28"/>
  <c r="P201" i="28"/>
  <c r="O201" i="28"/>
  <c r="N201" i="28"/>
  <c r="M201" i="28"/>
  <c r="L201" i="28"/>
  <c r="K201" i="28"/>
  <c r="J201" i="28"/>
  <c r="I201" i="28"/>
  <c r="H201" i="28"/>
  <c r="G201" i="28"/>
  <c r="F201" i="28"/>
  <c r="E201" i="28"/>
  <c r="D201" i="28"/>
  <c r="C201" i="28"/>
  <c r="B201" i="28"/>
  <c r="Q200" i="28"/>
  <c r="P200" i="28"/>
  <c r="O200" i="28"/>
  <c r="N200" i="28"/>
  <c r="M200" i="28"/>
  <c r="L200" i="28"/>
  <c r="K200" i="28"/>
  <c r="J200" i="28"/>
  <c r="I200" i="28"/>
  <c r="H200" i="28"/>
  <c r="G200" i="28"/>
  <c r="F200" i="28"/>
  <c r="E200" i="28"/>
  <c r="D200" i="28"/>
  <c r="C200" i="28"/>
  <c r="B200" i="28"/>
  <c r="Q199" i="28"/>
  <c r="P199" i="28"/>
  <c r="O199" i="28"/>
  <c r="N199" i="28"/>
  <c r="M199" i="28"/>
  <c r="L199" i="28"/>
  <c r="K199" i="28"/>
  <c r="J199" i="28"/>
  <c r="I199" i="28"/>
  <c r="H199" i="28"/>
  <c r="G199" i="28"/>
  <c r="F199" i="28"/>
  <c r="E199" i="28"/>
  <c r="D199" i="28"/>
  <c r="C199" i="28"/>
  <c r="B199" i="28"/>
  <c r="Q198" i="28"/>
  <c r="P198" i="28"/>
  <c r="O198" i="28"/>
  <c r="N198" i="28"/>
  <c r="M198" i="28"/>
  <c r="L198" i="28"/>
  <c r="K198" i="28"/>
  <c r="J198" i="28"/>
  <c r="I198" i="28"/>
  <c r="H198" i="28"/>
  <c r="G198" i="28"/>
  <c r="F198" i="28"/>
  <c r="E198" i="28"/>
  <c r="D198" i="28"/>
  <c r="C198" i="28"/>
  <c r="B198" i="28"/>
  <c r="Q197" i="28"/>
  <c r="P197" i="28"/>
  <c r="O197" i="28"/>
  <c r="N197" i="28"/>
  <c r="M197" i="28"/>
  <c r="L197" i="28"/>
  <c r="K197" i="28"/>
  <c r="J197" i="28"/>
  <c r="I197" i="28"/>
  <c r="H197" i="28"/>
  <c r="G197" i="28"/>
  <c r="F197" i="28"/>
  <c r="E197" i="28"/>
  <c r="D197" i="28"/>
  <c r="C197" i="28"/>
  <c r="B197" i="28"/>
  <c r="Q196" i="28"/>
  <c r="P196" i="28"/>
  <c r="O196" i="28"/>
  <c r="N196" i="28"/>
  <c r="M196" i="28"/>
  <c r="L196" i="28"/>
  <c r="K196" i="28"/>
  <c r="J196" i="28"/>
  <c r="I196" i="28"/>
  <c r="H196" i="28"/>
  <c r="G196" i="28"/>
  <c r="F196" i="28"/>
  <c r="E196" i="28"/>
  <c r="D196" i="28"/>
  <c r="C196" i="28"/>
  <c r="B196" i="28"/>
  <c r="Q195" i="28"/>
  <c r="P195" i="28"/>
  <c r="O195" i="28"/>
  <c r="N195" i="28"/>
  <c r="M195" i="28"/>
  <c r="L195" i="28"/>
  <c r="K195" i="28"/>
  <c r="J195" i="28"/>
  <c r="I195" i="28"/>
  <c r="H195" i="28"/>
  <c r="G195" i="28"/>
  <c r="F195" i="28"/>
  <c r="E195" i="28"/>
  <c r="D195" i="28"/>
  <c r="C195" i="28"/>
  <c r="B195" i="28"/>
  <c r="Q194" i="28"/>
  <c r="P194" i="28"/>
  <c r="O194" i="28"/>
  <c r="N194" i="28"/>
  <c r="M194" i="28"/>
  <c r="L194" i="28"/>
  <c r="K194" i="28"/>
  <c r="J194" i="28"/>
  <c r="I194" i="28"/>
  <c r="H194" i="28"/>
  <c r="G194" i="28"/>
  <c r="F194" i="28"/>
  <c r="E194" i="28"/>
  <c r="D194" i="28"/>
  <c r="C194" i="28"/>
  <c r="B194" i="28"/>
  <c r="Q193" i="28"/>
  <c r="P193" i="28"/>
  <c r="O193" i="28"/>
  <c r="N193" i="28"/>
  <c r="M193" i="28"/>
  <c r="L193" i="28"/>
  <c r="K193" i="28"/>
  <c r="J193" i="28"/>
  <c r="I193" i="28"/>
  <c r="H193" i="28"/>
  <c r="G193" i="28"/>
  <c r="F193" i="28"/>
  <c r="E193" i="28"/>
  <c r="D193" i="28"/>
  <c r="C193" i="28"/>
  <c r="B193" i="28"/>
  <c r="Q192" i="28"/>
  <c r="P192" i="28"/>
  <c r="O192" i="28"/>
  <c r="N192" i="28"/>
  <c r="M192" i="28"/>
  <c r="L192" i="28"/>
  <c r="K192" i="28"/>
  <c r="J192" i="28"/>
  <c r="I192" i="28"/>
  <c r="H192" i="28"/>
  <c r="G192" i="28"/>
  <c r="F192" i="28"/>
  <c r="E192" i="28"/>
  <c r="D192" i="28"/>
  <c r="C192" i="28"/>
  <c r="B192" i="28"/>
  <c r="Q191" i="28"/>
  <c r="P191" i="28"/>
  <c r="O191" i="28"/>
  <c r="N191" i="28"/>
  <c r="M191" i="28"/>
  <c r="L191" i="28"/>
  <c r="K191" i="28"/>
  <c r="J191" i="28"/>
  <c r="I191" i="28"/>
  <c r="H191" i="28"/>
  <c r="G191" i="28"/>
  <c r="F191" i="28"/>
  <c r="E191" i="28"/>
  <c r="D191" i="28"/>
  <c r="C191" i="28"/>
  <c r="B191" i="28"/>
  <c r="Q190" i="28"/>
  <c r="P190" i="28"/>
  <c r="O190" i="28"/>
  <c r="N190" i="28"/>
  <c r="M190" i="28"/>
  <c r="L190" i="28"/>
  <c r="K190" i="28"/>
  <c r="J190" i="28"/>
  <c r="I190" i="28"/>
  <c r="H190" i="28"/>
  <c r="G190" i="28"/>
  <c r="F190" i="28"/>
  <c r="E190" i="28"/>
  <c r="D190" i="28"/>
  <c r="C190" i="28"/>
  <c r="B190" i="28"/>
  <c r="Q189" i="28"/>
  <c r="P189" i="28"/>
  <c r="O189" i="28"/>
  <c r="N189" i="28"/>
  <c r="M189" i="28"/>
  <c r="L189" i="28"/>
  <c r="K189" i="28"/>
  <c r="J189" i="28"/>
  <c r="I189" i="28"/>
  <c r="H189" i="28"/>
  <c r="G189" i="28"/>
  <c r="F189" i="28"/>
  <c r="E189" i="28"/>
  <c r="D189" i="28"/>
  <c r="C189" i="28"/>
  <c r="B189" i="28"/>
  <c r="Q188" i="28"/>
  <c r="P188" i="28"/>
  <c r="O188" i="28"/>
  <c r="N188" i="28"/>
  <c r="M188" i="28"/>
  <c r="L188" i="28"/>
  <c r="K188" i="28"/>
  <c r="J188" i="28"/>
  <c r="I188" i="28"/>
  <c r="H188" i="28"/>
  <c r="G188" i="28"/>
  <c r="F188" i="28"/>
  <c r="E188" i="28"/>
  <c r="D188" i="28"/>
  <c r="C188" i="28"/>
  <c r="B188" i="28"/>
  <c r="Q187" i="28"/>
  <c r="P187" i="28"/>
  <c r="O187" i="28"/>
  <c r="N187" i="28"/>
  <c r="M187" i="28"/>
  <c r="L187" i="28"/>
  <c r="K187" i="28"/>
  <c r="J187" i="28"/>
  <c r="I187" i="28"/>
  <c r="H187" i="28"/>
  <c r="G187" i="28"/>
  <c r="F187" i="28"/>
  <c r="E187" i="28"/>
  <c r="D187" i="28"/>
  <c r="C187" i="28"/>
  <c r="B187" i="28"/>
  <c r="Q186" i="28"/>
  <c r="P186" i="28"/>
  <c r="O186" i="28"/>
  <c r="N186" i="28"/>
  <c r="M186" i="28"/>
  <c r="L186" i="28"/>
  <c r="K186" i="28"/>
  <c r="J186" i="28"/>
  <c r="I186" i="28"/>
  <c r="H186" i="28"/>
  <c r="G186" i="28"/>
  <c r="F186" i="28"/>
  <c r="E186" i="28"/>
  <c r="D186" i="28"/>
  <c r="C186" i="28"/>
  <c r="B186" i="28"/>
  <c r="Q185" i="28"/>
  <c r="P185" i="28"/>
  <c r="O185" i="28"/>
  <c r="N185" i="28"/>
  <c r="M185" i="28"/>
  <c r="L185" i="28"/>
  <c r="K185" i="28"/>
  <c r="J185" i="28"/>
  <c r="I185" i="28"/>
  <c r="H185" i="28"/>
  <c r="G185" i="28"/>
  <c r="F185" i="28"/>
  <c r="E185" i="28"/>
  <c r="D185" i="28"/>
  <c r="C185" i="28"/>
  <c r="B185" i="28"/>
  <c r="Q184" i="28"/>
  <c r="P184" i="28"/>
  <c r="O184" i="28"/>
  <c r="N184" i="28"/>
  <c r="M184" i="28"/>
  <c r="L184" i="28"/>
  <c r="K184" i="28"/>
  <c r="J184" i="28"/>
  <c r="I184" i="28"/>
  <c r="H184" i="28"/>
  <c r="G184" i="28"/>
  <c r="F184" i="28"/>
  <c r="E184" i="28"/>
  <c r="D184" i="28"/>
  <c r="C184" i="28"/>
  <c r="B184" i="28"/>
  <c r="Q183" i="28"/>
  <c r="P183" i="28"/>
  <c r="O183" i="28"/>
  <c r="N183" i="28"/>
  <c r="M183" i="28"/>
  <c r="L183" i="28"/>
  <c r="K183" i="28"/>
  <c r="J183" i="28"/>
  <c r="I183" i="28"/>
  <c r="H183" i="28"/>
  <c r="G183" i="28"/>
  <c r="F183" i="28"/>
  <c r="E183" i="28"/>
  <c r="D183" i="28"/>
  <c r="C183" i="28"/>
  <c r="B183" i="28"/>
  <c r="Q182" i="28"/>
  <c r="P182" i="28"/>
  <c r="O182" i="28"/>
  <c r="N182" i="28"/>
  <c r="M182" i="28"/>
  <c r="L182" i="28"/>
  <c r="K182" i="28"/>
  <c r="J182" i="28"/>
  <c r="I182" i="28"/>
  <c r="H182" i="28"/>
  <c r="G182" i="28"/>
  <c r="F182" i="28"/>
  <c r="E182" i="28"/>
  <c r="D182" i="28"/>
  <c r="C182" i="28"/>
  <c r="B182" i="28"/>
  <c r="Q181" i="28"/>
  <c r="P181" i="28"/>
  <c r="O181" i="28"/>
  <c r="N181" i="28"/>
  <c r="M181" i="28"/>
  <c r="L181" i="28"/>
  <c r="K181" i="28"/>
  <c r="J181" i="28"/>
  <c r="I181" i="28"/>
  <c r="H181" i="28"/>
  <c r="G181" i="28"/>
  <c r="F181" i="28"/>
  <c r="E181" i="28"/>
  <c r="D181" i="28"/>
  <c r="C181" i="28"/>
  <c r="B181" i="28"/>
  <c r="Q180" i="28"/>
  <c r="P180" i="28"/>
  <c r="O180" i="28"/>
  <c r="N180" i="28"/>
  <c r="M180" i="28"/>
  <c r="L180" i="28"/>
  <c r="K180" i="28"/>
  <c r="J180" i="28"/>
  <c r="I180" i="28"/>
  <c r="H180" i="28"/>
  <c r="G180" i="28"/>
  <c r="F180" i="28"/>
  <c r="E180" i="28"/>
  <c r="D180" i="28"/>
  <c r="C180" i="28"/>
  <c r="B180" i="28"/>
  <c r="Q179" i="28"/>
  <c r="P179" i="28"/>
  <c r="O179" i="28"/>
  <c r="N179" i="28"/>
  <c r="M179" i="28"/>
  <c r="L179" i="28"/>
  <c r="K179" i="28"/>
  <c r="J179" i="28"/>
  <c r="I179" i="28"/>
  <c r="H179" i="28"/>
  <c r="G179" i="28"/>
  <c r="F179" i="28"/>
  <c r="E179" i="28"/>
  <c r="D179" i="28"/>
  <c r="C179" i="28"/>
  <c r="B179" i="28"/>
  <c r="Q178" i="28"/>
  <c r="P178" i="28"/>
  <c r="O178" i="28"/>
  <c r="N178" i="28"/>
  <c r="M178" i="28"/>
  <c r="L178" i="28"/>
  <c r="K178" i="28"/>
  <c r="J178" i="28"/>
  <c r="I178" i="28"/>
  <c r="H178" i="28"/>
  <c r="G178" i="28"/>
  <c r="F178" i="28"/>
  <c r="E178" i="28"/>
  <c r="D178" i="28"/>
  <c r="C178" i="28"/>
  <c r="B178" i="28"/>
  <c r="Q177" i="28"/>
  <c r="P177" i="28"/>
  <c r="O177" i="28"/>
  <c r="N177" i="28"/>
  <c r="M177" i="28"/>
  <c r="L177" i="28"/>
  <c r="K177" i="28"/>
  <c r="J177" i="28"/>
  <c r="I177" i="28"/>
  <c r="H177" i="28"/>
  <c r="G177" i="28"/>
  <c r="F177" i="28"/>
  <c r="E177" i="28"/>
  <c r="D177" i="28"/>
  <c r="C177" i="28"/>
  <c r="B177" i="28"/>
  <c r="Q176" i="28"/>
  <c r="O173" i="34" s="1"/>
  <c r="P176" i="28"/>
  <c r="O176" i="28"/>
  <c r="N176" i="28"/>
  <c r="M176" i="28"/>
  <c r="L176" i="28"/>
  <c r="K176" i="28"/>
  <c r="J176" i="28"/>
  <c r="I176" i="28"/>
  <c r="H176" i="28"/>
  <c r="G176" i="28"/>
  <c r="F176" i="28"/>
  <c r="E176" i="28"/>
  <c r="D176" i="28"/>
  <c r="C176" i="28"/>
  <c r="B176" i="28"/>
  <c r="Q175" i="28"/>
  <c r="O172" i="34" s="1"/>
  <c r="W172" i="34" s="1"/>
  <c r="P175" i="28"/>
  <c r="O175" i="28"/>
  <c r="N175" i="28"/>
  <c r="M175" i="28"/>
  <c r="L175" i="28"/>
  <c r="G172" i="34" s="1"/>
  <c r="K175" i="28"/>
  <c r="J175" i="28"/>
  <c r="I175" i="28"/>
  <c r="H175" i="28"/>
  <c r="G175" i="28"/>
  <c r="F175" i="28"/>
  <c r="E175" i="28"/>
  <c r="D175" i="28"/>
  <c r="C175" i="28"/>
  <c r="B175" i="28"/>
  <c r="Q174" i="28"/>
  <c r="O171" i="34" s="1"/>
  <c r="P174" i="28"/>
  <c r="O174" i="28"/>
  <c r="N174" i="28"/>
  <c r="M174" i="28"/>
  <c r="L174" i="28"/>
  <c r="K174" i="28"/>
  <c r="J174" i="28"/>
  <c r="I174" i="28"/>
  <c r="H174" i="28"/>
  <c r="G174" i="28"/>
  <c r="F174" i="28"/>
  <c r="E174" i="28"/>
  <c r="D174" i="28"/>
  <c r="C174" i="28"/>
  <c r="B174" i="28"/>
  <c r="Q173" i="28"/>
  <c r="O170" i="34" s="1"/>
  <c r="P173" i="28"/>
  <c r="O173" i="28"/>
  <c r="N173" i="28"/>
  <c r="M173" i="28"/>
  <c r="G170" i="34" s="1"/>
  <c r="N169" i="36" s="1"/>
  <c r="L173" i="28"/>
  <c r="K173" i="28"/>
  <c r="J173" i="28"/>
  <c r="I173" i="28"/>
  <c r="H173" i="28"/>
  <c r="G173" i="28"/>
  <c r="F173" i="28"/>
  <c r="E173" i="28"/>
  <c r="D173" i="28"/>
  <c r="C173" i="28"/>
  <c r="B173" i="28"/>
  <c r="Q172" i="28"/>
  <c r="P172" i="28"/>
  <c r="O172" i="28"/>
  <c r="N172" i="28"/>
  <c r="M172" i="28"/>
  <c r="L172" i="28"/>
  <c r="K172" i="28"/>
  <c r="J172" i="28"/>
  <c r="I172" i="28"/>
  <c r="H172" i="28"/>
  <c r="G172" i="28"/>
  <c r="F172" i="28"/>
  <c r="E172" i="28"/>
  <c r="D172" i="28"/>
  <c r="C172" i="28"/>
  <c r="B172" i="28"/>
  <c r="Q171" i="28"/>
  <c r="P171" i="28"/>
  <c r="O171" i="28"/>
  <c r="N171" i="28"/>
  <c r="M171" i="28"/>
  <c r="L171" i="28"/>
  <c r="K171" i="28"/>
  <c r="J171" i="28"/>
  <c r="I171" i="28"/>
  <c r="H171" i="28"/>
  <c r="G171" i="28"/>
  <c r="F171" i="28"/>
  <c r="E171" i="28"/>
  <c r="D171" i="28"/>
  <c r="C171" i="28"/>
  <c r="B171" i="28"/>
  <c r="Q170" i="28"/>
  <c r="P170" i="28"/>
  <c r="O170" i="28"/>
  <c r="N170" i="28"/>
  <c r="M170" i="28"/>
  <c r="L170" i="28"/>
  <c r="K170" i="28"/>
  <c r="J170" i="28"/>
  <c r="I170" i="28"/>
  <c r="H170" i="28"/>
  <c r="G170" i="28"/>
  <c r="F170" i="28"/>
  <c r="E170" i="28"/>
  <c r="D170" i="28"/>
  <c r="C170" i="28"/>
  <c r="B170" i="28"/>
  <c r="Q169" i="28"/>
  <c r="P169" i="28"/>
  <c r="O169" i="28"/>
  <c r="N169" i="28"/>
  <c r="M169" i="28"/>
  <c r="L169" i="28"/>
  <c r="K169" i="28"/>
  <c r="J169" i="28"/>
  <c r="I169" i="28"/>
  <c r="H169" i="28"/>
  <c r="G169" i="28"/>
  <c r="F169" i="28"/>
  <c r="E169" i="28"/>
  <c r="D169" i="28"/>
  <c r="C169" i="28"/>
  <c r="B169" i="28"/>
  <c r="Q168" i="28"/>
  <c r="P168" i="28"/>
  <c r="O168" i="28"/>
  <c r="N168" i="28"/>
  <c r="M168" i="28"/>
  <c r="L168" i="28"/>
  <c r="K168" i="28"/>
  <c r="J168" i="28"/>
  <c r="I168" i="28"/>
  <c r="H168" i="28"/>
  <c r="G168" i="28"/>
  <c r="F168" i="28"/>
  <c r="E168" i="28"/>
  <c r="D168" i="28"/>
  <c r="C168" i="28"/>
  <c r="B168" i="28"/>
  <c r="Q167" i="28"/>
  <c r="P167" i="28"/>
  <c r="O167" i="28"/>
  <c r="N167" i="28"/>
  <c r="M167" i="28"/>
  <c r="L167" i="28"/>
  <c r="K167" i="28"/>
  <c r="J167" i="28"/>
  <c r="I167" i="28"/>
  <c r="H167" i="28"/>
  <c r="G167" i="28"/>
  <c r="F167" i="28"/>
  <c r="E167" i="28"/>
  <c r="D167" i="28"/>
  <c r="C167" i="28"/>
  <c r="B167" i="28"/>
  <c r="Q166" i="28"/>
  <c r="P166" i="28"/>
  <c r="O166" i="28"/>
  <c r="N166" i="28"/>
  <c r="M166" i="28"/>
  <c r="L166" i="28"/>
  <c r="K166" i="28"/>
  <c r="J166" i="28"/>
  <c r="I166" i="28"/>
  <c r="H166" i="28"/>
  <c r="G166" i="28"/>
  <c r="F166" i="28"/>
  <c r="E166" i="28"/>
  <c r="D166" i="28"/>
  <c r="C166" i="28"/>
  <c r="B166" i="28"/>
  <c r="Q165" i="28"/>
  <c r="P165" i="28"/>
  <c r="O165" i="28"/>
  <c r="N165" i="28"/>
  <c r="M165" i="28"/>
  <c r="L165" i="28"/>
  <c r="K165" i="28"/>
  <c r="J165" i="28"/>
  <c r="I165" i="28"/>
  <c r="H165" i="28"/>
  <c r="G165" i="28"/>
  <c r="F165" i="28"/>
  <c r="E165" i="28"/>
  <c r="D165" i="28"/>
  <c r="C165" i="28"/>
  <c r="B165" i="28"/>
  <c r="Q164" i="28"/>
  <c r="P164" i="28"/>
  <c r="O164" i="28"/>
  <c r="N164" i="28"/>
  <c r="M164" i="28"/>
  <c r="L164" i="28"/>
  <c r="K164" i="28"/>
  <c r="J164" i="28"/>
  <c r="I164" i="28"/>
  <c r="H164" i="28"/>
  <c r="G164" i="28"/>
  <c r="F164" i="28"/>
  <c r="E164" i="28"/>
  <c r="D164" i="28"/>
  <c r="C164" i="28"/>
  <c r="B164" i="28"/>
  <c r="Q163" i="28"/>
  <c r="P163" i="28"/>
  <c r="O163" i="28"/>
  <c r="N163" i="28"/>
  <c r="M163" i="28"/>
  <c r="L163" i="28"/>
  <c r="K163" i="28"/>
  <c r="J163" i="28"/>
  <c r="I163" i="28"/>
  <c r="H163" i="28"/>
  <c r="G163" i="28"/>
  <c r="F163" i="28"/>
  <c r="E163" i="28"/>
  <c r="D163" i="28"/>
  <c r="C163" i="28"/>
  <c r="B163" i="28"/>
  <c r="Q162" i="28"/>
  <c r="P162" i="28"/>
  <c r="O162" i="28"/>
  <c r="N162" i="28"/>
  <c r="M162" i="28"/>
  <c r="L162" i="28"/>
  <c r="K162" i="28"/>
  <c r="J162" i="28"/>
  <c r="I162" i="28"/>
  <c r="H162" i="28"/>
  <c r="G162" i="28"/>
  <c r="F162" i="28"/>
  <c r="E162" i="28"/>
  <c r="D162" i="28"/>
  <c r="C162" i="28"/>
  <c r="B162" i="28"/>
  <c r="Q161" i="28"/>
  <c r="P161" i="28"/>
  <c r="O161" i="28"/>
  <c r="N161" i="28"/>
  <c r="M161" i="28"/>
  <c r="L161" i="28"/>
  <c r="K161" i="28"/>
  <c r="J161" i="28"/>
  <c r="I161" i="28"/>
  <c r="H161" i="28"/>
  <c r="G161" i="28"/>
  <c r="F161" i="28"/>
  <c r="E161" i="28"/>
  <c r="D161" i="28"/>
  <c r="C161" i="28"/>
  <c r="B161" i="28"/>
  <c r="Q160" i="28"/>
  <c r="P160" i="28"/>
  <c r="O160" i="28"/>
  <c r="N160" i="28"/>
  <c r="M160" i="28"/>
  <c r="L160" i="28"/>
  <c r="K160" i="28"/>
  <c r="J160" i="28"/>
  <c r="I160" i="28"/>
  <c r="H160" i="28"/>
  <c r="G160" i="28"/>
  <c r="F160" i="28"/>
  <c r="E160" i="28"/>
  <c r="D160" i="28"/>
  <c r="C160" i="28"/>
  <c r="B160" i="28"/>
  <c r="Q159" i="28"/>
  <c r="P159" i="28"/>
  <c r="O159" i="28"/>
  <c r="N159" i="28"/>
  <c r="M159" i="28"/>
  <c r="L159" i="28"/>
  <c r="K159" i="28"/>
  <c r="J159" i="28"/>
  <c r="I159" i="28"/>
  <c r="H159" i="28"/>
  <c r="G159" i="28"/>
  <c r="F159" i="28"/>
  <c r="E159" i="28"/>
  <c r="D159" i="28"/>
  <c r="C159" i="28"/>
  <c r="B159" i="28"/>
  <c r="Q158" i="28"/>
  <c r="P158" i="28"/>
  <c r="O158" i="28"/>
  <c r="N158" i="28"/>
  <c r="M158" i="28"/>
  <c r="L158" i="28"/>
  <c r="K158" i="28"/>
  <c r="J158" i="28"/>
  <c r="I158" i="28"/>
  <c r="H158" i="28"/>
  <c r="G158" i="28"/>
  <c r="F158" i="28"/>
  <c r="E158" i="28"/>
  <c r="D158" i="28"/>
  <c r="C158" i="28"/>
  <c r="B158" i="28"/>
  <c r="Q157" i="28"/>
  <c r="P157" i="28"/>
  <c r="O157" i="28"/>
  <c r="N157" i="28"/>
  <c r="M157" i="28"/>
  <c r="L157" i="28"/>
  <c r="K157" i="28"/>
  <c r="J157" i="28"/>
  <c r="I157" i="28"/>
  <c r="H157" i="28"/>
  <c r="G157" i="28"/>
  <c r="F157" i="28"/>
  <c r="E157" i="28"/>
  <c r="D157" i="28"/>
  <c r="C157" i="28"/>
  <c r="B157" i="28"/>
  <c r="Q156" i="28"/>
  <c r="P156" i="28"/>
  <c r="O156" i="28"/>
  <c r="N156" i="28"/>
  <c r="M156" i="28"/>
  <c r="L156" i="28"/>
  <c r="K156" i="28"/>
  <c r="J156" i="28"/>
  <c r="I156" i="28"/>
  <c r="H156" i="28"/>
  <c r="G156" i="28"/>
  <c r="F156" i="28"/>
  <c r="E156" i="28"/>
  <c r="D156" i="28"/>
  <c r="C156" i="28"/>
  <c r="B156" i="28"/>
  <c r="Q155" i="28"/>
  <c r="P155" i="28"/>
  <c r="O155" i="28"/>
  <c r="N155" i="28"/>
  <c r="M155" i="28"/>
  <c r="L155" i="28"/>
  <c r="K155" i="28"/>
  <c r="J155" i="28"/>
  <c r="I155" i="28"/>
  <c r="H155" i="28"/>
  <c r="G155" i="28"/>
  <c r="F155" i="28"/>
  <c r="E155" i="28"/>
  <c r="D155" i="28"/>
  <c r="C155" i="28"/>
  <c r="B155" i="28"/>
  <c r="Q154" i="28"/>
  <c r="P154" i="28"/>
  <c r="O154" i="28"/>
  <c r="N154" i="28"/>
  <c r="M154" i="28"/>
  <c r="L154" i="28"/>
  <c r="K154" i="28"/>
  <c r="J154" i="28"/>
  <c r="I154" i="28"/>
  <c r="H154" i="28"/>
  <c r="G154" i="28"/>
  <c r="F154" i="28"/>
  <c r="E154" i="28"/>
  <c r="D154" i="28"/>
  <c r="C154" i="28"/>
  <c r="B154" i="28"/>
  <c r="Q153" i="28"/>
  <c r="P153" i="28"/>
  <c r="O153" i="28"/>
  <c r="N153" i="28"/>
  <c r="M153" i="28"/>
  <c r="L153" i="28"/>
  <c r="K153" i="28"/>
  <c r="J153" i="28"/>
  <c r="I153" i="28"/>
  <c r="H153" i="28"/>
  <c r="G153" i="28"/>
  <c r="F153" i="28"/>
  <c r="E153" i="28"/>
  <c r="D153" i="28"/>
  <c r="C153" i="28"/>
  <c r="B153" i="28"/>
  <c r="Q152" i="28"/>
  <c r="P152" i="28"/>
  <c r="O152" i="28"/>
  <c r="N152" i="28"/>
  <c r="M152" i="28"/>
  <c r="L152" i="28"/>
  <c r="K152" i="28"/>
  <c r="J152" i="28"/>
  <c r="I152" i="28"/>
  <c r="H152" i="28"/>
  <c r="G152" i="28"/>
  <c r="F152" i="28"/>
  <c r="E152" i="28"/>
  <c r="D152" i="28"/>
  <c r="C152" i="28"/>
  <c r="B152" i="28"/>
  <c r="Q151" i="28"/>
  <c r="P151" i="28"/>
  <c r="O151" i="28"/>
  <c r="N151" i="28"/>
  <c r="M151" i="28"/>
  <c r="L151" i="28"/>
  <c r="K151" i="28"/>
  <c r="J151" i="28"/>
  <c r="I151" i="28"/>
  <c r="H151" i="28"/>
  <c r="G151" i="28"/>
  <c r="F151" i="28"/>
  <c r="E151" i="28"/>
  <c r="D151" i="28"/>
  <c r="C151" i="28"/>
  <c r="B151" i="28"/>
  <c r="Q150" i="28"/>
  <c r="P150" i="28"/>
  <c r="O150" i="28"/>
  <c r="N150" i="28"/>
  <c r="M150" i="28"/>
  <c r="L150" i="28"/>
  <c r="K150" i="28"/>
  <c r="J150" i="28"/>
  <c r="I150" i="28"/>
  <c r="H150" i="28"/>
  <c r="G150" i="28"/>
  <c r="F150" i="28"/>
  <c r="E150" i="28"/>
  <c r="D150" i="28"/>
  <c r="C150" i="28"/>
  <c r="B150" i="28"/>
  <c r="Q149" i="28"/>
  <c r="O146" i="34" s="1"/>
  <c r="W146" i="34" s="1"/>
  <c r="P149" i="28"/>
  <c r="O149" i="28"/>
  <c r="N149" i="28"/>
  <c r="M149" i="28"/>
  <c r="L149" i="28"/>
  <c r="K149" i="28"/>
  <c r="J149" i="28"/>
  <c r="I149" i="28"/>
  <c r="H149" i="28"/>
  <c r="G149" i="28"/>
  <c r="F149" i="28"/>
  <c r="E149" i="28"/>
  <c r="D149" i="28"/>
  <c r="C149" i="28"/>
  <c r="B149" i="28"/>
  <c r="Q148" i="28"/>
  <c r="P148" i="28"/>
  <c r="O148" i="28"/>
  <c r="N148" i="28"/>
  <c r="M148" i="28"/>
  <c r="L148" i="28"/>
  <c r="K148" i="28"/>
  <c r="J148" i="28"/>
  <c r="I148" i="28"/>
  <c r="H148" i="28"/>
  <c r="G148" i="28"/>
  <c r="F148" i="28"/>
  <c r="E148" i="28"/>
  <c r="D148" i="28"/>
  <c r="C148" i="28"/>
  <c r="B148" i="28"/>
  <c r="Q147" i="28"/>
  <c r="P147" i="28"/>
  <c r="O147" i="28"/>
  <c r="N147" i="28"/>
  <c r="M147" i="28"/>
  <c r="L147" i="28"/>
  <c r="K147" i="28"/>
  <c r="J147" i="28"/>
  <c r="I147" i="28"/>
  <c r="H147" i="28"/>
  <c r="G147" i="28"/>
  <c r="F147" i="28"/>
  <c r="E147" i="28"/>
  <c r="D147" i="28"/>
  <c r="C147" i="28"/>
  <c r="B147" i="28"/>
  <c r="Q146" i="28"/>
  <c r="O143" i="34" s="1"/>
  <c r="W143" i="34" s="1"/>
  <c r="P146" i="28"/>
  <c r="O146" i="28"/>
  <c r="N146" i="28"/>
  <c r="M146" i="28"/>
  <c r="L146" i="28"/>
  <c r="K146" i="28"/>
  <c r="J146" i="28"/>
  <c r="I146" i="28"/>
  <c r="H146" i="28"/>
  <c r="G146" i="28"/>
  <c r="F146" i="28"/>
  <c r="E146" i="28"/>
  <c r="D146" i="28"/>
  <c r="C146" i="28"/>
  <c r="B146" i="28"/>
  <c r="Q145" i="28"/>
  <c r="P145" i="28"/>
  <c r="O145" i="28"/>
  <c r="N145" i="28"/>
  <c r="M145" i="28"/>
  <c r="L145" i="28"/>
  <c r="K145" i="28"/>
  <c r="J145" i="28"/>
  <c r="I145" i="28"/>
  <c r="H145" i="28"/>
  <c r="G145" i="28"/>
  <c r="F145" i="28"/>
  <c r="E145" i="28"/>
  <c r="D145" i="28"/>
  <c r="C145" i="28"/>
  <c r="B145" i="28"/>
  <c r="Q144" i="28"/>
  <c r="P144" i="28"/>
  <c r="O144" i="28"/>
  <c r="N144" i="28"/>
  <c r="M144" i="28"/>
  <c r="L144" i="28"/>
  <c r="K144" i="28"/>
  <c r="J144" i="28"/>
  <c r="I144" i="28"/>
  <c r="H144" i="28"/>
  <c r="G144" i="28"/>
  <c r="F144" i="28"/>
  <c r="E144" i="28"/>
  <c r="D144" i="28"/>
  <c r="C144" i="28"/>
  <c r="B144" i="28"/>
  <c r="Q143" i="28"/>
  <c r="P143" i="28"/>
  <c r="O143" i="28"/>
  <c r="N143" i="28"/>
  <c r="M143" i="28"/>
  <c r="L143" i="28"/>
  <c r="K143" i="28"/>
  <c r="J143" i="28"/>
  <c r="I143" i="28"/>
  <c r="H143" i="28"/>
  <c r="G143" i="28"/>
  <c r="F143" i="28"/>
  <c r="E143" i="28"/>
  <c r="D143" i="28"/>
  <c r="C143" i="28"/>
  <c r="B143" i="28"/>
  <c r="Q142" i="28"/>
  <c r="O139" i="34" s="1"/>
  <c r="P142" i="28"/>
  <c r="O142" i="28"/>
  <c r="N142" i="28"/>
  <c r="M142" i="28"/>
  <c r="L142" i="28"/>
  <c r="K142" i="28"/>
  <c r="J142" i="28"/>
  <c r="I142" i="28"/>
  <c r="H142" i="28"/>
  <c r="G142" i="28"/>
  <c r="F142" i="28"/>
  <c r="E142" i="28"/>
  <c r="D142" i="28"/>
  <c r="C142" i="28"/>
  <c r="B142" i="28"/>
  <c r="Q141" i="28"/>
  <c r="P141" i="28"/>
  <c r="O141" i="28"/>
  <c r="N141" i="28"/>
  <c r="M141" i="28"/>
  <c r="L141" i="28"/>
  <c r="K141" i="28"/>
  <c r="J141" i="28"/>
  <c r="I141" i="28"/>
  <c r="H141" i="28"/>
  <c r="G141" i="28"/>
  <c r="F141" i="28"/>
  <c r="E141" i="28"/>
  <c r="D141" i="28"/>
  <c r="C141" i="28"/>
  <c r="B141" i="28"/>
  <c r="Q140" i="28"/>
  <c r="P140" i="28"/>
  <c r="O140" i="28"/>
  <c r="N140" i="28"/>
  <c r="M140" i="28"/>
  <c r="L140" i="28"/>
  <c r="K140" i="28"/>
  <c r="J140" i="28"/>
  <c r="I140" i="28"/>
  <c r="H140" i="28"/>
  <c r="G140" i="28"/>
  <c r="F140" i="28"/>
  <c r="E140" i="28"/>
  <c r="D140" i="28"/>
  <c r="C140" i="28"/>
  <c r="B140" i="28"/>
  <c r="Q139" i="28"/>
  <c r="P139" i="28"/>
  <c r="O139" i="28"/>
  <c r="N139" i="28"/>
  <c r="M139" i="28"/>
  <c r="L139" i="28"/>
  <c r="K139" i="28"/>
  <c r="J139" i="28"/>
  <c r="I139" i="28"/>
  <c r="H139" i="28"/>
  <c r="G139" i="28"/>
  <c r="F139" i="28"/>
  <c r="E139" i="28"/>
  <c r="D139" i="28"/>
  <c r="C139" i="28"/>
  <c r="B139" i="28"/>
  <c r="Q138" i="28"/>
  <c r="P138" i="28"/>
  <c r="O138" i="28"/>
  <c r="N138" i="28"/>
  <c r="M138" i="28"/>
  <c r="L138" i="28"/>
  <c r="K138" i="28"/>
  <c r="J138" i="28"/>
  <c r="I138" i="28"/>
  <c r="H138" i="28"/>
  <c r="G138" i="28"/>
  <c r="F138" i="28"/>
  <c r="E138" i="28"/>
  <c r="D138" i="28"/>
  <c r="C138" i="28"/>
  <c r="B138" i="28"/>
  <c r="Q137" i="28"/>
  <c r="P137" i="28"/>
  <c r="O137" i="28"/>
  <c r="N137" i="28"/>
  <c r="M137" i="28"/>
  <c r="L137" i="28"/>
  <c r="K137" i="28"/>
  <c r="J137" i="28"/>
  <c r="I137" i="28"/>
  <c r="H137" i="28"/>
  <c r="G137" i="28"/>
  <c r="F137" i="28"/>
  <c r="E137" i="28"/>
  <c r="D137" i="28"/>
  <c r="C137" i="28"/>
  <c r="B137" i="28"/>
  <c r="Q136" i="28"/>
  <c r="P136" i="28"/>
  <c r="O136" i="28"/>
  <c r="N136" i="28"/>
  <c r="M136" i="28"/>
  <c r="L136" i="28"/>
  <c r="K136" i="28"/>
  <c r="J136" i="28"/>
  <c r="I136" i="28"/>
  <c r="H136" i="28"/>
  <c r="G136" i="28"/>
  <c r="F136" i="28"/>
  <c r="E136" i="28"/>
  <c r="D136" i="28"/>
  <c r="C136" i="28"/>
  <c r="B136" i="28"/>
  <c r="Q135" i="28"/>
  <c r="P135" i="28"/>
  <c r="O135" i="28"/>
  <c r="N135" i="28"/>
  <c r="M135" i="28"/>
  <c r="L135" i="28"/>
  <c r="K135" i="28"/>
  <c r="J135" i="28"/>
  <c r="I135" i="28"/>
  <c r="H135" i="28"/>
  <c r="G135" i="28"/>
  <c r="F135" i="28"/>
  <c r="E135" i="28"/>
  <c r="D135" i="28"/>
  <c r="C135" i="28"/>
  <c r="B135" i="28"/>
  <c r="Q134" i="28"/>
  <c r="P134" i="28"/>
  <c r="O134" i="28"/>
  <c r="N134" i="28"/>
  <c r="M134" i="28"/>
  <c r="L134" i="28"/>
  <c r="K134" i="28"/>
  <c r="J134" i="28"/>
  <c r="I134" i="28"/>
  <c r="H134" i="28"/>
  <c r="G134" i="28"/>
  <c r="F134" i="28"/>
  <c r="E134" i="28"/>
  <c r="D134" i="28"/>
  <c r="C134" i="28"/>
  <c r="B134" i="28"/>
  <c r="Q133" i="28"/>
  <c r="P133" i="28"/>
  <c r="O133" i="28"/>
  <c r="N133" i="28"/>
  <c r="M133" i="28"/>
  <c r="L133" i="28"/>
  <c r="K133" i="28"/>
  <c r="J133" i="28"/>
  <c r="I133" i="28"/>
  <c r="H133" i="28"/>
  <c r="G133" i="28"/>
  <c r="F133" i="28"/>
  <c r="E133" i="28"/>
  <c r="D133" i="28"/>
  <c r="C133" i="28"/>
  <c r="B133" i="28"/>
  <c r="Q132" i="28"/>
  <c r="P132" i="28"/>
  <c r="O132" i="28"/>
  <c r="N132" i="28"/>
  <c r="M132" i="28"/>
  <c r="L132" i="28"/>
  <c r="K132" i="28"/>
  <c r="J132" i="28"/>
  <c r="I132" i="28"/>
  <c r="H132" i="28"/>
  <c r="G132" i="28"/>
  <c r="F132" i="28"/>
  <c r="E132" i="28"/>
  <c r="D132" i="28"/>
  <c r="C132" i="28"/>
  <c r="B132" i="28"/>
  <c r="Q131" i="28"/>
  <c r="P131" i="28"/>
  <c r="O131" i="28"/>
  <c r="N131" i="28"/>
  <c r="M131" i="28"/>
  <c r="L131" i="28"/>
  <c r="K131" i="28"/>
  <c r="J131" i="28"/>
  <c r="I131" i="28"/>
  <c r="H131" i="28"/>
  <c r="G131" i="28"/>
  <c r="F131" i="28"/>
  <c r="E131" i="28"/>
  <c r="D131" i="28"/>
  <c r="C131" i="28"/>
  <c r="B131" i="28"/>
  <c r="Q130" i="28"/>
  <c r="P130" i="28"/>
  <c r="O130" i="28"/>
  <c r="N130" i="28"/>
  <c r="M130" i="28"/>
  <c r="L130" i="28"/>
  <c r="K130" i="28"/>
  <c r="J130" i="28"/>
  <c r="I130" i="28"/>
  <c r="H130" i="28"/>
  <c r="G130" i="28"/>
  <c r="F130" i="28"/>
  <c r="E130" i="28"/>
  <c r="D130" i="28"/>
  <c r="C130" i="28"/>
  <c r="B130" i="28"/>
  <c r="Q129" i="28"/>
  <c r="P129" i="28"/>
  <c r="O129" i="28"/>
  <c r="N129" i="28"/>
  <c r="M129" i="28"/>
  <c r="L129" i="28"/>
  <c r="K129" i="28"/>
  <c r="J129" i="28"/>
  <c r="I129" i="28"/>
  <c r="H129" i="28"/>
  <c r="G129" i="28"/>
  <c r="F129" i="28"/>
  <c r="E129" i="28"/>
  <c r="D129" i="28"/>
  <c r="C129" i="28"/>
  <c r="B129" i="28"/>
  <c r="Q128" i="28"/>
  <c r="P128" i="28"/>
  <c r="O128" i="28"/>
  <c r="N128" i="28"/>
  <c r="M128" i="28"/>
  <c r="L128" i="28"/>
  <c r="K128" i="28"/>
  <c r="J128" i="28"/>
  <c r="I128" i="28"/>
  <c r="H128" i="28"/>
  <c r="G128" i="28"/>
  <c r="F128" i="28"/>
  <c r="E128" i="28"/>
  <c r="D128" i="28"/>
  <c r="C128" i="28"/>
  <c r="B128" i="28"/>
  <c r="Q127" i="28"/>
  <c r="O124" i="34" s="1"/>
  <c r="P127" i="28"/>
  <c r="O127" i="28"/>
  <c r="N127" i="28"/>
  <c r="M127" i="28"/>
  <c r="L127" i="28"/>
  <c r="K127" i="28"/>
  <c r="J127" i="28"/>
  <c r="I127" i="28"/>
  <c r="H127" i="28"/>
  <c r="G127" i="28"/>
  <c r="F127" i="28"/>
  <c r="E127" i="28"/>
  <c r="D127" i="28"/>
  <c r="C127" i="28"/>
  <c r="B127" i="28"/>
  <c r="Q126" i="28"/>
  <c r="P126" i="28"/>
  <c r="O126" i="28"/>
  <c r="N126" i="28"/>
  <c r="M126" i="28"/>
  <c r="L126" i="28"/>
  <c r="K126" i="28"/>
  <c r="J126" i="28"/>
  <c r="I126" i="28"/>
  <c r="H126" i="28"/>
  <c r="G126" i="28"/>
  <c r="F126" i="28"/>
  <c r="E126" i="28"/>
  <c r="D126" i="28"/>
  <c r="C126" i="28"/>
  <c r="B126" i="28"/>
  <c r="Q125" i="28"/>
  <c r="P125" i="28"/>
  <c r="O125" i="28"/>
  <c r="N125" i="28"/>
  <c r="M125" i="28"/>
  <c r="L125" i="28"/>
  <c r="K125" i="28"/>
  <c r="J125" i="28"/>
  <c r="I125" i="28"/>
  <c r="H125" i="28"/>
  <c r="G125" i="28"/>
  <c r="F125" i="28"/>
  <c r="E125" i="28"/>
  <c r="D125" i="28"/>
  <c r="C125" i="28"/>
  <c r="B125" i="28"/>
  <c r="Q124" i="28"/>
  <c r="P124" i="28"/>
  <c r="O124" i="28"/>
  <c r="N124" i="28"/>
  <c r="M124" i="28"/>
  <c r="L124" i="28"/>
  <c r="K124" i="28"/>
  <c r="J124" i="28"/>
  <c r="I124" i="28"/>
  <c r="H124" i="28"/>
  <c r="G124" i="28"/>
  <c r="F124" i="28"/>
  <c r="E124" i="28"/>
  <c r="D124" i="28"/>
  <c r="C124" i="28"/>
  <c r="B124" i="28"/>
  <c r="Q123" i="28"/>
  <c r="P123" i="28"/>
  <c r="O123" i="28"/>
  <c r="N123" i="28"/>
  <c r="M123" i="28"/>
  <c r="L123" i="28"/>
  <c r="K123" i="28"/>
  <c r="J123" i="28"/>
  <c r="I123" i="28"/>
  <c r="H123" i="28"/>
  <c r="G123" i="28"/>
  <c r="F123" i="28"/>
  <c r="E123" i="28"/>
  <c r="D123" i="28"/>
  <c r="C123" i="28"/>
  <c r="B123" i="28"/>
  <c r="Q122" i="28"/>
  <c r="P122" i="28"/>
  <c r="O122" i="28"/>
  <c r="N122" i="28"/>
  <c r="M122" i="28"/>
  <c r="L122" i="28"/>
  <c r="K122" i="28"/>
  <c r="J122" i="28"/>
  <c r="I122" i="28"/>
  <c r="H122" i="28"/>
  <c r="G122" i="28"/>
  <c r="F122" i="28"/>
  <c r="E122" i="28"/>
  <c r="D122" i="28"/>
  <c r="C122" i="28"/>
  <c r="B122" i="28"/>
  <c r="Q121" i="28"/>
  <c r="O118" i="34" s="1"/>
  <c r="W118" i="34" s="1"/>
  <c r="P121" i="28"/>
  <c r="O121" i="28"/>
  <c r="N121" i="28"/>
  <c r="M121" i="28"/>
  <c r="L121" i="28"/>
  <c r="K121" i="28"/>
  <c r="J121" i="28"/>
  <c r="I121" i="28"/>
  <c r="H121" i="28"/>
  <c r="G121" i="28"/>
  <c r="F121" i="28"/>
  <c r="E121" i="28"/>
  <c r="D121" i="28"/>
  <c r="C121" i="28"/>
  <c r="B121" i="28"/>
  <c r="Q120" i="28"/>
  <c r="P120" i="28"/>
  <c r="O120" i="28"/>
  <c r="N120" i="28"/>
  <c r="M120" i="28"/>
  <c r="L120" i="28"/>
  <c r="K120" i="28"/>
  <c r="J120" i="28"/>
  <c r="I120" i="28"/>
  <c r="H120" i="28"/>
  <c r="G120" i="28"/>
  <c r="F120" i="28"/>
  <c r="E120" i="28"/>
  <c r="D120" i="28"/>
  <c r="C120" i="28"/>
  <c r="B120" i="28"/>
  <c r="Q119" i="28"/>
  <c r="P119" i="28"/>
  <c r="O119" i="28"/>
  <c r="N119" i="28"/>
  <c r="M119" i="28"/>
  <c r="L119" i="28"/>
  <c r="K119" i="28"/>
  <c r="J119" i="28"/>
  <c r="I119" i="28"/>
  <c r="H119" i="28"/>
  <c r="G119" i="28"/>
  <c r="F119" i="28"/>
  <c r="E119" i="28"/>
  <c r="D119" i="28"/>
  <c r="C119" i="28"/>
  <c r="B119" i="28"/>
  <c r="Q118" i="28"/>
  <c r="P118" i="28"/>
  <c r="O118" i="28"/>
  <c r="N118" i="28"/>
  <c r="M118" i="28"/>
  <c r="L118" i="28"/>
  <c r="K118" i="28"/>
  <c r="J118" i="28"/>
  <c r="I118" i="28"/>
  <c r="H118" i="28"/>
  <c r="G118" i="28"/>
  <c r="F118" i="28"/>
  <c r="E118" i="28"/>
  <c r="D118" i="28"/>
  <c r="C118" i="28"/>
  <c r="B118" i="28"/>
  <c r="Q117" i="28"/>
  <c r="P117" i="28"/>
  <c r="O117" i="28"/>
  <c r="N117" i="28"/>
  <c r="M117" i="28"/>
  <c r="L117" i="28"/>
  <c r="K117" i="28"/>
  <c r="J117" i="28"/>
  <c r="I117" i="28"/>
  <c r="H117" i="28"/>
  <c r="G117" i="28"/>
  <c r="F117" i="28"/>
  <c r="E117" i="28"/>
  <c r="D117" i="28"/>
  <c r="C117" i="28"/>
  <c r="B117" i="28"/>
  <c r="Q116" i="28"/>
  <c r="O113" i="34" s="1"/>
  <c r="W113" i="34" s="1"/>
  <c r="P116" i="28"/>
  <c r="O116" i="28"/>
  <c r="N116" i="28"/>
  <c r="M116" i="28"/>
  <c r="G113" i="34" s="1"/>
  <c r="N112" i="36" s="1"/>
  <c r="L116" i="28"/>
  <c r="K116" i="28"/>
  <c r="J116" i="28"/>
  <c r="I116" i="28"/>
  <c r="H116" i="28"/>
  <c r="G116" i="28"/>
  <c r="F116" i="28"/>
  <c r="E116" i="28"/>
  <c r="D116" i="28"/>
  <c r="C116" i="28"/>
  <c r="B116" i="28"/>
  <c r="Q115" i="28"/>
  <c r="P115" i="28"/>
  <c r="O115" i="28"/>
  <c r="N115" i="28"/>
  <c r="M115" i="28"/>
  <c r="L115" i="28"/>
  <c r="K115" i="28"/>
  <c r="J115" i="28"/>
  <c r="I115" i="28"/>
  <c r="H115" i="28"/>
  <c r="G115" i="28"/>
  <c r="F115" i="28"/>
  <c r="E115" i="28"/>
  <c r="D115" i="28"/>
  <c r="C115" i="28"/>
  <c r="B115" i="28"/>
  <c r="Q114" i="28"/>
  <c r="P114" i="28"/>
  <c r="O114" i="28"/>
  <c r="N114" i="28"/>
  <c r="M114" i="28"/>
  <c r="L114" i="28"/>
  <c r="K114" i="28"/>
  <c r="J114" i="28"/>
  <c r="I114" i="28"/>
  <c r="H114" i="28"/>
  <c r="G114" i="28"/>
  <c r="F114" i="28"/>
  <c r="E114" i="28"/>
  <c r="D114" i="28"/>
  <c r="C114" i="28"/>
  <c r="B114" i="28"/>
  <c r="Q113" i="28"/>
  <c r="P113" i="28"/>
  <c r="O113" i="28"/>
  <c r="N113" i="28"/>
  <c r="M113" i="28"/>
  <c r="L113" i="28"/>
  <c r="K113" i="28"/>
  <c r="J113" i="28"/>
  <c r="I113" i="28"/>
  <c r="H113" i="28"/>
  <c r="G113" i="28"/>
  <c r="F113" i="28"/>
  <c r="E113" i="28"/>
  <c r="D113" i="28"/>
  <c r="C113" i="28"/>
  <c r="B113" i="28"/>
  <c r="Q112" i="28"/>
  <c r="P112" i="28"/>
  <c r="O112" i="28"/>
  <c r="N112" i="28"/>
  <c r="M112" i="28"/>
  <c r="L112" i="28"/>
  <c r="K112" i="28"/>
  <c r="J112" i="28"/>
  <c r="I112" i="28"/>
  <c r="H112" i="28"/>
  <c r="G112" i="28"/>
  <c r="F112" i="28"/>
  <c r="E112" i="28"/>
  <c r="D112" i="28"/>
  <c r="C112" i="28"/>
  <c r="B112" i="28"/>
  <c r="Q111" i="28"/>
  <c r="P111" i="28"/>
  <c r="O111" i="28"/>
  <c r="N111" i="28"/>
  <c r="M111" i="28"/>
  <c r="L111" i="28"/>
  <c r="K111" i="28"/>
  <c r="J111" i="28"/>
  <c r="I111" i="28"/>
  <c r="H111" i="28"/>
  <c r="G111" i="28"/>
  <c r="F111" i="28"/>
  <c r="E111" i="28"/>
  <c r="D111" i="28"/>
  <c r="C111" i="28"/>
  <c r="B111" i="28"/>
  <c r="Q110" i="28"/>
  <c r="P110" i="28"/>
  <c r="O110" i="28"/>
  <c r="N110" i="28"/>
  <c r="M110" i="28"/>
  <c r="L110" i="28"/>
  <c r="K110" i="28"/>
  <c r="J110" i="28"/>
  <c r="I110" i="28"/>
  <c r="H110" i="28"/>
  <c r="G110" i="28"/>
  <c r="F110" i="28"/>
  <c r="E110" i="28"/>
  <c r="D110" i="28"/>
  <c r="C110" i="28"/>
  <c r="B110" i="28"/>
  <c r="Q109" i="28"/>
  <c r="P109" i="28"/>
  <c r="O109" i="28"/>
  <c r="N109" i="28"/>
  <c r="M109" i="28"/>
  <c r="L109" i="28"/>
  <c r="K109" i="28"/>
  <c r="J109" i="28"/>
  <c r="I109" i="28"/>
  <c r="H109" i="28"/>
  <c r="G109" i="28"/>
  <c r="F109" i="28"/>
  <c r="E109" i="28"/>
  <c r="D109" i="28"/>
  <c r="C109" i="28"/>
  <c r="B109" i="28"/>
  <c r="Q108" i="28"/>
  <c r="P108" i="28"/>
  <c r="O108" i="28"/>
  <c r="N108" i="28"/>
  <c r="M108" i="28"/>
  <c r="L108" i="28"/>
  <c r="K108" i="28"/>
  <c r="J108" i="28"/>
  <c r="I108" i="28"/>
  <c r="H108" i="28"/>
  <c r="G108" i="28"/>
  <c r="F108" i="28"/>
  <c r="E108" i="28"/>
  <c r="D108" i="28"/>
  <c r="C108" i="28"/>
  <c r="B108" i="28"/>
  <c r="Q107" i="28"/>
  <c r="P107" i="28"/>
  <c r="O107" i="28"/>
  <c r="N107" i="28"/>
  <c r="M107" i="28"/>
  <c r="L107" i="28"/>
  <c r="K107" i="28"/>
  <c r="J107" i="28"/>
  <c r="I107" i="28"/>
  <c r="H107" i="28"/>
  <c r="G107" i="28"/>
  <c r="F107" i="28"/>
  <c r="E107" i="28"/>
  <c r="D107" i="28"/>
  <c r="C107" i="28"/>
  <c r="B107" i="28"/>
  <c r="Q106" i="28"/>
  <c r="P106" i="28"/>
  <c r="O106" i="28"/>
  <c r="N106" i="28"/>
  <c r="M106" i="28"/>
  <c r="L106" i="28"/>
  <c r="K106" i="28"/>
  <c r="J106" i="28"/>
  <c r="I106" i="28"/>
  <c r="H106" i="28"/>
  <c r="G106" i="28"/>
  <c r="F106" i="28"/>
  <c r="E106" i="28"/>
  <c r="D106" i="28"/>
  <c r="C106" i="28"/>
  <c r="B106" i="28"/>
  <c r="Q105" i="28"/>
  <c r="P105" i="28"/>
  <c r="O105" i="28"/>
  <c r="N105" i="28"/>
  <c r="M105" i="28"/>
  <c r="L105" i="28"/>
  <c r="K105" i="28"/>
  <c r="J105" i="28"/>
  <c r="I105" i="28"/>
  <c r="H105" i="28"/>
  <c r="G105" i="28"/>
  <c r="F105" i="28"/>
  <c r="E105" i="28"/>
  <c r="D105" i="28"/>
  <c r="C105" i="28"/>
  <c r="B105" i="28"/>
  <c r="Q104" i="28"/>
  <c r="P104" i="28"/>
  <c r="O104" i="28"/>
  <c r="N104" i="28"/>
  <c r="M104" i="28"/>
  <c r="L104" i="28"/>
  <c r="K104" i="28"/>
  <c r="J104" i="28"/>
  <c r="I104" i="28"/>
  <c r="H104" i="28"/>
  <c r="G104" i="28"/>
  <c r="F104" i="28"/>
  <c r="E104" i="28"/>
  <c r="D104" i="28"/>
  <c r="C104" i="28"/>
  <c r="B104" i="28"/>
  <c r="Q103" i="28"/>
  <c r="P103" i="28"/>
  <c r="O103" i="28"/>
  <c r="N103" i="28"/>
  <c r="M103" i="28"/>
  <c r="L103" i="28"/>
  <c r="K103" i="28"/>
  <c r="J103" i="28"/>
  <c r="I103" i="28"/>
  <c r="H103" i="28"/>
  <c r="G103" i="28"/>
  <c r="F103" i="28"/>
  <c r="E103" i="28"/>
  <c r="D103" i="28"/>
  <c r="C103" i="28"/>
  <c r="B103" i="28"/>
  <c r="Q102" i="28"/>
  <c r="P102" i="28"/>
  <c r="O102" i="28"/>
  <c r="N102" i="28"/>
  <c r="M102" i="28"/>
  <c r="L102" i="28"/>
  <c r="K102" i="28"/>
  <c r="J102" i="28"/>
  <c r="I102" i="28"/>
  <c r="H102" i="28"/>
  <c r="G102" i="28"/>
  <c r="F102" i="28"/>
  <c r="E102" i="28"/>
  <c r="D102" i="28"/>
  <c r="C102" i="28"/>
  <c r="B102" i="28"/>
  <c r="Q101" i="28"/>
  <c r="P101" i="28"/>
  <c r="O101" i="28"/>
  <c r="N101" i="28"/>
  <c r="M101" i="28"/>
  <c r="L101" i="28"/>
  <c r="K101" i="28"/>
  <c r="J101" i="28"/>
  <c r="I101" i="28"/>
  <c r="H101" i="28"/>
  <c r="G101" i="28"/>
  <c r="F101" i="28"/>
  <c r="E101" i="28"/>
  <c r="D101" i="28"/>
  <c r="C101" i="28"/>
  <c r="B101" i="28"/>
  <c r="Q100" i="28"/>
  <c r="P100" i="28"/>
  <c r="O100" i="28"/>
  <c r="N100" i="28"/>
  <c r="M100" i="28"/>
  <c r="L100" i="28"/>
  <c r="K100" i="28"/>
  <c r="J100" i="28"/>
  <c r="I100" i="28"/>
  <c r="H100" i="28"/>
  <c r="G100" i="28"/>
  <c r="F100" i="28"/>
  <c r="E100" i="28"/>
  <c r="D100" i="28"/>
  <c r="C100" i="28"/>
  <c r="B100" i="28"/>
  <c r="Q99" i="28"/>
  <c r="P99" i="28"/>
  <c r="O99" i="28"/>
  <c r="N99" i="28"/>
  <c r="M99" i="28"/>
  <c r="L99" i="28"/>
  <c r="K99" i="28"/>
  <c r="J99" i="28"/>
  <c r="I99" i="28"/>
  <c r="H99" i="28"/>
  <c r="G99" i="28"/>
  <c r="F99" i="28"/>
  <c r="E99" i="28"/>
  <c r="D99" i="28"/>
  <c r="C99" i="28"/>
  <c r="B99" i="28"/>
  <c r="Q98" i="28"/>
  <c r="P98" i="28"/>
  <c r="O98" i="28"/>
  <c r="N98" i="28"/>
  <c r="M98" i="28"/>
  <c r="L98" i="28"/>
  <c r="K98" i="28"/>
  <c r="J98" i="28"/>
  <c r="I98" i="28"/>
  <c r="H98" i="28"/>
  <c r="G98" i="28"/>
  <c r="F98" i="28"/>
  <c r="E98" i="28"/>
  <c r="D98" i="28"/>
  <c r="C98" i="28"/>
  <c r="B98" i="28"/>
  <c r="Q97" i="28"/>
  <c r="P97" i="28"/>
  <c r="O97" i="28"/>
  <c r="N97" i="28"/>
  <c r="M97" i="28"/>
  <c r="L97" i="28"/>
  <c r="K97" i="28"/>
  <c r="J97" i="28"/>
  <c r="I97" i="28"/>
  <c r="H97" i="28"/>
  <c r="G97" i="28"/>
  <c r="F97" i="28"/>
  <c r="E97" i="28"/>
  <c r="D97" i="28"/>
  <c r="C97" i="28"/>
  <c r="B97" i="28"/>
  <c r="Q96" i="28"/>
  <c r="P96" i="28"/>
  <c r="O96" i="28"/>
  <c r="N96" i="28"/>
  <c r="M96" i="28"/>
  <c r="L96" i="28"/>
  <c r="K96" i="28"/>
  <c r="J96" i="28"/>
  <c r="I96" i="28"/>
  <c r="H96" i="28"/>
  <c r="G96" i="28"/>
  <c r="F96" i="28"/>
  <c r="E96" i="28"/>
  <c r="D96" i="28"/>
  <c r="C96" i="28"/>
  <c r="B96" i="28"/>
  <c r="Q95" i="28"/>
  <c r="P95" i="28"/>
  <c r="O95" i="28"/>
  <c r="N95" i="28"/>
  <c r="M95" i="28"/>
  <c r="L95" i="28"/>
  <c r="K95" i="28"/>
  <c r="J95" i="28"/>
  <c r="I95" i="28"/>
  <c r="H95" i="28"/>
  <c r="G95" i="28"/>
  <c r="F95" i="28"/>
  <c r="E95" i="28"/>
  <c r="D95" i="28"/>
  <c r="C95" i="28"/>
  <c r="B95" i="28"/>
  <c r="Q94" i="28"/>
  <c r="P94" i="28"/>
  <c r="O94" i="28"/>
  <c r="N94" i="28"/>
  <c r="M94" i="28"/>
  <c r="L94" i="28"/>
  <c r="K94" i="28"/>
  <c r="J94" i="28"/>
  <c r="I94" i="28"/>
  <c r="H94" i="28"/>
  <c r="G94" i="28"/>
  <c r="F94" i="28"/>
  <c r="E94" i="28"/>
  <c r="D94" i="28"/>
  <c r="C94" i="28"/>
  <c r="B94" i="28"/>
  <c r="Q93" i="28"/>
  <c r="P93" i="28"/>
  <c r="O93" i="28"/>
  <c r="N93" i="28"/>
  <c r="M93" i="28"/>
  <c r="L93" i="28"/>
  <c r="K93" i="28"/>
  <c r="J93" i="28"/>
  <c r="I93" i="28"/>
  <c r="H93" i="28"/>
  <c r="G93" i="28"/>
  <c r="F93" i="28"/>
  <c r="E93" i="28"/>
  <c r="D93" i="28"/>
  <c r="C93" i="28"/>
  <c r="B93" i="28"/>
  <c r="Q92" i="28"/>
  <c r="P92" i="28"/>
  <c r="O92" i="28"/>
  <c r="N92" i="28"/>
  <c r="M92" i="28"/>
  <c r="L92" i="28"/>
  <c r="K92" i="28"/>
  <c r="J92" i="28"/>
  <c r="I92" i="28"/>
  <c r="H92" i="28"/>
  <c r="G92" i="28"/>
  <c r="F92" i="28"/>
  <c r="E92" i="28"/>
  <c r="D92" i="28"/>
  <c r="C92" i="28"/>
  <c r="B92" i="28"/>
  <c r="Q91" i="28"/>
  <c r="O88" i="34" s="1"/>
  <c r="P91" i="28"/>
  <c r="O91" i="28"/>
  <c r="N91" i="28"/>
  <c r="M91" i="28"/>
  <c r="L91" i="28"/>
  <c r="K91" i="28"/>
  <c r="J91" i="28"/>
  <c r="I91" i="28"/>
  <c r="H91" i="28"/>
  <c r="G91" i="28"/>
  <c r="F91" i="28"/>
  <c r="E91" i="28"/>
  <c r="D91" i="28"/>
  <c r="C91" i="28"/>
  <c r="B91" i="28"/>
  <c r="Q90" i="28"/>
  <c r="P90" i="28"/>
  <c r="O90" i="28"/>
  <c r="N90" i="28"/>
  <c r="M90" i="28"/>
  <c r="L90" i="28"/>
  <c r="K90" i="28"/>
  <c r="J90" i="28"/>
  <c r="I90" i="28"/>
  <c r="H90" i="28"/>
  <c r="G90" i="28"/>
  <c r="F90" i="28"/>
  <c r="E90" i="28"/>
  <c r="D90" i="28"/>
  <c r="C90" i="28"/>
  <c r="B90" i="28"/>
  <c r="Q89" i="28"/>
  <c r="P89" i="28"/>
  <c r="O89" i="28"/>
  <c r="N89" i="28"/>
  <c r="M89" i="28"/>
  <c r="L89" i="28"/>
  <c r="K89" i="28"/>
  <c r="J89" i="28"/>
  <c r="I89" i="28"/>
  <c r="H89" i="28"/>
  <c r="G89" i="28"/>
  <c r="F89" i="28"/>
  <c r="E89" i="28"/>
  <c r="D89" i="28"/>
  <c r="C89" i="28"/>
  <c r="B89" i="28"/>
  <c r="Q88" i="28"/>
  <c r="P88" i="28"/>
  <c r="O88" i="28"/>
  <c r="N88" i="28"/>
  <c r="M88" i="28"/>
  <c r="L88" i="28"/>
  <c r="K88" i="28"/>
  <c r="J88" i="28"/>
  <c r="I88" i="28"/>
  <c r="H88" i="28"/>
  <c r="G88" i="28"/>
  <c r="F88" i="28"/>
  <c r="E88" i="28"/>
  <c r="D88" i="28"/>
  <c r="C88" i="28"/>
  <c r="B88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Q86" i="28"/>
  <c r="O83" i="34" s="1"/>
  <c r="W83" i="34" s="1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Q85" i="28"/>
  <c r="P85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C85" i="28"/>
  <c r="B85" i="28"/>
  <c r="Q84" i="28"/>
  <c r="P84" i="28"/>
  <c r="O84" i="28"/>
  <c r="N84" i="28"/>
  <c r="M84" i="28"/>
  <c r="L84" i="28"/>
  <c r="K84" i="28"/>
  <c r="J84" i="28"/>
  <c r="I84" i="28"/>
  <c r="H84" i="28"/>
  <c r="G84" i="28"/>
  <c r="F84" i="28"/>
  <c r="E84" i="28"/>
  <c r="D84" i="28"/>
  <c r="C84" i="28"/>
  <c r="B84" i="28"/>
  <c r="Q83" i="28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B83" i="28"/>
  <c r="Q82" i="28"/>
  <c r="P82" i="28"/>
  <c r="O82" i="28"/>
  <c r="N82" i="28"/>
  <c r="M82" i="28"/>
  <c r="L82" i="28"/>
  <c r="K82" i="28"/>
  <c r="J82" i="28"/>
  <c r="I82" i="28"/>
  <c r="H82" i="28"/>
  <c r="G82" i="28"/>
  <c r="F82" i="28"/>
  <c r="E82" i="28"/>
  <c r="D82" i="28"/>
  <c r="C82" i="28"/>
  <c r="B82" i="28"/>
  <c r="Q81" i="28"/>
  <c r="P81" i="28"/>
  <c r="O81" i="28"/>
  <c r="N81" i="28"/>
  <c r="M81" i="28"/>
  <c r="L81" i="28"/>
  <c r="K81" i="28"/>
  <c r="J81" i="28"/>
  <c r="I81" i="28"/>
  <c r="H81" i="28"/>
  <c r="G81" i="28"/>
  <c r="F81" i="28"/>
  <c r="E81" i="28"/>
  <c r="D81" i="28"/>
  <c r="C81" i="28"/>
  <c r="B81" i="28"/>
  <c r="Q80" i="28"/>
  <c r="O77" i="34" s="1"/>
  <c r="P80" i="28"/>
  <c r="O80" i="28"/>
  <c r="N80" i="28"/>
  <c r="M80" i="28"/>
  <c r="L80" i="28"/>
  <c r="G77" i="34" s="1"/>
  <c r="K80" i="28"/>
  <c r="J80" i="28"/>
  <c r="I80" i="28"/>
  <c r="H80" i="28"/>
  <c r="G80" i="28"/>
  <c r="F80" i="28"/>
  <c r="E80" i="28"/>
  <c r="D80" i="28"/>
  <c r="C80" i="28"/>
  <c r="B80" i="28"/>
  <c r="Q79" i="28"/>
  <c r="P79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C79" i="28"/>
  <c r="B79" i="28"/>
  <c r="Q78" i="28"/>
  <c r="P78" i="28"/>
  <c r="O78" i="28"/>
  <c r="N78" i="28"/>
  <c r="M78" i="28"/>
  <c r="L78" i="28"/>
  <c r="K78" i="28"/>
  <c r="J78" i="28"/>
  <c r="I78" i="28"/>
  <c r="H78" i="28"/>
  <c r="G78" i="28"/>
  <c r="F78" i="28"/>
  <c r="E78" i="28"/>
  <c r="D78" i="28"/>
  <c r="C78" i="28"/>
  <c r="B78" i="28"/>
  <c r="Q77" i="28"/>
  <c r="P77" i="28"/>
  <c r="O77" i="28"/>
  <c r="N77" i="28"/>
  <c r="M77" i="28"/>
  <c r="L77" i="28"/>
  <c r="K77" i="28"/>
  <c r="J77" i="28"/>
  <c r="I77" i="28"/>
  <c r="H77" i="28"/>
  <c r="G77" i="28"/>
  <c r="F77" i="28"/>
  <c r="E77" i="28"/>
  <c r="D77" i="28"/>
  <c r="C77" i="28"/>
  <c r="B77" i="28"/>
  <c r="Q76" i="28"/>
  <c r="P76" i="28"/>
  <c r="O76" i="28"/>
  <c r="N76" i="28"/>
  <c r="M76" i="28"/>
  <c r="L76" i="28"/>
  <c r="K76" i="28"/>
  <c r="J76" i="28"/>
  <c r="I76" i="28"/>
  <c r="H76" i="28"/>
  <c r="G76" i="28"/>
  <c r="F76" i="28"/>
  <c r="E76" i="28"/>
  <c r="D76" i="28"/>
  <c r="C76" i="28"/>
  <c r="B76" i="28"/>
  <c r="Q75" i="28"/>
  <c r="P75" i="28"/>
  <c r="O75" i="28"/>
  <c r="N75" i="28"/>
  <c r="M75" i="28"/>
  <c r="L75" i="28"/>
  <c r="K75" i="28"/>
  <c r="J75" i="28"/>
  <c r="I75" i="28"/>
  <c r="H75" i="28"/>
  <c r="G75" i="28"/>
  <c r="F75" i="28"/>
  <c r="E75" i="28"/>
  <c r="D75" i="28"/>
  <c r="C75" i="28"/>
  <c r="B75" i="28"/>
  <c r="Q74" i="28"/>
  <c r="P74" i="28"/>
  <c r="O74" i="28"/>
  <c r="N74" i="28"/>
  <c r="M74" i="28"/>
  <c r="L74" i="28"/>
  <c r="K74" i="28"/>
  <c r="J74" i="28"/>
  <c r="I74" i="28"/>
  <c r="H74" i="28"/>
  <c r="G74" i="28"/>
  <c r="F74" i="28"/>
  <c r="E74" i="28"/>
  <c r="D74" i="28"/>
  <c r="C74" i="28"/>
  <c r="B74" i="28"/>
  <c r="Q73" i="28"/>
  <c r="P73" i="28"/>
  <c r="O73" i="28"/>
  <c r="N73" i="28"/>
  <c r="M73" i="28"/>
  <c r="L73" i="28"/>
  <c r="K73" i="28"/>
  <c r="J73" i="28"/>
  <c r="I73" i="28"/>
  <c r="H73" i="28"/>
  <c r="G73" i="28"/>
  <c r="F73" i="28"/>
  <c r="E73" i="28"/>
  <c r="D73" i="28"/>
  <c r="C73" i="28"/>
  <c r="B73" i="28"/>
  <c r="Q72" i="28"/>
  <c r="P72" i="28"/>
  <c r="O72" i="28"/>
  <c r="N72" i="28"/>
  <c r="M72" i="28"/>
  <c r="L72" i="28"/>
  <c r="K72" i="28"/>
  <c r="J72" i="28"/>
  <c r="I72" i="28"/>
  <c r="H72" i="28"/>
  <c r="G72" i="28"/>
  <c r="F72" i="28"/>
  <c r="E72" i="28"/>
  <c r="D72" i="28"/>
  <c r="C72" i="28"/>
  <c r="B72" i="28"/>
  <c r="Q71" i="28"/>
  <c r="P71" i="28"/>
  <c r="O71" i="28"/>
  <c r="N71" i="28"/>
  <c r="M71" i="28"/>
  <c r="L71" i="28"/>
  <c r="K71" i="28"/>
  <c r="J71" i="28"/>
  <c r="I71" i="28"/>
  <c r="H71" i="28"/>
  <c r="G71" i="28"/>
  <c r="F71" i="28"/>
  <c r="E71" i="28"/>
  <c r="D71" i="28"/>
  <c r="C71" i="28"/>
  <c r="B71" i="28"/>
  <c r="Q70" i="28"/>
  <c r="P70" i="28"/>
  <c r="O70" i="28"/>
  <c r="N70" i="28"/>
  <c r="M70" i="28"/>
  <c r="L70" i="28"/>
  <c r="K70" i="28"/>
  <c r="J70" i="28"/>
  <c r="I70" i="28"/>
  <c r="H70" i="28"/>
  <c r="G70" i="28"/>
  <c r="F70" i="28"/>
  <c r="E70" i="28"/>
  <c r="D70" i="28"/>
  <c r="C70" i="28"/>
  <c r="B70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Q67" i="28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B67" i="28"/>
  <c r="Q66" i="28"/>
  <c r="P66" i="28"/>
  <c r="O66" i="28"/>
  <c r="N66" i="28"/>
  <c r="M66" i="28"/>
  <c r="L66" i="28"/>
  <c r="K66" i="28"/>
  <c r="J66" i="28"/>
  <c r="I66" i="28"/>
  <c r="H66" i="28"/>
  <c r="G66" i="28"/>
  <c r="F66" i="28"/>
  <c r="E66" i="28"/>
  <c r="D66" i="28"/>
  <c r="C66" i="28"/>
  <c r="B66" i="28"/>
  <c r="Q65" i="28"/>
  <c r="P65" i="28"/>
  <c r="O65" i="28"/>
  <c r="N65" i="28"/>
  <c r="M65" i="28"/>
  <c r="L65" i="28"/>
  <c r="K65" i="28"/>
  <c r="J65" i="28"/>
  <c r="I65" i="28"/>
  <c r="H65" i="28"/>
  <c r="G65" i="28"/>
  <c r="F65" i="28"/>
  <c r="E65" i="28"/>
  <c r="D65" i="28"/>
  <c r="C65" i="28"/>
  <c r="B65" i="28"/>
  <c r="Q64" i="28"/>
  <c r="P64" i="28"/>
  <c r="O64" i="28"/>
  <c r="N64" i="28"/>
  <c r="M64" i="28"/>
  <c r="L64" i="28"/>
  <c r="K64" i="28"/>
  <c r="J64" i="28"/>
  <c r="I64" i="28"/>
  <c r="H64" i="28"/>
  <c r="G64" i="28"/>
  <c r="F64" i="28"/>
  <c r="E64" i="28"/>
  <c r="D64" i="28"/>
  <c r="C64" i="28"/>
  <c r="B64" i="28"/>
  <c r="Q63" i="28"/>
  <c r="O60" i="34" s="1"/>
  <c r="W60" i="34" s="1"/>
  <c r="P63" i="28"/>
  <c r="O63" i="28"/>
  <c r="N63" i="28"/>
  <c r="M63" i="28"/>
  <c r="L63" i="28"/>
  <c r="K63" i="28"/>
  <c r="J63" i="28"/>
  <c r="I63" i="28"/>
  <c r="H63" i="28"/>
  <c r="G63" i="28"/>
  <c r="F63" i="28"/>
  <c r="E63" i="28"/>
  <c r="D63" i="28"/>
  <c r="C63" i="28"/>
  <c r="B63" i="28"/>
  <c r="Q62" i="28"/>
  <c r="P62" i="28"/>
  <c r="O62" i="28"/>
  <c r="N62" i="28"/>
  <c r="M62" i="28"/>
  <c r="L62" i="28"/>
  <c r="K62" i="28"/>
  <c r="J62" i="28"/>
  <c r="I62" i="28"/>
  <c r="H62" i="28"/>
  <c r="G62" i="28"/>
  <c r="F62" i="28"/>
  <c r="E62" i="28"/>
  <c r="D62" i="28"/>
  <c r="C62" i="28"/>
  <c r="B62" i="28"/>
  <c r="Q61" i="28"/>
  <c r="O58" i="34" s="1"/>
  <c r="W58" i="34" s="1"/>
  <c r="P61" i="28"/>
  <c r="O61" i="28"/>
  <c r="N61" i="28"/>
  <c r="M61" i="28"/>
  <c r="L61" i="28"/>
  <c r="G58" i="34" s="1"/>
  <c r="K61" i="28"/>
  <c r="J61" i="28"/>
  <c r="I61" i="28"/>
  <c r="H61" i="28"/>
  <c r="G61" i="28"/>
  <c r="F61" i="28"/>
  <c r="E61" i="28"/>
  <c r="D61" i="28"/>
  <c r="C61" i="28"/>
  <c r="B61" i="28"/>
  <c r="Q60" i="28"/>
  <c r="P60" i="28"/>
  <c r="O60" i="28"/>
  <c r="N60" i="28"/>
  <c r="M60" i="28"/>
  <c r="L60" i="28"/>
  <c r="K60" i="28"/>
  <c r="J60" i="28"/>
  <c r="I60" i="28"/>
  <c r="H60" i="28"/>
  <c r="G60" i="28"/>
  <c r="F60" i="28"/>
  <c r="E60" i="28"/>
  <c r="D60" i="28"/>
  <c r="C60" i="28"/>
  <c r="B60" i="28"/>
  <c r="Q59" i="28"/>
  <c r="O56" i="34" s="1"/>
  <c r="W56" i="34" s="1"/>
  <c r="P59" i="28"/>
  <c r="O59" i="28"/>
  <c r="N59" i="28"/>
  <c r="M59" i="28"/>
  <c r="L59" i="28"/>
  <c r="G56" i="34" s="1"/>
  <c r="K59" i="28"/>
  <c r="J59" i="28"/>
  <c r="I59" i="28"/>
  <c r="H59" i="28"/>
  <c r="G59" i="28"/>
  <c r="F59" i="28"/>
  <c r="E59" i="28"/>
  <c r="D59" i="28"/>
  <c r="C59" i="28"/>
  <c r="B59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55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B51" i="28"/>
  <c r="Q50" i="28"/>
  <c r="O47" i="34" s="1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B47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B45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43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C41" i="28"/>
  <c r="B41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C40" i="28"/>
  <c r="B40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C39" i="28"/>
  <c r="B39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38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B34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33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32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B31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C30" i="28"/>
  <c r="B30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C27" i="28"/>
  <c r="B27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B26" i="28"/>
  <c r="Q25" i="28"/>
  <c r="O22" i="34" s="1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B25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B24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B21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Q19" i="28"/>
  <c r="O16" i="34" s="1"/>
  <c r="P19" i="28"/>
  <c r="O19" i="28"/>
  <c r="N19" i="28"/>
  <c r="M19" i="28"/>
  <c r="G16" i="34" s="1"/>
  <c r="N15" i="36" s="1"/>
  <c r="L19" i="28"/>
  <c r="K19" i="28"/>
  <c r="J19" i="28"/>
  <c r="I19" i="28"/>
  <c r="H19" i="28"/>
  <c r="G19" i="28"/>
  <c r="F19" i="28"/>
  <c r="E19" i="28"/>
  <c r="D19" i="28"/>
  <c r="C19" i="28"/>
  <c r="B19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B18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B16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Q12" i="28"/>
  <c r="O9" i="34" s="1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B12" i="28"/>
  <c r="Q11" i="28"/>
  <c r="O8" i="34" s="1"/>
  <c r="P11" i="28"/>
  <c r="O11" i="28"/>
  <c r="O211" i="28" s="1"/>
  <c r="N11" i="28"/>
  <c r="M11" i="28"/>
  <c r="L11" i="28"/>
  <c r="K11" i="28"/>
  <c r="K211" i="28" s="1"/>
  <c r="J11" i="28"/>
  <c r="I11" i="28"/>
  <c r="H11" i="28"/>
  <c r="G11" i="28"/>
  <c r="F11" i="28"/>
  <c r="E11" i="28"/>
  <c r="D11" i="28"/>
  <c r="C11" i="28"/>
  <c r="B11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B10" i="28"/>
  <c r="Q9" i="28"/>
  <c r="P9" i="28"/>
  <c r="O9" i="28"/>
  <c r="N9" i="28"/>
  <c r="N211" i="28" s="1"/>
  <c r="M9" i="28"/>
  <c r="L9" i="28"/>
  <c r="K9" i="28"/>
  <c r="J9" i="28"/>
  <c r="I9" i="28"/>
  <c r="H9" i="28"/>
  <c r="G9" i="28"/>
  <c r="F9" i="28"/>
  <c r="E9" i="28"/>
  <c r="D9" i="28"/>
  <c r="C9" i="28"/>
  <c r="B9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Q6" i="28"/>
  <c r="P6" i="28"/>
  <c r="P211" i="28" s="1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B6" i="28"/>
  <c r="L211" i="28"/>
  <c r="B7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K8" i="34" s="1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K9" i="34" s="1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K16" i="34" s="1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B24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B25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K22" i="34" s="1"/>
  <c r="B26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B27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B28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B29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B30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B31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B32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B33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B34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B35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B36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B37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B38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B39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B40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B41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B42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B43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B44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B45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B46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B47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B48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B49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B50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C47" i="34" s="1"/>
  <c r="J46" i="36" s="1"/>
  <c r="P50" i="27"/>
  <c r="Q50" i="27"/>
  <c r="K47" i="34" s="1"/>
  <c r="S47" i="34" s="1"/>
  <c r="B51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B52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B53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B54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B55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B56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B57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B58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B59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K56" i="34" s="1"/>
  <c r="B60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B61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K58" i="34" s="1"/>
  <c r="B62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P62" i="27"/>
  <c r="Q62" i="27"/>
  <c r="B63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P63" i="27"/>
  <c r="Q63" i="27"/>
  <c r="K60" i="34" s="1"/>
  <c r="S60" i="34" s="1"/>
  <c r="B64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B65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B66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B67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B68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B69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B70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B71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B72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B73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B74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B75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B76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B77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B78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B79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B80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K77" i="34" s="1"/>
  <c r="B81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B82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B83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B84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B85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P85" i="27"/>
  <c r="Q85" i="27"/>
  <c r="B86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B87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B88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B89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B90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P90" i="27"/>
  <c r="Q90" i="27"/>
  <c r="B91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K88" i="34" s="1"/>
  <c r="B92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P92" i="27"/>
  <c r="Q92" i="27"/>
  <c r="B93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P93" i="27"/>
  <c r="Q93" i="27"/>
  <c r="B94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O94" i="27"/>
  <c r="P94" i="27"/>
  <c r="Q94" i="27"/>
  <c r="B95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O95" i="27"/>
  <c r="P95" i="27"/>
  <c r="Q95" i="27"/>
  <c r="B96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O96" i="27"/>
  <c r="P96" i="27"/>
  <c r="Q96" i="27"/>
  <c r="B97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O97" i="27"/>
  <c r="P97" i="27"/>
  <c r="Q97" i="27"/>
  <c r="B98" i="27"/>
  <c r="C98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P98" i="27"/>
  <c r="Q98" i="27"/>
  <c r="B99" i="27"/>
  <c r="C99" i="27"/>
  <c r="D99" i="27"/>
  <c r="E99" i="27"/>
  <c r="F99" i="27"/>
  <c r="G99" i="27"/>
  <c r="H99" i="27"/>
  <c r="I99" i="27"/>
  <c r="J99" i="27"/>
  <c r="K99" i="27"/>
  <c r="L99" i="27"/>
  <c r="M99" i="27"/>
  <c r="N99" i="27"/>
  <c r="O99" i="27"/>
  <c r="P99" i="27"/>
  <c r="Q99" i="27"/>
  <c r="B100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P100" i="27"/>
  <c r="Q100" i="27"/>
  <c r="B101" i="27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P101" i="27"/>
  <c r="Q101" i="27"/>
  <c r="B102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P102" i="27"/>
  <c r="Q102" i="27"/>
  <c r="B103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P103" i="27"/>
  <c r="Q103" i="27"/>
  <c r="B104" i="27"/>
  <c r="C104" i="27"/>
  <c r="D104" i="27"/>
  <c r="E104" i="27"/>
  <c r="F104" i="27"/>
  <c r="G104" i="27"/>
  <c r="H104" i="27"/>
  <c r="I104" i="27"/>
  <c r="J104" i="27"/>
  <c r="K104" i="27"/>
  <c r="L104" i="27"/>
  <c r="M104" i="27"/>
  <c r="N104" i="27"/>
  <c r="O104" i="27"/>
  <c r="P104" i="27"/>
  <c r="Q104" i="27"/>
  <c r="B105" i="27"/>
  <c r="C105" i="27"/>
  <c r="D105" i="27"/>
  <c r="E105" i="27"/>
  <c r="F105" i="27"/>
  <c r="G105" i="27"/>
  <c r="H105" i="27"/>
  <c r="I105" i="27"/>
  <c r="J105" i="27"/>
  <c r="K105" i="27"/>
  <c r="L105" i="27"/>
  <c r="M105" i="27"/>
  <c r="N105" i="27"/>
  <c r="O105" i="27"/>
  <c r="P105" i="27"/>
  <c r="Q105" i="27"/>
  <c r="B106" i="27"/>
  <c r="C106" i="27"/>
  <c r="D106" i="27"/>
  <c r="E106" i="27"/>
  <c r="F106" i="27"/>
  <c r="G106" i="27"/>
  <c r="H106" i="27"/>
  <c r="I106" i="27"/>
  <c r="J106" i="27"/>
  <c r="K106" i="27"/>
  <c r="L106" i="27"/>
  <c r="M106" i="27"/>
  <c r="N106" i="27"/>
  <c r="O106" i="27"/>
  <c r="P106" i="27"/>
  <c r="Q106" i="27"/>
  <c r="B107" i="27"/>
  <c r="C107" i="27"/>
  <c r="D107" i="27"/>
  <c r="E107" i="27"/>
  <c r="F107" i="27"/>
  <c r="G107" i="27"/>
  <c r="H107" i="27"/>
  <c r="I107" i="27"/>
  <c r="J107" i="27"/>
  <c r="K107" i="27"/>
  <c r="L107" i="27"/>
  <c r="M107" i="27"/>
  <c r="N107" i="27"/>
  <c r="O107" i="27"/>
  <c r="P107" i="27"/>
  <c r="Q107" i="27"/>
  <c r="B108" i="27"/>
  <c r="C108" i="27"/>
  <c r="D108" i="27"/>
  <c r="E108" i="27"/>
  <c r="F108" i="27"/>
  <c r="G108" i="27"/>
  <c r="H108" i="27"/>
  <c r="I108" i="27"/>
  <c r="J108" i="27"/>
  <c r="K108" i="27"/>
  <c r="L108" i="27"/>
  <c r="M108" i="27"/>
  <c r="N108" i="27"/>
  <c r="O108" i="27"/>
  <c r="P108" i="27"/>
  <c r="Q108" i="27"/>
  <c r="B109" i="27"/>
  <c r="C109" i="27"/>
  <c r="D109" i="27"/>
  <c r="E109" i="27"/>
  <c r="F109" i="27"/>
  <c r="G109" i="27"/>
  <c r="H109" i="27"/>
  <c r="I109" i="27"/>
  <c r="J109" i="27"/>
  <c r="K109" i="27"/>
  <c r="L109" i="27"/>
  <c r="M109" i="27"/>
  <c r="N109" i="27"/>
  <c r="O109" i="27"/>
  <c r="P109" i="27"/>
  <c r="Q109" i="27"/>
  <c r="B110" i="27"/>
  <c r="C110" i="27"/>
  <c r="D110" i="27"/>
  <c r="E110" i="27"/>
  <c r="F110" i="27"/>
  <c r="G110" i="27"/>
  <c r="H110" i="27"/>
  <c r="I110" i="27"/>
  <c r="J110" i="27"/>
  <c r="K110" i="27"/>
  <c r="L110" i="27"/>
  <c r="M110" i="27"/>
  <c r="N110" i="27"/>
  <c r="O110" i="27"/>
  <c r="P110" i="27"/>
  <c r="Q110" i="27"/>
  <c r="B111" i="27"/>
  <c r="C111" i="27"/>
  <c r="D111" i="27"/>
  <c r="E111" i="27"/>
  <c r="F111" i="27"/>
  <c r="G111" i="27"/>
  <c r="H111" i="27"/>
  <c r="I111" i="27"/>
  <c r="J111" i="27"/>
  <c r="K111" i="27"/>
  <c r="L111" i="27"/>
  <c r="M111" i="27"/>
  <c r="N111" i="27"/>
  <c r="O111" i="27"/>
  <c r="P111" i="27"/>
  <c r="Q111" i="27"/>
  <c r="B112" i="27"/>
  <c r="C112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P112" i="27"/>
  <c r="Q112" i="27"/>
  <c r="B113" i="27"/>
  <c r="C113" i="27"/>
  <c r="D113" i="27"/>
  <c r="E113" i="27"/>
  <c r="F113" i="27"/>
  <c r="G113" i="27"/>
  <c r="H113" i="27"/>
  <c r="I113" i="27"/>
  <c r="J113" i="27"/>
  <c r="K113" i="27"/>
  <c r="L113" i="27"/>
  <c r="M113" i="27"/>
  <c r="N113" i="27"/>
  <c r="O113" i="27"/>
  <c r="P113" i="27"/>
  <c r="Q113" i="27"/>
  <c r="B114" i="27"/>
  <c r="C114" i="27"/>
  <c r="D114" i="27"/>
  <c r="E114" i="27"/>
  <c r="F114" i="27"/>
  <c r="G114" i="27"/>
  <c r="H114" i="27"/>
  <c r="I114" i="27"/>
  <c r="J114" i="27"/>
  <c r="K114" i="27"/>
  <c r="L114" i="27"/>
  <c r="M114" i="27"/>
  <c r="N114" i="27"/>
  <c r="O114" i="27"/>
  <c r="P114" i="27"/>
  <c r="Q114" i="27"/>
  <c r="B115" i="27"/>
  <c r="C115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P115" i="27"/>
  <c r="Q115" i="27"/>
  <c r="B116" i="27"/>
  <c r="C116" i="27"/>
  <c r="D116" i="27"/>
  <c r="E116" i="27"/>
  <c r="F116" i="27"/>
  <c r="G116" i="27"/>
  <c r="H116" i="27"/>
  <c r="I116" i="27"/>
  <c r="J116" i="27"/>
  <c r="K116" i="27"/>
  <c r="L116" i="27"/>
  <c r="M116" i="27"/>
  <c r="C113" i="34" s="1"/>
  <c r="J112" i="36" s="1"/>
  <c r="N116" i="27"/>
  <c r="O116" i="27"/>
  <c r="P116" i="27"/>
  <c r="Q116" i="27"/>
  <c r="K113" i="34" s="1"/>
  <c r="S113" i="34" s="1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P117" i="27"/>
  <c r="Q117" i="27"/>
  <c r="B118" i="27"/>
  <c r="C118" i="27"/>
  <c r="D118" i="27"/>
  <c r="E118" i="27"/>
  <c r="F118" i="27"/>
  <c r="G118" i="27"/>
  <c r="H118" i="27"/>
  <c r="I118" i="27"/>
  <c r="J118" i="27"/>
  <c r="K118" i="27"/>
  <c r="L118" i="27"/>
  <c r="M118" i="27"/>
  <c r="N118" i="27"/>
  <c r="O118" i="27"/>
  <c r="P118" i="27"/>
  <c r="Q118" i="27"/>
  <c r="B119" i="27"/>
  <c r="C119" i="27"/>
  <c r="D119" i="27"/>
  <c r="E119" i="27"/>
  <c r="F119" i="27"/>
  <c r="G119" i="27"/>
  <c r="H119" i="27"/>
  <c r="I119" i="27"/>
  <c r="J119" i="27"/>
  <c r="K119" i="27"/>
  <c r="L119" i="27"/>
  <c r="M119" i="27"/>
  <c r="N119" i="27"/>
  <c r="O119" i="27"/>
  <c r="P119" i="27"/>
  <c r="Q119" i="27"/>
  <c r="B120" i="27"/>
  <c r="C120" i="27"/>
  <c r="D120" i="27"/>
  <c r="E120" i="27"/>
  <c r="F120" i="27"/>
  <c r="G120" i="27"/>
  <c r="H120" i="27"/>
  <c r="I120" i="27"/>
  <c r="J120" i="27"/>
  <c r="K120" i="27"/>
  <c r="L120" i="27"/>
  <c r="M120" i="27"/>
  <c r="N120" i="27"/>
  <c r="O120" i="27"/>
  <c r="P120" i="27"/>
  <c r="Q120" i="27"/>
  <c r="B121" i="27"/>
  <c r="C121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K118" i="34" s="1"/>
  <c r="S118" i="34" s="1"/>
  <c r="B122" i="27"/>
  <c r="C122" i="27"/>
  <c r="D122" i="27"/>
  <c r="E122" i="27"/>
  <c r="F122" i="27"/>
  <c r="G122" i="27"/>
  <c r="H122" i="27"/>
  <c r="I122" i="27"/>
  <c r="J122" i="27"/>
  <c r="K122" i="27"/>
  <c r="L122" i="27"/>
  <c r="M122" i="27"/>
  <c r="N122" i="27"/>
  <c r="O122" i="27"/>
  <c r="P122" i="27"/>
  <c r="Q122" i="27"/>
  <c r="B123" i="27"/>
  <c r="C123" i="27"/>
  <c r="D123" i="27"/>
  <c r="E123" i="27"/>
  <c r="F123" i="27"/>
  <c r="G123" i="27"/>
  <c r="H123" i="27"/>
  <c r="I123" i="27"/>
  <c r="J123" i="27"/>
  <c r="K123" i="27"/>
  <c r="L123" i="27"/>
  <c r="M123" i="27"/>
  <c r="N123" i="27"/>
  <c r="O123" i="27"/>
  <c r="P123" i="27"/>
  <c r="Q123" i="27"/>
  <c r="B124" i="27"/>
  <c r="C124" i="27"/>
  <c r="D124" i="27"/>
  <c r="E124" i="27"/>
  <c r="F124" i="27"/>
  <c r="G124" i="27"/>
  <c r="H124" i="27"/>
  <c r="I124" i="27"/>
  <c r="J124" i="27"/>
  <c r="K124" i="27"/>
  <c r="L124" i="27"/>
  <c r="M124" i="27"/>
  <c r="N124" i="27"/>
  <c r="O124" i="27"/>
  <c r="P124" i="27"/>
  <c r="Q124" i="27"/>
  <c r="B125" i="27"/>
  <c r="C125" i="27"/>
  <c r="D125" i="27"/>
  <c r="E125" i="27"/>
  <c r="F125" i="27"/>
  <c r="G125" i="27"/>
  <c r="H125" i="27"/>
  <c r="I125" i="27"/>
  <c r="J125" i="27"/>
  <c r="K125" i="27"/>
  <c r="L125" i="27"/>
  <c r="M125" i="27"/>
  <c r="N125" i="27"/>
  <c r="O125" i="27"/>
  <c r="P125" i="27"/>
  <c r="Q125" i="27"/>
  <c r="B126" i="27"/>
  <c r="C126" i="27"/>
  <c r="D126" i="27"/>
  <c r="E126" i="27"/>
  <c r="F126" i="27"/>
  <c r="G126" i="27"/>
  <c r="H126" i="27"/>
  <c r="I126" i="27"/>
  <c r="J126" i="27"/>
  <c r="K126" i="27"/>
  <c r="L126" i="27"/>
  <c r="M126" i="27"/>
  <c r="N126" i="27"/>
  <c r="O126" i="27"/>
  <c r="P126" i="27"/>
  <c r="Q126" i="27"/>
  <c r="B127" i="27"/>
  <c r="C127" i="27"/>
  <c r="D127" i="27"/>
  <c r="E127" i="27"/>
  <c r="F127" i="27"/>
  <c r="G127" i="27"/>
  <c r="H127" i="27"/>
  <c r="I127" i="27"/>
  <c r="J127" i="27"/>
  <c r="K127" i="27"/>
  <c r="L127" i="27"/>
  <c r="C124" i="34" s="1"/>
  <c r="M127" i="27"/>
  <c r="N127" i="27"/>
  <c r="O127" i="27"/>
  <c r="P127" i="27"/>
  <c r="Q127" i="27"/>
  <c r="K124" i="34" s="1"/>
  <c r="S124" i="34" s="1"/>
  <c r="B128" i="27"/>
  <c r="C128" i="27"/>
  <c r="D128" i="27"/>
  <c r="E128" i="27"/>
  <c r="F128" i="27"/>
  <c r="G128" i="27"/>
  <c r="H128" i="27"/>
  <c r="I128" i="27"/>
  <c r="J128" i="27"/>
  <c r="K128" i="27"/>
  <c r="L128" i="27"/>
  <c r="M128" i="27"/>
  <c r="N128" i="27"/>
  <c r="O128" i="27"/>
  <c r="P128" i="27"/>
  <c r="Q128" i="27"/>
  <c r="B129" i="27"/>
  <c r="C129" i="27"/>
  <c r="D129" i="27"/>
  <c r="E129" i="27"/>
  <c r="F129" i="27"/>
  <c r="G129" i="27"/>
  <c r="H129" i="27"/>
  <c r="I129" i="27"/>
  <c r="J129" i="27"/>
  <c r="K129" i="27"/>
  <c r="L129" i="27"/>
  <c r="M129" i="27"/>
  <c r="N129" i="27"/>
  <c r="O129" i="27"/>
  <c r="P129" i="27"/>
  <c r="Q129" i="27"/>
  <c r="B130" i="27"/>
  <c r="C130" i="27"/>
  <c r="D130" i="27"/>
  <c r="E130" i="27"/>
  <c r="F130" i="27"/>
  <c r="G130" i="27"/>
  <c r="H130" i="27"/>
  <c r="I130" i="27"/>
  <c r="J130" i="27"/>
  <c r="K130" i="27"/>
  <c r="L130" i="27"/>
  <c r="M130" i="27"/>
  <c r="N130" i="27"/>
  <c r="O130" i="27"/>
  <c r="P130" i="27"/>
  <c r="Q130" i="27"/>
  <c r="B131" i="27"/>
  <c r="C131" i="27"/>
  <c r="D131" i="27"/>
  <c r="E131" i="27"/>
  <c r="F131" i="27"/>
  <c r="G131" i="27"/>
  <c r="H131" i="27"/>
  <c r="I131" i="27"/>
  <c r="J131" i="27"/>
  <c r="K131" i="27"/>
  <c r="L131" i="27"/>
  <c r="M131" i="27"/>
  <c r="N131" i="27"/>
  <c r="O131" i="27"/>
  <c r="P131" i="27"/>
  <c r="Q131" i="27"/>
  <c r="B132" i="27"/>
  <c r="C132" i="27"/>
  <c r="D132" i="27"/>
  <c r="E132" i="27"/>
  <c r="F132" i="27"/>
  <c r="G132" i="27"/>
  <c r="H132" i="27"/>
  <c r="I132" i="27"/>
  <c r="J132" i="27"/>
  <c r="K132" i="27"/>
  <c r="L132" i="27"/>
  <c r="M132" i="27"/>
  <c r="N132" i="27"/>
  <c r="O132" i="27"/>
  <c r="P132" i="27"/>
  <c r="Q132" i="27"/>
  <c r="B133" i="27"/>
  <c r="C133" i="27"/>
  <c r="D133" i="27"/>
  <c r="E133" i="27"/>
  <c r="F133" i="27"/>
  <c r="G133" i="27"/>
  <c r="H133" i="27"/>
  <c r="I133" i="27"/>
  <c r="J133" i="27"/>
  <c r="K133" i="27"/>
  <c r="L133" i="27"/>
  <c r="M133" i="27"/>
  <c r="N133" i="27"/>
  <c r="O133" i="27"/>
  <c r="P133" i="27"/>
  <c r="Q133" i="27"/>
  <c r="B134" i="27"/>
  <c r="C134" i="27"/>
  <c r="D134" i="27"/>
  <c r="E134" i="27"/>
  <c r="F134" i="27"/>
  <c r="G134" i="27"/>
  <c r="H134" i="27"/>
  <c r="I134" i="27"/>
  <c r="J134" i="27"/>
  <c r="K134" i="27"/>
  <c r="L134" i="27"/>
  <c r="M134" i="27"/>
  <c r="N134" i="27"/>
  <c r="O134" i="27"/>
  <c r="P134" i="27"/>
  <c r="Q134" i="27"/>
  <c r="B135" i="27"/>
  <c r="C135" i="27"/>
  <c r="D135" i="27"/>
  <c r="E135" i="27"/>
  <c r="F135" i="27"/>
  <c r="G135" i="27"/>
  <c r="H135" i="27"/>
  <c r="I135" i="27"/>
  <c r="J135" i="27"/>
  <c r="K135" i="27"/>
  <c r="L135" i="27"/>
  <c r="M135" i="27"/>
  <c r="N135" i="27"/>
  <c r="O135" i="27"/>
  <c r="P135" i="27"/>
  <c r="Q135" i="27"/>
  <c r="B136" i="27"/>
  <c r="C136" i="27"/>
  <c r="D136" i="27"/>
  <c r="E136" i="27"/>
  <c r="F136" i="27"/>
  <c r="G136" i="27"/>
  <c r="H136" i="27"/>
  <c r="I136" i="27"/>
  <c r="J136" i="27"/>
  <c r="K136" i="27"/>
  <c r="L136" i="27"/>
  <c r="M136" i="27"/>
  <c r="N136" i="27"/>
  <c r="O136" i="27"/>
  <c r="P136" i="27"/>
  <c r="Q136" i="27"/>
  <c r="B137" i="27"/>
  <c r="C137" i="27"/>
  <c r="D137" i="27"/>
  <c r="E137" i="27"/>
  <c r="F137" i="27"/>
  <c r="G137" i="27"/>
  <c r="H137" i="27"/>
  <c r="I137" i="27"/>
  <c r="J137" i="27"/>
  <c r="K137" i="27"/>
  <c r="L137" i="27"/>
  <c r="M137" i="27"/>
  <c r="N137" i="27"/>
  <c r="O137" i="27"/>
  <c r="P137" i="27"/>
  <c r="Q137" i="27"/>
  <c r="B138" i="27"/>
  <c r="C138" i="27"/>
  <c r="D138" i="27"/>
  <c r="E138" i="27"/>
  <c r="F138" i="27"/>
  <c r="G138" i="27"/>
  <c r="H138" i="27"/>
  <c r="I138" i="27"/>
  <c r="J138" i="27"/>
  <c r="K138" i="27"/>
  <c r="L138" i="27"/>
  <c r="M138" i="27"/>
  <c r="N138" i="27"/>
  <c r="O138" i="27"/>
  <c r="P138" i="27"/>
  <c r="Q138" i="27"/>
  <c r="B139" i="27"/>
  <c r="C139" i="27"/>
  <c r="D139" i="27"/>
  <c r="E139" i="27"/>
  <c r="F139" i="27"/>
  <c r="G139" i="27"/>
  <c r="H139" i="27"/>
  <c r="I139" i="27"/>
  <c r="J139" i="27"/>
  <c r="K139" i="27"/>
  <c r="L139" i="27"/>
  <c r="M139" i="27"/>
  <c r="N139" i="27"/>
  <c r="O139" i="27"/>
  <c r="P139" i="27"/>
  <c r="Q139" i="27"/>
  <c r="B140" i="27"/>
  <c r="C140" i="27"/>
  <c r="D140" i="27"/>
  <c r="E140" i="27"/>
  <c r="F140" i="27"/>
  <c r="G140" i="27"/>
  <c r="H140" i="27"/>
  <c r="I140" i="27"/>
  <c r="J140" i="27"/>
  <c r="K140" i="27"/>
  <c r="L140" i="27"/>
  <c r="M140" i="27"/>
  <c r="N140" i="27"/>
  <c r="O140" i="27"/>
  <c r="P140" i="27"/>
  <c r="Q140" i="27"/>
  <c r="B141" i="27"/>
  <c r="C141" i="27"/>
  <c r="D141" i="27"/>
  <c r="E141" i="27"/>
  <c r="F141" i="27"/>
  <c r="G141" i="27"/>
  <c r="H141" i="27"/>
  <c r="I141" i="27"/>
  <c r="J141" i="27"/>
  <c r="K141" i="27"/>
  <c r="L141" i="27"/>
  <c r="M141" i="27"/>
  <c r="N141" i="27"/>
  <c r="O141" i="27"/>
  <c r="P141" i="27"/>
  <c r="Q141" i="27"/>
  <c r="B142" i="27"/>
  <c r="C142" i="27"/>
  <c r="D142" i="27"/>
  <c r="E142" i="27"/>
  <c r="F142" i="27"/>
  <c r="G142" i="27"/>
  <c r="H142" i="27"/>
  <c r="I142" i="27"/>
  <c r="J142" i="27"/>
  <c r="K142" i="27"/>
  <c r="L142" i="27"/>
  <c r="M142" i="27"/>
  <c r="N142" i="27"/>
  <c r="O142" i="27"/>
  <c r="P142" i="27"/>
  <c r="Q142" i="27"/>
  <c r="K139" i="34" s="1"/>
  <c r="B143" i="27"/>
  <c r="C143" i="27"/>
  <c r="D143" i="27"/>
  <c r="E143" i="27"/>
  <c r="F143" i="27"/>
  <c r="G143" i="27"/>
  <c r="H143" i="27"/>
  <c r="I143" i="27"/>
  <c r="J143" i="27"/>
  <c r="K143" i="27"/>
  <c r="L143" i="27"/>
  <c r="M143" i="27"/>
  <c r="N143" i="27"/>
  <c r="O143" i="27"/>
  <c r="P143" i="27"/>
  <c r="Q143" i="27"/>
  <c r="B144" i="27"/>
  <c r="C144" i="27"/>
  <c r="D144" i="27"/>
  <c r="E144" i="27"/>
  <c r="F144" i="27"/>
  <c r="G144" i="27"/>
  <c r="H144" i="27"/>
  <c r="I144" i="27"/>
  <c r="J144" i="27"/>
  <c r="K144" i="27"/>
  <c r="L144" i="27"/>
  <c r="M144" i="27"/>
  <c r="N144" i="27"/>
  <c r="O144" i="27"/>
  <c r="P144" i="27"/>
  <c r="Q144" i="27"/>
  <c r="B145" i="27"/>
  <c r="C145" i="27"/>
  <c r="D145" i="27"/>
  <c r="E145" i="27"/>
  <c r="F145" i="27"/>
  <c r="G145" i="27"/>
  <c r="H145" i="27"/>
  <c r="I145" i="27"/>
  <c r="J145" i="27"/>
  <c r="K145" i="27"/>
  <c r="L145" i="27"/>
  <c r="M145" i="27"/>
  <c r="N145" i="27"/>
  <c r="O145" i="27"/>
  <c r="P145" i="27"/>
  <c r="Q145" i="27"/>
  <c r="B146" i="27"/>
  <c r="C146" i="27"/>
  <c r="D146" i="27"/>
  <c r="E146" i="27"/>
  <c r="F146" i="27"/>
  <c r="G146" i="27"/>
  <c r="H146" i="27"/>
  <c r="I146" i="27"/>
  <c r="J146" i="27"/>
  <c r="K146" i="27"/>
  <c r="L146" i="27"/>
  <c r="M146" i="27"/>
  <c r="N146" i="27"/>
  <c r="O146" i="27"/>
  <c r="P146" i="27"/>
  <c r="Q146" i="27"/>
  <c r="K143" i="34" s="1"/>
  <c r="S143" i="34" s="1"/>
  <c r="B147" i="27"/>
  <c r="C147" i="27"/>
  <c r="D147" i="27"/>
  <c r="E147" i="27"/>
  <c r="F147" i="27"/>
  <c r="G147" i="27"/>
  <c r="H147" i="27"/>
  <c r="I147" i="27"/>
  <c r="J147" i="27"/>
  <c r="K147" i="27"/>
  <c r="L147" i="27"/>
  <c r="M147" i="27"/>
  <c r="N147" i="27"/>
  <c r="O147" i="27"/>
  <c r="P147" i="27"/>
  <c r="Q147" i="27"/>
  <c r="B148" i="27"/>
  <c r="C148" i="27"/>
  <c r="D148" i="27"/>
  <c r="E148" i="27"/>
  <c r="F148" i="27"/>
  <c r="G148" i="27"/>
  <c r="H148" i="27"/>
  <c r="I148" i="27"/>
  <c r="J148" i="27"/>
  <c r="K148" i="27"/>
  <c r="L148" i="27"/>
  <c r="M148" i="27"/>
  <c r="N148" i="27"/>
  <c r="O148" i="27"/>
  <c r="P148" i="27"/>
  <c r="Q148" i="27"/>
  <c r="B149" i="27"/>
  <c r="C149" i="27"/>
  <c r="D149" i="27"/>
  <c r="E149" i="27"/>
  <c r="F149" i="27"/>
  <c r="G149" i="27"/>
  <c r="H149" i="27"/>
  <c r="I149" i="27"/>
  <c r="J149" i="27"/>
  <c r="K149" i="27"/>
  <c r="L149" i="27"/>
  <c r="M149" i="27"/>
  <c r="N149" i="27"/>
  <c r="O149" i="27"/>
  <c r="P149" i="27"/>
  <c r="Q149" i="27"/>
  <c r="K146" i="34" s="1"/>
  <c r="S146" i="34" s="1"/>
  <c r="B150" i="27"/>
  <c r="C150" i="27"/>
  <c r="D150" i="27"/>
  <c r="E150" i="27"/>
  <c r="F150" i="27"/>
  <c r="G150" i="27"/>
  <c r="H150" i="27"/>
  <c r="I150" i="27"/>
  <c r="J150" i="27"/>
  <c r="K150" i="27"/>
  <c r="L150" i="27"/>
  <c r="M150" i="27"/>
  <c r="N150" i="27"/>
  <c r="O150" i="27"/>
  <c r="P150" i="27"/>
  <c r="Q150" i="27"/>
  <c r="B151" i="27"/>
  <c r="C151" i="27"/>
  <c r="D151" i="27"/>
  <c r="E151" i="27"/>
  <c r="F151" i="27"/>
  <c r="G151" i="27"/>
  <c r="H151" i="27"/>
  <c r="I151" i="27"/>
  <c r="J151" i="27"/>
  <c r="K151" i="27"/>
  <c r="L151" i="27"/>
  <c r="M151" i="27"/>
  <c r="N151" i="27"/>
  <c r="O151" i="27"/>
  <c r="P151" i="27"/>
  <c r="Q151" i="27"/>
  <c r="B152" i="27"/>
  <c r="C152" i="27"/>
  <c r="D152" i="27"/>
  <c r="E152" i="27"/>
  <c r="F152" i="27"/>
  <c r="G152" i="27"/>
  <c r="H152" i="27"/>
  <c r="I152" i="27"/>
  <c r="J152" i="27"/>
  <c r="K152" i="27"/>
  <c r="L152" i="27"/>
  <c r="M152" i="27"/>
  <c r="N152" i="27"/>
  <c r="O152" i="27"/>
  <c r="P152" i="27"/>
  <c r="Q152" i="27"/>
  <c r="B153" i="27"/>
  <c r="C153" i="27"/>
  <c r="D153" i="27"/>
  <c r="E153" i="27"/>
  <c r="F153" i="27"/>
  <c r="G153" i="27"/>
  <c r="H153" i="27"/>
  <c r="I153" i="27"/>
  <c r="J153" i="27"/>
  <c r="K153" i="27"/>
  <c r="L153" i="27"/>
  <c r="M153" i="27"/>
  <c r="N153" i="27"/>
  <c r="O153" i="27"/>
  <c r="P153" i="27"/>
  <c r="Q153" i="27"/>
  <c r="B154" i="27"/>
  <c r="C154" i="27"/>
  <c r="D154" i="27"/>
  <c r="E154" i="27"/>
  <c r="F154" i="27"/>
  <c r="G154" i="27"/>
  <c r="H154" i="27"/>
  <c r="I154" i="27"/>
  <c r="J154" i="27"/>
  <c r="K154" i="27"/>
  <c r="L154" i="27"/>
  <c r="M154" i="27"/>
  <c r="N154" i="27"/>
  <c r="O154" i="27"/>
  <c r="P154" i="27"/>
  <c r="Q154" i="27"/>
  <c r="B155" i="27"/>
  <c r="C155" i="27"/>
  <c r="D155" i="27"/>
  <c r="E155" i="27"/>
  <c r="F155" i="27"/>
  <c r="G155" i="27"/>
  <c r="H155" i="27"/>
  <c r="I155" i="27"/>
  <c r="J155" i="27"/>
  <c r="K155" i="27"/>
  <c r="L155" i="27"/>
  <c r="M155" i="27"/>
  <c r="N155" i="27"/>
  <c r="O155" i="27"/>
  <c r="P155" i="27"/>
  <c r="Q155" i="27"/>
  <c r="B156" i="27"/>
  <c r="C156" i="27"/>
  <c r="D156" i="27"/>
  <c r="E156" i="27"/>
  <c r="F156" i="27"/>
  <c r="G156" i="27"/>
  <c r="H156" i="27"/>
  <c r="I156" i="27"/>
  <c r="J156" i="27"/>
  <c r="K156" i="27"/>
  <c r="L156" i="27"/>
  <c r="M156" i="27"/>
  <c r="N156" i="27"/>
  <c r="O156" i="27"/>
  <c r="P156" i="27"/>
  <c r="Q156" i="27"/>
  <c r="B157" i="27"/>
  <c r="C157" i="27"/>
  <c r="D157" i="27"/>
  <c r="E157" i="27"/>
  <c r="F157" i="27"/>
  <c r="G157" i="27"/>
  <c r="H157" i="27"/>
  <c r="I157" i="27"/>
  <c r="J157" i="27"/>
  <c r="K157" i="27"/>
  <c r="L157" i="27"/>
  <c r="M157" i="27"/>
  <c r="N157" i="27"/>
  <c r="O157" i="27"/>
  <c r="P157" i="27"/>
  <c r="Q157" i="27"/>
  <c r="B158" i="27"/>
  <c r="C158" i="27"/>
  <c r="D158" i="27"/>
  <c r="E158" i="27"/>
  <c r="F158" i="27"/>
  <c r="G158" i="27"/>
  <c r="H158" i="27"/>
  <c r="I158" i="27"/>
  <c r="J158" i="27"/>
  <c r="K158" i="27"/>
  <c r="L158" i="27"/>
  <c r="M158" i="27"/>
  <c r="N158" i="27"/>
  <c r="O158" i="27"/>
  <c r="P158" i="27"/>
  <c r="Q158" i="27"/>
  <c r="B159" i="27"/>
  <c r="C159" i="27"/>
  <c r="D159" i="27"/>
  <c r="E159" i="27"/>
  <c r="F159" i="27"/>
  <c r="G159" i="27"/>
  <c r="H159" i="27"/>
  <c r="I159" i="27"/>
  <c r="J159" i="27"/>
  <c r="K159" i="27"/>
  <c r="L159" i="27"/>
  <c r="M159" i="27"/>
  <c r="N159" i="27"/>
  <c r="O159" i="27"/>
  <c r="P159" i="27"/>
  <c r="Q159" i="27"/>
  <c r="B160" i="27"/>
  <c r="C160" i="27"/>
  <c r="D160" i="27"/>
  <c r="E160" i="27"/>
  <c r="F160" i="27"/>
  <c r="G160" i="27"/>
  <c r="H160" i="27"/>
  <c r="I160" i="27"/>
  <c r="J160" i="27"/>
  <c r="K160" i="27"/>
  <c r="L160" i="27"/>
  <c r="M160" i="27"/>
  <c r="N160" i="27"/>
  <c r="O160" i="27"/>
  <c r="P160" i="27"/>
  <c r="Q160" i="27"/>
  <c r="B161" i="27"/>
  <c r="C161" i="27"/>
  <c r="D161" i="27"/>
  <c r="E161" i="27"/>
  <c r="F161" i="27"/>
  <c r="G161" i="27"/>
  <c r="H161" i="27"/>
  <c r="I161" i="27"/>
  <c r="J161" i="27"/>
  <c r="K161" i="27"/>
  <c r="L161" i="27"/>
  <c r="M161" i="27"/>
  <c r="N161" i="27"/>
  <c r="O161" i="27"/>
  <c r="P161" i="27"/>
  <c r="Q161" i="27"/>
  <c r="B162" i="27"/>
  <c r="C162" i="27"/>
  <c r="D162" i="27"/>
  <c r="E162" i="27"/>
  <c r="F162" i="27"/>
  <c r="G162" i="27"/>
  <c r="H162" i="27"/>
  <c r="I162" i="27"/>
  <c r="J162" i="27"/>
  <c r="K162" i="27"/>
  <c r="L162" i="27"/>
  <c r="M162" i="27"/>
  <c r="N162" i="27"/>
  <c r="O162" i="27"/>
  <c r="P162" i="27"/>
  <c r="Q162" i="27"/>
  <c r="B163" i="27"/>
  <c r="C163" i="27"/>
  <c r="D163" i="27"/>
  <c r="E163" i="27"/>
  <c r="F163" i="27"/>
  <c r="G163" i="27"/>
  <c r="H163" i="27"/>
  <c r="I163" i="27"/>
  <c r="J163" i="27"/>
  <c r="K163" i="27"/>
  <c r="L163" i="27"/>
  <c r="M163" i="27"/>
  <c r="N163" i="27"/>
  <c r="O163" i="27"/>
  <c r="P163" i="27"/>
  <c r="Q163" i="27"/>
  <c r="B164" i="27"/>
  <c r="C164" i="27"/>
  <c r="D164" i="27"/>
  <c r="E164" i="27"/>
  <c r="F164" i="27"/>
  <c r="G164" i="27"/>
  <c r="H164" i="27"/>
  <c r="I164" i="27"/>
  <c r="J164" i="27"/>
  <c r="K164" i="27"/>
  <c r="L164" i="27"/>
  <c r="M164" i="27"/>
  <c r="N164" i="27"/>
  <c r="O164" i="27"/>
  <c r="P164" i="27"/>
  <c r="Q164" i="27"/>
  <c r="B165" i="27"/>
  <c r="C165" i="27"/>
  <c r="D165" i="27"/>
  <c r="E165" i="27"/>
  <c r="F165" i="27"/>
  <c r="G165" i="27"/>
  <c r="H165" i="27"/>
  <c r="I165" i="27"/>
  <c r="J165" i="27"/>
  <c r="K165" i="27"/>
  <c r="L165" i="27"/>
  <c r="M165" i="27"/>
  <c r="N165" i="27"/>
  <c r="O165" i="27"/>
  <c r="P165" i="27"/>
  <c r="Q165" i="27"/>
  <c r="B166" i="27"/>
  <c r="C166" i="27"/>
  <c r="D166" i="27"/>
  <c r="E166" i="27"/>
  <c r="F166" i="27"/>
  <c r="G166" i="27"/>
  <c r="H166" i="27"/>
  <c r="I166" i="27"/>
  <c r="J166" i="27"/>
  <c r="K166" i="27"/>
  <c r="L166" i="27"/>
  <c r="M166" i="27"/>
  <c r="N166" i="27"/>
  <c r="O166" i="27"/>
  <c r="P166" i="27"/>
  <c r="Q166" i="27"/>
  <c r="B167" i="27"/>
  <c r="C167" i="27"/>
  <c r="D167" i="27"/>
  <c r="E167" i="27"/>
  <c r="F167" i="27"/>
  <c r="G167" i="27"/>
  <c r="H167" i="27"/>
  <c r="I167" i="27"/>
  <c r="J167" i="27"/>
  <c r="K167" i="27"/>
  <c r="L167" i="27"/>
  <c r="M167" i="27"/>
  <c r="N167" i="27"/>
  <c r="O167" i="27"/>
  <c r="P167" i="27"/>
  <c r="Q167" i="27"/>
  <c r="B168" i="27"/>
  <c r="C168" i="27"/>
  <c r="D168" i="27"/>
  <c r="E168" i="27"/>
  <c r="F168" i="27"/>
  <c r="G168" i="27"/>
  <c r="H168" i="27"/>
  <c r="I168" i="27"/>
  <c r="J168" i="27"/>
  <c r="K168" i="27"/>
  <c r="L168" i="27"/>
  <c r="M168" i="27"/>
  <c r="N168" i="27"/>
  <c r="O168" i="27"/>
  <c r="P168" i="27"/>
  <c r="Q168" i="27"/>
  <c r="B169" i="27"/>
  <c r="C169" i="27"/>
  <c r="D169" i="27"/>
  <c r="E169" i="27"/>
  <c r="F169" i="27"/>
  <c r="G169" i="27"/>
  <c r="H169" i="27"/>
  <c r="I169" i="27"/>
  <c r="J169" i="27"/>
  <c r="K169" i="27"/>
  <c r="L169" i="27"/>
  <c r="M169" i="27"/>
  <c r="N169" i="27"/>
  <c r="O169" i="27"/>
  <c r="P169" i="27"/>
  <c r="Q169" i="27"/>
  <c r="B170" i="27"/>
  <c r="C170" i="27"/>
  <c r="D170" i="27"/>
  <c r="E170" i="27"/>
  <c r="F170" i="27"/>
  <c r="G170" i="27"/>
  <c r="H170" i="27"/>
  <c r="I170" i="27"/>
  <c r="J170" i="27"/>
  <c r="K170" i="27"/>
  <c r="L170" i="27"/>
  <c r="M170" i="27"/>
  <c r="N170" i="27"/>
  <c r="O170" i="27"/>
  <c r="P170" i="27"/>
  <c r="Q170" i="27"/>
  <c r="B171" i="27"/>
  <c r="C171" i="27"/>
  <c r="D171" i="27"/>
  <c r="E171" i="27"/>
  <c r="F171" i="27"/>
  <c r="G171" i="27"/>
  <c r="H171" i="27"/>
  <c r="I171" i="27"/>
  <c r="J171" i="27"/>
  <c r="K171" i="27"/>
  <c r="L171" i="27"/>
  <c r="M171" i="27"/>
  <c r="N171" i="27"/>
  <c r="O171" i="27"/>
  <c r="P171" i="27"/>
  <c r="Q171" i="27"/>
  <c r="B172" i="27"/>
  <c r="C172" i="27"/>
  <c r="D172" i="27"/>
  <c r="E172" i="27"/>
  <c r="F172" i="27"/>
  <c r="G172" i="27"/>
  <c r="H172" i="27"/>
  <c r="I172" i="27"/>
  <c r="J172" i="27"/>
  <c r="K172" i="27"/>
  <c r="L172" i="27"/>
  <c r="M172" i="27"/>
  <c r="N172" i="27"/>
  <c r="O172" i="27"/>
  <c r="P172" i="27"/>
  <c r="Q172" i="27"/>
  <c r="B173" i="27"/>
  <c r="C173" i="27"/>
  <c r="D173" i="27"/>
  <c r="E173" i="27"/>
  <c r="F173" i="27"/>
  <c r="G173" i="27"/>
  <c r="H173" i="27"/>
  <c r="I173" i="27"/>
  <c r="J173" i="27"/>
  <c r="K173" i="27"/>
  <c r="L173" i="27"/>
  <c r="M173" i="27"/>
  <c r="N173" i="27"/>
  <c r="O173" i="27"/>
  <c r="P173" i="27"/>
  <c r="Q173" i="27"/>
  <c r="K170" i="34" s="1"/>
  <c r="B174" i="27"/>
  <c r="C174" i="27"/>
  <c r="D174" i="27"/>
  <c r="E174" i="27"/>
  <c r="F174" i="27"/>
  <c r="G174" i="27"/>
  <c r="H174" i="27"/>
  <c r="I174" i="27"/>
  <c r="J174" i="27"/>
  <c r="K174" i="27"/>
  <c r="L174" i="27"/>
  <c r="C171" i="34" s="1"/>
  <c r="M174" i="27"/>
  <c r="N174" i="27"/>
  <c r="O174" i="27"/>
  <c r="P174" i="27"/>
  <c r="Q174" i="27"/>
  <c r="K171" i="34" s="1"/>
  <c r="S171" i="34" s="1"/>
  <c r="B175" i="27"/>
  <c r="C175" i="27"/>
  <c r="D175" i="27"/>
  <c r="E175" i="27"/>
  <c r="F175" i="27"/>
  <c r="G175" i="27"/>
  <c r="H175" i="27"/>
  <c r="I175" i="27"/>
  <c r="J175" i="27"/>
  <c r="K175" i="27"/>
  <c r="L175" i="27"/>
  <c r="C172" i="34" s="1"/>
  <c r="M175" i="27"/>
  <c r="N175" i="27"/>
  <c r="O175" i="27"/>
  <c r="P175" i="27"/>
  <c r="Q175" i="27"/>
  <c r="K172" i="34" s="1"/>
  <c r="S172" i="34" s="1"/>
  <c r="B176" i="27"/>
  <c r="C176" i="27"/>
  <c r="D176" i="27"/>
  <c r="E176" i="27"/>
  <c r="F176" i="27"/>
  <c r="G176" i="27"/>
  <c r="H176" i="27"/>
  <c r="I176" i="27"/>
  <c r="J176" i="27"/>
  <c r="K176" i="27"/>
  <c r="L176" i="27"/>
  <c r="M176" i="27"/>
  <c r="N176" i="27"/>
  <c r="O176" i="27"/>
  <c r="P176" i="27"/>
  <c r="Q176" i="27"/>
  <c r="K173" i="34" s="1"/>
  <c r="B177" i="27"/>
  <c r="C177" i="27"/>
  <c r="D177" i="27"/>
  <c r="E177" i="27"/>
  <c r="F177" i="27"/>
  <c r="G177" i="27"/>
  <c r="H177" i="27"/>
  <c r="I177" i="27"/>
  <c r="J177" i="27"/>
  <c r="K177" i="27"/>
  <c r="L177" i="27"/>
  <c r="M177" i="27"/>
  <c r="N177" i="27"/>
  <c r="O177" i="27"/>
  <c r="P177" i="27"/>
  <c r="Q177" i="27"/>
  <c r="B178" i="27"/>
  <c r="C178" i="27"/>
  <c r="D178" i="27"/>
  <c r="E178" i="27"/>
  <c r="F178" i="27"/>
  <c r="G178" i="27"/>
  <c r="H178" i="27"/>
  <c r="I178" i="27"/>
  <c r="J178" i="27"/>
  <c r="K178" i="27"/>
  <c r="L178" i="27"/>
  <c r="M178" i="27"/>
  <c r="N178" i="27"/>
  <c r="O178" i="27"/>
  <c r="P178" i="27"/>
  <c r="Q178" i="27"/>
  <c r="B179" i="27"/>
  <c r="C179" i="27"/>
  <c r="D179" i="27"/>
  <c r="E179" i="27"/>
  <c r="F179" i="27"/>
  <c r="G179" i="27"/>
  <c r="H179" i="27"/>
  <c r="I179" i="27"/>
  <c r="J179" i="27"/>
  <c r="K179" i="27"/>
  <c r="L179" i="27"/>
  <c r="M179" i="27"/>
  <c r="N179" i="27"/>
  <c r="O179" i="27"/>
  <c r="P179" i="27"/>
  <c r="Q179" i="27"/>
  <c r="B180" i="27"/>
  <c r="C180" i="27"/>
  <c r="D180" i="27"/>
  <c r="E180" i="27"/>
  <c r="F180" i="27"/>
  <c r="G180" i="27"/>
  <c r="H180" i="27"/>
  <c r="I180" i="27"/>
  <c r="J180" i="27"/>
  <c r="K180" i="27"/>
  <c r="L180" i="27"/>
  <c r="M180" i="27"/>
  <c r="N180" i="27"/>
  <c r="O180" i="27"/>
  <c r="P180" i="27"/>
  <c r="Q180" i="27"/>
  <c r="B181" i="27"/>
  <c r="C181" i="27"/>
  <c r="D181" i="27"/>
  <c r="E181" i="27"/>
  <c r="F181" i="27"/>
  <c r="G181" i="27"/>
  <c r="H181" i="27"/>
  <c r="I181" i="27"/>
  <c r="J181" i="27"/>
  <c r="K181" i="27"/>
  <c r="L181" i="27"/>
  <c r="M181" i="27"/>
  <c r="N181" i="27"/>
  <c r="O181" i="27"/>
  <c r="P181" i="27"/>
  <c r="Q181" i="27"/>
  <c r="B182" i="27"/>
  <c r="C182" i="27"/>
  <c r="D182" i="27"/>
  <c r="E182" i="27"/>
  <c r="F182" i="27"/>
  <c r="G182" i="27"/>
  <c r="H182" i="27"/>
  <c r="I182" i="27"/>
  <c r="J182" i="27"/>
  <c r="K182" i="27"/>
  <c r="L182" i="27"/>
  <c r="M182" i="27"/>
  <c r="N182" i="27"/>
  <c r="O182" i="27"/>
  <c r="P182" i="27"/>
  <c r="Q182" i="27"/>
  <c r="B183" i="27"/>
  <c r="C183" i="27"/>
  <c r="D183" i="27"/>
  <c r="E183" i="27"/>
  <c r="F183" i="27"/>
  <c r="G183" i="27"/>
  <c r="H183" i="27"/>
  <c r="I183" i="27"/>
  <c r="J183" i="27"/>
  <c r="K183" i="27"/>
  <c r="L183" i="27"/>
  <c r="M183" i="27"/>
  <c r="N183" i="27"/>
  <c r="O183" i="27"/>
  <c r="P183" i="27"/>
  <c r="Q183" i="27"/>
  <c r="B184" i="27"/>
  <c r="C184" i="27"/>
  <c r="D184" i="27"/>
  <c r="E184" i="27"/>
  <c r="F184" i="27"/>
  <c r="G184" i="27"/>
  <c r="H184" i="27"/>
  <c r="I184" i="27"/>
  <c r="J184" i="27"/>
  <c r="K184" i="27"/>
  <c r="L184" i="27"/>
  <c r="M184" i="27"/>
  <c r="N184" i="27"/>
  <c r="O184" i="27"/>
  <c r="P184" i="27"/>
  <c r="Q184" i="27"/>
  <c r="B185" i="27"/>
  <c r="C185" i="27"/>
  <c r="D185" i="27"/>
  <c r="E185" i="27"/>
  <c r="F185" i="27"/>
  <c r="G185" i="27"/>
  <c r="H185" i="27"/>
  <c r="I185" i="27"/>
  <c r="J185" i="27"/>
  <c r="K185" i="27"/>
  <c r="L185" i="27"/>
  <c r="M185" i="27"/>
  <c r="N185" i="27"/>
  <c r="O185" i="27"/>
  <c r="P185" i="27"/>
  <c r="Q185" i="27"/>
  <c r="B186" i="27"/>
  <c r="C186" i="27"/>
  <c r="D186" i="27"/>
  <c r="E186" i="27"/>
  <c r="F186" i="27"/>
  <c r="G186" i="27"/>
  <c r="H186" i="27"/>
  <c r="I186" i="27"/>
  <c r="J186" i="27"/>
  <c r="K186" i="27"/>
  <c r="L186" i="27"/>
  <c r="M186" i="27"/>
  <c r="N186" i="27"/>
  <c r="O186" i="27"/>
  <c r="P186" i="27"/>
  <c r="Q186" i="27"/>
  <c r="B187" i="27"/>
  <c r="C187" i="27"/>
  <c r="D187" i="27"/>
  <c r="E187" i="27"/>
  <c r="F187" i="27"/>
  <c r="G187" i="27"/>
  <c r="H187" i="27"/>
  <c r="I187" i="27"/>
  <c r="J187" i="27"/>
  <c r="K187" i="27"/>
  <c r="L187" i="27"/>
  <c r="M187" i="27"/>
  <c r="N187" i="27"/>
  <c r="O187" i="27"/>
  <c r="P187" i="27"/>
  <c r="Q187" i="27"/>
  <c r="B188" i="27"/>
  <c r="C188" i="27"/>
  <c r="D188" i="27"/>
  <c r="E188" i="27"/>
  <c r="F188" i="27"/>
  <c r="G188" i="27"/>
  <c r="H188" i="27"/>
  <c r="I188" i="27"/>
  <c r="J188" i="27"/>
  <c r="K188" i="27"/>
  <c r="L188" i="27"/>
  <c r="M188" i="27"/>
  <c r="N188" i="27"/>
  <c r="O188" i="27"/>
  <c r="P188" i="27"/>
  <c r="Q188" i="27"/>
  <c r="B189" i="27"/>
  <c r="C189" i="27"/>
  <c r="D189" i="27"/>
  <c r="E189" i="27"/>
  <c r="F189" i="27"/>
  <c r="G189" i="27"/>
  <c r="H189" i="27"/>
  <c r="I189" i="27"/>
  <c r="J189" i="27"/>
  <c r="K189" i="27"/>
  <c r="L189" i="27"/>
  <c r="M189" i="27"/>
  <c r="N189" i="27"/>
  <c r="O189" i="27"/>
  <c r="P189" i="27"/>
  <c r="Q189" i="27"/>
  <c r="B190" i="27"/>
  <c r="C190" i="27"/>
  <c r="D190" i="27"/>
  <c r="E190" i="27"/>
  <c r="F190" i="27"/>
  <c r="G190" i="27"/>
  <c r="H190" i="27"/>
  <c r="I190" i="27"/>
  <c r="J190" i="27"/>
  <c r="K190" i="27"/>
  <c r="L190" i="27"/>
  <c r="M190" i="27"/>
  <c r="N190" i="27"/>
  <c r="O190" i="27"/>
  <c r="P190" i="27"/>
  <c r="Q190" i="27"/>
  <c r="B191" i="27"/>
  <c r="C191" i="27"/>
  <c r="D191" i="27"/>
  <c r="E191" i="27"/>
  <c r="F191" i="27"/>
  <c r="G191" i="27"/>
  <c r="H191" i="27"/>
  <c r="I191" i="27"/>
  <c r="J191" i="27"/>
  <c r="K191" i="27"/>
  <c r="L191" i="27"/>
  <c r="M191" i="27"/>
  <c r="N191" i="27"/>
  <c r="O191" i="27"/>
  <c r="P191" i="27"/>
  <c r="Q191" i="27"/>
  <c r="B192" i="27"/>
  <c r="C192" i="27"/>
  <c r="D192" i="27"/>
  <c r="E192" i="27"/>
  <c r="F192" i="27"/>
  <c r="G192" i="27"/>
  <c r="H192" i="27"/>
  <c r="I192" i="27"/>
  <c r="J192" i="27"/>
  <c r="K192" i="27"/>
  <c r="L192" i="27"/>
  <c r="M192" i="27"/>
  <c r="N192" i="27"/>
  <c r="O192" i="27"/>
  <c r="P192" i="27"/>
  <c r="Q192" i="27"/>
  <c r="B193" i="27"/>
  <c r="C193" i="27"/>
  <c r="D193" i="27"/>
  <c r="E193" i="27"/>
  <c r="F193" i="27"/>
  <c r="G193" i="27"/>
  <c r="H193" i="27"/>
  <c r="I193" i="27"/>
  <c r="J193" i="27"/>
  <c r="K193" i="27"/>
  <c r="L193" i="27"/>
  <c r="M193" i="27"/>
  <c r="N193" i="27"/>
  <c r="O193" i="27"/>
  <c r="P193" i="27"/>
  <c r="Q193" i="27"/>
  <c r="B194" i="27"/>
  <c r="C194" i="27"/>
  <c r="D194" i="27"/>
  <c r="E194" i="27"/>
  <c r="F194" i="27"/>
  <c r="G194" i="27"/>
  <c r="H194" i="27"/>
  <c r="I194" i="27"/>
  <c r="J194" i="27"/>
  <c r="K194" i="27"/>
  <c r="L194" i="27"/>
  <c r="M194" i="27"/>
  <c r="N194" i="27"/>
  <c r="O194" i="27"/>
  <c r="P194" i="27"/>
  <c r="Q194" i="27"/>
  <c r="B195" i="27"/>
  <c r="C195" i="27"/>
  <c r="D195" i="27"/>
  <c r="E195" i="27"/>
  <c r="F195" i="27"/>
  <c r="G195" i="27"/>
  <c r="H195" i="27"/>
  <c r="I195" i="27"/>
  <c r="J195" i="27"/>
  <c r="K195" i="27"/>
  <c r="L195" i="27"/>
  <c r="M195" i="27"/>
  <c r="N195" i="27"/>
  <c r="O195" i="27"/>
  <c r="P195" i="27"/>
  <c r="Q195" i="27"/>
  <c r="B196" i="27"/>
  <c r="C196" i="27"/>
  <c r="D196" i="27"/>
  <c r="E196" i="27"/>
  <c r="F196" i="27"/>
  <c r="G196" i="27"/>
  <c r="H196" i="27"/>
  <c r="I196" i="27"/>
  <c r="J196" i="27"/>
  <c r="K196" i="27"/>
  <c r="L196" i="27"/>
  <c r="M196" i="27"/>
  <c r="N196" i="27"/>
  <c r="O196" i="27"/>
  <c r="P196" i="27"/>
  <c r="Q196" i="27"/>
  <c r="B197" i="27"/>
  <c r="C197" i="27"/>
  <c r="D197" i="27"/>
  <c r="E197" i="27"/>
  <c r="F197" i="27"/>
  <c r="G197" i="27"/>
  <c r="H197" i="27"/>
  <c r="I197" i="27"/>
  <c r="J197" i="27"/>
  <c r="K197" i="27"/>
  <c r="L197" i="27"/>
  <c r="M197" i="27"/>
  <c r="N197" i="27"/>
  <c r="O197" i="27"/>
  <c r="P197" i="27"/>
  <c r="Q197" i="27"/>
  <c r="B198" i="27"/>
  <c r="C198" i="27"/>
  <c r="D198" i="27"/>
  <c r="E198" i="27"/>
  <c r="F198" i="27"/>
  <c r="G198" i="27"/>
  <c r="H198" i="27"/>
  <c r="I198" i="27"/>
  <c r="J198" i="27"/>
  <c r="K198" i="27"/>
  <c r="L198" i="27"/>
  <c r="M198" i="27"/>
  <c r="N198" i="27"/>
  <c r="O198" i="27"/>
  <c r="P198" i="27"/>
  <c r="Q198" i="27"/>
  <c r="B199" i="27"/>
  <c r="C199" i="27"/>
  <c r="D199" i="27"/>
  <c r="E199" i="27"/>
  <c r="F199" i="27"/>
  <c r="G199" i="27"/>
  <c r="H199" i="27"/>
  <c r="I199" i="27"/>
  <c r="J199" i="27"/>
  <c r="K199" i="27"/>
  <c r="L199" i="27"/>
  <c r="M199" i="27"/>
  <c r="N199" i="27"/>
  <c r="O199" i="27"/>
  <c r="P199" i="27"/>
  <c r="Q199" i="27"/>
  <c r="B200" i="27"/>
  <c r="C200" i="27"/>
  <c r="D200" i="27"/>
  <c r="E200" i="27"/>
  <c r="F200" i="27"/>
  <c r="G200" i="27"/>
  <c r="H200" i="27"/>
  <c r="I200" i="27"/>
  <c r="J200" i="27"/>
  <c r="K200" i="27"/>
  <c r="L200" i="27"/>
  <c r="M200" i="27"/>
  <c r="N200" i="27"/>
  <c r="O200" i="27"/>
  <c r="P200" i="27"/>
  <c r="Q200" i="27"/>
  <c r="B201" i="27"/>
  <c r="C201" i="27"/>
  <c r="D201" i="27"/>
  <c r="E201" i="27"/>
  <c r="F201" i="27"/>
  <c r="G201" i="27"/>
  <c r="H201" i="27"/>
  <c r="I201" i="27"/>
  <c r="J201" i="27"/>
  <c r="K201" i="27"/>
  <c r="L201" i="27"/>
  <c r="M201" i="27"/>
  <c r="N201" i="27"/>
  <c r="O201" i="27"/>
  <c r="P201" i="27"/>
  <c r="Q201" i="27"/>
  <c r="B202" i="27"/>
  <c r="C202" i="27"/>
  <c r="D202" i="27"/>
  <c r="E202" i="27"/>
  <c r="F202" i="27"/>
  <c r="G202" i="27"/>
  <c r="H202" i="27"/>
  <c r="I202" i="27"/>
  <c r="J202" i="27"/>
  <c r="K202" i="27"/>
  <c r="L202" i="27"/>
  <c r="M202" i="27"/>
  <c r="N202" i="27"/>
  <c r="O202" i="27"/>
  <c r="P202" i="27"/>
  <c r="Q202" i="27"/>
  <c r="B203" i="27"/>
  <c r="C203" i="27"/>
  <c r="D203" i="27"/>
  <c r="E203" i="27"/>
  <c r="F203" i="27"/>
  <c r="G203" i="27"/>
  <c r="H203" i="27"/>
  <c r="I203" i="27"/>
  <c r="J203" i="27"/>
  <c r="K203" i="27"/>
  <c r="L203" i="27"/>
  <c r="M203" i="27"/>
  <c r="N203" i="27"/>
  <c r="O203" i="27"/>
  <c r="P203" i="27"/>
  <c r="Q203" i="27"/>
  <c r="B204" i="27"/>
  <c r="C204" i="27"/>
  <c r="D204" i="27"/>
  <c r="E204" i="27"/>
  <c r="F204" i="27"/>
  <c r="G204" i="27"/>
  <c r="H204" i="27"/>
  <c r="I204" i="27"/>
  <c r="J204" i="27"/>
  <c r="K204" i="27"/>
  <c r="L204" i="27"/>
  <c r="M204" i="27"/>
  <c r="N204" i="27"/>
  <c r="O204" i="27"/>
  <c r="P204" i="27"/>
  <c r="Q204" i="27"/>
  <c r="B205" i="27"/>
  <c r="C205" i="27"/>
  <c r="D205" i="27"/>
  <c r="E205" i="27"/>
  <c r="F205" i="27"/>
  <c r="G205" i="27"/>
  <c r="H205" i="27"/>
  <c r="I205" i="27"/>
  <c r="J205" i="27"/>
  <c r="K205" i="27"/>
  <c r="L205" i="27"/>
  <c r="M205" i="27"/>
  <c r="N205" i="27"/>
  <c r="O205" i="27"/>
  <c r="P205" i="27"/>
  <c r="Q205" i="27"/>
  <c r="B206" i="27"/>
  <c r="C206" i="27"/>
  <c r="D206" i="27"/>
  <c r="E206" i="27"/>
  <c r="F206" i="27"/>
  <c r="G206" i="27"/>
  <c r="H206" i="27"/>
  <c r="I206" i="27"/>
  <c r="J206" i="27"/>
  <c r="K206" i="27"/>
  <c r="L206" i="27"/>
  <c r="M206" i="27"/>
  <c r="N206" i="27"/>
  <c r="O206" i="27"/>
  <c r="P206" i="27"/>
  <c r="Q206" i="27"/>
  <c r="B207" i="27"/>
  <c r="C207" i="27"/>
  <c r="D207" i="27"/>
  <c r="E207" i="27"/>
  <c r="F207" i="27"/>
  <c r="G207" i="27"/>
  <c r="H207" i="27"/>
  <c r="I207" i="27"/>
  <c r="J207" i="27"/>
  <c r="K207" i="27"/>
  <c r="L207" i="27"/>
  <c r="M207" i="27"/>
  <c r="N207" i="27"/>
  <c r="O207" i="27"/>
  <c r="P207" i="27"/>
  <c r="Q207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L211" i="27"/>
  <c r="B6" i="27"/>
  <c r="Q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B224" i="3"/>
  <c r="AF9" i="11"/>
  <c r="AF22" i="11"/>
  <c r="AF49" i="11"/>
  <c r="AF53" i="11"/>
  <c r="AF69" i="11"/>
  <c r="AF73" i="11"/>
  <c r="AF74" i="11"/>
  <c r="AF109" i="11"/>
  <c r="AF123" i="11"/>
  <c r="AF134" i="11"/>
  <c r="AF136" i="11"/>
  <c r="AF145" i="11"/>
  <c r="AF169" i="11"/>
  <c r="AF181" i="11"/>
  <c r="AF192" i="11"/>
  <c r="AF202" i="11"/>
  <c r="AF203" i="11"/>
  <c r="AF205" i="11"/>
  <c r="AF207" i="11"/>
  <c r="AH9" i="11"/>
  <c r="AH22" i="11"/>
  <c r="AH49" i="11"/>
  <c r="AH53" i="11"/>
  <c r="AH69" i="11"/>
  <c r="AH73" i="11"/>
  <c r="AH74" i="11"/>
  <c r="AH109" i="11"/>
  <c r="AH123" i="11"/>
  <c r="AH134" i="11"/>
  <c r="AH136" i="11"/>
  <c r="AH145" i="11"/>
  <c r="AH169" i="11"/>
  <c r="AH181" i="11"/>
  <c r="AH192" i="11"/>
  <c r="AH202" i="11"/>
  <c r="AH203" i="11"/>
  <c r="AH205" i="11"/>
  <c r="AH207" i="11"/>
  <c r="AB9" i="11"/>
  <c r="AB22" i="11"/>
  <c r="AB49" i="11"/>
  <c r="AB53" i="11"/>
  <c r="AB69" i="11"/>
  <c r="AB73" i="11"/>
  <c r="AB74" i="11"/>
  <c r="AB109" i="11"/>
  <c r="AB123" i="11"/>
  <c r="AB134" i="11"/>
  <c r="AB136" i="11"/>
  <c r="AB145" i="11"/>
  <c r="AB169" i="11"/>
  <c r="AB181" i="11"/>
  <c r="AB192" i="11"/>
  <c r="AB202" i="11"/>
  <c r="AB203" i="11"/>
  <c r="AB205" i="11"/>
  <c r="AB207" i="11"/>
  <c r="AE9" i="11"/>
  <c r="AE22" i="11"/>
  <c r="AE49" i="11"/>
  <c r="AE53" i="11"/>
  <c r="AE69" i="11"/>
  <c r="AE73" i="11"/>
  <c r="AE74" i="11"/>
  <c r="AE109" i="11"/>
  <c r="AE123" i="11"/>
  <c r="AE134" i="11"/>
  <c r="AE136" i="11"/>
  <c r="AE145" i="11"/>
  <c r="AE169" i="11"/>
  <c r="AE181" i="11"/>
  <c r="AE192" i="11"/>
  <c r="AE202" i="11"/>
  <c r="AE203" i="11"/>
  <c r="AE205" i="11"/>
  <c r="AE207" i="11"/>
  <c r="V192" i="11"/>
  <c r="W192" i="11"/>
  <c r="X192" i="11"/>
  <c r="Y192" i="11"/>
  <c r="Z192" i="11"/>
  <c r="AA192" i="11"/>
  <c r="Z193" i="11"/>
  <c r="AA193" i="11"/>
  <c r="AA194" i="11"/>
  <c r="AA195" i="11"/>
  <c r="AA201" i="11"/>
  <c r="X202" i="11"/>
  <c r="Y202" i="11"/>
  <c r="Z202" i="11"/>
  <c r="AA202" i="11"/>
  <c r="V203" i="11"/>
  <c r="W203" i="11"/>
  <c r="X203" i="11"/>
  <c r="Y203" i="11"/>
  <c r="Z203" i="11"/>
  <c r="AA203" i="11"/>
  <c r="AA204" i="11"/>
  <c r="X205" i="11"/>
  <c r="Y205" i="11"/>
  <c r="Z205" i="11"/>
  <c r="AA205" i="11"/>
  <c r="Y207" i="11"/>
  <c r="Z207" i="11"/>
  <c r="AA207" i="11"/>
  <c r="AA19" i="11"/>
  <c r="N16" i="34" s="1"/>
  <c r="V16" i="34" s="1"/>
  <c r="Z20" i="11"/>
  <c r="AA20" i="11"/>
  <c r="X22" i="11"/>
  <c r="Y22" i="11"/>
  <c r="Z22" i="11"/>
  <c r="AA22" i="11"/>
  <c r="AA25" i="11"/>
  <c r="N22" i="34" s="1"/>
  <c r="V22" i="34" s="1"/>
  <c r="AA26" i="11"/>
  <c r="AA27" i="11"/>
  <c r="AA31" i="11"/>
  <c r="AA35" i="11"/>
  <c r="Z36" i="11"/>
  <c r="AA36" i="11"/>
  <c r="AA39" i="11"/>
  <c r="V41" i="11"/>
  <c r="AA41" i="11"/>
  <c r="AA44" i="11"/>
  <c r="AA47" i="11"/>
  <c r="AA48" i="11"/>
  <c r="X49" i="11"/>
  <c r="Y49" i="11"/>
  <c r="Z49" i="11"/>
  <c r="AA49" i="11"/>
  <c r="AA50" i="11"/>
  <c r="N47" i="34" s="1"/>
  <c r="V47" i="34" s="1"/>
  <c r="AA51" i="11"/>
  <c r="AA54" i="11"/>
  <c r="AA58" i="11"/>
  <c r="Z59" i="11"/>
  <c r="AA59" i="11"/>
  <c r="N56" i="34" s="1"/>
  <c r="Z61" i="11"/>
  <c r="AA61" i="11"/>
  <c r="N58" i="34" s="1"/>
  <c r="AA63" i="11"/>
  <c r="N60" i="34" s="1"/>
  <c r="V60" i="34" s="1"/>
  <c r="Z67" i="11"/>
  <c r="AA67" i="11"/>
  <c r="V69" i="11"/>
  <c r="W69" i="11"/>
  <c r="X69" i="11"/>
  <c r="Y69" i="11"/>
  <c r="Z69" i="11"/>
  <c r="AA69" i="11"/>
  <c r="AA71" i="11"/>
  <c r="X73" i="11"/>
  <c r="Y73" i="11"/>
  <c r="Z73" i="11"/>
  <c r="AA73" i="11"/>
  <c r="W74" i="11"/>
  <c r="X74" i="11"/>
  <c r="Y74" i="11"/>
  <c r="Z74" i="11"/>
  <c r="AA74" i="11"/>
  <c r="Z75" i="11"/>
  <c r="AA75" i="11"/>
  <c r="AA78" i="11"/>
  <c r="Z80" i="11"/>
  <c r="AA80" i="11"/>
  <c r="N77" i="34" s="1"/>
  <c r="AA82" i="11"/>
  <c r="AA83" i="11"/>
  <c r="AA84" i="11"/>
  <c r="AA85" i="11"/>
  <c r="AA86" i="11"/>
  <c r="N83" i="34" s="1"/>
  <c r="V83" i="34" s="1"/>
  <c r="AA91" i="11"/>
  <c r="N88" i="34" s="1"/>
  <c r="V88" i="34" s="1"/>
  <c r="AA92" i="11"/>
  <c r="AA95" i="11"/>
  <c r="AA97" i="11"/>
  <c r="AA99" i="11"/>
  <c r="AA100" i="11"/>
  <c r="AA103" i="11"/>
  <c r="AA104" i="11"/>
  <c r="AA105" i="11"/>
  <c r="AA107" i="11"/>
  <c r="V109" i="11"/>
  <c r="W109" i="11"/>
  <c r="X109" i="11"/>
  <c r="Y109" i="11"/>
  <c r="Z109" i="11"/>
  <c r="AA109" i="11"/>
  <c r="Z110" i="11"/>
  <c r="AA110" i="11"/>
  <c r="AA113" i="11"/>
  <c r="AA114" i="11"/>
  <c r="AA116" i="11"/>
  <c r="N113" i="34" s="1"/>
  <c r="V113" i="34" s="1"/>
  <c r="Z117" i="11"/>
  <c r="AA117" i="11"/>
  <c r="Z119" i="11"/>
  <c r="AA119" i="11"/>
  <c r="AA120" i="11"/>
  <c r="AA121" i="11"/>
  <c r="N118" i="34" s="1"/>
  <c r="V118" i="34" s="1"/>
  <c r="V123" i="11"/>
  <c r="W123" i="11"/>
  <c r="X123" i="11"/>
  <c r="Y123" i="11"/>
  <c r="Z123" i="11"/>
  <c r="AA123" i="11"/>
  <c r="Z127" i="11"/>
  <c r="AA127" i="11"/>
  <c r="N124" i="34" s="1"/>
  <c r="V124" i="34" s="1"/>
  <c r="AA130" i="11"/>
  <c r="Z132" i="11"/>
  <c r="AA132" i="11"/>
  <c r="V134" i="11"/>
  <c r="W134" i="11"/>
  <c r="X134" i="11"/>
  <c r="Y134" i="11"/>
  <c r="Z134" i="11"/>
  <c r="AA134" i="11"/>
  <c r="X136" i="11"/>
  <c r="Y136" i="11"/>
  <c r="Z136" i="11"/>
  <c r="AA136" i="11"/>
  <c r="AA139" i="11"/>
  <c r="AA142" i="11"/>
  <c r="N139" i="34" s="1"/>
  <c r="V139" i="34" s="1"/>
  <c r="AA143" i="11"/>
  <c r="Y145" i="11"/>
  <c r="Z145" i="11"/>
  <c r="AA145" i="11"/>
  <c r="AA146" i="11"/>
  <c r="N143" i="34" s="1"/>
  <c r="V143" i="34" s="1"/>
  <c r="Z147" i="11"/>
  <c r="AA147" i="11"/>
  <c r="AA149" i="11"/>
  <c r="N146" i="34" s="1"/>
  <c r="V146" i="34" s="1"/>
  <c r="AA156" i="11"/>
  <c r="Z157" i="11"/>
  <c r="AA157" i="11"/>
  <c r="AA158" i="11"/>
  <c r="Z160" i="11"/>
  <c r="AA160" i="11"/>
  <c r="AA163" i="11"/>
  <c r="AA165" i="11"/>
  <c r="V169" i="11"/>
  <c r="W169" i="11"/>
  <c r="X169" i="11"/>
  <c r="Y169" i="11"/>
  <c r="Z169" i="11"/>
  <c r="AA169" i="11"/>
  <c r="Z171" i="11"/>
  <c r="AA171" i="11"/>
  <c r="AA173" i="11"/>
  <c r="N170" i="34" s="1"/>
  <c r="V170" i="34" s="1"/>
  <c r="Z174" i="11"/>
  <c r="AA174" i="11"/>
  <c r="N171" i="34" s="1"/>
  <c r="Z175" i="11"/>
  <c r="AA175" i="11"/>
  <c r="N172" i="34" s="1"/>
  <c r="Z176" i="11"/>
  <c r="AA176" i="11"/>
  <c r="N173" i="34" s="1"/>
  <c r="AA177" i="11"/>
  <c r="AA178" i="11"/>
  <c r="V181" i="11"/>
  <c r="W181" i="11"/>
  <c r="X181" i="11"/>
  <c r="Y181" i="11"/>
  <c r="Z181" i="11"/>
  <c r="AA181" i="11"/>
  <c r="V182" i="11"/>
  <c r="W182" i="11"/>
  <c r="X182" i="11"/>
  <c r="Y182" i="11"/>
  <c r="AB182" i="11" s="1"/>
  <c r="Z182" i="11"/>
  <c r="AA182" i="11"/>
  <c r="N179" i="34" s="1"/>
  <c r="AA184" i="11"/>
  <c r="Z187" i="11"/>
  <c r="AA187" i="11"/>
  <c r="AA189" i="11"/>
  <c r="AA190" i="11"/>
  <c r="AA8" i="11"/>
  <c r="V9" i="11"/>
  <c r="W9" i="11"/>
  <c r="X9" i="11"/>
  <c r="Y9" i="11"/>
  <c r="AA9" i="11"/>
  <c r="G47" i="34" l="1"/>
  <c r="N46" i="36" s="1"/>
  <c r="H88" i="34"/>
  <c r="O87" i="36" s="1"/>
  <c r="G88" i="34"/>
  <c r="N87" i="36" s="1"/>
  <c r="C88" i="34"/>
  <c r="J87" i="36" s="1"/>
  <c r="X139" i="34"/>
  <c r="H139" i="34"/>
  <c r="O138" i="36" s="1"/>
  <c r="G139" i="34"/>
  <c r="N138" i="36" s="1"/>
  <c r="C139" i="34"/>
  <c r="J138" i="36" s="1"/>
  <c r="P211" i="33"/>
  <c r="H22" i="34"/>
  <c r="O21" i="36" s="1"/>
  <c r="G22" i="34"/>
  <c r="N21" i="36" s="1"/>
  <c r="W22" i="34"/>
  <c r="M211" i="31"/>
  <c r="C22" i="34"/>
  <c r="J21" i="36" s="1"/>
  <c r="R22" i="34"/>
  <c r="H16" i="34"/>
  <c r="M211" i="28"/>
  <c r="W16" i="34"/>
  <c r="C16" i="34"/>
  <c r="J15" i="36" s="1"/>
  <c r="R16" i="34"/>
  <c r="H170" i="34"/>
  <c r="O169" i="36" s="1"/>
  <c r="X170" i="34"/>
  <c r="C170" i="34"/>
  <c r="J169" i="36" s="1"/>
  <c r="S170" i="34"/>
  <c r="W170" i="34"/>
  <c r="R4" i="34"/>
  <c r="I3" i="36"/>
  <c r="R15" i="34"/>
  <c r="I14" i="36"/>
  <c r="R26" i="34"/>
  <c r="I25" i="36"/>
  <c r="R29" i="34"/>
  <c r="I28" i="36"/>
  <c r="R62" i="34"/>
  <c r="I61" i="36"/>
  <c r="R78" i="34"/>
  <c r="I77" i="36"/>
  <c r="R85" i="34"/>
  <c r="I84" i="36"/>
  <c r="R93" i="34"/>
  <c r="I92" i="36"/>
  <c r="R98" i="34"/>
  <c r="I97" i="36"/>
  <c r="R14" i="34"/>
  <c r="I13" i="36"/>
  <c r="R20" i="34"/>
  <c r="I19" i="36"/>
  <c r="R53" i="34"/>
  <c r="I52" i="36"/>
  <c r="R65" i="34"/>
  <c r="I64" i="36"/>
  <c r="R84" i="34"/>
  <c r="I83" i="36"/>
  <c r="R87" i="34"/>
  <c r="I86" i="36"/>
  <c r="R95" i="34"/>
  <c r="I94" i="36"/>
  <c r="R99" i="34"/>
  <c r="I98" i="36"/>
  <c r="M211" i="32"/>
  <c r="R12" i="34"/>
  <c r="I11" i="36"/>
  <c r="R18" i="34"/>
  <c r="I17" i="36"/>
  <c r="R42" i="34"/>
  <c r="I41" i="36"/>
  <c r="R49" i="34"/>
  <c r="I48" i="36"/>
  <c r="R52" i="34"/>
  <c r="I51" i="36"/>
  <c r="R73" i="34"/>
  <c r="I72" i="36"/>
  <c r="R86" i="34"/>
  <c r="I85" i="36"/>
  <c r="R90" i="34"/>
  <c r="I89" i="36"/>
  <c r="R103" i="34"/>
  <c r="I102" i="36"/>
  <c r="R109" i="34"/>
  <c r="I108" i="36"/>
  <c r="R10" i="34"/>
  <c r="I9" i="36"/>
  <c r="R13" i="34"/>
  <c r="I12" i="36"/>
  <c r="R27" i="34"/>
  <c r="I26" i="36"/>
  <c r="R31" i="34"/>
  <c r="I30" i="36"/>
  <c r="R39" i="34"/>
  <c r="I38" i="36"/>
  <c r="R61" i="34"/>
  <c r="I60" i="36"/>
  <c r="R67" i="34"/>
  <c r="I66" i="36"/>
  <c r="R21" i="34"/>
  <c r="I20" i="36"/>
  <c r="R25" i="34"/>
  <c r="I24" i="36"/>
  <c r="R35" i="34"/>
  <c r="I34" i="36"/>
  <c r="R57" i="34"/>
  <c r="I56" i="36"/>
  <c r="R7" i="34"/>
  <c r="I6" i="36"/>
  <c r="R11" i="34"/>
  <c r="I10" i="36"/>
  <c r="R34" i="34"/>
  <c r="I33" i="36"/>
  <c r="R37" i="34"/>
  <c r="I36" i="36"/>
  <c r="R43" i="34"/>
  <c r="I42" i="36"/>
  <c r="R54" i="34"/>
  <c r="I53" i="36"/>
  <c r="R76" i="34"/>
  <c r="I75" i="36"/>
  <c r="R91" i="34"/>
  <c r="I90" i="36"/>
  <c r="L211" i="32"/>
  <c r="R3" i="34"/>
  <c r="R60" i="34"/>
  <c r="R40" i="34"/>
  <c r="I39" i="36"/>
  <c r="R59" i="34"/>
  <c r="I58" i="36"/>
  <c r="R63" i="34"/>
  <c r="I62" i="36"/>
  <c r="R69" i="34"/>
  <c r="I68" i="36"/>
  <c r="R74" i="34"/>
  <c r="I73" i="36"/>
  <c r="R105" i="34"/>
  <c r="I104" i="36"/>
  <c r="R108" i="34"/>
  <c r="I107" i="36"/>
  <c r="B112" i="34"/>
  <c r="B113" i="34"/>
  <c r="I112" i="36" s="1"/>
  <c r="B114" i="34"/>
  <c r="I113" i="36" s="1"/>
  <c r="B115" i="34"/>
  <c r="B116" i="34"/>
  <c r="I115" i="36" s="1"/>
  <c r="B117" i="34"/>
  <c r="I116" i="36" s="1"/>
  <c r="B118" i="34"/>
  <c r="I117" i="36" s="1"/>
  <c r="B119" i="34"/>
  <c r="B121" i="34"/>
  <c r="B122" i="34"/>
  <c r="B123" i="34"/>
  <c r="B124" i="34"/>
  <c r="I123" i="36" s="1"/>
  <c r="B125" i="34"/>
  <c r="B126" i="34"/>
  <c r="B127" i="34"/>
  <c r="I126" i="36" s="1"/>
  <c r="B128" i="34"/>
  <c r="B129" i="34"/>
  <c r="I128" i="36" s="1"/>
  <c r="B130" i="34"/>
  <c r="B132" i="34"/>
  <c r="B133" i="34"/>
  <c r="I132" i="36" s="1"/>
  <c r="B134" i="34"/>
  <c r="B135" i="34"/>
  <c r="B136" i="34"/>
  <c r="I135" i="36" s="1"/>
  <c r="B137" i="34"/>
  <c r="B138" i="34"/>
  <c r="B139" i="34"/>
  <c r="I138" i="36" s="1"/>
  <c r="B140" i="34"/>
  <c r="I139" i="36" s="1"/>
  <c r="B141" i="34"/>
  <c r="B142" i="34"/>
  <c r="I141" i="36" s="1"/>
  <c r="B143" i="34"/>
  <c r="I142" i="36" s="1"/>
  <c r="B144" i="34"/>
  <c r="I143" i="36" s="1"/>
  <c r="B145" i="34"/>
  <c r="B146" i="34"/>
  <c r="I145" i="36" s="1"/>
  <c r="B147" i="34"/>
  <c r="B148" i="34"/>
  <c r="B149" i="34"/>
  <c r="B150" i="34"/>
  <c r="B151" i="34"/>
  <c r="B152" i="34"/>
  <c r="B153" i="34"/>
  <c r="I152" i="36" s="1"/>
  <c r="B154" i="34"/>
  <c r="I153" i="36" s="1"/>
  <c r="B155" i="34"/>
  <c r="I154" i="36" s="1"/>
  <c r="B156" i="34"/>
  <c r="B157" i="34"/>
  <c r="I156" i="36" s="1"/>
  <c r="B158" i="34"/>
  <c r="B159" i="34"/>
  <c r="B160" i="34"/>
  <c r="I159" i="36" s="1"/>
  <c r="B161" i="34"/>
  <c r="B162" i="34"/>
  <c r="I161" i="36" s="1"/>
  <c r="B163" i="34"/>
  <c r="B164" i="34"/>
  <c r="B165" i="34"/>
  <c r="B167" i="34"/>
  <c r="B168" i="34"/>
  <c r="I167" i="36" s="1"/>
  <c r="B169" i="34"/>
  <c r="B170" i="34"/>
  <c r="I169" i="36" s="1"/>
  <c r="B174" i="34"/>
  <c r="I173" i="36" s="1"/>
  <c r="B175" i="34"/>
  <c r="I174" i="36" s="1"/>
  <c r="B176" i="34"/>
  <c r="B177" i="34"/>
  <c r="B179" i="34"/>
  <c r="B180" i="34"/>
  <c r="B181" i="34"/>
  <c r="I180" i="36" s="1"/>
  <c r="B182" i="34"/>
  <c r="B183" i="34"/>
  <c r="B184" i="34"/>
  <c r="I183" i="36" s="1"/>
  <c r="B185" i="34"/>
  <c r="B186" i="34"/>
  <c r="I185" i="36" s="1"/>
  <c r="B187" i="34"/>
  <c r="I186" i="36" s="1"/>
  <c r="B188" i="34"/>
  <c r="B190" i="34"/>
  <c r="I189" i="36" s="1"/>
  <c r="B191" i="34"/>
  <c r="I190" i="36" s="1"/>
  <c r="B192" i="34"/>
  <c r="I191" i="36" s="1"/>
  <c r="B193" i="34"/>
  <c r="B194" i="34"/>
  <c r="B195" i="34"/>
  <c r="B196" i="34"/>
  <c r="B197" i="34"/>
  <c r="B198" i="34"/>
  <c r="I197" i="36" s="1"/>
  <c r="B199" i="34"/>
  <c r="I198" i="36" s="1"/>
  <c r="B200" i="34"/>
  <c r="I199" i="36" s="1"/>
  <c r="B201" i="34"/>
  <c r="I200" i="36" s="1"/>
  <c r="B202" i="34"/>
  <c r="I201" i="36" s="1"/>
  <c r="B203" i="34"/>
  <c r="B204" i="34"/>
  <c r="I203" i="36" s="1"/>
  <c r="D4" i="34"/>
  <c r="D5" i="34"/>
  <c r="D6" i="34"/>
  <c r="D7" i="34"/>
  <c r="D8" i="34"/>
  <c r="T8" i="34" s="1"/>
  <c r="D9" i="34"/>
  <c r="T9" i="34" s="1"/>
  <c r="D10" i="34"/>
  <c r="D11" i="34"/>
  <c r="D12" i="34"/>
  <c r="D13" i="34"/>
  <c r="D14" i="34"/>
  <c r="D15" i="34"/>
  <c r="D16" i="34"/>
  <c r="K15" i="36" s="1"/>
  <c r="D17" i="34"/>
  <c r="D18" i="34"/>
  <c r="D19" i="34"/>
  <c r="D20" i="34"/>
  <c r="D21" i="34"/>
  <c r="D22" i="34"/>
  <c r="K21" i="36" s="1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T40" i="34" s="1"/>
  <c r="D41" i="34"/>
  <c r="D42" i="34"/>
  <c r="D43" i="34"/>
  <c r="D44" i="34"/>
  <c r="D45" i="34"/>
  <c r="D46" i="34"/>
  <c r="D47" i="34"/>
  <c r="K46" i="36" s="1"/>
  <c r="D48" i="34"/>
  <c r="D49" i="34"/>
  <c r="D51" i="34"/>
  <c r="D52" i="34"/>
  <c r="D53" i="34"/>
  <c r="D54" i="34"/>
  <c r="D55" i="34"/>
  <c r="D57" i="34"/>
  <c r="D58" i="34"/>
  <c r="T58" i="34" s="1"/>
  <c r="D59" i="34"/>
  <c r="D60" i="34"/>
  <c r="T60" i="34" s="1"/>
  <c r="D61" i="34"/>
  <c r="D62" i="34"/>
  <c r="D63" i="34"/>
  <c r="D64" i="34"/>
  <c r="D65" i="34"/>
  <c r="D67" i="34"/>
  <c r="T67" i="34" s="1"/>
  <c r="D68" i="34"/>
  <c r="D69" i="34"/>
  <c r="D70" i="34"/>
  <c r="D71" i="34"/>
  <c r="D72" i="34"/>
  <c r="D73" i="34"/>
  <c r="D74" i="34"/>
  <c r="D75" i="34"/>
  <c r="D76" i="34"/>
  <c r="D78" i="34"/>
  <c r="D79" i="34"/>
  <c r="D80" i="34"/>
  <c r="D81" i="34"/>
  <c r="D82" i="34"/>
  <c r="D83" i="34"/>
  <c r="D84" i="34"/>
  <c r="T84" i="34" s="1"/>
  <c r="D85" i="34"/>
  <c r="D86" i="34"/>
  <c r="D87" i="34"/>
  <c r="D88" i="34"/>
  <c r="K87" i="36" s="1"/>
  <c r="D89" i="34"/>
  <c r="D90" i="34"/>
  <c r="D91" i="34"/>
  <c r="D92" i="34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T124" i="34"/>
  <c r="D112" i="34"/>
  <c r="D113" i="34"/>
  <c r="K112" i="36" s="1"/>
  <c r="D114" i="34"/>
  <c r="D115" i="34"/>
  <c r="D116" i="34"/>
  <c r="D117" i="34"/>
  <c r="D118" i="34"/>
  <c r="D119" i="34"/>
  <c r="D121" i="34"/>
  <c r="D122" i="34"/>
  <c r="D123" i="34"/>
  <c r="T123" i="34" s="1"/>
  <c r="D124" i="34"/>
  <c r="D125" i="34"/>
  <c r="D126" i="34"/>
  <c r="D127" i="34"/>
  <c r="D128" i="34"/>
  <c r="D129" i="34"/>
  <c r="D130" i="34"/>
  <c r="D132" i="34"/>
  <c r="T132" i="34" s="1"/>
  <c r="D133" i="34"/>
  <c r="D134" i="34"/>
  <c r="D135" i="34"/>
  <c r="D136" i="34"/>
  <c r="D137" i="34"/>
  <c r="D138" i="34"/>
  <c r="D139" i="34"/>
  <c r="K138" i="36" s="1"/>
  <c r="D140" i="34"/>
  <c r="D141" i="34"/>
  <c r="D142" i="34"/>
  <c r="D143" i="34"/>
  <c r="D144" i="34"/>
  <c r="D145" i="34"/>
  <c r="D146" i="34"/>
  <c r="D147" i="34"/>
  <c r="D148" i="34"/>
  <c r="T148" i="34" s="1"/>
  <c r="D149" i="34"/>
  <c r="D150" i="34"/>
  <c r="D151" i="34"/>
  <c r="D152" i="34"/>
  <c r="D153" i="34"/>
  <c r="D154" i="34"/>
  <c r="D155" i="34"/>
  <c r="D156" i="34"/>
  <c r="T156" i="34" s="1"/>
  <c r="D157" i="34"/>
  <c r="D158" i="34"/>
  <c r="D159" i="34"/>
  <c r="D160" i="34"/>
  <c r="D161" i="34"/>
  <c r="D162" i="34"/>
  <c r="D163" i="34"/>
  <c r="D164" i="34"/>
  <c r="T164" i="34" s="1"/>
  <c r="D165" i="34"/>
  <c r="D167" i="34"/>
  <c r="D168" i="34"/>
  <c r="D169" i="34"/>
  <c r="D170" i="34"/>
  <c r="K169" i="36" s="1"/>
  <c r="D171" i="34"/>
  <c r="T171" i="34" s="1"/>
  <c r="D174" i="34"/>
  <c r="D175" i="34"/>
  <c r="D176" i="34"/>
  <c r="D177" i="34"/>
  <c r="D179" i="34"/>
  <c r="D180" i="34"/>
  <c r="D181" i="34"/>
  <c r="D182" i="34"/>
  <c r="D183" i="34"/>
  <c r="D184" i="34"/>
  <c r="D185" i="34"/>
  <c r="D186" i="34"/>
  <c r="D187" i="34"/>
  <c r="D188" i="34"/>
  <c r="D190" i="34"/>
  <c r="D191" i="34"/>
  <c r="D192" i="34"/>
  <c r="D193" i="34"/>
  <c r="T193" i="34" s="1"/>
  <c r="D194" i="34"/>
  <c r="D195" i="34"/>
  <c r="D196" i="34"/>
  <c r="D197" i="34"/>
  <c r="D198" i="34"/>
  <c r="D199" i="34"/>
  <c r="D200" i="34"/>
  <c r="D201" i="34"/>
  <c r="D202" i="34"/>
  <c r="D203" i="34"/>
  <c r="D3" i="34"/>
  <c r="T3" i="34" s="1"/>
  <c r="L211" i="31"/>
  <c r="T4" i="34"/>
  <c r="T7" i="34"/>
  <c r="T10" i="34"/>
  <c r="T11" i="34"/>
  <c r="T12" i="34"/>
  <c r="T13" i="34"/>
  <c r="T14" i="34"/>
  <c r="T15" i="34"/>
  <c r="T18" i="34"/>
  <c r="T20" i="34"/>
  <c r="T21" i="34"/>
  <c r="T25" i="34"/>
  <c r="T26" i="34"/>
  <c r="T27" i="34"/>
  <c r="T29" i="34"/>
  <c r="T31" i="34"/>
  <c r="T34" i="34"/>
  <c r="T35" i="34"/>
  <c r="T37" i="34"/>
  <c r="T39" i="34"/>
  <c r="T42" i="34"/>
  <c r="T43" i="34"/>
  <c r="T49" i="34"/>
  <c r="T52" i="34"/>
  <c r="T53" i="34"/>
  <c r="T54" i="34"/>
  <c r="T57" i="34"/>
  <c r="T59" i="34"/>
  <c r="T61" i="34"/>
  <c r="T62" i="34"/>
  <c r="T63" i="34"/>
  <c r="T65" i="34"/>
  <c r="T69" i="34"/>
  <c r="T73" i="34"/>
  <c r="T74" i="34"/>
  <c r="T76" i="34"/>
  <c r="T78" i="34"/>
  <c r="T85" i="34"/>
  <c r="T86" i="34"/>
  <c r="T87" i="34"/>
  <c r="T90" i="34"/>
  <c r="T91" i="34"/>
  <c r="T93" i="34"/>
  <c r="T95" i="34"/>
  <c r="T98" i="34"/>
  <c r="T99" i="34"/>
  <c r="T103" i="34"/>
  <c r="T105" i="34"/>
  <c r="T108" i="34"/>
  <c r="T109" i="34"/>
  <c r="T112" i="34"/>
  <c r="T115" i="34"/>
  <c r="T119" i="34"/>
  <c r="T121" i="34"/>
  <c r="T122" i="34"/>
  <c r="T125" i="34"/>
  <c r="T126" i="34"/>
  <c r="T128" i="34"/>
  <c r="T130" i="34"/>
  <c r="T134" i="34"/>
  <c r="T135" i="34"/>
  <c r="T137" i="34"/>
  <c r="T138" i="34"/>
  <c r="T141" i="34"/>
  <c r="T145" i="34"/>
  <c r="T147" i="34"/>
  <c r="T149" i="34"/>
  <c r="T150" i="34"/>
  <c r="T151" i="34"/>
  <c r="T152" i="34"/>
  <c r="T158" i="34"/>
  <c r="T159" i="34"/>
  <c r="T161" i="34"/>
  <c r="T163" i="34"/>
  <c r="T165" i="34"/>
  <c r="T167" i="34"/>
  <c r="T169" i="34"/>
  <c r="T176" i="34"/>
  <c r="T177" i="34"/>
  <c r="T179" i="34"/>
  <c r="T180" i="34"/>
  <c r="T182" i="34"/>
  <c r="T183" i="34"/>
  <c r="T185" i="34"/>
  <c r="T188" i="34"/>
  <c r="T194" i="34"/>
  <c r="T195" i="34"/>
  <c r="T196" i="34"/>
  <c r="T197" i="34"/>
  <c r="T203" i="34"/>
  <c r="D204" i="34"/>
  <c r="G173" i="34"/>
  <c r="W173" i="34" s="1"/>
  <c r="G171" i="34"/>
  <c r="W171" i="34" s="1"/>
  <c r="G124" i="34"/>
  <c r="W124" i="34" s="1"/>
  <c r="D173" i="34"/>
  <c r="T173" i="34" s="1"/>
  <c r="D172" i="34"/>
  <c r="T172" i="34" s="1"/>
  <c r="C173" i="34"/>
  <c r="S173" i="34"/>
  <c r="B173" i="34"/>
  <c r="B171" i="34"/>
  <c r="B172" i="34"/>
  <c r="B77" i="34"/>
  <c r="C77" i="34"/>
  <c r="S77" i="34" s="1"/>
  <c r="D77" i="34"/>
  <c r="T77" i="34" s="1"/>
  <c r="W77" i="34"/>
  <c r="H56" i="34"/>
  <c r="X56" i="34" s="1"/>
  <c r="G9" i="34"/>
  <c r="W9" i="34" s="1"/>
  <c r="H9" i="34"/>
  <c r="X9" i="34" s="1"/>
  <c r="H8" i="34"/>
  <c r="X8" i="34" s="1"/>
  <c r="G8" i="34"/>
  <c r="W8" i="34" s="1"/>
  <c r="C56" i="34"/>
  <c r="S56" i="34" s="1"/>
  <c r="D56" i="34"/>
  <c r="T56" i="34" s="1"/>
  <c r="C9" i="34"/>
  <c r="S9" i="34" s="1"/>
  <c r="C8" i="34"/>
  <c r="S8" i="34" s="1"/>
  <c r="B56" i="34"/>
  <c r="N211" i="32"/>
  <c r="O211" i="32"/>
  <c r="B8" i="34"/>
  <c r="B9" i="34"/>
  <c r="H58" i="34"/>
  <c r="X58" i="34" s="1"/>
  <c r="C58" i="34"/>
  <c r="E206" i="34" s="1"/>
  <c r="R58" i="34"/>
  <c r="F179" i="34"/>
  <c r="V179" i="34" s="1"/>
  <c r="AH182" i="11"/>
  <c r="AF182" i="11"/>
  <c r="AE182" i="11"/>
  <c r="H179" i="34"/>
  <c r="G179" i="34"/>
  <c r="C179" i="34"/>
  <c r="K211" i="27"/>
  <c r="P211" i="27"/>
  <c r="M211" i="27"/>
  <c r="N211" i="27"/>
  <c r="O211" i="27"/>
  <c r="R143" i="34" l="1"/>
  <c r="T113" i="34"/>
  <c r="R113" i="34"/>
  <c r="R146" i="34"/>
  <c r="W47" i="34"/>
  <c r="T47" i="34"/>
  <c r="X88" i="34"/>
  <c r="W88" i="34"/>
  <c r="T88" i="34"/>
  <c r="S88" i="34"/>
  <c r="W139" i="34"/>
  <c r="T139" i="34"/>
  <c r="S139" i="34"/>
  <c r="R139" i="34"/>
  <c r="X22" i="34"/>
  <c r="T22" i="34"/>
  <c r="S22" i="34"/>
  <c r="O15" i="36"/>
  <c r="X16" i="34"/>
  <c r="T16" i="34"/>
  <c r="S16" i="34"/>
  <c r="T170" i="34"/>
  <c r="R170" i="34"/>
  <c r="R182" i="34"/>
  <c r="I181" i="36"/>
  <c r="R128" i="34"/>
  <c r="I127" i="36"/>
  <c r="R171" i="34"/>
  <c r="I170" i="36"/>
  <c r="R183" i="34"/>
  <c r="I182" i="36"/>
  <c r="R138" i="34"/>
  <c r="I137" i="36"/>
  <c r="R121" i="34"/>
  <c r="I120" i="36"/>
  <c r="R112" i="34"/>
  <c r="I111" i="36"/>
  <c r="R152" i="34"/>
  <c r="I151" i="36"/>
  <c r="R169" i="34"/>
  <c r="I168" i="36"/>
  <c r="R197" i="34"/>
  <c r="I196" i="36"/>
  <c r="R188" i="34"/>
  <c r="I187" i="36"/>
  <c r="R180" i="34"/>
  <c r="I179" i="36"/>
  <c r="R159" i="34"/>
  <c r="I158" i="36"/>
  <c r="R151" i="34"/>
  <c r="I150" i="36"/>
  <c r="R135" i="34"/>
  <c r="I134" i="36"/>
  <c r="R126" i="34"/>
  <c r="I125" i="36"/>
  <c r="R145" i="34"/>
  <c r="I144" i="36"/>
  <c r="R196" i="34"/>
  <c r="I195" i="36"/>
  <c r="R179" i="34"/>
  <c r="I178" i="36"/>
  <c r="R167" i="34"/>
  <c r="I166" i="36"/>
  <c r="R158" i="34"/>
  <c r="I157" i="36"/>
  <c r="R150" i="34"/>
  <c r="I149" i="36"/>
  <c r="R134" i="34"/>
  <c r="I133" i="36"/>
  <c r="R125" i="34"/>
  <c r="I124" i="36"/>
  <c r="R119" i="34"/>
  <c r="I118" i="36"/>
  <c r="R203" i="34"/>
  <c r="I202" i="36"/>
  <c r="R195" i="34"/>
  <c r="I194" i="36"/>
  <c r="R177" i="34"/>
  <c r="I176" i="36"/>
  <c r="R165" i="34"/>
  <c r="I164" i="36"/>
  <c r="R149" i="34"/>
  <c r="I148" i="36"/>
  <c r="R141" i="34"/>
  <c r="I140" i="36"/>
  <c r="R115" i="34"/>
  <c r="I114" i="36"/>
  <c r="R173" i="34"/>
  <c r="I172" i="36"/>
  <c r="R161" i="34"/>
  <c r="I160" i="36"/>
  <c r="R9" i="34"/>
  <c r="I8" i="36"/>
  <c r="R8" i="34"/>
  <c r="I7" i="36"/>
  <c r="R77" i="34"/>
  <c r="I76" i="36"/>
  <c r="R194" i="34"/>
  <c r="I193" i="36"/>
  <c r="R185" i="34"/>
  <c r="I184" i="36"/>
  <c r="R176" i="34"/>
  <c r="I175" i="36"/>
  <c r="R164" i="34"/>
  <c r="I163" i="36"/>
  <c r="R156" i="34"/>
  <c r="I155" i="36"/>
  <c r="R148" i="34"/>
  <c r="I147" i="36"/>
  <c r="R132" i="34"/>
  <c r="I131" i="36"/>
  <c r="R123" i="34"/>
  <c r="I122" i="36"/>
  <c r="R56" i="34"/>
  <c r="I55" i="36"/>
  <c r="R137" i="34"/>
  <c r="I136" i="36"/>
  <c r="R172" i="34"/>
  <c r="I171" i="36"/>
  <c r="R193" i="34"/>
  <c r="I192" i="36"/>
  <c r="R163" i="34"/>
  <c r="I162" i="36"/>
  <c r="R147" i="34"/>
  <c r="I146" i="36"/>
  <c r="R130" i="34"/>
  <c r="I129" i="36"/>
  <c r="R122" i="34"/>
  <c r="I121" i="36"/>
  <c r="R124" i="34"/>
  <c r="S58" i="34"/>
  <c r="S179" i="34"/>
  <c r="D206" i="34"/>
  <c r="H206" i="34"/>
  <c r="G206" i="34"/>
  <c r="W179" i="34"/>
  <c r="X179" i="3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" i="14"/>
  <c r="Q215" i="7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Q215" i="9"/>
  <c r="Q214" i="12" s="1"/>
  <c r="P215" i="9"/>
  <c r="P214" i="12" s="1"/>
  <c r="O215" i="9"/>
  <c r="O214" i="12" s="1"/>
  <c r="N215" i="9"/>
  <c r="N214" i="12" s="1"/>
  <c r="M215" i="9"/>
  <c r="M214" i="12" s="1"/>
  <c r="L215" i="9"/>
  <c r="L214" i="12" s="1"/>
  <c r="K215" i="9"/>
  <c r="K214" i="12" s="1"/>
  <c r="J215" i="9"/>
  <c r="J214" i="12" s="1"/>
  <c r="I215" i="9"/>
  <c r="I214" i="12" s="1"/>
  <c r="H215" i="9"/>
  <c r="H214" i="12" s="1"/>
  <c r="G215" i="9"/>
  <c r="G214" i="12" s="1"/>
  <c r="F215" i="9"/>
  <c r="F214" i="12" s="1"/>
  <c r="E215" i="9"/>
  <c r="E214" i="12" s="1"/>
  <c r="D215" i="9"/>
  <c r="D214" i="12" s="1"/>
  <c r="C215" i="9"/>
  <c r="C214" i="12" s="1"/>
  <c r="B215" i="9"/>
  <c r="B214" i="12" s="1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O215" i="5"/>
  <c r="O215" i="7" s="1"/>
  <c r="N215" i="5"/>
  <c r="N215" i="7" s="1"/>
  <c r="M215" i="5"/>
  <c r="M215" i="7" s="1"/>
  <c r="L215" i="5"/>
  <c r="L215" i="7" s="1"/>
  <c r="K215" i="5"/>
  <c r="K215" i="7" s="1"/>
  <c r="J215" i="5"/>
  <c r="J215" i="7" s="1"/>
  <c r="I215" i="5"/>
  <c r="I215" i="7" s="1"/>
  <c r="H215" i="5"/>
  <c r="H215" i="7" s="1"/>
  <c r="G215" i="5"/>
  <c r="G215" i="7" s="1"/>
  <c r="F215" i="5"/>
  <c r="F215" i="7" s="1"/>
  <c r="E215" i="5"/>
  <c r="E215" i="7" s="1"/>
  <c r="D215" i="5"/>
  <c r="D215" i="7" s="1"/>
  <c r="C215" i="5"/>
  <c r="C215" i="7" s="1"/>
  <c r="B215" i="5"/>
  <c r="B215" i="7" s="1"/>
  <c r="P215" i="5"/>
  <c r="P215" i="7" s="1"/>
  <c r="B196" i="11"/>
  <c r="C196" i="11"/>
  <c r="D196" i="11"/>
  <c r="E196" i="11"/>
  <c r="F196" i="11"/>
  <c r="G196" i="11"/>
  <c r="H196" i="11"/>
  <c r="I196" i="11"/>
  <c r="J196" i="11"/>
  <c r="K196" i="11"/>
  <c r="L196" i="11"/>
  <c r="V196" i="11" s="1"/>
  <c r="M196" i="11"/>
  <c r="W196" i="11" s="1"/>
  <c r="N196" i="11"/>
  <c r="X196" i="11" s="1"/>
  <c r="O196" i="11"/>
  <c r="Y196" i="11" s="1"/>
  <c r="P196" i="11"/>
  <c r="Z196" i="11" s="1"/>
  <c r="Q196" i="11"/>
  <c r="AA196" i="11" s="1"/>
  <c r="N193" i="34" s="1"/>
  <c r="B197" i="11"/>
  <c r="C197" i="11"/>
  <c r="D197" i="11"/>
  <c r="E197" i="11"/>
  <c r="F197" i="11"/>
  <c r="G197" i="11"/>
  <c r="H197" i="11"/>
  <c r="I197" i="11"/>
  <c r="J197" i="11"/>
  <c r="K197" i="11"/>
  <c r="L197" i="11"/>
  <c r="V197" i="11" s="1"/>
  <c r="M197" i="11"/>
  <c r="W197" i="11" s="1"/>
  <c r="N197" i="11"/>
  <c r="X197" i="11" s="1"/>
  <c r="O197" i="11"/>
  <c r="Y197" i="11" s="1"/>
  <c r="P197" i="11"/>
  <c r="Z197" i="11" s="1"/>
  <c r="Q197" i="11"/>
  <c r="AA197" i="11" s="1"/>
  <c r="N194" i="34" s="1"/>
  <c r="B198" i="11"/>
  <c r="C198" i="11"/>
  <c r="D198" i="11"/>
  <c r="E198" i="11"/>
  <c r="F198" i="11"/>
  <c r="G198" i="11"/>
  <c r="H198" i="11"/>
  <c r="I198" i="11"/>
  <c r="J198" i="11"/>
  <c r="K198" i="11"/>
  <c r="L198" i="11"/>
  <c r="V198" i="11" s="1"/>
  <c r="M198" i="11"/>
  <c r="W198" i="11" s="1"/>
  <c r="N198" i="11"/>
  <c r="X198" i="11" s="1"/>
  <c r="O198" i="11"/>
  <c r="Y198" i="11" s="1"/>
  <c r="P198" i="11"/>
  <c r="Z198" i="11" s="1"/>
  <c r="Q198" i="11"/>
  <c r="AA198" i="11" s="1"/>
  <c r="N195" i="34" s="1"/>
  <c r="B199" i="11"/>
  <c r="C199" i="11"/>
  <c r="D199" i="11"/>
  <c r="E199" i="11"/>
  <c r="F199" i="11"/>
  <c r="G199" i="11"/>
  <c r="H199" i="11"/>
  <c r="I199" i="11"/>
  <c r="J199" i="11"/>
  <c r="K199" i="11"/>
  <c r="L199" i="11"/>
  <c r="V199" i="11" s="1"/>
  <c r="M199" i="11"/>
  <c r="W199" i="11" s="1"/>
  <c r="N199" i="11"/>
  <c r="X199" i="11" s="1"/>
  <c r="O199" i="11"/>
  <c r="Y199" i="11" s="1"/>
  <c r="P199" i="11"/>
  <c r="Z199" i="11" s="1"/>
  <c r="Q199" i="11"/>
  <c r="AA199" i="11" s="1"/>
  <c r="N196" i="34" s="1"/>
  <c r="B200" i="11"/>
  <c r="C200" i="11"/>
  <c r="D200" i="11"/>
  <c r="E200" i="11"/>
  <c r="F200" i="11"/>
  <c r="G200" i="11"/>
  <c r="H200" i="11"/>
  <c r="I200" i="11"/>
  <c r="J200" i="11"/>
  <c r="K200" i="11"/>
  <c r="L200" i="11"/>
  <c r="V200" i="11" s="1"/>
  <c r="M200" i="11"/>
  <c r="W200" i="11" s="1"/>
  <c r="N200" i="11"/>
  <c r="X200" i="11" s="1"/>
  <c r="O200" i="11"/>
  <c r="Y200" i="11" s="1"/>
  <c r="P200" i="11"/>
  <c r="Z200" i="11" s="1"/>
  <c r="Q200" i="11"/>
  <c r="AA200" i="11" s="1"/>
  <c r="N197" i="34" s="1"/>
  <c r="B201" i="11"/>
  <c r="C201" i="11"/>
  <c r="D201" i="11"/>
  <c r="E201" i="11"/>
  <c r="F201" i="11"/>
  <c r="G201" i="11"/>
  <c r="H201" i="11"/>
  <c r="I201" i="11"/>
  <c r="J201" i="11"/>
  <c r="K201" i="11"/>
  <c r="L201" i="11"/>
  <c r="V201" i="11" s="1"/>
  <c r="M201" i="11"/>
  <c r="W201" i="11" s="1"/>
  <c r="N201" i="11"/>
  <c r="X201" i="11" s="1"/>
  <c r="O201" i="11"/>
  <c r="Y201" i="11" s="1"/>
  <c r="P201" i="11"/>
  <c r="Z201" i="11" s="1"/>
  <c r="B202" i="11"/>
  <c r="C202" i="11"/>
  <c r="D202" i="11"/>
  <c r="E202" i="11"/>
  <c r="F202" i="11"/>
  <c r="G202" i="11"/>
  <c r="H202" i="11"/>
  <c r="I202" i="11"/>
  <c r="J202" i="11"/>
  <c r="K202" i="11"/>
  <c r="L202" i="11"/>
  <c r="V202" i="11" s="1"/>
  <c r="M202" i="11"/>
  <c r="W202" i="11" s="1"/>
  <c r="B204" i="11"/>
  <c r="C204" i="11"/>
  <c r="D204" i="11"/>
  <c r="E204" i="11"/>
  <c r="F204" i="11"/>
  <c r="G204" i="11"/>
  <c r="H204" i="11"/>
  <c r="I204" i="11"/>
  <c r="J204" i="11"/>
  <c r="K204" i="11"/>
  <c r="L204" i="11"/>
  <c r="V204" i="11" s="1"/>
  <c r="M204" i="11"/>
  <c r="W204" i="11" s="1"/>
  <c r="N204" i="11"/>
  <c r="X204" i="11" s="1"/>
  <c r="O204" i="11"/>
  <c r="Y204" i="11" s="1"/>
  <c r="P204" i="11"/>
  <c r="Z204" i="11" s="1"/>
  <c r="B205" i="11"/>
  <c r="C205" i="11"/>
  <c r="D205" i="11"/>
  <c r="E205" i="11"/>
  <c r="F205" i="11"/>
  <c r="G205" i="11"/>
  <c r="H205" i="11"/>
  <c r="I205" i="11"/>
  <c r="J205" i="11"/>
  <c r="K205" i="11"/>
  <c r="L205" i="11"/>
  <c r="V205" i="11" s="1"/>
  <c r="M205" i="11"/>
  <c r="W205" i="11" s="1"/>
  <c r="B206" i="11"/>
  <c r="C206" i="11"/>
  <c r="D206" i="11"/>
  <c r="E206" i="11"/>
  <c r="F206" i="11"/>
  <c r="G206" i="11"/>
  <c r="H206" i="11"/>
  <c r="I206" i="11"/>
  <c r="J206" i="11"/>
  <c r="K206" i="11"/>
  <c r="L206" i="11"/>
  <c r="V206" i="11" s="1"/>
  <c r="M206" i="11"/>
  <c r="W206" i="11" s="1"/>
  <c r="N206" i="11"/>
  <c r="X206" i="11" s="1"/>
  <c r="O206" i="11"/>
  <c r="Y206" i="11" s="1"/>
  <c r="P206" i="11"/>
  <c r="Z206" i="11" s="1"/>
  <c r="Q206" i="11"/>
  <c r="AA206" i="11" s="1"/>
  <c r="N203" i="34" s="1"/>
  <c r="F207" i="11"/>
  <c r="G207" i="11"/>
  <c r="H207" i="11"/>
  <c r="I207" i="11"/>
  <c r="J207" i="11"/>
  <c r="K207" i="11"/>
  <c r="L207" i="11"/>
  <c r="V207" i="11" s="1"/>
  <c r="M207" i="11"/>
  <c r="W207" i="11" s="1"/>
  <c r="N207" i="11"/>
  <c r="X207" i="11" s="1"/>
  <c r="B7" i="11"/>
  <c r="C7" i="11"/>
  <c r="D7" i="11"/>
  <c r="E7" i="11"/>
  <c r="F7" i="11"/>
  <c r="G7" i="11"/>
  <c r="H7" i="11"/>
  <c r="I7" i="11"/>
  <c r="J7" i="11"/>
  <c r="K7" i="11"/>
  <c r="L7" i="11"/>
  <c r="V7" i="11" s="1"/>
  <c r="M7" i="11"/>
  <c r="W7" i="11" s="1"/>
  <c r="N7" i="11"/>
  <c r="X7" i="11" s="1"/>
  <c r="O7" i="11"/>
  <c r="Y7" i="11" s="1"/>
  <c r="P7" i="11"/>
  <c r="Z7" i="11" s="1"/>
  <c r="Q7" i="11"/>
  <c r="AA7" i="11" s="1"/>
  <c r="N4" i="34" s="1"/>
  <c r="B8" i="11"/>
  <c r="C8" i="11"/>
  <c r="D8" i="11"/>
  <c r="E8" i="11"/>
  <c r="F8" i="11"/>
  <c r="G8" i="11"/>
  <c r="H8" i="11"/>
  <c r="I8" i="11"/>
  <c r="J8" i="11"/>
  <c r="K8" i="11"/>
  <c r="L8" i="11"/>
  <c r="V8" i="11" s="1"/>
  <c r="M8" i="11"/>
  <c r="W8" i="11" s="1"/>
  <c r="N8" i="11"/>
  <c r="X8" i="11" s="1"/>
  <c r="O8" i="11"/>
  <c r="Y8" i="11" s="1"/>
  <c r="P8" i="11"/>
  <c r="Z8" i="11" s="1"/>
  <c r="P9" i="11"/>
  <c r="Z9" i="11" s="1"/>
  <c r="F6" i="34" s="1"/>
  <c r="B10" i="11"/>
  <c r="C10" i="11"/>
  <c r="D10" i="11"/>
  <c r="E10" i="11"/>
  <c r="F10" i="11"/>
  <c r="G10" i="11"/>
  <c r="H10" i="11"/>
  <c r="I10" i="11"/>
  <c r="J10" i="11"/>
  <c r="K10" i="11"/>
  <c r="L10" i="11"/>
  <c r="V10" i="11" s="1"/>
  <c r="M10" i="11"/>
  <c r="W10" i="11" s="1"/>
  <c r="N10" i="11"/>
  <c r="X10" i="11" s="1"/>
  <c r="O10" i="11"/>
  <c r="Y10" i="11" s="1"/>
  <c r="P10" i="11"/>
  <c r="Z10" i="11" s="1"/>
  <c r="Q10" i="11"/>
  <c r="AA10" i="11" s="1"/>
  <c r="N7" i="34" s="1"/>
  <c r="B11" i="11"/>
  <c r="C11" i="11"/>
  <c r="D11" i="11"/>
  <c r="E11" i="11"/>
  <c r="F11" i="11"/>
  <c r="G11" i="11"/>
  <c r="H11" i="11"/>
  <c r="I11" i="11"/>
  <c r="J11" i="11"/>
  <c r="K11" i="11"/>
  <c r="L11" i="11"/>
  <c r="V11" i="11" s="1"/>
  <c r="M11" i="11"/>
  <c r="W11" i="11" s="1"/>
  <c r="N11" i="11"/>
  <c r="X11" i="11" s="1"/>
  <c r="O11" i="11"/>
  <c r="Y11" i="11" s="1"/>
  <c r="B12" i="11"/>
  <c r="C12" i="11"/>
  <c r="D12" i="11"/>
  <c r="E12" i="11"/>
  <c r="F12" i="11"/>
  <c r="G12" i="11"/>
  <c r="H12" i="11"/>
  <c r="I12" i="11"/>
  <c r="J12" i="11"/>
  <c r="K12" i="11"/>
  <c r="L12" i="11"/>
  <c r="V12" i="11" s="1"/>
  <c r="M12" i="11"/>
  <c r="W12" i="11" s="1"/>
  <c r="N12" i="11"/>
  <c r="X12" i="11" s="1"/>
  <c r="O12" i="11"/>
  <c r="Y12" i="11" s="1"/>
  <c r="B13" i="11"/>
  <c r="C13" i="11"/>
  <c r="D13" i="11"/>
  <c r="E13" i="11"/>
  <c r="F13" i="11"/>
  <c r="G13" i="11"/>
  <c r="H13" i="11"/>
  <c r="I13" i="11"/>
  <c r="J13" i="11"/>
  <c r="K13" i="11"/>
  <c r="L13" i="11"/>
  <c r="V13" i="11" s="1"/>
  <c r="M13" i="11"/>
  <c r="W13" i="11" s="1"/>
  <c r="N13" i="11"/>
  <c r="X13" i="11" s="1"/>
  <c r="O13" i="11"/>
  <c r="Y13" i="11" s="1"/>
  <c r="P13" i="11"/>
  <c r="Z13" i="11" s="1"/>
  <c r="Q13" i="11"/>
  <c r="AA13" i="11" s="1"/>
  <c r="N10" i="34" s="1"/>
  <c r="B14" i="11"/>
  <c r="C14" i="11"/>
  <c r="D14" i="11"/>
  <c r="E14" i="11"/>
  <c r="F14" i="11"/>
  <c r="G14" i="11"/>
  <c r="H14" i="11"/>
  <c r="I14" i="11"/>
  <c r="J14" i="11"/>
  <c r="K14" i="11"/>
  <c r="L14" i="11"/>
  <c r="V14" i="11" s="1"/>
  <c r="M14" i="11"/>
  <c r="W14" i="11" s="1"/>
  <c r="N14" i="11"/>
  <c r="X14" i="11" s="1"/>
  <c r="O14" i="11"/>
  <c r="Y14" i="11" s="1"/>
  <c r="P14" i="11"/>
  <c r="Z14" i="11" s="1"/>
  <c r="Q14" i="11"/>
  <c r="AA14" i="11" s="1"/>
  <c r="N11" i="34" s="1"/>
  <c r="B15" i="11"/>
  <c r="C15" i="11"/>
  <c r="D15" i="11"/>
  <c r="E15" i="11"/>
  <c r="F15" i="11"/>
  <c r="G15" i="11"/>
  <c r="H15" i="11"/>
  <c r="I15" i="11"/>
  <c r="J15" i="11"/>
  <c r="K15" i="11"/>
  <c r="L15" i="11"/>
  <c r="V15" i="11" s="1"/>
  <c r="M15" i="11"/>
  <c r="W15" i="11" s="1"/>
  <c r="N15" i="11"/>
  <c r="X15" i="11" s="1"/>
  <c r="O15" i="11"/>
  <c r="Y15" i="11" s="1"/>
  <c r="P15" i="11"/>
  <c r="Z15" i="11" s="1"/>
  <c r="Q15" i="11"/>
  <c r="AA15" i="11" s="1"/>
  <c r="N12" i="34" s="1"/>
  <c r="B16" i="11"/>
  <c r="C16" i="11"/>
  <c r="D16" i="11"/>
  <c r="E16" i="11"/>
  <c r="F16" i="11"/>
  <c r="G16" i="11"/>
  <c r="H16" i="11"/>
  <c r="I16" i="11"/>
  <c r="J16" i="11"/>
  <c r="K16" i="11"/>
  <c r="L16" i="11"/>
  <c r="V16" i="11" s="1"/>
  <c r="M16" i="11"/>
  <c r="W16" i="11" s="1"/>
  <c r="N16" i="11"/>
  <c r="X16" i="11" s="1"/>
  <c r="O16" i="11"/>
  <c r="Y16" i="11" s="1"/>
  <c r="P16" i="11"/>
  <c r="Z16" i="11" s="1"/>
  <c r="Q16" i="11"/>
  <c r="AA16" i="11" s="1"/>
  <c r="N13" i="34" s="1"/>
  <c r="B17" i="11"/>
  <c r="C17" i="11"/>
  <c r="D17" i="11"/>
  <c r="E17" i="11"/>
  <c r="F17" i="11"/>
  <c r="G17" i="11"/>
  <c r="H17" i="11"/>
  <c r="I17" i="11"/>
  <c r="J17" i="11"/>
  <c r="K17" i="11"/>
  <c r="L17" i="11"/>
  <c r="V17" i="11" s="1"/>
  <c r="M17" i="11"/>
  <c r="W17" i="11" s="1"/>
  <c r="N17" i="11"/>
  <c r="X17" i="11" s="1"/>
  <c r="O17" i="11"/>
  <c r="Y17" i="11" s="1"/>
  <c r="P17" i="11"/>
  <c r="Z17" i="11" s="1"/>
  <c r="Q17" i="11"/>
  <c r="AA17" i="11" s="1"/>
  <c r="N14" i="34" s="1"/>
  <c r="B18" i="11"/>
  <c r="C18" i="11"/>
  <c r="D18" i="11"/>
  <c r="E18" i="11"/>
  <c r="F18" i="11"/>
  <c r="G18" i="11"/>
  <c r="H18" i="11"/>
  <c r="I18" i="11"/>
  <c r="J18" i="11"/>
  <c r="K18" i="11"/>
  <c r="L18" i="11"/>
  <c r="V18" i="11" s="1"/>
  <c r="M18" i="11"/>
  <c r="W18" i="11" s="1"/>
  <c r="N18" i="11"/>
  <c r="X18" i="11" s="1"/>
  <c r="O18" i="11"/>
  <c r="Y18" i="11" s="1"/>
  <c r="P18" i="11"/>
  <c r="Z18" i="11" s="1"/>
  <c r="Q18" i="11"/>
  <c r="AA18" i="11" s="1"/>
  <c r="N15" i="34" s="1"/>
  <c r="B19" i="11"/>
  <c r="C19" i="11"/>
  <c r="D19" i="11"/>
  <c r="E19" i="11"/>
  <c r="F19" i="11"/>
  <c r="G19" i="11"/>
  <c r="H19" i="11"/>
  <c r="I19" i="11"/>
  <c r="J19" i="11"/>
  <c r="K19" i="11"/>
  <c r="L19" i="11"/>
  <c r="V19" i="11" s="1"/>
  <c r="M19" i="11"/>
  <c r="W19" i="11" s="1"/>
  <c r="N19" i="11"/>
  <c r="X19" i="11" s="1"/>
  <c r="O19" i="11"/>
  <c r="Y19" i="11" s="1"/>
  <c r="P19" i="11"/>
  <c r="Z19" i="11" s="1"/>
  <c r="B20" i="11"/>
  <c r="C20" i="11"/>
  <c r="D20" i="11"/>
  <c r="E20" i="11"/>
  <c r="F20" i="11"/>
  <c r="G20" i="11"/>
  <c r="H20" i="11"/>
  <c r="I20" i="11"/>
  <c r="J20" i="11"/>
  <c r="K20" i="11"/>
  <c r="L20" i="11"/>
  <c r="V20" i="11" s="1"/>
  <c r="M20" i="11"/>
  <c r="W20" i="11" s="1"/>
  <c r="N20" i="11"/>
  <c r="X20" i="11" s="1"/>
  <c r="O20" i="11"/>
  <c r="Y20" i="11" s="1"/>
  <c r="B21" i="11"/>
  <c r="C21" i="11"/>
  <c r="D21" i="11"/>
  <c r="E21" i="11"/>
  <c r="F21" i="11"/>
  <c r="G21" i="11"/>
  <c r="H21" i="11"/>
  <c r="I21" i="11"/>
  <c r="J21" i="11"/>
  <c r="K21" i="11"/>
  <c r="L21" i="11"/>
  <c r="V21" i="11" s="1"/>
  <c r="M21" i="11"/>
  <c r="W21" i="11" s="1"/>
  <c r="N21" i="11"/>
  <c r="X21" i="11" s="1"/>
  <c r="O21" i="11"/>
  <c r="Y21" i="11" s="1"/>
  <c r="P21" i="11"/>
  <c r="Z21" i="11" s="1"/>
  <c r="Q21" i="11"/>
  <c r="AA21" i="11" s="1"/>
  <c r="N18" i="34" s="1"/>
  <c r="B22" i="11"/>
  <c r="C22" i="11"/>
  <c r="D22" i="11"/>
  <c r="E22" i="11"/>
  <c r="F22" i="11"/>
  <c r="G22" i="11"/>
  <c r="H22" i="11"/>
  <c r="I22" i="11"/>
  <c r="J22" i="11"/>
  <c r="K22" i="11"/>
  <c r="L22" i="11"/>
  <c r="V22" i="11" s="1"/>
  <c r="F19" i="34" s="1"/>
  <c r="M22" i="11"/>
  <c r="W22" i="11" s="1"/>
  <c r="B23" i="11"/>
  <c r="C23" i="11"/>
  <c r="D23" i="11"/>
  <c r="E23" i="11"/>
  <c r="F23" i="11"/>
  <c r="G23" i="11"/>
  <c r="H23" i="11"/>
  <c r="I23" i="11"/>
  <c r="J23" i="11"/>
  <c r="K23" i="11"/>
  <c r="L23" i="11"/>
  <c r="V23" i="11" s="1"/>
  <c r="M23" i="11"/>
  <c r="W23" i="11" s="1"/>
  <c r="N23" i="11"/>
  <c r="X23" i="11" s="1"/>
  <c r="O23" i="11"/>
  <c r="Y23" i="11" s="1"/>
  <c r="P23" i="11"/>
  <c r="Z23" i="11" s="1"/>
  <c r="Q23" i="11"/>
  <c r="AA23" i="11" s="1"/>
  <c r="N20" i="34" s="1"/>
  <c r="B24" i="11"/>
  <c r="C24" i="11"/>
  <c r="D24" i="11"/>
  <c r="E24" i="11"/>
  <c r="F24" i="11"/>
  <c r="G24" i="11"/>
  <c r="H24" i="11"/>
  <c r="I24" i="11"/>
  <c r="J24" i="11"/>
  <c r="K24" i="11"/>
  <c r="L24" i="11"/>
  <c r="V24" i="11" s="1"/>
  <c r="M24" i="11"/>
  <c r="W24" i="11" s="1"/>
  <c r="N24" i="11"/>
  <c r="X24" i="11" s="1"/>
  <c r="O24" i="11"/>
  <c r="Y24" i="11" s="1"/>
  <c r="P24" i="11"/>
  <c r="Z24" i="11" s="1"/>
  <c r="Q24" i="11"/>
  <c r="AA24" i="11" s="1"/>
  <c r="N21" i="34" s="1"/>
  <c r="B25" i="11"/>
  <c r="C25" i="11"/>
  <c r="D25" i="11"/>
  <c r="E25" i="11"/>
  <c r="F25" i="11"/>
  <c r="G25" i="11"/>
  <c r="H25" i="11"/>
  <c r="I25" i="11"/>
  <c r="J25" i="11"/>
  <c r="K25" i="11"/>
  <c r="L25" i="11"/>
  <c r="V25" i="11" s="1"/>
  <c r="M25" i="11"/>
  <c r="W25" i="11" s="1"/>
  <c r="N25" i="11"/>
  <c r="X25" i="11" s="1"/>
  <c r="O25" i="11"/>
  <c r="Y25" i="11" s="1"/>
  <c r="P25" i="11"/>
  <c r="Z25" i="11" s="1"/>
  <c r="B26" i="11"/>
  <c r="C26" i="11"/>
  <c r="D26" i="11"/>
  <c r="E26" i="11"/>
  <c r="F26" i="11"/>
  <c r="G26" i="11"/>
  <c r="H26" i="11"/>
  <c r="I26" i="11"/>
  <c r="J26" i="11"/>
  <c r="K26" i="11"/>
  <c r="L26" i="11"/>
  <c r="V26" i="11" s="1"/>
  <c r="M26" i="11"/>
  <c r="W26" i="11" s="1"/>
  <c r="N26" i="11"/>
  <c r="X26" i="11" s="1"/>
  <c r="O26" i="11"/>
  <c r="Y26" i="11" s="1"/>
  <c r="P26" i="11"/>
  <c r="Z26" i="11" s="1"/>
  <c r="B27" i="11"/>
  <c r="C27" i="11"/>
  <c r="D27" i="11"/>
  <c r="E27" i="11"/>
  <c r="F27" i="11"/>
  <c r="G27" i="11"/>
  <c r="H27" i="11"/>
  <c r="I27" i="11"/>
  <c r="J27" i="11"/>
  <c r="K27" i="11"/>
  <c r="L27" i="11"/>
  <c r="V27" i="11" s="1"/>
  <c r="M27" i="11"/>
  <c r="W27" i="11" s="1"/>
  <c r="N27" i="11"/>
  <c r="X27" i="11" s="1"/>
  <c r="O27" i="11"/>
  <c r="Y27" i="11" s="1"/>
  <c r="P27" i="11"/>
  <c r="Z27" i="11" s="1"/>
  <c r="B28" i="11"/>
  <c r="C28" i="11"/>
  <c r="D28" i="11"/>
  <c r="E28" i="11"/>
  <c r="F28" i="11"/>
  <c r="G28" i="11"/>
  <c r="H28" i="11"/>
  <c r="I28" i="11"/>
  <c r="J28" i="11"/>
  <c r="K28" i="11"/>
  <c r="L28" i="11"/>
  <c r="V28" i="11" s="1"/>
  <c r="M28" i="11"/>
  <c r="W28" i="11" s="1"/>
  <c r="N28" i="11"/>
  <c r="X28" i="11" s="1"/>
  <c r="O28" i="11"/>
  <c r="Y28" i="11" s="1"/>
  <c r="P28" i="11"/>
  <c r="Z28" i="11" s="1"/>
  <c r="Q28" i="11"/>
  <c r="AA28" i="11" s="1"/>
  <c r="N25" i="34" s="1"/>
  <c r="B29" i="11"/>
  <c r="C29" i="11"/>
  <c r="D29" i="11"/>
  <c r="E29" i="11"/>
  <c r="F29" i="11"/>
  <c r="G29" i="11"/>
  <c r="H29" i="11"/>
  <c r="I29" i="11"/>
  <c r="J29" i="11"/>
  <c r="K29" i="11"/>
  <c r="L29" i="11"/>
  <c r="V29" i="11" s="1"/>
  <c r="M29" i="11"/>
  <c r="W29" i="11" s="1"/>
  <c r="N29" i="11"/>
  <c r="X29" i="11" s="1"/>
  <c r="O29" i="11"/>
  <c r="Y29" i="11" s="1"/>
  <c r="P29" i="11"/>
  <c r="Z29" i="11" s="1"/>
  <c r="Q29" i="11"/>
  <c r="AA29" i="11" s="1"/>
  <c r="N26" i="34" s="1"/>
  <c r="B30" i="11"/>
  <c r="C30" i="11"/>
  <c r="D30" i="11"/>
  <c r="E30" i="11"/>
  <c r="F30" i="11"/>
  <c r="G30" i="11"/>
  <c r="H30" i="11"/>
  <c r="I30" i="11"/>
  <c r="J30" i="11"/>
  <c r="K30" i="11"/>
  <c r="L30" i="11"/>
  <c r="V30" i="11" s="1"/>
  <c r="M30" i="11"/>
  <c r="W30" i="11" s="1"/>
  <c r="N30" i="11"/>
  <c r="X30" i="11" s="1"/>
  <c r="O30" i="11"/>
  <c r="Y30" i="11" s="1"/>
  <c r="P30" i="11"/>
  <c r="Z30" i="11" s="1"/>
  <c r="Q30" i="11"/>
  <c r="AA30" i="11" s="1"/>
  <c r="N27" i="34" s="1"/>
  <c r="B31" i="11"/>
  <c r="C31" i="11"/>
  <c r="D31" i="11"/>
  <c r="E31" i="11"/>
  <c r="F31" i="11"/>
  <c r="G31" i="11"/>
  <c r="H31" i="11"/>
  <c r="I31" i="11"/>
  <c r="J31" i="11"/>
  <c r="K31" i="11"/>
  <c r="L31" i="11"/>
  <c r="V31" i="11" s="1"/>
  <c r="M31" i="11"/>
  <c r="W31" i="11" s="1"/>
  <c r="N31" i="11"/>
  <c r="X31" i="11" s="1"/>
  <c r="O31" i="11"/>
  <c r="Y31" i="11" s="1"/>
  <c r="P31" i="11"/>
  <c r="Z31" i="11" s="1"/>
  <c r="B32" i="11"/>
  <c r="C32" i="11"/>
  <c r="D32" i="11"/>
  <c r="E32" i="11"/>
  <c r="F32" i="11"/>
  <c r="G32" i="11"/>
  <c r="H32" i="11"/>
  <c r="I32" i="11"/>
  <c r="J32" i="11"/>
  <c r="K32" i="11"/>
  <c r="L32" i="11"/>
  <c r="V32" i="11" s="1"/>
  <c r="M32" i="11"/>
  <c r="W32" i="11" s="1"/>
  <c r="N32" i="11"/>
  <c r="X32" i="11" s="1"/>
  <c r="O32" i="11"/>
  <c r="Y32" i="11" s="1"/>
  <c r="P32" i="11"/>
  <c r="Z32" i="11" s="1"/>
  <c r="Q32" i="11"/>
  <c r="AA32" i="11" s="1"/>
  <c r="N29" i="34" s="1"/>
  <c r="B33" i="11"/>
  <c r="C33" i="11"/>
  <c r="D33" i="11"/>
  <c r="E33" i="11"/>
  <c r="F33" i="11"/>
  <c r="V33" i="11"/>
  <c r="W33" i="11"/>
  <c r="X33" i="11"/>
  <c r="Y33" i="11"/>
  <c r="Z33" i="11"/>
  <c r="B34" i="11"/>
  <c r="C34" i="11"/>
  <c r="D34" i="11"/>
  <c r="E34" i="11"/>
  <c r="F34" i="11"/>
  <c r="G34" i="11"/>
  <c r="H34" i="11"/>
  <c r="I34" i="11"/>
  <c r="J34" i="11"/>
  <c r="K34" i="11"/>
  <c r="L34" i="11"/>
  <c r="V34" i="11" s="1"/>
  <c r="M34" i="11"/>
  <c r="W34" i="11" s="1"/>
  <c r="N34" i="11"/>
  <c r="X34" i="11" s="1"/>
  <c r="O34" i="11"/>
  <c r="Y34" i="11" s="1"/>
  <c r="P34" i="11"/>
  <c r="Z34" i="11" s="1"/>
  <c r="Q34" i="11"/>
  <c r="AA34" i="11" s="1"/>
  <c r="N31" i="34" s="1"/>
  <c r="B35" i="11"/>
  <c r="C35" i="11"/>
  <c r="D35" i="11"/>
  <c r="E35" i="11"/>
  <c r="F35" i="11"/>
  <c r="G35" i="11"/>
  <c r="H35" i="11"/>
  <c r="I35" i="11"/>
  <c r="J35" i="11"/>
  <c r="K35" i="11"/>
  <c r="L35" i="11"/>
  <c r="V35" i="11" s="1"/>
  <c r="M35" i="11"/>
  <c r="W35" i="11" s="1"/>
  <c r="N35" i="11"/>
  <c r="X35" i="11" s="1"/>
  <c r="O35" i="11"/>
  <c r="Y35" i="11" s="1"/>
  <c r="P35" i="11"/>
  <c r="Z35" i="11" s="1"/>
  <c r="B36" i="11"/>
  <c r="C36" i="11"/>
  <c r="D36" i="11"/>
  <c r="E36" i="11"/>
  <c r="F36" i="11"/>
  <c r="G36" i="11"/>
  <c r="H36" i="11"/>
  <c r="I36" i="11"/>
  <c r="J36" i="11"/>
  <c r="K36" i="11"/>
  <c r="L36" i="11"/>
  <c r="V36" i="11" s="1"/>
  <c r="M36" i="11"/>
  <c r="W36" i="11" s="1"/>
  <c r="N36" i="11"/>
  <c r="X36" i="11" s="1"/>
  <c r="O36" i="11"/>
  <c r="Y36" i="11" s="1"/>
  <c r="B37" i="11"/>
  <c r="C37" i="11"/>
  <c r="D37" i="11"/>
  <c r="E37" i="11"/>
  <c r="F37" i="11"/>
  <c r="G37" i="11"/>
  <c r="H37" i="11"/>
  <c r="I37" i="11"/>
  <c r="J37" i="11"/>
  <c r="K37" i="11"/>
  <c r="L37" i="11"/>
  <c r="V37" i="11" s="1"/>
  <c r="M37" i="11"/>
  <c r="W37" i="11" s="1"/>
  <c r="N37" i="11"/>
  <c r="X37" i="11" s="1"/>
  <c r="O37" i="11"/>
  <c r="Y37" i="11" s="1"/>
  <c r="P37" i="11"/>
  <c r="Z37" i="11" s="1"/>
  <c r="Q37" i="11"/>
  <c r="AA37" i="11" s="1"/>
  <c r="N34" i="34" s="1"/>
  <c r="B38" i="11"/>
  <c r="C38" i="11"/>
  <c r="D38" i="11"/>
  <c r="E38" i="11"/>
  <c r="F38" i="11"/>
  <c r="G38" i="11"/>
  <c r="H38" i="11"/>
  <c r="I38" i="11"/>
  <c r="J38" i="11"/>
  <c r="K38" i="11"/>
  <c r="L38" i="11"/>
  <c r="V38" i="11" s="1"/>
  <c r="M38" i="11"/>
  <c r="W38" i="11" s="1"/>
  <c r="N38" i="11"/>
  <c r="X38" i="11" s="1"/>
  <c r="O38" i="11"/>
  <c r="Y38" i="11" s="1"/>
  <c r="P38" i="11"/>
  <c r="Z38" i="11" s="1"/>
  <c r="Q38" i="11"/>
  <c r="AA38" i="11" s="1"/>
  <c r="N35" i="34" s="1"/>
  <c r="B39" i="11"/>
  <c r="C39" i="11"/>
  <c r="D39" i="11"/>
  <c r="E39" i="11"/>
  <c r="F39" i="11"/>
  <c r="G39" i="11"/>
  <c r="H39" i="11"/>
  <c r="I39" i="11"/>
  <c r="J39" i="11"/>
  <c r="K39" i="11"/>
  <c r="L39" i="11"/>
  <c r="V39" i="11" s="1"/>
  <c r="M39" i="11"/>
  <c r="W39" i="11" s="1"/>
  <c r="N39" i="11"/>
  <c r="X39" i="11" s="1"/>
  <c r="O39" i="11"/>
  <c r="Y39" i="11" s="1"/>
  <c r="P39" i="11"/>
  <c r="Z39" i="11" s="1"/>
  <c r="B40" i="11"/>
  <c r="C40" i="11"/>
  <c r="D40" i="11"/>
  <c r="E40" i="11"/>
  <c r="F40" i="11"/>
  <c r="G40" i="11"/>
  <c r="H40" i="11"/>
  <c r="I40" i="11"/>
  <c r="J40" i="11"/>
  <c r="K40" i="11"/>
  <c r="L40" i="11"/>
  <c r="V40" i="11" s="1"/>
  <c r="M40" i="11"/>
  <c r="W40" i="11" s="1"/>
  <c r="N40" i="11"/>
  <c r="X40" i="11" s="1"/>
  <c r="O40" i="11"/>
  <c r="Y40" i="11" s="1"/>
  <c r="P40" i="11"/>
  <c r="Z40" i="11" s="1"/>
  <c r="Q40" i="11"/>
  <c r="AA40" i="11" s="1"/>
  <c r="N37" i="34" s="1"/>
  <c r="M41" i="11"/>
  <c r="W41" i="11" s="1"/>
  <c r="N41" i="11"/>
  <c r="X41" i="11" s="1"/>
  <c r="O41" i="11"/>
  <c r="Y41" i="11" s="1"/>
  <c r="P41" i="11"/>
  <c r="Z41" i="11" s="1"/>
  <c r="B42" i="11"/>
  <c r="C42" i="11"/>
  <c r="D42" i="11"/>
  <c r="E42" i="11"/>
  <c r="F42" i="11"/>
  <c r="G42" i="11"/>
  <c r="H42" i="11"/>
  <c r="I42" i="11"/>
  <c r="J42" i="11"/>
  <c r="K42" i="11"/>
  <c r="L42" i="11"/>
  <c r="V42" i="11" s="1"/>
  <c r="M42" i="11"/>
  <c r="W42" i="11" s="1"/>
  <c r="N42" i="11"/>
  <c r="X42" i="11" s="1"/>
  <c r="O42" i="11"/>
  <c r="Y42" i="11" s="1"/>
  <c r="P42" i="11"/>
  <c r="Z42" i="11" s="1"/>
  <c r="Q42" i="11"/>
  <c r="AA42" i="11" s="1"/>
  <c r="N39" i="34" s="1"/>
  <c r="B43" i="11"/>
  <c r="C43" i="11"/>
  <c r="D43" i="11"/>
  <c r="E43" i="11"/>
  <c r="F43" i="11"/>
  <c r="G43" i="11"/>
  <c r="H43" i="11"/>
  <c r="I43" i="11"/>
  <c r="J43" i="11"/>
  <c r="K43" i="11"/>
  <c r="L43" i="11"/>
  <c r="V43" i="11" s="1"/>
  <c r="M43" i="11"/>
  <c r="W43" i="11" s="1"/>
  <c r="N43" i="11"/>
  <c r="X43" i="11" s="1"/>
  <c r="O43" i="11"/>
  <c r="Y43" i="11" s="1"/>
  <c r="P43" i="11"/>
  <c r="Z43" i="11" s="1"/>
  <c r="Q43" i="11"/>
  <c r="AA43" i="11" s="1"/>
  <c r="N40" i="34" s="1"/>
  <c r="B44" i="11"/>
  <c r="C44" i="11"/>
  <c r="D44" i="11"/>
  <c r="E44" i="11"/>
  <c r="F44" i="11"/>
  <c r="G44" i="11"/>
  <c r="H44" i="11"/>
  <c r="I44" i="11"/>
  <c r="J44" i="11"/>
  <c r="K44" i="11"/>
  <c r="L44" i="11"/>
  <c r="V44" i="11" s="1"/>
  <c r="M44" i="11"/>
  <c r="W44" i="11" s="1"/>
  <c r="N44" i="11"/>
  <c r="X44" i="11" s="1"/>
  <c r="O44" i="11"/>
  <c r="Y44" i="11" s="1"/>
  <c r="P44" i="11"/>
  <c r="Z44" i="11" s="1"/>
  <c r="B45" i="11"/>
  <c r="C45" i="11"/>
  <c r="D45" i="11"/>
  <c r="E45" i="11"/>
  <c r="F45" i="11"/>
  <c r="G45" i="11"/>
  <c r="H45" i="11"/>
  <c r="I45" i="11"/>
  <c r="J45" i="11"/>
  <c r="K45" i="11"/>
  <c r="L45" i="11"/>
  <c r="V45" i="11" s="1"/>
  <c r="M45" i="11"/>
  <c r="W45" i="11" s="1"/>
  <c r="N45" i="11"/>
  <c r="X45" i="11" s="1"/>
  <c r="O45" i="11"/>
  <c r="Y45" i="11" s="1"/>
  <c r="P45" i="11"/>
  <c r="Z45" i="11" s="1"/>
  <c r="Q45" i="11"/>
  <c r="AA45" i="11" s="1"/>
  <c r="N42" i="34" s="1"/>
  <c r="B46" i="11"/>
  <c r="C46" i="11"/>
  <c r="D46" i="11"/>
  <c r="E46" i="11"/>
  <c r="F46" i="11"/>
  <c r="G46" i="11"/>
  <c r="H46" i="11"/>
  <c r="I46" i="11"/>
  <c r="J46" i="11"/>
  <c r="K46" i="11"/>
  <c r="L46" i="11"/>
  <c r="V46" i="11" s="1"/>
  <c r="M46" i="11"/>
  <c r="W46" i="11" s="1"/>
  <c r="N46" i="11"/>
  <c r="X46" i="11" s="1"/>
  <c r="O46" i="11"/>
  <c r="Y46" i="11" s="1"/>
  <c r="P46" i="11"/>
  <c r="Z46" i="11" s="1"/>
  <c r="Q46" i="11"/>
  <c r="AA46" i="11" s="1"/>
  <c r="N43" i="34" s="1"/>
  <c r="B47" i="11"/>
  <c r="C47" i="11"/>
  <c r="D47" i="11"/>
  <c r="E47" i="11"/>
  <c r="F47" i="11"/>
  <c r="G47" i="11"/>
  <c r="H47" i="11"/>
  <c r="I47" i="11"/>
  <c r="J47" i="11"/>
  <c r="K47" i="11"/>
  <c r="L47" i="11"/>
  <c r="V47" i="11" s="1"/>
  <c r="M47" i="11"/>
  <c r="W47" i="11" s="1"/>
  <c r="N47" i="11"/>
  <c r="X47" i="11" s="1"/>
  <c r="O47" i="11"/>
  <c r="Y47" i="11" s="1"/>
  <c r="P47" i="11"/>
  <c r="Z47" i="11" s="1"/>
  <c r="B48" i="11"/>
  <c r="C48" i="11"/>
  <c r="D48" i="11"/>
  <c r="E48" i="11"/>
  <c r="F48" i="11"/>
  <c r="G48" i="11"/>
  <c r="H48" i="11"/>
  <c r="I48" i="11"/>
  <c r="J48" i="11"/>
  <c r="K48" i="11"/>
  <c r="L48" i="11"/>
  <c r="V48" i="11" s="1"/>
  <c r="M48" i="11"/>
  <c r="W48" i="11" s="1"/>
  <c r="N48" i="11"/>
  <c r="X48" i="11" s="1"/>
  <c r="O48" i="11"/>
  <c r="Y48" i="11" s="1"/>
  <c r="P48" i="11"/>
  <c r="Z48" i="11" s="1"/>
  <c r="B49" i="11"/>
  <c r="C49" i="11"/>
  <c r="D49" i="11"/>
  <c r="E49" i="11"/>
  <c r="F49" i="11"/>
  <c r="G49" i="11"/>
  <c r="H49" i="11"/>
  <c r="I49" i="11"/>
  <c r="J49" i="11"/>
  <c r="K49" i="11"/>
  <c r="L49" i="11"/>
  <c r="V49" i="11" s="1"/>
  <c r="M49" i="11"/>
  <c r="W49" i="11" s="1"/>
  <c r="B50" i="11"/>
  <c r="C50" i="11"/>
  <c r="D50" i="11"/>
  <c r="E50" i="11"/>
  <c r="F50" i="11"/>
  <c r="G50" i="11"/>
  <c r="H50" i="11"/>
  <c r="I50" i="11"/>
  <c r="J50" i="11"/>
  <c r="K50" i="11"/>
  <c r="L50" i="11"/>
  <c r="V50" i="11" s="1"/>
  <c r="M50" i="11"/>
  <c r="W50" i="11" s="1"/>
  <c r="N50" i="11"/>
  <c r="X50" i="11" s="1"/>
  <c r="O50" i="11"/>
  <c r="Y50" i="11" s="1"/>
  <c r="P50" i="11"/>
  <c r="Z50" i="11" s="1"/>
  <c r="B51" i="11"/>
  <c r="C51" i="11"/>
  <c r="D51" i="11"/>
  <c r="E51" i="11"/>
  <c r="F51" i="11"/>
  <c r="G51" i="11"/>
  <c r="H51" i="11"/>
  <c r="I51" i="11"/>
  <c r="J51" i="11"/>
  <c r="K51" i="11"/>
  <c r="L51" i="11"/>
  <c r="V51" i="11" s="1"/>
  <c r="M51" i="11"/>
  <c r="W51" i="11" s="1"/>
  <c r="N51" i="11"/>
  <c r="X51" i="11" s="1"/>
  <c r="O51" i="11"/>
  <c r="Y51" i="11" s="1"/>
  <c r="P51" i="11"/>
  <c r="Z51" i="11" s="1"/>
  <c r="B52" i="11"/>
  <c r="C52" i="11"/>
  <c r="D52" i="11"/>
  <c r="E52" i="11"/>
  <c r="F52" i="11"/>
  <c r="G52" i="11"/>
  <c r="H52" i="11"/>
  <c r="I52" i="11"/>
  <c r="J52" i="11"/>
  <c r="K52" i="11"/>
  <c r="L52" i="11"/>
  <c r="V52" i="11" s="1"/>
  <c r="M52" i="11"/>
  <c r="W52" i="11" s="1"/>
  <c r="N52" i="11"/>
  <c r="X52" i="11" s="1"/>
  <c r="O52" i="11"/>
  <c r="Y52" i="11" s="1"/>
  <c r="P52" i="11"/>
  <c r="Z52" i="11" s="1"/>
  <c r="Q52" i="11"/>
  <c r="AA52" i="11" s="1"/>
  <c r="N49" i="34" s="1"/>
  <c r="H53" i="11"/>
  <c r="I53" i="11"/>
  <c r="J53" i="11"/>
  <c r="K53" i="11"/>
  <c r="L53" i="11"/>
  <c r="M53" i="11"/>
  <c r="N53" i="11"/>
  <c r="O53" i="11"/>
  <c r="P53" i="11"/>
  <c r="H54" i="11"/>
  <c r="I54" i="11"/>
  <c r="J54" i="11"/>
  <c r="K54" i="11"/>
  <c r="L54" i="11"/>
  <c r="V54" i="11" s="1"/>
  <c r="M54" i="11"/>
  <c r="W54" i="11" s="1"/>
  <c r="N54" i="11"/>
  <c r="X54" i="11" s="1"/>
  <c r="O54" i="11"/>
  <c r="Y54" i="11" s="1"/>
  <c r="P54" i="11"/>
  <c r="Z54" i="11" s="1"/>
  <c r="B55" i="11"/>
  <c r="C55" i="11"/>
  <c r="D55" i="11"/>
  <c r="E55" i="11"/>
  <c r="F55" i="11"/>
  <c r="G55" i="11"/>
  <c r="H55" i="11"/>
  <c r="I55" i="11"/>
  <c r="J55" i="11"/>
  <c r="K55" i="11"/>
  <c r="L55" i="11"/>
  <c r="V55" i="11" s="1"/>
  <c r="M55" i="11"/>
  <c r="W55" i="11" s="1"/>
  <c r="N55" i="11"/>
  <c r="X55" i="11" s="1"/>
  <c r="O55" i="11"/>
  <c r="Y55" i="11" s="1"/>
  <c r="P55" i="11"/>
  <c r="Z55" i="11" s="1"/>
  <c r="Q55" i="11"/>
  <c r="AA55" i="11" s="1"/>
  <c r="N52" i="34" s="1"/>
  <c r="B56" i="11"/>
  <c r="C56" i="11"/>
  <c r="D56" i="11"/>
  <c r="E56" i="11"/>
  <c r="F56" i="11"/>
  <c r="G56" i="11"/>
  <c r="H56" i="11"/>
  <c r="I56" i="11"/>
  <c r="J56" i="11"/>
  <c r="K56" i="11"/>
  <c r="L56" i="11"/>
  <c r="V56" i="11" s="1"/>
  <c r="M56" i="11"/>
  <c r="W56" i="11" s="1"/>
  <c r="N56" i="11"/>
  <c r="X56" i="11" s="1"/>
  <c r="O56" i="11"/>
  <c r="Y56" i="11" s="1"/>
  <c r="P56" i="11"/>
  <c r="Z56" i="11" s="1"/>
  <c r="Q56" i="11"/>
  <c r="AA56" i="11" s="1"/>
  <c r="N53" i="34" s="1"/>
  <c r="B57" i="11"/>
  <c r="C57" i="11"/>
  <c r="D57" i="11"/>
  <c r="E57" i="11"/>
  <c r="F57" i="11"/>
  <c r="G57" i="11"/>
  <c r="H57" i="11"/>
  <c r="I57" i="11"/>
  <c r="J57" i="11"/>
  <c r="K57" i="11"/>
  <c r="L57" i="11"/>
  <c r="V57" i="11" s="1"/>
  <c r="M57" i="11"/>
  <c r="W57" i="11" s="1"/>
  <c r="N57" i="11"/>
  <c r="X57" i="11" s="1"/>
  <c r="O57" i="11"/>
  <c r="Y57" i="11" s="1"/>
  <c r="P57" i="11"/>
  <c r="Z57" i="11" s="1"/>
  <c r="Q57" i="11"/>
  <c r="AA57" i="11" s="1"/>
  <c r="N54" i="34" s="1"/>
  <c r="B58" i="11"/>
  <c r="C58" i="11"/>
  <c r="D58" i="11"/>
  <c r="E58" i="11"/>
  <c r="F58" i="11"/>
  <c r="G58" i="11"/>
  <c r="H58" i="11"/>
  <c r="I58" i="11"/>
  <c r="J58" i="11"/>
  <c r="K58" i="11"/>
  <c r="L58" i="11"/>
  <c r="V58" i="11" s="1"/>
  <c r="M58" i="11"/>
  <c r="W58" i="11" s="1"/>
  <c r="N58" i="11"/>
  <c r="X58" i="11" s="1"/>
  <c r="O58" i="11"/>
  <c r="Y58" i="11" s="1"/>
  <c r="P58" i="11"/>
  <c r="Z58" i="11" s="1"/>
  <c r="B59" i="11"/>
  <c r="C59" i="11"/>
  <c r="D59" i="11"/>
  <c r="E59" i="11"/>
  <c r="F59" i="11"/>
  <c r="G59" i="11"/>
  <c r="H59" i="11"/>
  <c r="I59" i="11"/>
  <c r="J59" i="11"/>
  <c r="K59" i="11"/>
  <c r="L59" i="11"/>
  <c r="V59" i="11" s="1"/>
  <c r="M59" i="11"/>
  <c r="W59" i="11" s="1"/>
  <c r="N59" i="11"/>
  <c r="X59" i="11" s="1"/>
  <c r="O59" i="11"/>
  <c r="Y59" i="11" s="1"/>
  <c r="B60" i="11"/>
  <c r="C60" i="11"/>
  <c r="D60" i="11"/>
  <c r="E60" i="11"/>
  <c r="F60" i="11"/>
  <c r="G60" i="11"/>
  <c r="H60" i="11"/>
  <c r="I60" i="11"/>
  <c r="J60" i="11"/>
  <c r="K60" i="11"/>
  <c r="L60" i="11"/>
  <c r="V60" i="11" s="1"/>
  <c r="M60" i="11"/>
  <c r="W60" i="11" s="1"/>
  <c r="N60" i="11"/>
  <c r="X60" i="11" s="1"/>
  <c r="O60" i="11"/>
  <c r="Y60" i="11" s="1"/>
  <c r="P60" i="11"/>
  <c r="Z60" i="11" s="1"/>
  <c r="Q60" i="11"/>
  <c r="AA60" i="11" s="1"/>
  <c r="N57" i="34" s="1"/>
  <c r="B61" i="11"/>
  <c r="C61" i="11"/>
  <c r="D61" i="11"/>
  <c r="E61" i="11"/>
  <c r="F61" i="11"/>
  <c r="G61" i="11"/>
  <c r="H61" i="11"/>
  <c r="I61" i="11"/>
  <c r="J61" i="11"/>
  <c r="K61" i="11"/>
  <c r="L61" i="11"/>
  <c r="V61" i="11" s="1"/>
  <c r="M61" i="11"/>
  <c r="W61" i="11" s="1"/>
  <c r="N61" i="11"/>
  <c r="X61" i="11" s="1"/>
  <c r="O61" i="11"/>
  <c r="Y61" i="11" s="1"/>
  <c r="B62" i="11"/>
  <c r="C62" i="11"/>
  <c r="D62" i="11"/>
  <c r="E62" i="11"/>
  <c r="F62" i="11"/>
  <c r="G62" i="11"/>
  <c r="H62" i="11"/>
  <c r="I62" i="11"/>
  <c r="J62" i="11"/>
  <c r="K62" i="11"/>
  <c r="L62" i="11"/>
  <c r="V62" i="11" s="1"/>
  <c r="M62" i="11"/>
  <c r="W62" i="11" s="1"/>
  <c r="N62" i="11"/>
  <c r="X62" i="11" s="1"/>
  <c r="O62" i="11"/>
  <c r="Y62" i="11" s="1"/>
  <c r="P62" i="11"/>
  <c r="Z62" i="11" s="1"/>
  <c r="Q62" i="11"/>
  <c r="AA62" i="11" s="1"/>
  <c r="N59" i="34" s="1"/>
  <c r="B63" i="11"/>
  <c r="C63" i="11"/>
  <c r="D63" i="11"/>
  <c r="E63" i="11"/>
  <c r="F63" i="11"/>
  <c r="G63" i="11"/>
  <c r="H63" i="11"/>
  <c r="I63" i="11"/>
  <c r="J63" i="11"/>
  <c r="K63" i="11"/>
  <c r="L63" i="11"/>
  <c r="V63" i="11" s="1"/>
  <c r="M63" i="11"/>
  <c r="W63" i="11" s="1"/>
  <c r="N63" i="11"/>
  <c r="X63" i="11" s="1"/>
  <c r="O63" i="11"/>
  <c r="Y63" i="11" s="1"/>
  <c r="P63" i="11"/>
  <c r="Z63" i="11" s="1"/>
  <c r="B64" i="11"/>
  <c r="C64" i="11"/>
  <c r="D64" i="11"/>
  <c r="E64" i="11"/>
  <c r="F64" i="11"/>
  <c r="G64" i="11"/>
  <c r="H64" i="11"/>
  <c r="I64" i="11"/>
  <c r="J64" i="11"/>
  <c r="K64" i="11"/>
  <c r="L64" i="11"/>
  <c r="V64" i="11" s="1"/>
  <c r="M64" i="11"/>
  <c r="W64" i="11" s="1"/>
  <c r="N64" i="11"/>
  <c r="X64" i="11" s="1"/>
  <c r="O64" i="11"/>
  <c r="Y64" i="11" s="1"/>
  <c r="P64" i="11"/>
  <c r="Z64" i="11" s="1"/>
  <c r="Q64" i="11"/>
  <c r="AA64" i="11" s="1"/>
  <c r="N61" i="34" s="1"/>
  <c r="E65" i="11"/>
  <c r="F65" i="11"/>
  <c r="G65" i="11"/>
  <c r="H65" i="11"/>
  <c r="I65" i="11"/>
  <c r="J65" i="11"/>
  <c r="K65" i="11"/>
  <c r="L65" i="11"/>
  <c r="V65" i="11" s="1"/>
  <c r="M65" i="11"/>
  <c r="W65" i="11" s="1"/>
  <c r="N65" i="11"/>
  <c r="X65" i="11" s="1"/>
  <c r="O65" i="11"/>
  <c r="Y65" i="11" s="1"/>
  <c r="P65" i="11"/>
  <c r="Z65" i="11" s="1"/>
  <c r="Q65" i="11"/>
  <c r="AA65" i="11" s="1"/>
  <c r="N62" i="34" s="1"/>
  <c r="B66" i="11"/>
  <c r="C66" i="11"/>
  <c r="D66" i="11"/>
  <c r="E66" i="11"/>
  <c r="F66" i="11"/>
  <c r="G66" i="11"/>
  <c r="H66" i="11"/>
  <c r="I66" i="11"/>
  <c r="J66" i="11"/>
  <c r="K66" i="11"/>
  <c r="L66" i="11"/>
  <c r="V66" i="11" s="1"/>
  <c r="M66" i="11"/>
  <c r="W66" i="11" s="1"/>
  <c r="N66" i="11"/>
  <c r="X66" i="11" s="1"/>
  <c r="O66" i="11"/>
  <c r="Y66" i="11" s="1"/>
  <c r="P66" i="11"/>
  <c r="Z66" i="11" s="1"/>
  <c r="Q66" i="11"/>
  <c r="AA66" i="11" s="1"/>
  <c r="N63" i="34" s="1"/>
  <c r="B67" i="11"/>
  <c r="C67" i="11"/>
  <c r="D67" i="11"/>
  <c r="E67" i="11"/>
  <c r="F67" i="11"/>
  <c r="G67" i="11"/>
  <c r="H67" i="11"/>
  <c r="I67" i="11"/>
  <c r="J67" i="11"/>
  <c r="K67" i="11"/>
  <c r="L67" i="11"/>
  <c r="V67" i="11" s="1"/>
  <c r="M67" i="11"/>
  <c r="W67" i="11" s="1"/>
  <c r="N67" i="11"/>
  <c r="X67" i="11" s="1"/>
  <c r="O67" i="11"/>
  <c r="Y67" i="11" s="1"/>
  <c r="E68" i="11"/>
  <c r="F68" i="11"/>
  <c r="G68" i="11"/>
  <c r="H68" i="11"/>
  <c r="I68" i="11"/>
  <c r="J68" i="11"/>
  <c r="K68" i="11"/>
  <c r="L68" i="11"/>
  <c r="V68" i="11" s="1"/>
  <c r="M68" i="11"/>
  <c r="W68" i="11" s="1"/>
  <c r="N68" i="11"/>
  <c r="X68" i="11" s="1"/>
  <c r="O68" i="11"/>
  <c r="Y68" i="11" s="1"/>
  <c r="P68" i="11"/>
  <c r="Z68" i="11" s="1"/>
  <c r="Q68" i="11"/>
  <c r="AA68" i="11" s="1"/>
  <c r="N65" i="34" s="1"/>
  <c r="B69" i="11"/>
  <c r="C69" i="11"/>
  <c r="D69" i="11"/>
  <c r="E69" i="11"/>
  <c r="F69" i="11"/>
  <c r="G69" i="11"/>
  <c r="H69" i="11"/>
  <c r="B70" i="11"/>
  <c r="C70" i="11"/>
  <c r="D70" i="11"/>
  <c r="E70" i="11"/>
  <c r="F70" i="11"/>
  <c r="G70" i="11"/>
  <c r="H70" i="11"/>
  <c r="I70" i="11"/>
  <c r="J70" i="11"/>
  <c r="K70" i="11"/>
  <c r="L70" i="11"/>
  <c r="V70" i="11" s="1"/>
  <c r="M70" i="11"/>
  <c r="W70" i="11" s="1"/>
  <c r="N70" i="11"/>
  <c r="X70" i="11" s="1"/>
  <c r="O70" i="11"/>
  <c r="Y70" i="11" s="1"/>
  <c r="P70" i="11"/>
  <c r="Z70" i="11" s="1"/>
  <c r="Q70" i="11"/>
  <c r="AA70" i="11" s="1"/>
  <c r="N67" i="34" s="1"/>
  <c r="B71" i="11"/>
  <c r="C71" i="11"/>
  <c r="D71" i="11"/>
  <c r="E71" i="11"/>
  <c r="F71" i="11"/>
  <c r="G71" i="11"/>
  <c r="H71" i="11"/>
  <c r="I71" i="11"/>
  <c r="J71" i="11"/>
  <c r="K71" i="11"/>
  <c r="L71" i="11"/>
  <c r="V71" i="11" s="1"/>
  <c r="M71" i="11"/>
  <c r="W71" i="11" s="1"/>
  <c r="N71" i="11"/>
  <c r="X71" i="11" s="1"/>
  <c r="O71" i="11"/>
  <c r="Y71" i="11" s="1"/>
  <c r="P71" i="11"/>
  <c r="Z71" i="11" s="1"/>
  <c r="B72" i="11"/>
  <c r="C72" i="11"/>
  <c r="D72" i="11"/>
  <c r="E72" i="11"/>
  <c r="F72" i="11"/>
  <c r="G72" i="11"/>
  <c r="H72" i="11"/>
  <c r="I72" i="11"/>
  <c r="J72" i="11"/>
  <c r="K72" i="11"/>
  <c r="L72" i="11"/>
  <c r="V72" i="11" s="1"/>
  <c r="M72" i="11"/>
  <c r="W72" i="11" s="1"/>
  <c r="N72" i="11"/>
  <c r="X72" i="11" s="1"/>
  <c r="O72" i="11"/>
  <c r="Y72" i="11" s="1"/>
  <c r="P72" i="11"/>
  <c r="Z72" i="11" s="1"/>
  <c r="Q72" i="11"/>
  <c r="AA72" i="11" s="1"/>
  <c r="N69" i="34" s="1"/>
  <c r="B73" i="11"/>
  <c r="C73" i="11"/>
  <c r="D73" i="11"/>
  <c r="E73" i="11"/>
  <c r="F73" i="11"/>
  <c r="G73" i="11"/>
  <c r="H73" i="11"/>
  <c r="I73" i="11"/>
  <c r="J73" i="11"/>
  <c r="K73" i="11"/>
  <c r="L73" i="11"/>
  <c r="V73" i="11" s="1"/>
  <c r="M73" i="11"/>
  <c r="W73" i="11" s="1"/>
  <c r="B74" i="11"/>
  <c r="C74" i="11"/>
  <c r="D74" i="11"/>
  <c r="E74" i="11"/>
  <c r="F74" i="11"/>
  <c r="G74" i="11"/>
  <c r="H74" i="11"/>
  <c r="I74" i="11"/>
  <c r="J74" i="11"/>
  <c r="K74" i="11"/>
  <c r="L74" i="11"/>
  <c r="V74" i="11" s="1"/>
  <c r="F71" i="34" s="1"/>
  <c r="B75" i="11"/>
  <c r="C75" i="11"/>
  <c r="D75" i="11"/>
  <c r="E75" i="11"/>
  <c r="F75" i="11"/>
  <c r="G75" i="11"/>
  <c r="H75" i="11"/>
  <c r="I75" i="11"/>
  <c r="J75" i="11"/>
  <c r="K75" i="11"/>
  <c r="L75" i="11"/>
  <c r="V75" i="11" s="1"/>
  <c r="M75" i="11"/>
  <c r="W75" i="11" s="1"/>
  <c r="N75" i="11"/>
  <c r="X75" i="11" s="1"/>
  <c r="O75" i="11"/>
  <c r="Y75" i="11" s="1"/>
  <c r="B76" i="11"/>
  <c r="C76" i="11"/>
  <c r="D76" i="11"/>
  <c r="E76" i="11"/>
  <c r="F76" i="11"/>
  <c r="G76" i="11"/>
  <c r="H76" i="11"/>
  <c r="I76" i="11"/>
  <c r="J76" i="11"/>
  <c r="K76" i="11"/>
  <c r="L76" i="11"/>
  <c r="V76" i="11" s="1"/>
  <c r="M76" i="11"/>
  <c r="W76" i="11" s="1"/>
  <c r="N76" i="11"/>
  <c r="X76" i="11" s="1"/>
  <c r="O76" i="11"/>
  <c r="Y76" i="11" s="1"/>
  <c r="P76" i="11"/>
  <c r="Z76" i="11" s="1"/>
  <c r="Q76" i="11"/>
  <c r="AA76" i="11" s="1"/>
  <c r="N73" i="34" s="1"/>
  <c r="B77" i="11"/>
  <c r="C77" i="11"/>
  <c r="D77" i="11"/>
  <c r="E77" i="11"/>
  <c r="F77" i="11"/>
  <c r="G77" i="11"/>
  <c r="H77" i="11"/>
  <c r="I77" i="11"/>
  <c r="J77" i="11"/>
  <c r="K77" i="11"/>
  <c r="L77" i="11"/>
  <c r="V77" i="11" s="1"/>
  <c r="M77" i="11"/>
  <c r="W77" i="11" s="1"/>
  <c r="N77" i="11"/>
  <c r="X77" i="11" s="1"/>
  <c r="O77" i="11"/>
  <c r="Y77" i="11" s="1"/>
  <c r="P77" i="11"/>
  <c r="Z77" i="11" s="1"/>
  <c r="Q77" i="11"/>
  <c r="AA77" i="11" s="1"/>
  <c r="N74" i="34" s="1"/>
  <c r="B78" i="11"/>
  <c r="C78" i="11"/>
  <c r="D78" i="11"/>
  <c r="E78" i="11"/>
  <c r="F78" i="11"/>
  <c r="G78" i="11"/>
  <c r="H78" i="11"/>
  <c r="I78" i="11"/>
  <c r="J78" i="11"/>
  <c r="K78" i="11"/>
  <c r="L78" i="11"/>
  <c r="V78" i="11" s="1"/>
  <c r="M78" i="11"/>
  <c r="W78" i="11" s="1"/>
  <c r="N78" i="11"/>
  <c r="X78" i="11" s="1"/>
  <c r="O78" i="11"/>
  <c r="Y78" i="11" s="1"/>
  <c r="P78" i="11"/>
  <c r="Z78" i="11" s="1"/>
  <c r="B79" i="11"/>
  <c r="C79" i="11"/>
  <c r="D79" i="11"/>
  <c r="E79" i="11"/>
  <c r="F79" i="11"/>
  <c r="G79" i="11"/>
  <c r="H79" i="11"/>
  <c r="I79" i="11"/>
  <c r="J79" i="11"/>
  <c r="K79" i="11"/>
  <c r="L79" i="11"/>
  <c r="V79" i="11" s="1"/>
  <c r="M79" i="11"/>
  <c r="W79" i="11" s="1"/>
  <c r="N79" i="11"/>
  <c r="X79" i="11" s="1"/>
  <c r="O79" i="11"/>
  <c r="Y79" i="11" s="1"/>
  <c r="P79" i="11"/>
  <c r="Z79" i="11" s="1"/>
  <c r="Q79" i="11"/>
  <c r="AA79" i="11" s="1"/>
  <c r="N76" i="34" s="1"/>
  <c r="B80" i="11"/>
  <c r="C80" i="11"/>
  <c r="D80" i="11"/>
  <c r="E80" i="11"/>
  <c r="F80" i="11"/>
  <c r="G80" i="11"/>
  <c r="H80" i="11"/>
  <c r="I80" i="11"/>
  <c r="J80" i="11"/>
  <c r="K80" i="11"/>
  <c r="L80" i="11"/>
  <c r="V80" i="11" s="1"/>
  <c r="M80" i="11"/>
  <c r="W80" i="11" s="1"/>
  <c r="N80" i="11"/>
  <c r="X80" i="11" s="1"/>
  <c r="O80" i="11"/>
  <c r="Y80" i="11" s="1"/>
  <c r="B81" i="11"/>
  <c r="C81" i="11"/>
  <c r="D81" i="11"/>
  <c r="E81" i="11"/>
  <c r="F81" i="11"/>
  <c r="G81" i="11"/>
  <c r="H81" i="11"/>
  <c r="I81" i="11"/>
  <c r="J81" i="11"/>
  <c r="K81" i="11"/>
  <c r="L81" i="11"/>
  <c r="V81" i="11" s="1"/>
  <c r="M81" i="11"/>
  <c r="W81" i="11" s="1"/>
  <c r="N81" i="11"/>
  <c r="X81" i="11" s="1"/>
  <c r="O81" i="11"/>
  <c r="Y81" i="11" s="1"/>
  <c r="P81" i="11"/>
  <c r="Z81" i="11" s="1"/>
  <c r="Q81" i="11"/>
  <c r="AA81" i="11" s="1"/>
  <c r="N78" i="34" s="1"/>
  <c r="B82" i="11"/>
  <c r="C82" i="11"/>
  <c r="D82" i="11"/>
  <c r="E82" i="11"/>
  <c r="F82" i="11"/>
  <c r="G82" i="11"/>
  <c r="H82" i="11"/>
  <c r="I82" i="11"/>
  <c r="J82" i="11"/>
  <c r="K82" i="11"/>
  <c r="L82" i="11"/>
  <c r="V82" i="11" s="1"/>
  <c r="M82" i="11"/>
  <c r="W82" i="11" s="1"/>
  <c r="N82" i="11"/>
  <c r="X82" i="11" s="1"/>
  <c r="O82" i="11"/>
  <c r="Y82" i="11" s="1"/>
  <c r="P82" i="11"/>
  <c r="Z82" i="11" s="1"/>
  <c r="B83" i="11"/>
  <c r="C83" i="11"/>
  <c r="D83" i="11"/>
  <c r="E83" i="11"/>
  <c r="F83" i="11"/>
  <c r="G83" i="11"/>
  <c r="H83" i="11"/>
  <c r="I83" i="11"/>
  <c r="J83" i="11"/>
  <c r="K83" i="11"/>
  <c r="L83" i="11"/>
  <c r="V83" i="11" s="1"/>
  <c r="M83" i="11"/>
  <c r="W83" i="11" s="1"/>
  <c r="N83" i="11"/>
  <c r="X83" i="11" s="1"/>
  <c r="O83" i="11"/>
  <c r="Y83" i="11" s="1"/>
  <c r="P83" i="11"/>
  <c r="Z83" i="11" s="1"/>
  <c r="B84" i="11"/>
  <c r="C84" i="11"/>
  <c r="D84" i="11"/>
  <c r="E84" i="11"/>
  <c r="F84" i="11"/>
  <c r="G84" i="11"/>
  <c r="H84" i="11"/>
  <c r="I84" i="11"/>
  <c r="J84" i="11"/>
  <c r="K84" i="11"/>
  <c r="L84" i="11"/>
  <c r="V84" i="11" s="1"/>
  <c r="M84" i="11"/>
  <c r="W84" i="11" s="1"/>
  <c r="N84" i="11"/>
  <c r="X84" i="11" s="1"/>
  <c r="O84" i="11"/>
  <c r="Y84" i="11" s="1"/>
  <c r="P84" i="11"/>
  <c r="Z84" i="11" s="1"/>
  <c r="B85" i="11"/>
  <c r="C85" i="11"/>
  <c r="D85" i="11"/>
  <c r="E85" i="11"/>
  <c r="F85" i="11"/>
  <c r="G85" i="11"/>
  <c r="H85" i="11"/>
  <c r="I85" i="11"/>
  <c r="J85" i="11"/>
  <c r="K85" i="11"/>
  <c r="L85" i="11"/>
  <c r="V85" i="11" s="1"/>
  <c r="M85" i="11"/>
  <c r="W85" i="11" s="1"/>
  <c r="N85" i="11"/>
  <c r="X85" i="11" s="1"/>
  <c r="O85" i="11"/>
  <c r="Y85" i="11" s="1"/>
  <c r="P85" i="11"/>
  <c r="Z85" i="11" s="1"/>
  <c r="B86" i="11"/>
  <c r="C86" i="11"/>
  <c r="D86" i="11"/>
  <c r="E86" i="11"/>
  <c r="F86" i="11"/>
  <c r="G86" i="11"/>
  <c r="H86" i="11"/>
  <c r="I86" i="11"/>
  <c r="J86" i="11"/>
  <c r="K86" i="11"/>
  <c r="L86" i="11"/>
  <c r="V86" i="11" s="1"/>
  <c r="M86" i="11"/>
  <c r="W86" i="11" s="1"/>
  <c r="N86" i="11"/>
  <c r="X86" i="11" s="1"/>
  <c r="O86" i="11"/>
  <c r="Y86" i="11" s="1"/>
  <c r="P86" i="11"/>
  <c r="Z86" i="11" s="1"/>
  <c r="B87" i="11"/>
  <c r="C87" i="11"/>
  <c r="D87" i="11"/>
  <c r="E87" i="11"/>
  <c r="F87" i="11"/>
  <c r="G87" i="11"/>
  <c r="H87" i="11"/>
  <c r="I87" i="11"/>
  <c r="J87" i="11"/>
  <c r="K87" i="11"/>
  <c r="L87" i="11"/>
  <c r="V87" i="11" s="1"/>
  <c r="M87" i="11"/>
  <c r="W87" i="11" s="1"/>
  <c r="N87" i="11"/>
  <c r="X87" i="11" s="1"/>
  <c r="O87" i="11"/>
  <c r="Y87" i="11" s="1"/>
  <c r="P87" i="11"/>
  <c r="Z87" i="11" s="1"/>
  <c r="Q87" i="11"/>
  <c r="AA87" i="11" s="1"/>
  <c r="N84" i="34" s="1"/>
  <c r="F88" i="11"/>
  <c r="G88" i="11"/>
  <c r="H88" i="11"/>
  <c r="I88" i="11"/>
  <c r="J88" i="11"/>
  <c r="K88" i="11"/>
  <c r="L88" i="11"/>
  <c r="V88" i="11" s="1"/>
  <c r="M88" i="11"/>
  <c r="W88" i="11" s="1"/>
  <c r="N88" i="11"/>
  <c r="X88" i="11" s="1"/>
  <c r="O88" i="11"/>
  <c r="Y88" i="11" s="1"/>
  <c r="P88" i="11"/>
  <c r="Z88" i="11" s="1"/>
  <c r="Q88" i="11"/>
  <c r="AA88" i="11" s="1"/>
  <c r="N85" i="34" s="1"/>
  <c r="B89" i="11"/>
  <c r="C89" i="11"/>
  <c r="D89" i="11"/>
  <c r="E89" i="11"/>
  <c r="F89" i="11"/>
  <c r="G89" i="11"/>
  <c r="H89" i="11"/>
  <c r="I89" i="11"/>
  <c r="J89" i="11"/>
  <c r="K89" i="11"/>
  <c r="L89" i="11"/>
  <c r="V89" i="11" s="1"/>
  <c r="M89" i="11"/>
  <c r="W89" i="11" s="1"/>
  <c r="N89" i="11"/>
  <c r="X89" i="11" s="1"/>
  <c r="O89" i="11"/>
  <c r="Y89" i="11" s="1"/>
  <c r="P89" i="11"/>
  <c r="Z89" i="11" s="1"/>
  <c r="Q89" i="11"/>
  <c r="AA89" i="11" s="1"/>
  <c r="N86" i="34" s="1"/>
  <c r="B90" i="11"/>
  <c r="C90" i="11"/>
  <c r="D90" i="11"/>
  <c r="E90" i="11"/>
  <c r="F90" i="11"/>
  <c r="G90" i="11"/>
  <c r="H90" i="11"/>
  <c r="I90" i="11"/>
  <c r="J90" i="11"/>
  <c r="K90" i="11"/>
  <c r="L90" i="11"/>
  <c r="V90" i="11" s="1"/>
  <c r="M90" i="11"/>
  <c r="W90" i="11" s="1"/>
  <c r="N90" i="11"/>
  <c r="X90" i="11" s="1"/>
  <c r="O90" i="11"/>
  <c r="Y90" i="11" s="1"/>
  <c r="P90" i="11"/>
  <c r="Z90" i="11" s="1"/>
  <c r="Q90" i="11"/>
  <c r="AA90" i="11" s="1"/>
  <c r="N87" i="34" s="1"/>
  <c r="B91" i="11"/>
  <c r="C91" i="11"/>
  <c r="D91" i="11"/>
  <c r="E91" i="11"/>
  <c r="F91" i="11"/>
  <c r="G91" i="11"/>
  <c r="H91" i="11"/>
  <c r="I91" i="11"/>
  <c r="J91" i="11"/>
  <c r="K91" i="11"/>
  <c r="L91" i="11"/>
  <c r="V91" i="11" s="1"/>
  <c r="M91" i="11"/>
  <c r="W91" i="11" s="1"/>
  <c r="N91" i="11"/>
  <c r="X91" i="11" s="1"/>
  <c r="O91" i="11"/>
  <c r="Y91" i="11" s="1"/>
  <c r="P91" i="11"/>
  <c r="Z91" i="11" s="1"/>
  <c r="B92" i="11"/>
  <c r="C92" i="11"/>
  <c r="D92" i="11"/>
  <c r="E92" i="11"/>
  <c r="F92" i="11"/>
  <c r="G92" i="11"/>
  <c r="H92" i="11"/>
  <c r="I92" i="11"/>
  <c r="J92" i="11"/>
  <c r="K92" i="11"/>
  <c r="L92" i="11"/>
  <c r="V92" i="11" s="1"/>
  <c r="M92" i="11"/>
  <c r="W92" i="11" s="1"/>
  <c r="N92" i="11"/>
  <c r="X92" i="11" s="1"/>
  <c r="O92" i="11"/>
  <c r="Y92" i="11" s="1"/>
  <c r="P92" i="11"/>
  <c r="Z92" i="11" s="1"/>
  <c r="B93" i="11"/>
  <c r="C93" i="11"/>
  <c r="D93" i="11"/>
  <c r="E93" i="11"/>
  <c r="F93" i="11"/>
  <c r="G93" i="11"/>
  <c r="H93" i="11"/>
  <c r="I93" i="11"/>
  <c r="J93" i="11"/>
  <c r="K93" i="11"/>
  <c r="L93" i="11"/>
  <c r="V93" i="11" s="1"/>
  <c r="M93" i="11"/>
  <c r="W93" i="11" s="1"/>
  <c r="N93" i="11"/>
  <c r="X93" i="11" s="1"/>
  <c r="O93" i="11"/>
  <c r="Y93" i="11" s="1"/>
  <c r="P93" i="11"/>
  <c r="Z93" i="11" s="1"/>
  <c r="Q93" i="11"/>
  <c r="AA93" i="11" s="1"/>
  <c r="N90" i="34" s="1"/>
  <c r="B94" i="11"/>
  <c r="C94" i="11"/>
  <c r="D94" i="11"/>
  <c r="E94" i="11"/>
  <c r="F94" i="11"/>
  <c r="G94" i="11"/>
  <c r="H94" i="11"/>
  <c r="I94" i="11"/>
  <c r="J94" i="11"/>
  <c r="K94" i="11"/>
  <c r="L94" i="11"/>
  <c r="V94" i="11" s="1"/>
  <c r="M94" i="11"/>
  <c r="W94" i="11" s="1"/>
  <c r="N94" i="11"/>
  <c r="X94" i="11" s="1"/>
  <c r="O94" i="11"/>
  <c r="Y94" i="11" s="1"/>
  <c r="P94" i="11"/>
  <c r="Z94" i="11" s="1"/>
  <c r="Q94" i="11"/>
  <c r="AA94" i="11" s="1"/>
  <c r="N91" i="34" s="1"/>
  <c r="B95" i="11"/>
  <c r="C95" i="11"/>
  <c r="D95" i="11"/>
  <c r="E95" i="11"/>
  <c r="F95" i="11"/>
  <c r="G95" i="11"/>
  <c r="H95" i="11"/>
  <c r="I95" i="11"/>
  <c r="J95" i="11"/>
  <c r="K95" i="11"/>
  <c r="L95" i="11"/>
  <c r="V95" i="11" s="1"/>
  <c r="M95" i="11"/>
  <c r="W95" i="11" s="1"/>
  <c r="N95" i="11"/>
  <c r="X95" i="11" s="1"/>
  <c r="O95" i="11"/>
  <c r="Y95" i="11" s="1"/>
  <c r="P95" i="11"/>
  <c r="Z95" i="11" s="1"/>
  <c r="B96" i="11"/>
  <c r="C96" i="11"/>
  <c r="D96" i="11"/>
  <c r="E96" i="11"/>
  <c r="F96" i="11"/>
  <c r="G96" i="11"/>
  <c r="H96" i="11"/>
  <c r="I96" i="11"/>
  <c r="J96" i="11"/>
  <c r="K96" i="11"/>
  <c r="L96" i="11"/>
  <c r="V96" i="11" s="1"/>
  <c r="M96" i="11"/>
  <c r="W96" i="11" s="1"/>
  <c r="N96" i="11"/>
  <c r="X96" i="11" s="1"/>
  <c r="O96" i="11"/>
  <c r="Y96" i="11" s="1"/>
  <c r="P96" i="11"/>
  <c r="Z96" i="11" s="1"/>
  <c r="Q96" i="11"/>
  <c r="AA96" i="11" s="1"/>
  <c r="N93" i="34" s="1"/>
  <c r="B97" i="11"/>
  <c r="C97" i="11"/>
  <c r="D97" i="11"/>
  <c r="E97" i="11"/>
  <c r="F97" i="11"/>
  <c r="G97" i="11"/>
  <c r="H97" i="11"/>
  <c r="I97" i="11"/>
  <c r="J97" i="11"/>
  <c r="K97" i="11"/>
  <c r="L97" i="11"/>
  <c r="V97" i="11" s="1"/>
  <c r="M97" i="11"/>
  <c r="W97" i="11" s="1"/>
  <c r="N97" i="11"/>
  <c r="X97" i="11" s="1"/>
  <c r="O97" i="11"/>
  <c r="Y97" i="11" s="1"/>
  <c r="P97" i="11"/>
  <c r="Z97" i="11" s="1"/>
  <c r="B98" i="11"/>
  <c r="C98" i="11"/>
  <c r="D98" i="11"/>
  <c r="E98" i="11"/>
  <c r="F98" i="11"/>
  <c r="G98" i="11"/>
  <c r="H98" i="11"/>
  <c r="I98" i="11"/>
  <c r="J98" i="11"/>
  <c r="K98" i="11"/>
  <c r="L98" i="11"/>
  <c r="V98" i="11" s="1"/>
  <c r="M98" i="11"/>
  <c r="W98" i="11" s="1"/>
  <c r="N98" i="11"/>
  <c r="X98" i="11" s="1"/>
  <c r="O98" i="11"/>
  <c r="Y98" i="11" s="1"/>
  <c r="P98" i="11"/>
  <c r="Z98" i="11" s="1"/>
  <c r="Q98" i="11"/>
  <c r="AA98" i="11" s="1"/>
  <c r="N95" i="34" s="1"/>
  <c r="B99" i="11"/>
  <c r="C99" i="11"/>
  <c r="D99" i="11"/>
  <c r="E99" i="11"/>
  <c r="F99" i="11"/>
  <c r="G99" i="11"/>
  <c r="H99" i="11"/>
  <c r="I99" i="11"/>
  <c r="J99" i="11"/>
  <c r="K99" i="11"/>
  <c r="L99" i="11"/>
  <c r="V99" i="11" s="1"/>
  <c r="M99" i="11"/>
  <c r="W99" i="11" s="1"/>
  <c r="N99" i="11"/>
  <c r="X99" i="11" s="1"/>
  <c r="O99" i="11"/>
  <c r="Y99" i="11" s="1"/>
  <c r="P99" i="11"/>
  <c r="Z99" i="11" s="1"/>
  <c r="B100" i="11"/>
  <c r="C100" i="11"/>
  <c r="D100" i="11"/>
  <c r="E100" i="11"/>
  <c r="F100" i="11"/>
  <c r="G100" i="11"/>
  <c r="H100" i="11"/>
  <c r="I100" i="11"/>
  <c r="J100" i="11"/>
  <c r="K100" i="11"/>
  <c r="L100" i="11"/>
  <c r="V100" i="11" s="1"/>
  <c r="M100" i="11"/>
  <c r="W100" i="11" s="1"/>
  <c r="N100" i="11"/>
  <c r="X100" i="11" s="1"/>
  <c r="O100" i="11"/>
  <c r="Y100" i="11" s="1"/>
  <c r="P100" i="11"/>
  <c r="Z100" i="11" s="1"/>
  <c r="B101" i="11"/>
  <c r="C101" i="11"/>
  <c r="D101" i="11"/>
  <c r="E101" i="11"/>
  <c r="F101" i="11"/>
  <c r="G101" i="11"/>
  <c r="H101" i="11"/>
  <c r="I101" i="11"/>
  <c r="J101" i="11"/>
  <c r="K101" i="11"/>
  <c r="L101" i="11"/>
  <c r="V101" i="11" s="1"/>
  <c r="M101" i="11"/>
  <c r="W101" i="11" s="1"/>
  <c r="N101" i="11"/>
  <c r="X101" i="11" s="1"/>
  <c r="O101" i="11"/>
  <c r="Y101" i="11" s="1"/>
  <c r="P101" i="11"/>
  <c r="Z101" i="11" s="1"/>
  <c r="Q101" i="11"/>
  <c r="AA101" i="11" s="1"/>
  <c r="N98" i="34" s="1"/>
  <c r="B102" i="11"/>
  <c r="C102" i="11"/>
  <c r="D102" i="11"/>
  <c r="E102" i="11"/>
  <c r="F102" i="11"/>
  <c r="G102" i="11"/>
  <c r="H102" i="11"/>
  <c r="I102" i="11"/>
  <c r="J102" i="11"/>
  <c r="K102" i="11"/>
  <c r="L102" i="11"/>
  <c r="V102" i="11" s="1"/>
  <c r="M102" i="11"/>
  <c r="W102" i="11" s="1"/>
  <c r="N102" i="11"/>
  <c r="X102" i="11" s="1"/>
  <c r="O102" i="11"/>
  <c r="Y102" i="11" s="1"/>
  <c r="P102" i="11"/>
  <c r="Z102" i="11" s="1"/>
  <c r="Q102" i="11"/>
  <c r="AA102" i="11" s="1"/>
  <c r="N99" i="34" s="1"/>
  <c r="B103" i="11"/>
  <c r="C103" i="11"/>
  <c r="D103" i="11"/>
  <c r="E103" i="11"/>
  <c r="F103" i="11"/>
  <c r="G103" i="11"/>
  <c r="H103" i="11"/>
  <c r="I103" i="11"/>
  <c r="J103" i="11"/>
  <c r="K103" i="11"/>
  <c r="L103" i="11"/>
  <c r="V103" i="11" s="1"/>
  <c r="M103" i="11"/>
  <c r="W103" i="11" s="1"/>
  <c r="N103" i="11"/>
  <c r="X103" i="11" s="1"/>
  <c r="O103" i="11"/>
  <c r="Y103" i="11" s="1"/>
  <c r="P103" i="11"/>
  <c r="Z103" i="11" s="1"/>
  <c r="B104" i="11"/>
  <c r="C104" i="11"/>
  <c r="D104" i="11"/>
  <c r="E104" i="11"/>
  <c r="F104" i="11"/>
  <c r="G104" i="11"/>
  <c r="H104" i="11"/>
  <c r="I104" i="11"/>
  <c r="J104" i="11"/>
  <c r="K104" i="11"/>
  <c r="L104" i="11"/>
  <c r="V104" i="11" s="1"/>
  <c r="M104" i="11"/>
  <c r="W104" i="11" s="1"/>
  <c r="N104" i="11"/>
  <c r="X104" i="11" s="1"/>
  <c r="O104" i="11"/>
  <c r="Y104" i="11" s="1"/>
  <c r="P104" i="11"/>
  <c r="Z104" i="11" s="1"/>
  <c r="B105" i="11"/>
  <c r="C105" i="11"/>
  <c r="D105" i="11"/>
  <c r="E105" i="11"/>
  <c r="F105" i="11"/>
  <c r="G105" i="11"/>
  <c r="H105" i="11"/>
  <c r="I105" i="11"/>
  <c r="J105" i="11"/>
  <c r="K105" i="11"/>
  <c r="L105" i="11"/>
  <c r="V105" i="11" s="1"/>
  <c r="M105" i="11"/>
  <c r="W105" i="11" s="1"/>
  <c r="N105" i="11"/>
  <c r="X105" i="11" s="1"/>
  <c r="O105" i="11"/>
  <c r="Y105" i="11" s="1"/>
  <c r="P105" i="11"/>
  <c r="Z105" i="11" s="1"/>
  <c r="E106" i="11"/>
  <c r="F106" i="11"/>
  <c r="G106" i="11"/>
  <c r="H106" i="11"/>
  <c r="I106" i="11"/>
  <c r="J106" i="11"/>
  <c r="K106" i="11"/>
  <c r="L106" i="11"/>
  <c r="V106" i="11" s="1"/>
  <c r="M106" i="11"/>
  <c r="W106" i="11" s="1"/>
  <c r="N106" i="11"/>
  <c r="X106" i="11" s="1"/>
  <c r="O106" i="11"/>
  <c r="Y106" i="11" s="1"/>
  <c r="P106" i="11"/>
  <c r="Z106" i="11" s="1"/>
  <c r="Q106" i="11"/>
  <c r="AA106" i="11" s="1"/>
  <c r="N103" i="34" s="1"/>
  <c r="B107" i="11"/>
  <c r="C107" i="11"/>
  <c r="D107" i="11"/>
  <c r="E107" i="11"/>
  <c r="F107" i="11"/>
  <c r="G107" i="11"/>
  <c r="H107" i="11"/>
  <c r="I107" i="11"/>
  <c r="J107" i="11"/>
  <c r="K107" i="11"/>
  <c r="L107" i="11"/>
  <c r="V107" i="11" s="1"/>
  <c r="M107" i="11"/>
  <c r="W107" i="11" s="1"/>
  <c r="N107" i="11"/>
  <c r="X107" i="11" s="1"/>
  <c r="O107" i="11"/>
  <c r="Y107" i="11" s="1"/>
  <c r="P107" i="11"/>
  <c r="Z107" i="11" s="1"/>
  <c r="B108" i="11"/>
  <c r="C108" i="11"/>
  <c r="D108" i="11"/>
  <c r="E108" i="11"/>
  <c r="F108" i="11"/>
  <c r="G108" i="11"/>
  <c r="H108" i="11"/>
  <c r="I108" i="11"/>
  <c r="J108" i="11"/>
  <c r="K108" i="11"/>
  <c r="L108" i="11"/>
  <c r="V108" i="11" s="1"/>
  <c r="M108" i="11"/>
  <c r="W108" i="11" s="1"/>
  <c r="N108" i="11"/>
  <c r="X108" i="11" s="1"/>
  <c r="O108" i="11"/>
  <c r="Y108" i="11" s="1"/>
  <c r="P108" i="11"/>
  <c r="Z108" i="11" s="1"/>
  <c r="Q108" i="11"/>
  <c r="AA108" i="11" s="1"/>
  <c r="N105" i="34" s="1"/>
  <c r="B109" i="11"/>
  <c r="C109" i="11"/>
  <c r="D109" i="11"/>
  <c r="E109" i="11"/>
  <c r="F109" i="11"/>
  <c r="B110" i="11"/>
  <c r="C110" i="11"/>
  <c r="D110" i="11"/>
  <c r="E110" i="11"/>
  <c r="F110" i="11"/>
  <c r="G110" i="11"/>
  <c r="H110" i="11"/>
  <c r="I110" i="11"/>
  <c r="J110" i="11"/>
  <c r="K110" i="11"/>
  <c r="L110" i="11"/>
  <c r="V110" i="11" s="1"/>
  <c r="M110" i="11"/>
  <c r="W110" i="11" s="1"/>
  <c r="N110" i="11"/>
  <c r="X110" i="11" s="1"/>
  <c r="O110" i="11"/>
  <c r="Y110" i="11" s="1"/>
  <c r="B111" i="11"/>
  <c r="C111" i="11"/>
  <c r="D111" i="11"/>
  <c r="E111" i="11"/>
  <c r="F111" i="11"/>
  <c r="G111" i="11"/>
  <c r="H111" i="11"/>
  <c r="I111" i="11"/>
  <c r="J111" i="11"/>
  <c r="K111" i="11"/>
  <c r="L111" i="11"/>
  <c r="V111" i="11" s="1"/>
  <c r="M111" i="11"/>
  <c r="W111" i="11" s="1"/>
  <c r="N111" i="11"/>
  <c r="X111" i="11" s="1"/>
  <c r="O111" i="11"/>
  <c r="Y111" i="11" s="1"/>
  <c r="P111" i="11"/>
  <c r="Z111" i="11" s="1"/>
  <c r="Q111" i="11"/>
  <c r="AA111" i="11" s="1"/>
  <c r="N108" i="34" s="1"/>
  <c r="B112" i="11"/>
  <c r="C112" i="11"/>
  <c r="D112" i="11"/>
  <c r="E112" i="11"/>
  <c r="F112" i="11"/>
  <c r="G112" i="11"/>
  <c r="H112" i="11"/>
  <c r="I112" i="11"/>
  <c r="J112" i="11"/>
  <c r="K112" i="11"/>
  <c r="L112" i="11"/>
  <c r="V112" i="11" s="1"/>
  <c r="M112" i="11"/>
  <c r="W112" i="11" s="1"/>
  <c r="N112" i="11"/>
  <c r="X112" i="11" s="1"/>
  <c r="O112" i="11"/>
  <c r="Y112" i="11" s="1"/>
  <c r="P112" i="11"/>
  <c r="Z112" i="11" s="1"/>
  <c r="Q112" i="11"/>
  <c r="AA112" i="11" s="1"/>
  <c r="N109" i="34" s="1"/>
  <c r="B113" i="11"/>
  <c r="C113" i="11"/>
  <c r="D113" i="11"/>
  <c r="E113" i="11"/>
  <c r="F113" i="11"/>
  <c r="G113" i="11"/>
  <c r="H113" i="11"/>
  <c r="I113" i="11"/>
  <c r="J113" i="11"/>
  <c r="K113" i="11"/>
  <c r="L113" i="11"/>
  <c r="V113" i="11" s="1"/>
  <c r="M113" i="11"/>
  <c r="W113" i="11" s="1"/>
  <c r="N113" i="11"/>
  <c r="X113" i="11" s="1"/>
  <c r="O113" i="11"/>
  <c r="Y113" i="11" s="1"/>
  <c r="P113" i="11"/>
  <c r="Z113" i="11" s="1"/>
  <c r="B114" i="11"/>
  <c r="C114" i="11"/>
  <c r="D114" i="11"/>
  <c r="E114" i="11"/>
  <c r="F114" i="11"/>
  <c r="G114" i="11"/>
  <c r="H114" i="11"/>
  <c r="I114" i="11"/>
  <c r="J114" i="11"/>
  <c r="K114" i="11"/>
  <c r="L114" i="11"/>
  <c r="V114" i="11" s="1"/>
  <c r="M114" i="11"/>
  <c r="W114" i="11" s="1"/>
  <c r="N114" i="11"/>
  <c r="X114" i="11" s="1"/>
  <c r="O114" i="11"/>
  <c r="Y114" i="11" s="1"/>
  <c r="P114" i="11"/>
  <c r="Z114" i="11" s="1"/>
  <c r="B115" i="11"/>
  <c r="C115" i="11"/>
  <c r="D115" i="11"/>
  <c r="E115" i="11"/>
  <c r="F115" i="11"/>
  <c r="G115" i="11"/>
  <c r="H115" i="11"/>
  <c r="I115" i="11"/>
  <c r="J115" i="11"/>
  <c r="K115" i="11"/>
  <c r="L115" i="11"/>
  <c r="V115" i="11" s="1"/>
  <c r="M115" i="11"/>
  <c r="W115" i="11" s="1"/>
  <c r="N115" i="11"/>
  <c r="X115" i="11" s="1"/>
  <c r="O115" i="11"/>
  <c r="Y115" i="11" s="1"/>
  <c r="P115" i="11"/>
  <c r="Z115" i="11" s="1"/>
  <c r="Q115" i="11"/>
  <c r="AA115" i="11" s="1"/>
  <c r="N112" i="34" s="1"/>
  <c r="B116" i="11"/>
  <c r="C116" i="11"/>
  <c r="D116" i="11"/>
  <c r="E116" i="11"/>
  <c r="F116" i="11"/>
  <c r="G116" i="11"/>
  <c r="H116" i="11"/>
  <c r="I116" i="11"/>
  <c r="J116" i="11"/>
  <c r="K116" i="11"/>
  <c r="L116" i="11"/>
  <c r="V116" i="11" s="1"/>
  <c r="M116" i="11"/>
  <c r="W116" i="11" s="1"/>
  <c r="N116" i="11"/>
  <c r="X116" i="11" s="1"/>
  <c r="O116" i="11"/>
  <c r="Y116" i="11" s="1"/>
  <c r="P116" i="11"/>
  <c r="Z116" i="11" s="1"/>
  <c r="B117" i="11"/>
  <c r="C117" i="11"/>
  <c r="D117" i="11"/>
  <c r="E117" i="11"/>
  <c r="F117" i="11"/>
  <c r="G117" i="11"/>
  <c r="H117" i="11"/>
  <c r="I117" i="11"/>
  <c r="J117" i="11"/>
  <c r="K117" i="11"/>
  <c r="L117" i="11"/>
  <c r="V117" i="11" s="1"/>
  <c r="M117" i="11"/>
  <c r="W117" i="11" s="1"/>
  <c r="N117" i="11"/>
  <c r="X117" i="11" s="1"/>
  <c r="O117" i="11"/>
  <c r="Y117" i="11" s="1"/>
  <c r="B118" i="11"/>
  <c r="C118" i="11"/>
  <c r="D118" i="11"/>
  <c r="E118" i="11"/>
  <c r="F118" i="11"/>
  <c r="G118" i="11"/>
  <c r="H118" i="11"/>
  <c r="I118" i="11"/>
  <c r="J118" i="11"/>
  <c r="K118" i="11"/>
  <c r="L118" i="11"/>
  <c r="V118" i="11" s="1"/>
  <c r="M118" i="11"/>
  <c r="W118" i="11" s="1"/>
  <c r="N118" i="11"/>
  <c r="X118" i="11" s="1"/>
  <c r="O118" i="11"/>
  <c r="Y118" i="11" s="1"/>
  <c r="P118" i="11"/>
  <c r="Z118" i="11" s="1"/>
  <c r="Q118" i="11"/>
  <c r="AA118" i="11" s="1"/>
  <c r="N115" i="34" s="1"/>
  <c r="B119" i="11"/>
  <c r="C119" i="11"/>
  <c r="D119" i="11"/>
  <c r="E119" i="11"/>
  <c r="F119" i="11"/>
  <c r="G119" i="11"/>
  <c r="H119" i="11"/>
  <c r="I119" i="11"/>
  <c r="J119" i="11"/>
  <c r="K119" i="11"/>
  <c r="L119" i="11"/>
  <c r="V119" i="11" s="1"/>
  <c r="M119" i="11"/>
  <c r="W119" i="11" s="1"/>
  <c r="N119" i="11"/>
  <c r="X119" i="11" s="1"/>
  <c r="O119" i="11"/>
  <c r="Y119" i="11" s="1"/>
  <c r="I120" i="11"/>
  <c r="J120" i="11"/>
  <c r="K120" i="11"/>
  <c r="L120" i="11"/>
  <c r="V120" i="11" s="1"/>
  <c r="M120" i="11"/>
  <c r="W120" i="11" s="1"/>
  <c r="N120" i="11"/>
  <c r="X120" i="11" s="1"/>
  <c r="O120" i="11"/>
  <c r="Y120" i="11" s="1"/>
  <c r="P120" i="11"/>
  <c r="Z120" i="11" s="1"/>
  <c r="B121" i="11"/>
  <c r="C121" i="11"/>
  <c r="D121" i="11"/>
  <c r="E121" i="11"/>
  <c r="F121" i="11"/>
  <c r="G121" i="11"/>
  <c r="H121" i="11"/>
  <c r="I121" i="11"/>
  <c r="J121" i="11"/>
  <c r="K121" i="11"/>
  <c r="L121" i="11"/>
  <c r="V121" i="11" s="1"/>
  <c r="M121" i="11"/>
  <c r="W121" i="11" s="1"/>
  <c r="N121" i="11"/>
  <c r="X121" i="11" s="1"/>
  <c r="O121" i="11"/>
  <c r="Y121" i="11" s="1"/>
  <c r="P121" i="11"/>
  <c r="Z121" i="11" s="1"/>
  <c r="B122" i="11"/>
  <c r="C122" i="11"/>
  <c r="D122" i="11"/>
  <c r="E122" i="11"/>
  <c r="F122" i="11"/>
  <c r="G122" i="11"/>
  <c r="H122" i="11"/>
  <c r="I122" i="11"/>
  <c r="J122" i="11"/>
  <c r="K122" i="11"/>
  <c r="L122" i="11"/>
  <c r="V122" i="11" s="1"/>
  <c r="M122" i="11"/>
  <c r="W122" i="11" s="1"/>
  <c r="N122" i="11"/>
  <c r="X122" i="11" s="1"/>
  <c r="O122" i="11"/>
  <c r="Y122" i="11" s="1"/>
  <c r="P122" i="11"/>
  <c r="Z122" i="11" s="1"/>
  <c r="Q122" i="11"/>
  <c r="AA122" i="11" s="1"/>
  <c r="N119" i="34" s="1"/>
  <c r="F123" i="11"/>
  <c r="G123" i="11"/>
  <c r="H123" i="11"/>
  <c r="I123" i="11"/>
  <c r="J123" i="11"/>
  <c r="K123" i="11"/>
  <c r="B124" i="11"/>
  <c r="C124" i="11"/>
  <c r="D124" i="11"/>
  <c r="E124" i="11"/>
  <c r="F124" i="11"/>
  <c r="G124" i="11"/>
  <c r="H124" i="11"/>
  <c r="I124" i="11"/>
  <c r="J124" i="11"/>
  <c r="K124" i="11"/>
  <c r="L124" i="11"/>
  <c r="V124" i="11" s="1"/>
  <c r="M124" i="11"/>
  <c r="W124" i="11" s="1"/>
  <c r="N124" i="11"/>
  <c r="X124" i="11" s="1"/>
  <c r="O124" i="11"/>
  <c r="Y124" i="11" s="1"/>
  <c r="P124" i="11"/>
  <c r="Z124" i="11" s="1"/>
  <c r="Q124" i="11"/>
  <c r="AA124" i="11" s="1"/>
  <c r="N121" i="34" s="1"/>
  <c r="B125" i="11"/>
  <c r="C125" i="11"/>
  <c r="D125" i="11"/>
  <c r="E125" i="11"/>
  <c r="F125" i="11"/>
  <c r="G125" i="11"/>
  <c r="H125" i="11"/>
  <c r="I125" i="11"/>
  <c r="J125" i="11"/>
  <c r="K125" i="11"/>
  <c r="L125" i="11"/>
  <c r="V125" i="11" s="1"/>
  <c r="M125" i="11"/>
  <c r="W125" i="11" s="1"/>
  <c r="N125" i="11"/>
  <c r="X125" i="11" s="1"/>
  <c r="O125" i="11"/>
  <c r="Y125" i="11" s="1"/>
  <c r="P125" i="11"/>
  <c r="Z125" i="11" s="1"/>
  <c r="Q125" i="11"/>
  <c r="AA125" i="11" s="1"/>
  <c r="N122" i="34" s="1"/>
  <c r="D126" i="11"/>
  <c r="E126" i="11"/>
  <c r="F126" i="11"/>
  <c r="G126" i="11"/>
  <c r="H126" i="11"/>
  <c r="I126" i="11"/>
  <c r="J126" i="11"/>
  <c r="K126" i="11"/>
  <c r="L126" i="11"/>
  <c r="V126" i="11" s="1"/>
  <c r="M126" i="11"/>
  <c r="W126" i="11" s="1"/>
  <c r="N126" i="11"/>
  <c r="X126" i="11" s="1"/>
  <c r="O126" i="11"/>
  <c r="Y126" i="11" s="1"/>
  <c r="P126" i="11"/>
  <c r="Z126" i="11" s="1"/>
  <c r="Q126" i="11"/>
  <c r="AA126" i="11" s="1"/>
  <c r="N123" i="34" s="1"/>
  <c r="B127" i="11"/>
  <c r="C127" i="11"/>
  <c r="D127" i="11"/>
  <c r="E127" i="11"/>
  <c r="F127" i="11"/>
  <c r="G127" i="11"/>
  <c r="H127" i="11"/>
  <c r="I127" i="11"/>
  <c r="J127" i="11"/>
  <c r="K127" i="11"/>
  <c r="L127" i="11"/>
  <c r="V127" i="11" s="1"/>
  <c r="M127" i="11"/>
  <c r="W127" i="11" s="1"/>
  <c r="N127" i="11"/>
  <c r="X127" i="11" s="1"/>
  <c r="O127" i="11"/>
  <c r="Y127" i="11" s="1"/>
  <c r="B128" i="11"/>
  <c r="C128" i="11"/>
  <c r="D128" i="11"/>
  <c r="E128" i="11"/>
  <c r="F128" i="11"/>
  <c r="G128" i="11"/>
  <c r="H128" i="11"/>
  <c r="I128" i="11"/>
  <c r="J128" i="11"/>
  <c r="K128" i="11"/>
  <c r="L128" i="11"/>
  <c r="V128" i="11" s="1"/>
  <c r="M128" i="11"/>
  <c r="W128" i="11" s="1"/>
  <c r="N128" i="11"/>
  <c r="X128" i="11" s="1"/>
  <c r="O128" i="11"/>
  <c r="Y128" i="11" s="1"/>
  <c r="P128" i="11"/>
  <c r="Z128" i="11" s="1"/>
  <c r="Q128" i="11"/>
  <c r="AA128" i="11" s="1"/>
  <c r="N125" i="34" s="1"/>
  <c r="B129" i="11"/>
  <c r="C129" i="11"/>
  <c r="D129" i="11"/>
  <c r="E129" i="11"/>
  <c r="F129" i="11"/>
  <c r="G129" i="11"/>
  <c r="H129" i="11"/>
  <c r="I129" i="11"/>
  <c r="J129" i="11"/>
  <c r="K129" i="11"/>
  <c r="L129" i="11"/>
  <c r="V129" i="11" s="1"/>
  <c r="M129" i="11"/>
  <c r="W129" i="11" s="1"/>
  <c r="N129" i="11"/>
  <c r="X129" i="11" s="1"/>
  <c r="O129" i="11"/>
  <c r="Y129" i="11" s="1"/>
  <c r="P129" i="11"/>
  <c r="Z129" i="11" s="1"/>
  <c r="Q129" i="11"/>
  <c r="AA129" i="11" s="1"/>
  <c r="N126" i="34" s="1"/>
  <c r="B130" i="11"/>
  <c r="C130" i="11"/>
  <c r="D130" i="11"/>
  <c r="E130" i="11"/>
  <c r="F130" i="11"/>
  <c r="G130" i="11"/>
  <c r="H130" i="11"/>
  <c r="I130" i="11"/>
  <c r="J130" i="11"/>
  <c r="K130" i="11"/>
  <c r="L130" i="11"/>
  <c r="V130" i="11" s="1"/>
  <c r="M130" i="11"/>
  <c r="W130" i="11" s="1"/>
  <c r="N130" i="11"/>
  <c r="X130" i="11" s="1"/>
  <c r="O130" i="11"/>
  <c r="Y130" i="11" s="1"/>
  <c r="P130" i="11"/>
  <c r="Z130" i="11" s="1"/>
  <c r="B131" i="11"/>
  <c r="C131" i="11"/>
  <c r="D131" i="11"/>
  <c r="E131" i="11"/>
  <c r="F131" i="11"/>
  <c r="G131" i="11"/>
  <c r="H131" i="11"/>
  <c r="I131" i="11"/>
  <c r="J131" i="11"/>
  <c r="K131" i="11"/>
  <c r="L131" i="11"/>
  <c r="V131" i="11" s="1"/>
  <c r="M131" i="11"/>
  <c r="W131" i="11" s="1"/>
  <c r="N131" i="11"/>
  <c r="X131" i="11" s="1"/>
  <c r="O131" i="11"/>
  <c r="Y131" i="11" s="1"/>
  <c r="P131" i="11"/>
  <c r="Z131" i="11" s="1"/>
  <c r="Q131" i="11"/>
  <c r="AA131" i="11" s="1"/>
  <c r="N128" i="34" s="1"/>
  <c r="E132" i="11"/>
  <c r="F132" i="11"/>
  <c r="G132" i="11"/>
  <c r="H132" i="11"/>
  <c r="I132" i="11"/>
  <c r="J132" i="11"/>
  <c r="K132" i="11"/>
  <c r="L132" i="11"/>
  <c r="V132" i="11" s="1"/>
  <c r="M132" i="11"/>
  <c r="W132" i="11" s="1"/>
  <c r="N132" i="11"/>
  <c r="X132" i="11" s="1"/>
  <c r="O132" i="11"/>
  <c r="Y132" i="11" s="1"/>
  <c r="B133" i="11"/>
  <c r="C133" i="11"/>
  <c r="D133" i="11"/>
  <c r="E133" i="11"/>
  <c r="F133" i="11"/>
  <c r="G133" i="11"/>
  <c r="H133" i="11"/>
  <c r="I133" i="11"/>
  <c r="J133" i="11"/>
  <c r="K133" i="11"/>
  <c r="L133" i="11"/>
  <c r="V133" i="11" s="1"/>
  <c r="M133" i="11"/>
  <c r="W133" i="11" s="1"/>
  <c r="N133" i="11"/>
  <c r="X133" i="11" s="1"/>
  <c r="O133" i="11"/>
  <c r="Y133" i="11" s="1"/>
  <c r="P133" i="11"/>
  <c r="Z133" i="11" s="1"/>
  <c r="Q133" i="11"/>
  <c r="AA133" i="11" s="1"/>
  <c r="N130" i="34" s="1"/>
  <c r="B134" i="11"/>
  <c r="C134" i="11"/>
  <c r="D134" i="11"/>
  <c r="E134" i="11"/>
  <c r="F134" i="11"/>
  <c r="B135" i="11"/>
  <c r="C135" i="11"/>
  <c r="D135" i="11"/>
  <c r="E135" i="11"/>
  <c r="F135" i="11"/>
  <c r="G135" i="11"/>
  <c r="H135" i="11"/>
  <c r="I135" i="11"/>
  <c r="J135" i="11"/>
  <c r="K135" i="11"/>
  <c r="L135" i="11"/>
  <c r="V135" i="11" s="1"/>
  <c r="M135" i="11"/>
  <c r="W135" i="11" s="1"/>
  <c r="N135" i="11"/>
  <c r="X135" i="11" s="1"/>
  <c r="O135" i="11"/>
  <c r="Y135" i="11" s="1"/>
  <c r="P135" i="11"/>
  <c r="Z135" i="11" s="1"/>
  <c r="Q135" i="11"/>
  <c r="AA135" i="11" s="1"/>
  <c r="N132" i="34" s="1"/>
  <c r="B136" i="11"/>
  <c r="C136" i="11"/>
  <c r="D136" i="11"/>
  <c r="E136" i="11"/>
  <c r="F136" i="11"/>
  <c r="G136" i="11"/>
  <c r="H136" i="11"/>
  <c r="I136" i="11"/>
  <c r="J136" i="11"/>
  <c r="K136" i="11"/>
  <c r="L136" i="11"/>
  <c r="V136" i="11" s="1"/>
  <c r="M136" i="11"/>
  <c r="W136" i="11" s="1"/>
  <c r="B137" i="11"/>
  <c r="C137" i="11"/>
  <c r="D137" i="11"/>
  <c r="E137" i="11"/>
  <c r="F137" i="11"/>
  <c r="G137" i="11"/>
  <c r="H137" i="11"/>
  <c r="I137" i="11"/>
  <c r="J137" i="11"/>
  <c r="K137" i="11"/>
  <c r="L137" i="11"/>
  <c r="V137" i="11" s="1"/>
  <c r="M137" i="11"/>
  <c r="W137" i="11" s="1"/>
  <c r="N137" i="11"/>
  <c r="X137" i="11" s="1"/>
  <c r="O137" i="11"/>
  <c r="Y137" i="11" s="1"/>
  <c r="P137" i="11"/>
  <c r="Z137" i="11" s="1"/>
  <c r="Q137" i="11"/>
  <c r="AA137" i="11" s="1"/>
  <c r="N134" i="34" s="1"/>
  <c r="B138" i="11"/>
  <c r="C138" i="11"/>
  <c r="D138" i="11"/>
  <c r="E138" i="11"/>
  <c r="F138" i="11"/>
  <c r="G138" i="11"/>
  <c r="H138" i="11"/>
  <c r="I138" i="11"/>
  <c r="J138" i="11"/>
  <c r="K138" i="11"/>
  <c r="L138" i="11"/>
  <c r="V138" i="11" s="1"/>
  <c r="M138" i="11"/>
  <c r="W138" i="11" s="1"/>
  <c r="N138" i="11"/>
  <c r="X138" i="11" s="1"/>
  <c r="O138" i="11"/>
  <c r="Y138" i="11" s="1"/>
  <c r="P138" i="11"/>
  <c r="Z138" i="11" s="1"/>
  <c r="Q138" i="11"/>
  <c r="AA138" i="11" s="1"/>
  <c r="N135" i="34" s="1"/>
  <c r="B139" i="11"/>
  <c r="C139" i="11"/>
  <c r="D139" i="11"/>
  <c r="E139" i="11"/>
  <c r="F139" i="11"/>
  <c r="G139" i="11"/>
  <c r="H139" i="11"/>
  <c r="I139" i="11"/>
  <c r="J139" i="11"/>
  <c r="K139" i="11"/>
  <c r="L139" i="11"/>
  <c r="V139" i="11" s="1"/>
  <c r="M139" i="11"/>
  <c r="W139" i="11" s="1"/>
  <c r="N139" i="11"/>
  <c r="X139" i="11" s="1"/>
  <c r="O139" i="11"/>
  <c r="Y139" i="11" s="1"/>
  <c r="P139" i="11"/>
  <c r="Z139" i="11" s="1"/>
  <c r="B140" i="11"/>
  <c r="C140" i="11"/>
  <c r="D140" i="11"/>
  <c r="E140" i="11"/>
  <c r="F140" i="11"/>
  <c r="G140" i="11"/>
  <c r="H140" i="11"/>
  <c r="I140" i="11"/>
  <c r="J140" i="11"/>
  <c r="K140" i="11"/>
  <c r="L140" i="11"/>
  <c r="V140" i="11" s="1"/>
  <c r="M140" i="11"/>
  <c r="W140" i="11" s="1"/>
  <c r="N140" i="11"/>
  <c r="X140" i="11" s="1"/>
  <c r="O140" i="11"/>
  <c r="Y140" i="11" s="1"/>
  <c r="P140" i="11"/>
  <c r="Z140" i="11" s="1"/>
  <c r="Q140" i="11"/>
  <c r="AA140" i="11" s="1"/>
  <c r="N137" i="34" s="1"/>
  <c r="B141" i="11"/>
  <c r="C141" i="11"/>
  <c r="D141" i="11"/>
  <c r="E141" i="11"/>
  <c r="F141" i="11"/>
  <c r="G141" i="11"/>
  <c r="H141" i="11"/>
  <c r="I141" i="11"/>
  <c r="J141" i="11"/>
  <c r="K141" i="11"/>
  <c r="L141" i="11"/>
  <c r="V141" i="11" s="1"/>
  <c r="M141" i="11"/>
  <c r="W141" i="11" s="1"/>
  <c r="N141" i="11"/>
  <c r="X141" i="11" s="1"/>
  <c r="O141" i="11"/>
  <c r="Y141" i="11" s="1"/>
  <c r="P141" i="11"/>
  <c r="Z141" i="11" s="1"/>
  <c r="Q141" i="11"/>
  <c r="AA141" i="11" s="1"/>
  <c r="N138" i="34" s="1"/>
  <c r="B142" i="11"/>
  <c r="C142" i="11"/>
  <c r="D142" i="11"/>
  <c r="E142" i="11"/>
  <c r="F142" i="11"/>
  <c r="G142" i="11"/>
  <c r="H142" i="11"/>
  <c r="I142" i="11"/>
  <c r="J142" i="11"/>
  <c r="K142" i="11"/>
  <c r="L142" i="11"/>
  <c r="V142" i="11" s="1"/>
  <c r="M142" i="11"/>
  <c r="W142" i="11" s="1"/>
  <c r="N142" i="11"/>
  <c r="X142" i="11" s="1"/>
  <c r="O142" i="11"/>
  <c r="Y142" i="11" s="1"/>
  <c r="P142" i="11"/>
  <c r="Z142" i="11" s="1"/>
  <c r="B143" i="11"/>
  <c r="C143" i="11"/>
  <c r="D143" i="11"/>
  <c r="E143" i="11"/>
  <c r="F143" i="11"/>
  <c r="G143" i="11"/>
  <c r="H143" i="11"/>
  <c r="I143" i="11"/>
  <c r="J143" i="11"/>
  <c r="K143" i="11"/>
  <c r="L143" i="11"/>
  <c r="V143" i="11" s="1"/>
  <c r="M143" i="11"/>
  <c r="W143" i="11" s="1"/>
  <c r="N143" i="11"/>
  <c r="X143" i="11" s="1"/>
  <c r="O143" i="11"/>
  <c r="Y143" i="11" s="1"/>
  <c r="P143" i="11"/>
  <c r="Z143" i="11" s="1"/>
  <c r="B144" i="11"/>
  <c r="C144" i="11"/>
  <c r="D144" i="11"/>
  <c r="E144" i="11"/>
  <c r="F144" i="11"/>
  <c r="G144" i="11"/>
  <c r="H144" i="11"/>
  <c r="I144" i="11"/>
  <c r="J144" i="11"/>
  <c r="K144" i="11"/>
  <c r="L144" i="11"/>
  <c r="V144" i="11" s="1"/>
  <c r="M144" i="11"/>
  <c r="W144" i="11" s="1"/>
  <c r="N144" i="11"/>
  <c r="X144" i="11" s="1"/>
  <c r="O144" i="11"/>
  <c r="Y144" i="11" s="1"/>
  <c r="P144" i="11"/>
  <c r="Z144" i="11" s="1"/>
  <c r="Q144" i="11"/>
  <c r="AA144" i="11" s="1"/>
  <c r="N141" i="34" s="1"/>
  <c r="B145" i="11"/>
  <c r="C145" i="11"/>
  <c r="D145" i="11"/>
  <c r="E145" i="11"/>
  <c r="F145" i="11"/>
  <c r="G145" i="11"/>
  <c r="H145" i="11"/>
  <c r="I145" i="11"/>
  <c r="J145" i="11"/>
  <c r="K145" i="11"/>
  <c r="L145" i="11"/>
  <c r="V145" i="11" s="1"/>
  <c r="M145" i="11"/>
  <c r="W145" i="11" s="1"/>
  <c r="N145" i="11"/>
  <c r="X145" i="11" s="1"/>
  <c r="B146" i="11"/>
  <c r="C146" i="11"/>
  <c r="D146" i="11"/>
  <c r="E146" i="11"/>
  <c r="F146" i="11"/>
  <c r="G146" i="11"/>
  <c r="H146" i="11"/>
  <c r="I146" i="11"/>
  <c r="J146" i="11"/>
  <c r="K146" i="11"/>
  <c r="L146" i="11"/>
  <c r="V146" i="11" s="1"/>
  <c r="M146" i="11"/>
  <c r="W146" i="11" s="1"/>
  <c r="N146" i="11"/>
  <c r="X146" i="11" s="1"/>
  <c r="O146" i="11"/>
  <c r="Y146" i="11" s="1"/>
  <c r="P146" i="11"/>
  <c r="Z146" i="11" s="1"/>
  <c r="B147" i="11"/>
  <c r="C147" i="11"/>
  <c r="D147" i="11"/>
  <c r="E147" i="11"/>
  <c r="F147" i="11"/>
  <c r="G147" i="11"/>
  <c r="H147" i="11"/>
  <c r="I147" i="11"/>
  <c r="J147" i="11"/>
  <c r="K147" i="11"/>
  <c r="L147" i="11"/>
  <c r="V147" i="11" s="1"/>
  <c r="M147" i="11"/>
  <c r="W147" i="11" s="1"/>
  <c r="N147" i="11"/>
  <c r="X147" i="11" s="1"/>
  <c r="O147" i="11"/>
  <c r="Y147" i="11" s="1"/>
  <c r="B148" i="11"/>
  <c r="C148" i="11"/>
  <c r="D148" i="11"/>
  <c r="E148" i="11"/>
  <c r="F148" i="11"/>
  <c r="G148" i="11"/>
  <c r="H148" i="11"/>
  <c r="I148" i="11"/>
  <c r="J148" i="11"/>
  <c r="K148" i="11"/>
  <c r="L148" i="11"/>
  <c r="V148" i="11" s="1"/>
  <c r="M148" i="11"/>
  <c r="W148" i="11" s="1"/>
  <c r="N148" i="11"/>
  <c r="X148" i="11" s="1"/>
  <c r="O148" i="11"/>
  <c r="Y148" i="11" s="1"/>
  <c r="P148" i="11"/>
  <c r="Z148" i="11" s="1"/>
  <c r="Q148" i="11"/>
  <c r="AA148" i="11" s="1"/>
  <c r="N145" i="34" s="1"/>
  <c r="B149" i="11"/>
  <c r="C149" i="11"/>
  <c r="D149" i="11"/>
  <c r="E149" i="11"/>
  <c r="F149" i="11"/>
  <c r="G149" i="11"/>
  <c r="H149" i="11"/>
  <c r="I149" i="11"/>
  <c r="J149" i="11"/>
  <c r="K149" i="11"/>
  <c r="L149" i="11"/>
  <c r="V149" i="11" s="1"/>
  <c r="M149" i="11"/>
  <c r="W149" i="11" s="1"/>
  <c r="N149" i="11"/>
  <c r="X149" i="11" s="1"/>
  <c r="O149" i="11"/>
  <c r="Y149" i="11" s="1"/>
  <c r="P149" i="11"/>
  <c r="Z149" i="11" s="1"/>
  <c r="B150" i="11"/>
  <c r="C150" i="11"/>
  <c r="D150" i="11"/>
  <c r="E150" i="11"/>
  <c r="F150" i="11"/>
  <c r="G150" i="11"/>
  <c r="H150" i="11"/>
  <c r="I150" i="11"/>
  <c r="J150" i="11"/>
  <c r="K150" i="11"/>
  <c r="L150" i="11"/>
  <c r="V150" i="11" s="1"/>
  <c r="M150" i="11"/>
  <c r="W150" i="11" s="1"/>
  <c r="N150" i="11"/>
  <c r="X150" i="11" s="1"/>
  <c r="O150" i="11"/>
  <c r="Y150" i="11" s="1"/>
  <c r="P150" i="11"/>
  <c r="Z150" i="11" s="1"/>
  <c r="Q150" i="11"/>
  <c r="AA150" i="11" s="1"/>
  <c r="N147" i="34" s="1"/>
  <c r="B151" i="11"/>
  <c r="C151" i="11"/>
  <c r="D151" i="11"/>
  <c r="E151" i="11"/>
  <c r="F151" i="11"/>
  <c r="G151" i="11"/>
  <c r="H151" i="11"/>
  <c r="I151" i="11"/>
  <c r="J151" i="11"/>
  <c r="K151" i="11"/>
  <c r="L151" i="11"/>
  <c r="V151" i="11" s="1"/>
  <c r="M151" i="11"/>
  <c r="W151" i="11" s="1"/>
  <c r="N151" i="11"/>
  <c r="X151" i="11" s="1"/>
  <c r="O151" i="11"/>
  <c r="Y151" i="11" s="1"/>
  <c r="P151" i="11"/>
  <c r="Z151" i="11" s="1"/>
  <c r="Q151" i="11"/>
  <c r="AA151" i="11" s="1"/>
  <c r="N148" i="34" s="1"/>
  <c r="B152" i="11"/>
  <c r="C152" i="11"/>
  <c r="D152" i="11"/>
  <c r="E152" i="11"/>
  <c r="F152" i="11"/>
  <c r="G152" i="11"/>
  <c r="H152" i="11"/>
  <c r="I152" i="11"/>
  <c r="J152" i="11"/>
  <c r="K152" i="11"/>
  <c r="L152" i="11"/>
  <c r="V152" i="11" s="1"/>
  <c r="M152" i="11"/>
  <c r="W152" i="11" s="1"/>
  <c r="N152" i="11"/>
  <c r="X152" i="11" s="1"/>
  <c r="O152" i="11"/>
  <c r="Y152" i="11" s="1"/>
  <c r="P152" i="11"/>
  <c r="Z152" i="11" s="1"/>
  <c r="Q152" i="11"/>
  <c r="AA152" i="11" s="1"/>
  <c r="N149" i="34" s="1"/>
  <c r="B153" i="11"/>
  <c r="C153" i="11"/>
  <c r="D153" i="11"/>
  <c r="E153" i="11"/>
  <c r="F153" i="11"/>
  <c r="G153" i="11"/>
  <c r="H153" i="11"/>
  <c r="I153" i="11"/>
  <c r="J153" i="11"/>
  <c r="K153" i="11"/>
  <c r="L153" i="11"/>
  <c r="V153" i="11" s="1"/>
  <c r="M153" i="11"/>
  <c r="W153" i="11" s="1"/>
  <c r="N153" i="11"/>
  <c r="X153" i="11" s="1"/>
  <c r="O153" i="11"/>
  <c r="Y153" i="11" s="1"/>
  <c r="P153" i="11"/>
  <c r="Z153" i="11" s="1"/>
  <c r="Q153" i="11"/>
  <c r="AA153" i="11" s="1"/>
  <c r="N150" i="34" s="1"/>
  <c r="B154" i="11"/>
  <c r="C154" i="11"/>
  <c r="D154" i="11"/>
  <c r="E154" i="11"/>
  <c r="F154" i="11"/>
  <c r="G154" i="11"/>
  <c r="H154" i="11"/>
  <c r="I154" i="11"/>
  <c r="J154" i="11"/>
  <c r="K154" i="11"/>
  <c r="L154" i="11"/>
  <c r="V154" i="11" s="1"/>
  <c r="M154" i="11"/>
  <c r="W154" i="11" s="1"/>
  <c r="N154" i="11"/>
  <c r="X154" i="11" s="1"/>
  <c r="O154" i="11"/>
  <c r="Y154" i="11" s="1"/>
  <c r="P154" i="11"/>
  <c r="Z154" i="11" s="1"/>
  <c r="Q154" i="11"/>
  <c r="AA154" i="11" s="1"/>
  <c r="N151" i="34" s="1"/>
  <c r="B155" i="11"/>
  <c r="C155" i="11"/>
  <c r="D155" i="11"/>
  <c r="E155" i="11"/>
  <c r="F155" i="11"/>
  <c r="G155" i="11"/>
  <c r="H155" i="11"/>
  <c r="I155" i="11"/>
  <c r="J155" i="11"/>
  <c r="K155" i="11"/>
  <c r="L155" i="11"/>
  <c r="V155" i="11" s="1"/>
  <c r="M155" i="11"/>
  <c r="W155" i="11" s="1"/>
  <c r="N155" i="11"/>
  <c r="X155" i="11" s="1"/>
  <c r="O155" i="11"/>
  <c r="Y155" i="11" s="1"/>
  <c r="P155" i="11"/>
  <c r="Z155" i="11" s="1"/>
  <c r="Q155" i="11"/>
  <c r="AA155" i="11" s="1"/>
  <c r="N152" i="34" s="1"/>
  <c r="B156" i="11"/>
  <c r="C156" i="11"/>
  <c r="D156" i="11"/>
  <c r="E156" i="11"/>
  <c r="F156" i="11"/>
  <c r="G156" i="11"/>
  <c r="H156" i="11"/>
  <c r="I156" i="11"/>
  <c r="J156" i="11"/>
  <c r="K156" i="11"/>
  <c r="L156" i="11"/>
  <c r="V156" i="11" s="1"/>
  <c r="M156" i="11"/>
  <c r="W156" i="11" s="1"/>
  <c r="N156" i="11"/>
  <c r="X156" i="11" s="1"/>
  <c r="O156" i="11"/>
  <c r="Y156" i="11" s="1"/>
  <c r="P156" i="11"/>
  <c r="Z156" i="11" s="1"/>
  <c r="B157" i="11"/>
  <c r="C157" i="11"/>
  <c r="D157" i="11"/>
  <c r="E157" i="11"/>
  <c r="F157" i="11"/>
  <c r="G157" i="11"/>
  <c r="H157" i="11"/>
  <c r="I157" i="11"/>
  <c r="J157" i="11"/>
  <c r="K157" i="11"/>
  <c r="L157" i="11"/>
  <c r="V157" i="11" s="1"/>
  <c r="M157" i="11"/>
  <c r="W157" i="11" s="1"/>
  <c r="N157" i="11"/>
  <c r="X157" i="11" s="1"/>
  <c r="O157" i="11"/>
  <c r="Y157" i="11" s="1"/>
  <c r="B158" i="11"/>
  <c r="C158" i="11"/>
  <c r="D158" i="11"/>
  <c r="E158" i="11"/>
  <c r="F158" i="11"/>
  <c r="G158" i="11"/>
  <c r="H158" i="11"/>
  <c r="I158" i="11"/>
  <c r="J158" i="11"/>
  <c r="K158" i="11"/>
  <c r="L158" i="11"/>
  <c r="V158" i="11" s="1"/>
  <c r="M158" i="11"/>
  <c r="W158" i="11" s="1"/>
  <c r="N158" i="11"/>
  <c r="X158" i="11" s="1"/>
  <c r="O158" i="11"/>
  <c r="Y158" i="11" s="1"/>
  <c r="P158" i="11"/>
  <c r="Z158" i="11" s="1"/>
  <c r="B159" i="11"/>
  <c r="C159" i="11"/>
  <c r="D159" i="11"/>
  <c r="E159" i="11"/>
  <c r="F159" i="11"/>
  <c r="G159" i="11"/>
  <c r="H159" i="11"/>
  <c r="I159" i="11"/>
  <c r="J159" i="11"/>
  <c r="K159" i="11"/>
  <c r="L159" i="11"/>
  <c r="V159" i="11" s="1"/>
  <c r="M159" i="11"/>
  <c r="W159" i="11" s="1"/>
  <c r="N159" i="11"/>
  <c r="X159" i="11" s="1"/>
  <c r="O159" i="11"/>
  <c r="Y159" i="11" s="1"/>
  <c r="P159" i="11"/>
  <c r="Z159" i="11" s="1"/>
  <c r="Q159" i="11"/>
  <c r="AA159" i="11" s="1"/>
  <c r="N156" i="34" s="1"/>
  <c r="B160" i="11"/>
  <c r="C160" i="11"/>
  <c r="D160" i="11"/>
  <c r="E160" i="11"/>
  <c r="F160" i="11"/>
  <c r="G160" i="11"/>
  <c r="H160" i="11"/>
  <c r="I160" i="11"/>
  <c r="J160" i="11"/>
  <c r="K160" i="11"/>
  <c r="L160" i="11"/>
  <c r="V160" i="11" s="1"/>
  <c r="M160" i="11"/>
  <c r="W160" i="11" s="1"/>
  <c r="N160" i="11"/>
  <c r="X160" i="11" s="1"/>
  <c r="O160" i="11"/>
  <c r="Y160" i="11" s="1"/>
  <c r="B161" i="11"/>
  <c r="C161" i="11"/>
  <c r="D161" i="11"/>
  <c r="E161" i="11"/>
  <c r="F161" i="11"/>
  <c r="G161" i="11"/>
  <c r="H161" i="11"/>
  <c r="I161" i="11"/>
  <c r="J161" i="11"/>
  <c r="K161" i="11"/>
  <c r="L161" i="11"/>
  <c r="V161" i="11" s="1"/>
  <c r="M161" i="11"/>
  <c r="W161" i="11" s="1"/>
  <c r="N161" i="11"/>
  <c r="X161" i="11" s="1"/>
  <c r="O161" i="11"/>
  <c r="Y161" i="11" s="1"/>
  <c r="P161" i="11"/>
  <c r="Z161" i="11" s="1"/>
  <c r="Q161" i="11"/>
  <c r="AA161" i="11" s="1"/>
  <c r="N158" i="34" s="1"/>
  <c r="B162" i="11"/>
  <c r="C162" i="11"/>
  <c r="D162" i="11"/>
  <c r="E162" i="11"/>
  <c r="F162" i="11"/>
  <c r="G162" i="11"/>
  <c r="H162" i="11"/>
  <c r="I162" i="11"/>
  <c r="J162" i="11"/>
  <c r="K162" i="11"/>
  <c r="L162" i="11"/>
  <c r="V162" i="11" s="1"/>
  <c r="M162" i="11"/>
  <c r="W162" i="11" s="1"/>
  <c r="N162" i="11"/>
  <c r="X162" i="11" s="1"/>
  <c r="O162" i="11"/>
  <c r="Y162" i="11" s="1"/>
  <c r="P162" i="11"/>
  <c r="Z162" i="11" s="1"/>
  <c r="Q162" i="11"/>
  <c r="AA162" i="11" s="1"/>
  <c r="N159" i="34" s="1"/>
  <c r="B163" i="11"/>
  <c r="C163" i="11"/>
  <c r="D163" i="11"/>
  <c r="E163" i="11"/>
  <c r="F163" i="11"/>
  <c r="G163" i="11"/>
  <c r="H163" i="11"/>
  <c r="I163" i="11"/>
  <c r="J163" i="11"/>
  <c r="K163" i="11"/>
  <c r="L163" i="11"/>
  <c r="V163" i="11" s="1"/>
  <c r="M163" i="11"/>
  <c r="W163" i="11" s="1"/>
  <c r="N163" i="11"/>
  <c r="X163" i="11" s="1"/>
  <c r="O163" i="11"/>
  <c r="Y163" i="11" s="1"/>
  <c r="P163" i="11"/>
  <c r="Z163" i="11" s="1"/>
  <c r="B164" i="11"/>
  <c r="C164" i="11"/>
  <c r="D164" i="11"/>
  <c r="E164" i="11"/>
  <c r="F164" i="11"/>
  <c r="G164" i="11"/>
  <c r="H164" i="11"/>
  <c r="I164" i="11"/>
  <c r="J164" i="11"/>
  <c r="K164" i="11"/>
  <c r="L164" i="11"/>
  <c r="V164" i="11" s="1"/>
  <c r="M164" i="11"/>
  <c r="W164" i="11" s="1"/>
  <c r="N164" i="11"/>
  <c r="X164" i="11" s="1"/>
  <c r="O164" i="11"/>
  <c r="Y164" i="11" s="1"/>
  <c r="P164" i="11"/>
  <c r="Z164" i="11" s="1"/>
  <c r="Q164" i="11"/>
  <c r="AA164" i="11" s="1"/>
  <c r="N161" i="34" s="1"/>
  <c r="H165" i="11"/>
  <c r="I165" i="11"/>
  <c r="J165" i="11"/>
  <c r="K165" i="11"/>
  <c r="L165" i="11"/>
  <c r="V165" i="11" s="1"/>
  <c r="M165" i="11"/>
  <c r="W165" i="11" s="1"/>
  <c r="N165" i="11"/>
  <c r="X165" i="11" s="1"/>
  <c r="O165" i="11"/>
  <c r="Y165" i="11" s="1"/>
  <c r="P165" i="11"/>
  <c r="Z165" i="11" s="1"/>
  <c r="E166" i="11"/>
  <c r="F166" i="11"/>
  <c r="G166" i="11"/>
  <c r="H166" i="11"/>
  <c r="I166" i="11"/>
  <c r="J166" i="11"/>
  <c r="K166" i="11"/>
  <c r="L166" i="11"/>
  <c r="V166" i="11" s="1"/>
  <c r="M166" i="11"/>
  <c r="W166" i="11" s="1"/>
  <c r="N166" i="11"/>
  <c r="X166" i="11" s="1"/>
  <c r="O166" i="11"/>
  <c r="Y166" i="11" s="1"/>
  <c r="P166" i="11"/>
  <c r="Z166" i="11" s="1"/>
  <c r="Q166" i="11"/>
  <c r="AA166" i="11" s="1"/>
  <c r="N163" i="34" s="1"/>
  <c r="B167" i="11"/>
  <c r="C167" i="11"/>
  <c r="D167" i="11"/>
  <c r="E167" i="11"/>
  <c r="F167" i="11"/>
  <c r="G167" i="11"/>
  <c r="H167" i="11"/>
  <c r="I167" i="11"/>
  <c r="J167" i="11"/>
  <c r="K167" i="11"/>
  <c r="L167" i="11"/>
  <c r="V167" i="11" s="1"/>
  <c r="M167" i="11"/>
  <c r="W167" i="11" s="1"/>
  <c r="N167" i="11"/>
  <c r="X167" i="11" s="1"/>
  <c r="O167" i="11"/>
  <c r="Y167" i="11" s="1"/>
  <c r="P167" i="11"/>
  <c r="Z167" i="11" s="1"/>
  <c r="Q167" i="11"/>
  <c r="AA167" i="11" s="1"/>
  <c r="N164" i="34" s="1"/>
  <c r="B168" i="11"/>
  <c r="C168" i="11"/>
  <c r="D168" i="11"/>
  <c r="E168" i="11"/>
  <c r="F168" i="11"/>
  <c r="G168" i="11"/>
  <c r="H168" i="11"/>
  <c r="I168" i="11"/>
  <c r="J168" i="11"/>
  <c r="K168" i="11"/>
  <c r="L168" i="11"/>
  <c r="V168" i="11" s="1"/>
  <c r="M168" i="11"/>
  <c r="W168" i="11" s="1"/>
  <c r="N168" i="11"/>
  <c r="X168" i="11" s="1"/>
  <c r="O168" i="11"/>
  <c r="Y168" i="11" s="1"/>
  <c r="P168" i="11"/>
  <c r="Z168" i="11" s="1"/>
  <c r="Q168" i="11"/>
  <c r="AA168" i="11" s="1"/>
  <c r="N165" i="34" s="1"/>
  <c r="B170" i="11"/>
  <c r="C170" i="11"/>
  <c r="D170" i="11"/>
  <c r="E170" i="11"/>
  <c r="F170" i="11"/>
  <c r="G170" i="11"/>
  <c r="H170" i="11"/>
  <c r="I170" i="11"/>
  <c r="J170" i="11"/>
  <c r="K170" i="11"/>
  <c r="L170" i="11"/>
  <c r="V170" i="11" s="1"/>
  <c r="M170" i="11"/>
  <c r="W170" i="11" s="1"/>
  <c r="N170" i="11"/>
  <c r="X170" i="11" s="1"/>
  <c r="O170" i="11"/>
  <c r="Y170" i="11" s="1"/>
  <c r="P170" i="11"/>
  <c r="Z170" i="11" s="1"/>
  <c r="Q170" i="11"/>
  <c r="AA170" i="11" s="1"/>
  <c r="N167" i="34" s="1"/>
  <c r="K171" i="11"/>
  <c r="L171" i="11"/>
  <c r="V171" i="11" s="1"/>
  <c r="M171" i="11"/>
  <c r="W171" i="11" s="1"/>
  <c r="N171" i="11"/>
  <c r="X171" i="11" s="1"/>
  <c r="O171" i="11"/>
  <c r="Y171" i="11" s="1"/>
  <c r="J172" i="11"/>
  <c r="K172" i="11"/>
  <c r="L172" i="11"/>
  <c r="V172" i="11" s="1"/>
  <c r="M172" i="11"/>
  <c r="W172" i="11" s="1"/>
  <c r="N172" i="11"/>
  <c r="X172" i="11" s="1"/>
  <c r="O172" i="11"/>
  <c r="Y172" i="11" s="1"/>
  <c r="P172" i="11"/>
  <c r="Z172" i="11" s="1"/>
  <c r="Q172" i="11"/>
  <c r="AA172" i="11" s="1"/>
  <c r="N169" i="34" s="1"/>
  <c r="B173" i="11"/>
  <c r="C173" i="11"/>
  <c r="D173" i="11"/>
  <c r="E173" i="11"/>
  <c r="F173" i="11"/>
  <c r="G173" i="11"/>
  <c r="H173" i="11"/>
  <c r="I173" i="11"/>
  <c r="J173" i="11"/>
  <c r="K173" i="11"/>
  <c r="L173" i="11"/>
  <c r="V173" i="11" s="1"/>
  <c r="M173" i="11"/>
  <c r="W173" i="11" s="1"/>
  <c r="N173" i="11"/>
  <c r="X173" i="11" s="1"/>
  <c r="O173" i="11"/>
  <c r="Y173" i="11" s="1"/>
  <c r="P173" i="11"/>
  <c r="Z173" i="11" s="1"/>
  <c r="B174" i="11"/>
  <c r="C174" i="11"/>
  <c r="D174" i="11"/>
  <c r="E174" i="11"/>
  <c r="F174" i="11"/>
  <c r="G174" i="11"/>
  <c r="H174" i="11"/>
  <c r="I174" i="11"/>
  <c r="J174" i="11"/>
  <c r="K174" i="11"/>
  <c r="L174" i="11"/>
  <c r="V174" i="11" s="1"/>
  <c r="M174" i="11"/>
  <c r="W174" i="11" s="1"/>
  <c r="N174" i="11"/>
  <c r="X174" i="11" s="1"/>
  <c r="O174" i="11"/>
  <c r="Y174" i="11" s="1"/>
  <c r="B175" i="11"/>
  <c r="C175" i="11"/>
  <c r="D175" i="11"/>
  <c r="E175" i="11"/>
  <c r="F175" i="11"/>
  <c r="G175" i="11"/>
  <c r="H175" i="11"/>
  <c r="I175" i="11"/>
  <c r="J175" i="11"/>
  <c r="K175" i="11"/>
  <c r="L175" i="11"/>
  <c r="V175" i="11" s="1"/>
  <c r="M175" i="11"/>
  <c r="W175" i="11" s="1"/>
  <c r="N175" i="11"/>
  <c r="X175" i="11" s="1"/>
  <c r="O175" i="11"/>
  <c r="Y175" i="11" s="1"/>
  <c r="B176" i="11"/>
  <c r="C176" i="11"/>
  <c r="D176" i="11"/>
  <c r="E176" i="11"/>
  <c r="F176" i="11"/>
  <c r="G176" i="11"/>
  <c r="H176" i="11"/>
  <c r="I176" i="11"/>
  <c r="J176" i="11"/>
  <c r="K176" i="11"/>
  <c r="L176" i="11"/>
  <c r="V176" i="11" s="1"/>
  <c r="M176" i="11"/>
  <c r="W176" i="11" s="1"/>
  <c r="N176" i="11"/>
  <c r="X176" i="11" s="1"/>
  <c r="O176" i="11"/>
  <c r="Y176" i="11" s="1"/>
  <c r="B177" i="11"/>
  <c r="C177" i="11"/>
  <c r="D177" i="11"/>
  <c r="E177" i="11"/>
  <c r="F177" i="11"/>
  <c r="G177" i="11"/>
  <c r="H177" i="11"/>
  <c r="I177" i="11"/>
  <c r="J177" i="11"/>
  <c r="K177" i="11"/>
  <c r="L177" i="11"/>
  <c r="V177" i="11" s="1"/>
  <c r="M177" i="11"/>
  <c r="W177" i="11" s="1"/>
  <c r="N177" i="11"/>
  <c r="X177" i="11" s="1"/>
  <c r="O177" i="11"/>
  <c r="Y177" i="11" s="1"/>
  <c r="P177" i="11"/>
  <c r="Z177" i="11" s="1"/>
  <c r="B178" i="11"/>
  <c r="C178" i="11"/>
  <c r="D178" i="11"/>
  <c r="E178" i="11"/>
  <c r="F178" i="11"/>
  <c r="G178" i="11"/>
  <c r="H178" i="11"/>
  <c r="I178" i="11"/>
  <c r="J178" i="11"/>
  <c r="K178" i="11"/>
  <c r="L178" i="11"/>
  <c r="V178" i="11" s="1"/>
  <c r="M178" i="11"/>
  <c r="W178" i="11" s="1"/>
  <c r="N178" i="11"/>
  <c r="X178" i="11" s="1"/>
  <c r="O178" i="11"/>
  <c r="Y178" i="11" s="1"/>
  <c r="P178" i="11"/>
  <c r="Z178" i="11" s="1"/>
  <c r="B179" i="11"/>
  <c r="C179" i="11"/>
  <c r="D179" i="11"/>
  <c r="E179" i="11"/>
  <c r="F179" i="11"/>
  <c r="G179" i="11"/>
  <c r="H179" i="11"/>
  <c r="I179" i="11"/>
  <c r="J179" i="11"/>
  <c r="K179" i="11"/>
  <c r="L179" i="11"/>
  <c r="V179" i="11" s="1"/>
  <c r="M179" i="11"/>
  <c r="W179" i="11" s="1"/>
  <c r="N179" i="11"/>
  <c r="X179" i="11" s="1"/>
  <c r="O179" i="11"/>
  <c r="Y179" i="11" s="1"/>
  <c r="P179" i="11"/>
  <c r="Z179" i="11" s="1"/>
  <c r="Q179" i="11"/>
  <c r="AA179" i="11" s="1"/>
  <c r="N176" i="34" s="1"/>
  <c r="B180" i="11"/>
  <c r="C180" i="11"/>
  <c r="D180" i="11"/>
  <c r="E180" i="11"/>
  <c r="F180" i="11"/>
  <c r="G180" i="11"/>
  <c r="H180" i="11"/>
  <c r="I180" i="11"/>
  <c r="J180" i="11"/>
  <c r="K180" i="11"/>
  <c r="L180" i="11"/>
  <c r="V180" i="11" s="1"/>
  <c r="M180" i="11"/>
  <c r="W180" i="11" s="1"/>
  <c r="N180" i="11"/>
  <c r="X180" i="11" s="1"/>
  <c r="O180" i="11"/>
  <c r="Y180" i="11" s="1"/>
  <c r="P180" i="11"/>
  <c r="Z180" i="11" s="1"/>
  <c r="Q180" i="11"/>
  <c r="AA180" i="11" s="1"/>
  <c r="N177" i="34" s="1"/>
  <c r="B181" i="11"/>
  <c r="C181" i="11"/>
  <c r="D181" i="11"/>
  <c r="E181" i="11"/>
  <c r="F181" i="11"/>
  <c r="G181" i="11"/>
  <c r="B183" i="11"/>
  <c r="C183" i="11"/>
  <c r="D183" i="11"/>
  <c r="E183" i="11"/>
  <c r="F183" i="11"/>
  <c r="G183" i="11"/>
  <c r="H183" i="11"/>
  <c r="I183" i="11"/>
  <c r="J183" i="11"/>
  <c r="K183" i="11"/>
  <c r="L183" i="11"/>
  <c r="V183" i="11" s="1"/>
  <c r="M183" i="11"/>
  <c r="W183" i="11" s="1"/>
  <c r="N183" i="11"/>
  <c r="X183" i="11" s="1"/>
  <c r="O183" i="11"/>
  <c r="Y183" i="11" s="1"/>
  <c r="P183" i="11"/>
  <c r="Z183" i="11" s="1"/>
  <c r="Q183" i="11"/>
  <c r="AA183" i="11" s="1"/>
  <c r="N180" i="34" s="1"/>
  <c r="B184" i="11"/>
  <c r="C184" i="11"/>
  <c r="D184" i="11"/>
  <c r="E184" i="11"/>
  <c r="F184" i="11"/>
  <c r="G184" i="11"/>
  <c r="H184" i="11"/>
  <c r="I184" i="11"/>
  <c r="J184" i="11"/>
  <c r="K184" i="11"/>
  <c r="L184" i="11"/>
  <c r="V184" i="11" s="1"/>
  <c r="M184" i="11"/>
  <c r="W184" i="11" s="1"/>
  <c r="N184" i="11"/>
  <c r="X184" i="11" s="1"/>
  <c r="O184" i="11"/>
  <c r="Y184" i="11" s="1"/>
  <c r="P184" i="11"/>
  <c r="Z184" i="11" s="1"/>
  <c r="B185" i="11"/>
  <c r="C185" i="11"/>
  <c r="D185" i="11"/>
  <c r="E185" i="11"/>
  <c r="F185" i="11"/>
  <c r="G185" i="11"/>
  <c r="H185" i="11"/>
  <c r="I185" i="11"/>
  <c r="J185" i="11"/>
  <c r="K185" i="11"/>
  <c r="L185" i="11"/>
  <c r="V185" i="11" s="1"/>
  <c r="M185" i="11"/>
  <c r="W185" i="11" s="1"/>
  <c r="N185" i="11"/>
  <c r="X185" i="11" s="1"/>
  <c r="O185" i="11"/>
  <c r="Y185" i="11" s="1"/>
  <c r="P185" i="11"/>
  <c r="Z185" i="11" s="1"/>
  <c r="Q185" i="11"/>
  <c r="AA185" i="11" s="1"/>
  <c r="N182" i="34" s="1"/>
  <c r="B186" i="11"/>
  <c r="C186" i="11"/>
  <c r="D186" i="11"/>
  <c r="E186" i="11"/>
  <c r="F186" i="11"/>
  <c r="G186" i="11"/>
  <c r="H186" i="11"/>
  <c r="I186" i="11"/>
  <c r="J186" i="11"/>
  <c r="K186" i="11"/>
  <c r="L186" i="11"/>
  <c r="V186" i="11" s="1"/>
  <c r="M186" i="11"/>
  <c r="W186" i="11" s="1"/>
  <c r="N186" i="11"/>
  <c r="X186" i="11" s="1"/>
  <c r="O186" i="11"/>
  <c r="Y186" i="11" s="1"/>
  <c r="P186" i="11"/>
  <c r="Z186" i="11" s="1"/>
  <c r="Q186" i="11"/>
  <c r="AA186" i="11" s="1"/>
  <c r="N183" i="34" s="1"/>
  <c r="B187" i="11"/>
  <c r="C187" i="11"/>
  <c r="D187" i="11"/>
  <c r="E187" i="11"/>
  <c r="F187" i="11"/>
  <c r="G187" i="11"/>
  <c r="H187" i="11"/>
  <c r="I187" i="11"/>
  <c r="J187" i="11"/>
  <c r="K187" i="11"/>
  <c r="L187" i="11"/>
  <c r="V187" i="11" s="1"/>
  <c r="M187" i="11"/>
  <c r="W187" i="11" s="1"/>
  <c r="N187" i="11"/>
  <c r="X187" i="11" s="1"/>
  <c r="O187" i="11"/>
  <c r="Y187" i="11" s="1"/>
  <c r="B188" i="11"/>
  <c r="C188" i="11"/>
  <c r="D188" i="11"/>
  <c r="E188" i="11"/>
  <c r="F188" i="11"/>
  <c r="G188" i="11"/>
  <c r="H188" i="11"/>
  <c r="I188" i="11"/>
  <c r="J188" i="11"/>
  <c r="K188" i="11"/>
  <c r="L188" i="11"/>
  <c r="V188" i="11" s="1"/>
  <c r="M188" i="11"/>
  <c r="W188" i="11" s="1"/>
  <c r="N188" i="11"/>
  <c r="X188" i="11" s="1"/>
  <c r="O188" i="11"/>
  <c r="Y188" i="11" s="1"/>
  <c r="P188" i="11"/>
  <c r="Z188" i="11" s="1"/>
  <c r="Q188" i="11"/>
  <c r="AA188" i="11" s="1"/>
  <c r="N185" i="34" s="1"/>
  <c r="B189" i="11"/>
  <c r="C189" i="11"/>
  <c r="D189" i="11"/>
  <c r="E189" i="11"/>
  <c r="F189" i="11"/>
  <c r="G189" i="11"/>
  <c r="H189" i="11"/>
  <c r="I189" i="11"/>
  <c r="J189" i="11"/>
  <c r="K189" i="11"/>
  <c r="L189" i="11"/>
  <c r="V189" i="11" s="1"/>
  <c r="M189" i="11"/>
  <c r="W189" i="11" s="1"/>
  <c r="N189" i="11"/>
  <c r="X189" i="11" s="1"/>
  <c r="O189" i="11"/>
  <c r="Y189" i="11" s="1"/>
  <c r="P189" i="11"/>
  <c r="Z189" i="11" s="1"/>
  <c r="B190" i="11"/>
  <c r="C190" i="11"/>
  <c r="D190" i="11"/>
  <c r="E190" i="11"/>
  <c r="F190" i="11"/>
  <c r="G190" i="11"/>
  <c r="H190" i="11"/>
  <c r="I190" i="11"/>
  <c r="J190" i="11"/>
  <c r="K190" i="11"/>
  <c r="L190" i="11"/>
  <c r="V190" i="11" s="1"/>
  <c r="M190" i="11"/>
  <c r="W190" i="11" s="1"/>
  <c r="N190" i="11"/>
  <c r="X190" i="11" s="1"/>
  <c r="O190" i="11"/>
  <c r="Y190" i="11" s="1"/>
  <c r="P190" i="11"/>
  <c r="Z190" i="11" s="1"/>
  <c r="B191" i="11"/>
  <c r="C191" i="11"/>
  <c r="D191" i="11"/>
  <c r="E191" i="11"/>
  <c r="F191" i="11"/>
  <c r="G191" i="11"/>
  <c r="H191" i="11"/>
  <c r="I191" i="11"/>
  <c r="J191" i="11"/>
  <c r="K191" i="11"/>
  <c r="L191" i="11"/>
  <c r="V191" i="11" s="1"/>
  <c r="M191" i="11"/>
  <c r="W191" i="11" s="1"/>
  <c r="N191" i="11"/>
  <c r="X191" i="11" s="1"/>
  <c r="O191" i="11"/>
  <c r="Y191" i="11" s="1"/>
  <c r="P191" i="11"/>
  <c r="Z191" i="11" s="1"/>
  <c r="Q191" i="11"/>
  <c r="AA191" i="11" s="1"/>
  <c r="N188" i="34" s="1"/>
  <c r="K193" i="11"/>
  <c r="L193" i="11"/>
  <c r="V193" i="11" s="1"/>
  <c r="M193" i="11"/>
  <c r="W193" i="11" s="1"/>
  <c r="N193" i="11"/>
  <c r="X193" i="11" s="1"/>
  <c r="O193" i="11"/>
  <c r="Y193" i="11" s="1"/>
  <c r="B194" i="11"/>
  <c r="C194" i="11"/>
  <c r="D194" i="11"/>
  <c r="E194" i="11"/>
  <c r="F194" i="11"/>
  <c r="G194" i="11"/>
  <c r="H194" i="11"/>
  <c r="I194" i="11"/>
  <c r="J194" i="11"/>
  <c r="K194" i="11"/>
  <c r="L194" i="11"/>
  <c r="V194" i="11" s="1"/>
  <c r="M194" i="11"/>
  <c r="W194" i="11" s="1"/>
  <c r="N194" i="11"/>
  <c r="X194" i="11" s="1"/>
  <c r="O194" i="11"/>
  <c r="Y194" i="11" s="1"/>
  <c r="P194" i="11"/>
  <c r="Z194" i="11" s="1"/>
  <c r="B195" i="11"/>
  <c r="C195" i="11"/>
  <c r="D195" i="11"/>
  <c r="E195" i="11"/>
  <c r="F195" i="11"/>
  <c r="G195" i="11"/>
  <c r="H195" i="11"/>
  <c r="I195" i="11"/>
  <c r="J195" i="11"/>
  <c r="K195" i="11"/>
  <c r="L195" i="11"/>
  <c r="V195" i="11" s="1"/>
  <c r="M195" i="11"/>
  <c r="W195" i="11" s="1"/>
  <c r="N195" i="11"/>
  <c r="X195" i="11" s="1"/>
  <c r="O195" i="11"/>
  <c r="Y195" i="11" s="1"/>
  <c r="P195" i="11"/>
  <c r="Z195" i="11" s="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AA6" i="11" s="1"/>
  <c r="N3" i="34" s="1"/>
  <c r="F51" i="34" l="1"/>
  <c r="F38" i="34"/>
  <c r="F88" i="34"/>
  <c r="M87" i="36" s="1"/>
  <c r="F133" i="34"/>
  <c r="F81" i="34"/>
  <c r="F70" i="34"/>
  <c r="F119" i="34"/>
  <c r="V119" i="34" s="1"/>
  <c r="F110" i="34"/>
  <c r="F109" i="34"/>
  <c r="V109" i="34" s="1"/>
  <c r="F108" i="34"/>
  <c r="V108" i="34" s="1"/>
  <c r="F92" i="34"/>
  <c r="F91" i="34"/>
  <c r="V91" i="34" s="1"/>
  <c r="F90" i="34"/>
  <c r="V90" i="34" s="1"/>
  <c r="F82" i="34"/>
  <c r="F72" i="34"/>
  <c r="F64" i="34"/>
  <c r="F63" i="34"/>
  <c r="V63" i="34" s="1"/>
  <c r="F62" i="34"/>
  <c r="V62" i="34" s="1"/>
  <c r="F56" i="34"/>
  <c r="V56" i="34" s="1"/>
  <c r="F48" i="34"/>
  <c r="F41" i="34"/>
  <c r="F40" i="34"/>
  <c r="V40" i="34" s="1"/>
  <c r="F39" i="34"/>
  <c r="V39" i="34" s="1"/>
  <c r="F32" i="34"/>
  <c r="F17" i="34"/>
  <c r="F204" i="34"/>
  <c r="F202" i="34"/>
  <c r="F29" i="34"/>
  <c r="V29" i="34" s="1"/>
  <c r="F18" i="34"/>
  <c r="V18" i="34" s="1"/>
  <c r="F198" i="34"/>
  <c r="F197" i="34"/>
  <c r="V197" i="34" s="1"/>
  <c r="F196" i="34"/>
  <c r="V196" i="34" s="1"/>
  <c r="F195" i="34"/>
  <c r="V195" i="34" s="1"/>
  <c r="K211" i="11"/>
  <c r="F191" i="34"/>
  <c r="F181" i="34"/>
  <c r="F180" i="34"/>
  <c r="V180" i="34" s="1"/>
  <c r="F172" i="34"/>
  <c r="V172" i="34" s="1"/>
  <c r="F146" i="34"/>
  <c r="F145" i="34"/>
  <c r="V145" i="34" s="1"/>
  <c r="F124" i="34"/>
  <c r="AF189" i="11"/>
  <c r="AH189" i="11"/>
  <c r="AB189" i="11"/>
  <c r="AC189" i="11"/>
  <c r="AE189" i="11"/>
  <c r="AF188" i="11"/>
  <c r="AH188" i="11"/>
  <c r="AB188" i="11"/>
  <c r="AE188" i="11"/>
  <c r="AC188" i="11"/>
  <c r="AF171" i="11"/>
  <c r="AH171" i="11"/>
  <c r="AB171" i="11"/>
  <c r="AC171" i="11"/>
  <c r="AE171" i="11"/>
  <c r="F161" i="34"/>
  <c r="V161" i="34" s="1"/>
  <c r="F139" i="34"/>
  <c r="M138" i="36" s="1"/>
  <c r="F138" i="34"/>
  <c r="V138" i="34" s="1"/>
  <c r="F137" i="34"/>
  <c r="V137" i="34" s="1"/>
  <c r="AF135" i="11"/>
  <c r="AH135" i="11"/>
  <c r="AB135" i="11"/>
  <c r="AC135" i="11"/>
  <c r="AE135" i="11"/>
  <c r="F130" i="34"/>
  <c r="V130" i="34" s="1"/>
  <c r="AF131" i="11"/>
  <c r="AH131" i="11"/>
  <c r="AB131" i="11"/>
  <c r="AC131" i="11"/>
  <c r="AE131" i="11"/>
  <c r="F123" i="34"/>
  <c r="V123" i="34" s="1"/>
  <c r="AF121" i="11"/>
  <c r="AH121" i="11"/>
  <c r="AB121" i="11"/>
  <c r="AC121" i="11"/>
  <c r="AE121" i="11"/>
  <c r="F100" i="34"/>
  <c r="F99" i="34"/>
  <c r="V99" i="34" s="1"/>
  <c r="F98" i="34"/>
  <c r="V98" i="34" s="1"/>
  <c r="AF92" i="11"/>
  <c r="AH92" i="11"/>
  <c r="AB92" i="11"/>
  <c r="AC92" i="11"/>
  <c r="AE92" i="11"/>
  <c r="AF84" i="11"/>
  <c r="AH84" i="11"/>
  <c r="AB84" i="11"/>
  <c r="AC84" i="11"/>
  <c r="AE84" i="11"/>
  <c r="AF72" i="11"/>
  <c r="AH72" i="11"/>
  <c r="AB72" i="11"/>
  <c r="AC72" i="11"/>
  <c r="AE72" i="11"/>
  <c r="F60" i="34"/>
  <c r="F59" i="34"/>
  <c r="V59" i="34" s="1"/>
  <c r="AE58" i="11"/>
  <c r="AF58" i="11"/>
  <c r="AH58" i="11"/>
  <c r="AB58" i="11"/>
  <c r="AC58" i="11"/>
  <c r="AF57" i="11"/>
  <c r="AH57" i="11"/>
  <c r="AB57" i="11"/>
  <c r="AC57" i="11"/>
  <c r="AE57" i="11"/>
  <c r="AC56" i="11"/>
  <c r="AE56" i="11"/>
  <c r="AF56" i="11"/>
  <c r="AH56" i="11"/>
  <c r="AB56" i="11"/>
  <c r="AC55" i="11"/>
  <c r="AE55" i="11"/>
  <c r="AF55" i="11"/>
  <c r="AH55" i="11"/>
  <c r="AB55" i="11"/>
  <c r="AC50" i="11"/>
  <c r="AF50" i="11"/>
  <c r="AH50" i="11"/>
  <c r="AB50" i="11"/>
  <c r="AE50" i="11"/>
  <c r="AF41" i="11"/>
  <c r="AH41" i="11"/>
  <c r="AB41" i="11"/>
  <c r="AE41" i="11"/>
  <c r="AC41" i="11"/>
  <c r="F37" i="34"/>
  <c r="V37" i="34" s="1"/>
  <c r="AF26" i="11"/>
  <c r="AH26" i="11"/>
  <c r="AB26" i="11"/>
  <c r="AC26" i="11"/>
  <c r="AE26" i="11"/>
  <c r="AF19" i="11"/>
  <c r="AH19" i="11"/>
  <c r="AB19" i="11"/>
  <c r="AC19" i="11"/>
  <c r="AE19" i="11"/>
  <c r="AF18" i="11"/>
  <c r="AH18" i="11"/>
  <c r="AB18" i="11"/>
  <c r="AC18" i="11"/>
  <c r="AE18" i="11"/>
  <c r="AF17" i="11"/>
  <c r="AH17" i="11"/>
  <c r="AB17" i="11"/>
  <c r="AC17" i="11"/>
  <c r="AE17" i="11"/>
  <c r="AF16" i="11"/>
  <c r="AH16" i="11"/>
  <c r="AB16" i="11"/>
  <c r="AC16" i="11"/>
  <c r="AE16" i="11"/>
  <c r="AC15" i="11"/>
  <c r="AF15" i="11"/>
  <c r="AH15" i="11"/>
  <c r="AB15" i="11"/>
  <c r="AE15" i="11"/>
  <c r="AC14" i="11"/>
  <c r="AE14" i="11"/>
  <c r="AF14" i="11"/>
  <c r="AH14" i="11"/>
  <c r="AB14" i="11"/>
  <c r="AC13" i="11"/>
  <c r="AE13" i="11"/>
  <c r="AF13" i="11"/>
  <c r="AH13" i="11"/>
  <c r="AB13" i="11"/>
  <c r="F203" i="34"/>
  <c r="V203" i="34" s="1"/>
  <c r="AF204" i="11"/>
  <c r="AH204" i="11"/>
  <c r="AB204" i="11"/>
  <c r="AC204" i="11"/>
  <c r="AE204" i="11"/>
  <c r="F192" i="34"/>
  <c r="AF190" i="11"/>
  <c r="AH190" i="11"/>
  <c r="AB190" i="11"/>
  <c r="AC190" i="11"/>
  <c r="AE190" i="11"/>
  <c r="F184" i="34"/>
  <c r="F183" i="34"/>
  <c r="V183" i="34" s="1"/>
  <c r="F182" i="34"/>
  <c r="V182" i="34" s="1"/>
  <c r="AF177" i="11"/>
  <c r="AH177" i="11"/>
  <c r="AB177" i="11"/>
  <c r="AC177" i="11"/>
  <c r="AE177" i="11"/>
  <c r="AF158" i="11"/>
  <c r="AH158" i="11"/>
  <c r="AB158" i="11"/>
  <c r="AE158" i="11"/>
  <c r="AC158" i="11"/>
  <c r="F153" i="34"/>
  <c r="F152" i="34"/>
  <c r="V152" i="34" s="1"/>
  <c r="F151" i="34"/>
  <c r="V151" i="34" s="1"/>
  <c r="F150" i="34"/>
  <c r="V150" i="34" s="1"/>
  <c r="F149" i="34"/>
  <c r="V149" i="34" s="1"/>
  <c r="F148" i="34"/>
  <c r="V148" i="34" s="1"/>
  <c r="F147" i="34"/>
  <c r="V147" i="34" s="1"/>
  <c r="F140" i="34"/>
  <c r="AF122" i="11"/>
  <c r="AH122" i="11"/>
  <c r="AB122" i="11"/>
  <c r="AC122" i="11"/>
  <c r="AE122" i="11"/>
  <c r="F116" i="34"/>
  <c r="F115" i="34"/>
  <c r="V115" i="34" s="1"/>
  <c r="AF113" i="11"/>
  <c r="AH113" i="11"/>
  <c r="AB113" i="11"/>
  <c r="AC113" i="11"/>
  <c r="AE113" i="11"/>
  <c r="AF112" i="11"/>
  <c r="AH112" i="11"/>
  <c r="AB112" i="11"/>
  <c r="AE112" i="11"/>
  <c r="AC112" i="11"/>
  <c r="AF111" i="11"/>
  <c r="AH111" i="11"/>
  <c r="AB111" i="11"/>
  <c r="AC111" i="11"/>
  <c r="AE111" i="11"/>
  <c r="F101" i="34"/>
  <c r="AF95" i="11"/>
  <c r="AH95" i="11"/>
  <c r="AB95" i="11"/>
  <c r="AC95" i="11"/>
  <c r="AE95" i="11"/>
  <c r="AF94" i="11"/>
  <c r="AH94" i="11"/>
  <c r="AB94" i="11"/>
  <c r="AC94" i="11"/>
  <c r="AE94" i="11"/>
  <c r="AF93" i="11"/>
  <c r="AH93" i="11"/>
  <c r="AB93" i="11"/>
  <c r="AC93" i="11"/>
  <c r="AE93" i="11"/>
  <c r="AF85" i="11"/>
  <c r="AH85" i="11"/>
  <c r="AB85" i="11"/>
  <c r="AC85" i="11"/>
  <c r="AE85" i="11"/>
  <c r="F79" i="34"/>
  <c r="F78" i="34"/>
  <c r="V78" i="34" s="1"/>
  <c r="AF75" i="11"/>
  <c r="AH75" i="11"/>
  <c r="AB75" i="11"/>
  <c r="AC75" i="11"/>
  <c r="AE75" i="11"/>
  <c r="F65" i="34"/>
  <c r="V65" i="34" s="1"/>
  <c r="AF67" i="11"/>
  <c r="AH67" i="11"/>
  <c r="AB67" i="11"/>
  <c r="AC67" i="11"/>
  <c r="AE67" i="11"/>
  <c r="AF66" i="11"/>
  <c r="AH66" i="11"/>
  <c r="AB66" i="11"/>
  <c r="AE66" i="11"/>
  <c r="AC66" i="11"/>
  <c r="AF65" i="11"/>
  <c r="AH65" i="11"/>
  <c r="AB65" i="11"/>
  <c r="AC65" i="11"/>
  <c r="AE65" i="11"/>
  <c r="F61" i="34"/>
  <c r="V61" i="34" s="1"/>
  <c r="AC59" i="11"/>
  <c r="AF59" i="11"/>
  <c r="AH59" i="11"/>
  <c r="AB59" i="11"/>
  <c r="AE59" i="11"/>
  <c r="AF51" i="11"/>
  <c r="AH51" i="11"/>
  <c r="AB51" i="11"/>
  <c r="AC51" i="11"/>
  <c r="AE51" i="11"/>
  <c r="AF44" i="11"/>
  <c r="AH44" i="11"/>
  <c r="AB44" i="11"/>
  <c r="AC44" i="11"/>
  <c r="AE44" i="11"/>
  <c r="AF43" i="11"/>
  <c r="AH43" i="11"/>
  <c r="AB43" i="11"/>
  <c r="AC43" i="11"/>
  <c r="AE43" i="11"/>
  <c r="AF42" i="11"/>
  <c r="AH42" i="11"/>
  <c r="AB42" i="11"/>
  <c r="AC42" i="11"/>
  <c r="AE42" i="11"/>
  <c r="AF35" i="11"/>
  <c r="AH35" i="11"/>
  <c r="AB35" i="11"/>
  <c r="AC35" i="11"/>
  <c r="AE35" i="11"/>
  <c r="AF34" i="11"/>
  <c r="AH34" i="11"/>
  <c r="AB34" i="11"/>
  <c r="AC34" i="11"/>
  <c r="AE34" i="11"/>
  <c r="AF27" i="11"/>
  <c r="AH27" i="11"/>
  <c r="AB27" i="11"/>
  <c r="AC27" i="11"/>
  <c r="AE27" i="11"/>
  <c r="AC20" i="11"/>
  <c r="AE20" i="11"/>
  <c r="AF20" i="11"/>
  <c r="AH20" i="11"/>
  <c r="AB20" i="11"/>
  <c r="F9" i="34"/>
  <c r="V9" i="34" s="1"/>
  <c r="Z6" i="11"/>
  <c r="P211" i="11"/>
  <c r="Y6" i="11"/>
  <c r="AE6" i="11" s="1"/>
  <c r="O211" i="11"/>
  <c r="AF191" i="11"/>
  <c r="AH191" i="11"/>
  <c r="AB191" i="11"/>
  <c r="AC191" i="11"/>
  <c r="AE191" i="11"/>
  <c r="AF178" i="11"/>
  <c r="AH178" i="11"/>
  <c r="AB178" i="11"/>
  <c r="AC178" i="11"/>
  <c r="AE178" i="11"/>
  <c r="F173" i="34"/>
  <c r="V173" i="34" s="1"/>
  <c r="AF173" i="11"/>
  <c r="AH173" i="11"/>
  <c r="AB173" i="11"/>
  <c r="AC173" i="11"/>
  <c r="AE173" i="11"/>
  <c r="AF172" i="11"/>
  <c r="AH172" i="11"/>
  <c r="AB172" i="11"/>
  <c r="AC172" i="11"/>
  <c r="AE172" i="11"/>
  <c r="F167" i="34"/>
  <c r="V167" i="34" s="1"/>
  <c r="F165" i="34"/>
  <c r="V165" i="34" s="1"/>
  <c r="F164" i="34"/>
  <c r="V164" i="34" s="1"/>
  <c r="F163" i="34"/>
  <c r="V163" i="34" s="1"/>
  <c r="AF160" i="11"/>
  <c r="AH160" i="11"/>
  <c r="AB160" i="11"/>
  <c r="AC160" i="11"/>
  <c r="AE160" i="11"/>
  <c r="AF159" i="11"/>
  <c r="AH159" i="11"/>
  <c r="AB159" i="11"/>
  <c r="AC159" i="11"/>
  <c r="AE159" i="11"/>
  <c r="F154" i="34"/>
  <c r="AF146" i="11"/>
  <c r="AH146" i="11"/>
  <c r="AB146" i="11"/>
  <c r="AE146" i="11"/>
  <c r="AC146" i="11"/>
  <c r="F142" i="34"/>
  <c r="F141" i="34"/>
  <c r="V141" i="34" s="1"/>
  <c r="F127" i="34"/>
  <c r="F126" i="34"/>
  <c r="V126" i="34" s="1"/>
  <c r="F125" i="34"/>
  <c r="V125" i="34" s="1"/>
  <c r="F117" i="34"/>
  <c r="AF114" i="11"/>
  <c r="AH114" i="11"/>
  <c r="AB114" i="11"/>
  <c r="AC114" i="11"/>
  <c r="AE114" i="11"/>
  <c r="F107" i="34"/>
  <c r="F102" i="34"/>
  <c r="AF97" i="11"/>
  <c r="AH97" i="11"/>
  <c r="AB97" i="11"/>
  <c r="AC97" i="11"/>
  <c r="AE97" i="11"/>
  <c r="AF96" i="11"/>
  <c r="AH96" i="11"/>
  <c r="AB96" i="11"/>
  <c r="AC96" i="11"/>
  <c r="AE96" i="11"/>
  <c r="F87" i="34"/>
  <c r="V87" i="34" s="1"/>
  <c r="F86" i="34"/>
  <c r="V86" i="34" s="1"/>
  <c r="F85" i="34"/>
  <c r="V85" i="34" s="1"/>
  <c r="AF86" i="11"/>
  <c r="AH86" i="11"/>
  <c r="AB86" i="11"/>
  <c r="AC86" i="11"/>
  <c r="AE86" i="11"/>
  <c r="F80" i="34"/>
  <c r="F68" i="34"/>
  <c r="F67" i="34"/>
  <c r="V67" i="34" s="1"/>
  <c r="AF52" i="11"/>
  <c r="AH52" i="11"/>
  <c r="AB52" i="11"/>
  <c r="AC52" i="11"/>
  <c r="AE52" i="11"/>
  <c r="AC47" i="11"/>
  <c r="AE47" i="11"/>
  <c r="AF47" i="11"/>
  <c r="AH47" i="11"/>
  <c r="AB47" i="11"/>
  <c r="AC46" i="11"/>
  <c r="AE46" i="11"/>
  <c r="AF46" i="11"/>
  <c r="AH46" i="11"/>
  <c r="AB46" i="11"/>
  <c r="AE45" i="11"/>
  <c r="AF45" i="11"/>
  <c r="AH45" i="11"/>
  <c r="AB45" i="11"/>
  <c r="AC45" i="11"/>
  <c r="AF36" i="11"/>
  <c r="AH36" i="11"/>
  <c r="AB36" i="11"/>
  <c r="AC36" i="11"/>
  <c r="AE36" i="11"/>
  <c r="AC31" i="11"/>
  <c r="AE31" i="11"/>
  <c r="AF31" i="11"/>
  <c r="AH31" i="11"/>
  <c r="AB31" i="11"/>
  <c r="AC30" i="11"/>
  <c r="AE30" i="11"/>
  <c r="AF30" i="11"/>
  <c r="AH30" i="11"/>
  <c r="AB30" i="11"/>
  <c r="AC29" i="11"/>
  <c r="AE29" i="11"/>
  <c r="AF29" i="11"/>
  <c r="AH29" i="11"/>
  <c r="AB29" i="11"/>
  <c r="AE28" i="11"/>
  <c r="AF28" i="11"/>
  <c r="AH28" i="11"/>
  <c r="AB28" i="11"/>
  <c r="AC28" i="11"/>
  <c r="F22" i="34"/>
  <c r="M21" i="36" s="1"/>
  <c r="F21" i="34"/>
  <c r="V21" i="34" s="1"/>
  <c r="F20" i="34"/>
  <c r="V20" i="34" s="1"/>
  <c r="X6" i="11"/>
  <c r="N211" i="11"/>
  <c r="AF193" i="11"/>
  <c r="AH193" i="11"/>
  <c r="AB193" i="11"/>
  <c r="AC193" i="11"/>
  <c r="AE193" i="11"/>
  <c r="F186" i="34"/>
  <c r="F185" i="34"/>
  <c r="V185" i="34" s="1"/>
  <c r="AF180" i="11"/>
  <c r="AH180" i="11"/>
  <c r="AB180" i="11"/>
  <c r="AC180" i="11"/>
  <c r="AE180" i="11"/>
  <c r="AF179" i="11"/>
  <c r="AH179" i="11"/>
  <c r="AB179" i="11"/>
  <c r="AC179" i="11"/>
  <c r="AE179" i="11"/>
  <c r="AF174" i="11"/>
  <c r="AH174" i="11"/>
  <c r="AB174" i="11"/>
  <c r="AC174" i="11"/>
  <c r="AE174" i="11"/>
  <c r="F168" i="34"/>
  <c r="AF165" i="11"/>
  <c r="AH165" i="11"/>
  <c r="AB165" i="11"/>
  <c r="AC165" i="11"/>
  <c r="AE165" i="11"/>
  <c r="AF147" i="11"/>
  <c r="AH147" i="11"/>
  <c r="AB147" i="11"/>
  <c r="AC147" i="11"/>
  <c r="AE147" i="11"/>
  <c r="F132" i="34"/>
  <c r="V132" i="34" s="1"/>
  <c r="AF132" i="11"/>
  <c r="AH132" i="11"/>
  <c r="AB132" i="11"/>
  <c r="AC132" i="11"/>
  <c r="AE132" i="11"/>
  <c r="F128" i="34"/>
  <c r="V128" i="34" s="1"/>
  <c r="AF125" i="11"/>
  <c r="AH125" i="11"/>
  <c r="AB125" i="11"/>
  <c r="AC125" i="11"/>
  <c r="AE125" i="11"/>
  <c r="AF124" i="11"/>
  <c r="AH124" i="11"/>
  <c r="AB124" i="11"/>
  <c r="AC124" i="11"/>
  <c r="AE124" i="11"/>
  <c r="F118" i="34"/>
  <c r="AF116" i="11"/>
  <c r="AH116" i="11"/>
  <c r="AB116" i="11"/>
  <c r="AE116" i="11"/>
  <c r="AC116" i="11"/>
  <c r="AF115" i="11"/>
  <c r="AH115" i="11"/>
  <c r="AB115" i="11"/>
  <c r="AC115" i="11"/>
  <c r="AE115" i="11"/>
  <c r="AF107" i="11"/>
  <c r="AH107" i="11"/>
  <c r="AB107" i="11"/>
  <c r="AC107" i="11"/>
  <c r="AE107" i="11"/>
  <c r="AF106" i="11"/>
  <c r="AH106" i="11"/>
  <c r="AB106" i="11"/>
  <c r="AC106" i="11"/>
  <c r="AE106" i="11"/>
  <c r="AF99" i="11"/>
  <c r="AH99" i="11"/>
  <c r="AB99" i="11"/>
  <c r="AC99" i="11"/>
  <c r="AE99" i="11"/>
  <c r="AF98" i="11"/>
  <c r="AH98" i="11"/>
  <c r="AB98" i="11"/>
  <c r="AC98" i="11"/>
  <c r="AE98" i="11"/>
  <c r="F89" i="34"/>
  <c r="AF87" i="11"/>
  <c r="AH87" i="11"/>
  <c r="AB87" i="11"/>
  <c r="AC87" i="11"/>
  <c r="AE87" i="11"/>
  <c r="AF78" i="11"/>
  <c r="AH78" i="11"/>
  <c r="AB78" i="11"/>
  <c r="AC78" i="11"/>
  <c r="AE78" i="11"/>
  <c r="AF77" i="11"/>
  <c r="AH77" i="11"/>
  <c r="AB77" i="11"/>
  <c r="AC77" i="11"/>
  <c r="AE77" i="11"/>
  <c r="AF76" i="11"/>
  <c r="AH76" i="11"/>
  <c r="AB76" i="11"/>
  <c r="AC76" i="11"/>
  <c r="AE76" i="11"/>
  <c r="F69" i="34"/>
  <c r="V69" i="34" s="1"/>
  <c r="AF61" i="11"/>
  <c r="AH61" i="11"/>
  <c r="AB61" i="11"/>
  <c r="AC61" i="11"/>
  <c r="AE61" i="11"/>
  <c r="AF60" i="11"/>
  <c r="AH60" i="11"/>
  <c r="AB60" i="11"/>
  <c r="AC60" i="11"/>
  <c r="AE60" i="11"/>
  <c r="F55" i="34"/>
  <c r="F54" i="34"/>
  <c r="V54" i="34" s="1"/>
  <c r="F53" i="34"/>
  <c r="V53" i="34" s="1"/>
  <c r="F52" i="34"/>
  <c r="V52" i="34" s="1"/>
  <c r="F47" i="34"/>
  <c r="M46" i="36" s="1"/>
  <c r="AC48" i="11"/>
  <c r="AE48" i="11"/>
  <c r="AF48" i="11"/>
  <c r="AH48" i="11"/>
  <c r="AB48" i="11"/>
  <c r="F30" i="34"/>
  <c r="AF32" i="11"/>
  <c r="AH32" i="11"/>
  <c r="AB32" i="11"/>
  <c r="AE32" i="11"/>
  <c r="AC32" i="11"/>
  <c r="F23" i="34"/>
  <c r="AC21" i="11"/>
  <c r="AE21" i="11"/>
  <c r="AF21" i="11"/>
  <c r="AH21" i="11"/>
  <c r="AB21" i="11"/>
  <c r="F16" i="34"/>
  <c r="M15" i="36" s="1"/>
  <c r="F15" i="34"/>
  <c r="V15" i="34" s="1"/>
  <c r="F14" i="34"/>
  <c r="V14" i="34" s="1"/>
  <c r="F13" i="34"/>
  <c r="V13" i="34" s="1"/>
  <c r="F12" i="34"/>
  <c r="V12" i="34" s="1"/>
  <c r="F11" i="34"/>
  <c r="V11" i="34" s="1"/>
  <c r="F10" i="34"/>
  <c r="V10" i="34" s="1"/>
  <c r="F201" i="34"/>
  <c r="AF201" i="11"/>
  <c r="AH201" i="11"/>
  <c r="AB201" i="11"/>
  <c r="AC201" i="11"/>
  <c r="AE201" i="11"/>
  <c r="AF200" i="11"/>
  <c r="AH200" i="11"/>
  <c r="AB200" i="11"/>
  <c r="AC200" i="11"/>
  <c r="AE200" i="11"/>
  <c r="AF199" i="11"/>
  <c r="AH199" i="11"/>
  <c r="AB199" i="11"/>
  <c r="AC199" i="11"/>
  <c r="AE199" i="11"/>
  <c r="AF198" i="11"/>
  <c r="AH198" i="11"/>
  <c r="AB198" i="11"/>
  <c r="AC198" i="11"/>
  <c r="AE198" i="11"/>
  <c r="AF197" i="11"/>
  <c r="AH197" i="11"/>
  <c r="AB197" i="11"/>
  <c r="AC197" i="11"/>
  <c r="AE197" i="11"/>
  <c r="AF196" i="11"/>
  <c r="AH196" i="11"/>
  <c r="AB196" i="11"/>
  <c r="AC196" i="11"/>
  <c r="AE196" i="11"/>
  <c r="F187" i="34"/>
  <c r="F174" i="34"/>
  <c r="AF163" i="11"/>
  <c r="AH163" i="11"/>
  <c r="AB163" i="11"/>
  <c r="AC163" i="11"/>
  <c r="AE163" i="11"/>
  <c r="AF162" i="11"/>
  <c r="AH162" i="11"/>
  <c r="AB162" i="11"/>
  <c r="AE162" i="11"/>
  <c r="AC162" i="11"/>
  <c r="AF161" i="11"/>
  <c r="AH161" i="11"/>
  <c r="AB161" i="11"/>
  <c r="AC161" i="11"/>
  <c r="AE161" i="11"/>
  <c r="F155" i="34"/>
  <c r="AF139" i="11"/>
  <c r="AH139" i="11"/>
  <c r="AB139" i="11"/>
  <c r="AC139" i="11"/>
  <c r="AE139" i="11"/>
  <c r="AF138" i="11"/>
  <c r="AH138" i="11"/>
  <c r="AB138" i="11"/>
  <c r="AC138" i="11"/>
  <c r="AE138" i="11"/>
  <c r="AF137" i="11"/>
  <c r="AH137" i="11"/>
  <c r="AB137" i="11"/>
  <c r="AC137" i="11"/>
  <c r="AE137" i="11"/>
  <c r="AF117" i="11"/>
  <c r="AH117" i="11"/>
  <c r="AB117" i="11"/>
  <c r="AC117" i="11"/>
  <c r="AE117" i="11"/>
  <c r="AF108" i="11"/>
  <c r="AH108" i="11"/>
  <c r="AB108" i="11"/>
  <c r="AC108" i="11"/>
  <c r="AE108" i="11"/>
  <c r="AF100" i="11"/>
  <c r="AH100" i="11"/>
  <c r="AB100" i="11"/>
  <c r="AC100" i="11"/>
  <c r="AE100" i="11"/>
  <c r="AF80" i="11"/>
  <c r="AH80" i="11"/>
  <c r="AB80" i="11"/>
  <c r="AC80" i="11"/>
  <c r="AE80" i="11"/>
  <c r="AF79" i="11"/>
  <c r="AH79" i="11"/>
  <c r="AB79" i="11"/>
  <c r="AC79" i="11"/>
  <c r="AE79" i="11"/>
  <c r="AC39" i="11"/>
  <c r="AE39" i="11"/>
  <c r="AF39" i="11"/>
  <c r="AH39" i="11"/>
  <c r="AB39" i="11"/>
  <c r="AC38" i="11"/>
  <c r="AE38" i="11"/>
  <c r="AF38" i="11"/>
  <c r="AH38" i="11"/>
  <c r="AB38" i="11"/>
  <c r="AE37" i="11"/>
  <c r="AF37" i="11"/>
  <c r="AH37" i="11"/>
  <c r="AB37" i="11"/>
  <c r="AC37" i="11"/>
  <c r="F31" i="34"/>
  <c r="V31" i="34" s="1"/>
  <c r="F24" i="34"/>
  <c r="AF11" i="11"/>
  <c r="AH11" i="11"/>
  <c r="AB11" i="11"/>
  <c r="AC11" i="11"/>
  <c r="AE11" i="11"/>
  <c r="AF10" i="11"/>
  <c r="AH10" i="11"/>
  <c r="AB10" i="11"/>
  <c r="AC10" i="11"/>
  <c r="AE10" i="11"/>
  <c r="AF8" i="11"/>
  <c r="AH8" i="11"/>
  <c r="AB8" i="11"/>
  <c r="AC8" i="11"/>
  <c r="AE8" i="11"/>
  <c r="AE7" i="11"/>
  <c r="AF7" i="11"/>
  <c r="AH7" i="11"/>
  <c r="AB7" i="11"/>
  <c r="AC7" i="11"/>
  <c r="AF194" i="11"/>
  <c r="AH194" i="11"/>
  <c r="AB194" i="11"/>
  <c r="AC194" i="11"/>
  <c r="AE194" i="11"/>
  <c r="F188" i="34"/>
  <c r="V188" i="34" s="1"/>
  <c r="AF184" i="11"/>
  <c r="AH184" i="11"/>
  <c r="AB184" i="11"/>
  <c r="AE184" i="11"/>
  <c r="AC184" i="11"/>
  <c r="AF183" i="11"/>
  <c r="AH183" i="11"/>
  <c r="AB183" i="11"/>
  <c r="AC183" i="11"/>
  <c r="AE183" i="11"/>
  <c r="F175" i="34"/>
  <c r="AF175" i="11"/>
  <c r="AH175" i="11"/>
  <c r="AB175" i="11"/>
  <c r="AC175" i="11"/>
  <c r="AE175" i="11"/>
  <c r="F170" i="34"/>
  <c r="M169" i="36" s="1"/>
  <c r="F169" i="34"/>
  <c r="V169" i="34" s="1"/>
  <c r="AF164" i="11"/>
  <c r="AH164" i="11"/>
  <c r="AB164" i="11"/>
  <c r="AC164" i="11"/>
  <c r="AE164" i="11"/>
  <c r="F157" i="34"/>
  <c r="F156" i="34"/>
  <c r="V156" i="34" s="1"/>
  <c r="AF149" i="11"/>
  <c r="AH149" i="11"/>
  <c r="AB149" i="11"/>
  <c r="AC149" i="11"/>
  <c r="AE149" i="11"/>
  <c r="AF148" i="11"/>
  <c r="AH148" i="11"/>
  <c r="AB148" i="11"/>
  <c r="AC148" i="11"/>
  <c r="AE148" i="11"/>
  <c r="F143" i="34"/>
  <c r="AF142" i="11"/>
  <c r="AH142" i="11"/>
  <c r="AB142" i="11"/>
  <c r="AC142" i="11"/>
  <c r="AE142" i="11"/>
  <c r="AF141" i="11"/>
  <c r="AH141" i="11"/>
  <c r="AB141" i="11"/>
  <c r="AC141" i="11"/>
  <c r="AE141" i="11"/>
  <c r="AF140" i="11"/>
  <c r="AH140" i="11"/>
  <c r="AB140" i="11"/>
  <c r="AC140" i="11"/>
  <c r="AE140" i="11"/>
  <c r="AF133" i="11"/>
  <c r="AH133" i="11"/>
  <c r="AB133" i="11"/>
  <c r="AC133" i="11"/>
  <c r="AE133" i="11"/>
  <c r="AF127" i="11"/>
  <c r="AH127" i="11"/>
  <c r="AB127" i="11"/>
  <c r="AC127" i="11"/>
  <c r="AE127" i="11"/>
  <c r="AF126" i="11"/>
  <c r="AH126" i="11"/>
  <c r="AB126" i="11"/>
  <c r="AC126" i="11"/>
  <c r="AE126" i="11"/>
  <c r="F111" i="34"/>
  <c r="AF103" i="11"/>
  <c r="AH103" i="11"/>
  <c r="AB103" i="11"/>
  <c r="AC103" i="11"/>
  <c r="AE103" i="11"/>
  <c r="AF102" i="11"/>
  <c r="AH102" i="11"/>
  <c r="AB102" i="11"/>
  <c r="AC102" i="11"/>
  <c r="AE102" i="11"/>
  <c r="AF101" i="11"/>
  <c r="AH101" i="11"/>
  <c r="AB101" i="11"/>
  <c r="AC101" i="11"/>
  <c r="AE101" i="11"/>
  <c r="F94" i="34"/>
  <c r="F93" i="34"/>
  <c r="V93" i="34" s="1"/>
  <c r="F83" i="34"/>
  <c r="AC63" i="11"/>
  <c r="AF63" i="11"/>
  <c r="AH63" i="11"/>
  <c r="AB63" i="11"/>
  <c r="AE63" i="11"/>
  <c r="AF62" i="11"/>
  <c r="AH62" i="11"/>
  <c r="AB62" i="11"/>
  <c r="AC62" i="11"/>
  <c r="AE62" i="11"/>
  <c r="F49" i="34"/>
  <c r="V49" i="34" s="1"/>
  <c r="F44" i="34"/>
  <c r="F43" i="34"/>
  <c r="V43" i="34" s="1"/>
  <c r="F42" i="34"/>
  <c r="V42" i="34" s="1"/>
  <c r="AC40" i="11"/>
  <c r="AE40" i="11"/>
  <c r="AF40" i="11"/>
  <c r="AH40" i="11"/>
  <c r="AB40" i="11"/>
  <c r="F33" i="34"/>
  <c r="F28" i="34"/>
  <c r="F27" i="34"/>
  <c r="V27" i="34" s="1"/>
  <c r="F26" i="34"/>
  <c r="V26" i="34" s="1"/>
  <c r="F25" i="34"/>
  <c r="V25" i="34" s="1"/>
  <c r="AF206" i="11"/>
  <c r="AH206" i="11"/>
  <c r="AB206" i="11"/>
  <c r="AE206" i="11"/>
  <c r="AC206" i="11"/>
  <c r="AF195" i="11"/>
  <c r="AH195" i="11"/>
  <c r="AB195" i="11"/>
  <c r="AC195" i="11"/>
  <c r="AE195" i="11"/>
  <c r="F190" i="34"/>
  <c r="AF187" i="11"/>
  <c r="AH187" i="11"/>
  <c r="AB187" i="11"/>
  <c r="AC187" i="11"/>
  <c r="AE187" i="11"/>
  <c r="AF186" i="11"/>
  <c r="AH186" i="11"/>
  <c r="AB186" i="11"/>
  <c r="AC186" i="11"/>
  <c r="AE186" i="11"/>
  <c r="AF185" i="11"/>
  <c r="AH185" i="11"/>
  <c r="AB185" i="11"/>
  <c r="AC185" i="11"/>
  <c r="AE185" i="11"/>
  <c r="F177" i="34"/>
  <c r="V177" i="34" s="1"/>
  <c r="F176" i="34"/>
  <c r="V176" i="34" s="1"/>
  <c r="F171" i="34"/>
  <c r="V171" i="34" s="1"/>
  <c r="F162" i="34"/>
  <c r="AF156" i="11"/>
  <c r="AH156" i="11"/>
  <c r="AB156" i="11"/>
  <c r="AC156" i="11"/>
  <c r="AE156" i="11"/>
  <c r="AF155" i="11"/>
  <c r="AH155" i="11"/>
  <c r="AB155" i="11"/>
  <c r="AC155" i="11"/>
  <c r="AE155" i="11"/>
  <c r="AF154" i="11"/>
  <c r="AH154" i="11"/>
  <c r="AB154" i="11"/>
  <c r="AE154" i="11"/>
  <c r="AC154" i="11"/>
  <c r="AF153" i="11"/>
  <c r="AH153" i="11"/>
  <c r="AB153" i="11"/>
  <c r="AC153" i="11"/>
  <c r="AE153" i="11"/>
  <c r="AF152" i="11"/>
  <c r="AH152" i="11"/>
  <c r="AB152" i="11"/>
  <c r="AC152" i="11"/>
  <c r="AE152" i="11"/>
  <c r="AF151" i="11"/>
  <c r="AH151" i="11"/>
  <c r="AB151" i="11"/>
  <c r="AC151" i="11"/>
  <c r="AE151" i="11"/>
  <c r="AF150" i="11"/>
  <c r="AH150" i="11"/>
  <c r="AB150" i="11"/>
  <c r="AE150" i="11"/>
  <c r="AC150" i="11"/>
  <c r="F144" i="34"/>
  <c r="AF143" i="11"/>
  <c r="AH143" i="11"/>
  <c r="AB143" i="11"/>
  <c r="AC143" i="11"/>
  <c r="AE143" i="11"/>
  <c r="F129" i="34"/>
  <c r="F122" i="34"/>
  <c r="V122" i="34" s="1"/>
  <c r="F121" i="34"/>
  <c r="V121" i="34" s="1"/>
  <c r="AF119" i="11"/>
  <c r="AH119" i="11"/>
  <c r="AB119" i="11"/>
  <c r="AC119" i="11"/>
  <c r="AE119" i="11"/>
  <c r="AF118" i="11"/>
  <c r="AH118" i="11"/>
  <c r="AB118" i="11"/>
  <c r="AC118" i="11"/>
  <c r="AE118" i="11"/>
  <c r="F113" i="34"/>
  <c r="M112" i="36" s="1"/>
  <c r="F112" i="34"/>
  <c r="V112" i="34" s="1"/>
  <c r="F104" i="34"/>
  <c r="F103" i="34"/>
  <c r="V103" i="34" s="1"/>
  <c r="AF104" i="11"/>
  <c r="AH104" i="11"/>
  <c r="AB104" i="11"/>
  <c r="AC104" i="11"/>
  <c r="AE104" i="11"/>
  <c r="F96" i="34"/>
  <c r="F95" i="34"/>
  <c r="V95" i="34" s="1"/>
  <c r="F84" i="34"/>
  <c r="V84" i="34" s="1"/>
  <c r="AF82" i="11"/>
  <c r="AH82" i="11"/>
  <c r="AB82" i="11"/>
  <c r="AC82" i="11"/>
  <c r="AE82" i="11"/>
  <c r="AF81" i="11"/>
  <c r="AH81" i="11"/>
  <c r="AB81" i="11"/>
  <c r="AC81" i="11"/>
  <c r="AE81" i="11"/>
  <c r="F75" i="34"/>
  <c r="F74" i="34"/>
  <c r="V74" i="34" s="1"/>
  <c r="F73" i="34"/>
  <c r="V73" i="34" s="1"/>
  <c r="AF68" i="11"/>
  <c r="AH68" i="11"/>
  <c r="AB68" i="11"/>
  <c r="AC68" i="11"/>
  <c r="AE68" i="11"/>
  <c r="AF64" i="11"/>
  <c r="AH64" i="11"/>
  <c r="AB64" i="11"/>
  <c r="AC64" i="11"/>
  <c r="AE64" i="11"/>
  <c r="F58" i="34"/>
  <c r="V58" i="34" s="1"/>
  <c r="F57" i="34"/>
  <c r="V57" i="34" s="1"/>
  <c r="F45" i="34"/>
  <c r="AC12" i="11"/>
  <c r="AE12" i="11"/>
  <c r="AF12" i="11"/>
  <c r="AH12" i="11"/>
  <c r="AB12" i="11"/>
  <c r="F194" i="34"/>
  <c r="V194" i="34" s="1"/>
  <c r="F193" i="34"/>
  <c r="V193" i="34" s="1"/>
  <c r="W6" i="11"/>
  <c r="M211" i="11"/>
  <c r="V6" i="11"/>
  <c r="L211" i="11"/>
  <c r="AF176" i="11"/>
  <c r="AH176" i="11"/>
  <c r="AB176" i="11"/>
  <c r="AC176" i="11"/>
  <c r="AE176" i="11"/>
  <c r="AF170" i="11"/>
  <c r="AH170" i="11"/>
  <c r="AB170" i="11"/>
  <c r="AC170" i="11"/>
  <c r="AE170" i="11"/>
  <c r="AF168" i="11"/>
  <c r="AH168" i="11"/>
  <c r="AB168" i="11"/>
  <c r="AC168" i="11"/>
  <c r="AE168" i="11"/>
  <c r="AF167" i="11"/>
  <c r="AH167" i="11"/>
  <c r="AB167" i="11"/>
  <c r="AC167" i="11"/>
  <c r="AE167" i="11"/>
  <c r="AF166" i="11"/>
  <c r="AH166" i="11"/>
  <c r="AB166" i="11"/>
  <c r="AE166" i="11"/>
  <c r="AC166" i="11"/>
  <c r="F160" i="34"/>
  <c r="F159" i="34"/>
  <c r="V159" i="34" s="1"/>
  <c r="F158" i="34"/>
  <c r="V158" i="34" s="1"/>
  <c r="AF157" i="11"/>
  <c r="AH157" i="11"/>
  <c r="AB157" i="11"/>
  <c r="AC157" i="11"/>
  <c r="AE157" i="11"/>
  <c r="AF144" i="11"/>
  <c r="AH144" i="11"/>
  <c r="AB144" i="11"/>
  <c r="AC144" i="11"/>
  <c r="AE144" i="11"/>
  <c r="F136" i="34"/>
  <c r="F135" i="34"/>
  <c r="V135" i="34" s="1"/>
  <c r="F134" i="34"/>
  <c r="V134" i="34" s="1"/>
  <c r="AF130" i="11"/>
  <c r="AH130" i="11"/>
  <c r="AB130" i="11"/>
  <c r="AC130" i="11"/>
  <c r="AE130" i="11"/>
  <c r="AF129" i="11"/>
  <c r="AH129" i="11"/>
  <c r="AB129" i="11"/>
  <c r="AC129" i="11"/>
  <c r="AE129" i="11"/>
  <c r="AF128" i="11"/>
  <c r="AH128" i="11"/>
  <c r="AB128" i="11"/>
  <c r="AC128" i="11"/>
  <c r="AE128" i="11"/>
  <c r="AF120" i="11"/>
  <c r="AH120" i="11"/>
  <c r="AB120" i="11"/>
  <c r="AE120" i="11"/>
  <c r="AC120" i="11"/>
  <c r="F114" i="34"/>
  <c r="AF110" i="11"/>
  <c r="AH110" i="11"/>
  <c r="AB110" i="11"/>
  <c r="AC110" i="11"/>
  <c r="AE110" i="11"/>
  <c r="F105" i="34"/>
  <c r="V105" i="34" s="1"/>
  <c r="AF105" i="11"/>
  <c r="AH105" i="11"/>
  <c r="AB105" i="11"/>
  <c r="AC105" i="11"/>
  <c r="AE105" i="11"/>
  <c r="F97" i="34"/>
  <c r="AF91" i="11"/>
  <c r="AH91" i="11"/>
  <c r="AB91" i="11"/>
  <c r="AC91" i="11"/>
  <c r="AE91" i="11"/>
  <c r="AF90" i="11"/>
  <c r="AH90" i="11"/>
  <c r="AB90" i="11"/>
  <c r="AC90" i="11"/>
  <c r="AE90" i="11"/>
  <c r="AF89" i="11"/>
  <c r="AH89" i="11"/>
  <c r="AB89" i="11"/>
  <c r="AC89" i="11"/>
  <c r="AE89" i="11"/>
  <c r="AF88" i="11"/>
  <c r="AH88" i="11"/>
  <c r="AB88" i="11"/>
  <c r="AC88" i="11"/>
  <c r="AE88" i="11"/>
  <c r="AF83" i="11"/>
  <c r="AH83" i="11"/>
  <c r="AB83" i="11"/>
  <c r="AC83" i="11"/>
  <c r="AE83" i="11"/>
  <c r="F77" i="34"/>
  <c r="F76" i="34"/>
  <c r="V76" i="34" s="1"/>
  <c r="AF71" i="11"/>
  <c r="AH71" i="11"/>
  <c r="AB71" i="11"/>
  <c r="AC71" i="11"/>
  <c r="AE71" i="11"/>
  <c r="AF70" i="11"/>
  <c r="AH70" i="11"/>
  <c r="AB70" i="11"/>
  <c r="AC70" i="11"/>
  <c r="AE70" i="11"/>
  <c r="AE54" i="11"/>
  <c r="AF54" i="11"/>
  <c r="AH54" i="11"/>
  <c r="AB54" i="11"/>
  <c r="AC54" i="11"/>
  <c r="F46" i="34"/>
  <c r="F36" i="34"/>
  <c r="F35" i="34"/>
  <c r="V35" i="34" s="1"/>
  <c r="F34" i="34"/>
  <c r="V34" i="34" s="1"/>
  <c r="AF25" i="11"/>
  <c r="AH25" i="11"/>
  <c r="AB25" i="11"/>
  <c r="AC25" i="11"/>
  <c r="AE25" i="11"/>
  <c r="AF24" i="11"/>
  <c r="AH24" i="11"/>
  <c r="AB24" i="11"/>
  <c r="AE24" i="11"/>
  <c r="AC24" i="11"/>
  <c r="AC23" i="11"/>
  <c r="AE23" i="11"/>
  <c r="AF23" i="11"/>
  <c r="AH23" i="11"/>
  <c r="AB23" i="11"/>
  <c r="F8" i="34"/>
  <c r="V8" i="34" s="1"/>
  <c r="F7" i="34"/>
  <c r="V7" i="34" s="1"/>
  <c r="F5" i="34"/>
  <c r="F4" i="34"/>
  <c r="V4" i="34" s="1"/>
  <c r="F199" i="34"/>
  <c r="AH33" i="11"/>
  <c r="AB33" i="11"/>
  <c r="AF33" i="11"/>
  <c r="AC33" i="11"/>
  <c r="AE33" i="11"/>
  <c r="M76" i="36" l="1"/>
  <c r="V77" i="34"/>
  <c r="U207" i="34"/>
  <c r="AC6" i="11"/>
  <c r="AE209" i="11"/>
  <c r="AC209" i="11"/>
  <c r="F3" i="34"/>
  <c r="E207" i="34" s="1"/>
  <c r="AF6" i="11"/>
  <c r="AF209" i="11" s="1"/>
  <c r="AH6" i="11"/>
  <c r="AH209" i="11" s="1"/>
  <c r="AB6" i="11"/>
  <c r="AF210" i="11"/>
  <c r="AH210" i="11" l="1"/>
  <c r="F207" i="34"/>
  <c r="D207" i="34"/>
  <c r="B207" i="34"/>
  <c r="H207" i="34"/>
  <c r="C207" i="34"/>
  <c r="F206" i="34"/>
  <c r="G207" i="34"/>
  <c r="V3" i="34"/>
  <c r="R207" i="34" l="1"/>
  <c r="X207" i="34"/>
  <c r="W207" i="34"/>
  <c r="V207" i="34"/>
  <c r="T207" i="34"/>
  <c r="S207" i="34"/>
</calcChain>
</file>

<file path=xl/sharedStrings.xml><?xml version="1.0" encoding="utf-8"?>
<sst xmlns="http://schemas.openxmlformats.org/spreadsheetml/2006/main" count="7734" uniqueCount="1432">
  <si>
    <t>Balance of Payments Standard Presentation by Indicator: Current Account, Goods and Services, Services, Credit, US Dollars</t>
  </si>
  <si>
    <t>Millions of U.S. Dollars</t>
  </si>
  <si>
    <t>Click here for country specific metadata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</si>
  <si>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</si>
  <si>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</si>
  <si>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</si>
  <si>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</si>
  <si>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</si>
  <si>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</si>
  <si>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</si>
  <si>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</si>
  <si>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</si>
  <si>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</si>
  <si>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</si>
  <si>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</si>
  <si>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</si>
  <si>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</si>
  <si>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</si>
  <si>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</si>
  <si>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Afghanistan, Islamic Rep. of</t>
  </si>
  <si>
    <t>...</t>
  </si>
  <si>
    <t>...</t>
  </si>
  <si>
    <t>...</t>
  </si>
  <si>
    <t>K 1,290.6</t>
  </si>
  <si>
    <t>Albania</t>
  </si>
  <si>
    <t>K 2,736.4</t>
  </si>
  <si>
    <t>Algeria</t>
  </si>
  <si>
    <t>K 3,489.4</t>
  </si>
  <si>
    <t>...</t>
  </si>
  <si>
    <t>Andorra, Principality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</si>
  <si>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</si>
  <si>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</si>
  <si>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</si>
  <si>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</si>
  <si>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</si>
  <si>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</si>
  <si>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</si>
  <si>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</si>
  <si>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</si>
  <si>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</si>
  <si>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</si>
  <si>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</si>
  <si>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</si>
  <si>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</si>
  <si>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K 2,204.9</t>
  </si>
  <si>
    <t>...</t>
  </si>
  <si>
    <t>Angola</t>
  </si>
  <si>
    <t>K 623.2</t>
  </si>
  <si>
    <t>Anguilla</t>
  </si>
  <si>
    <t>K 175.8</t>
  </si>
  <si>
    <t>...</t>
  </si>
  <si>
    <t>...</t>
  </si>
  <si>
    <t>Antigua and Barbuda</t>
  </si>
  <si>
    <t>K 928.6</t>
  </si>
  <si>
    <t>...</t>
  </si>
  <si>
    <t>...</t>
  </si>
  <si>
    <t>Argentina</t>
  </si>
  <si>
    <t>K 7,911.0</t>
  </si>
  <si>
    <t>Armenia, Rep. of</t>
  </si>
  <si>
    <t>Aruba, Kingdom of the Netherlands</t>
  </si>
  <si>
    <t>K 2,060.3</t>
  </si>
  <si>
    <t>Australia</t>
  </si>
  <si>
    <t>Austria</t>
  </si>
  <si>
    <t>K 45,591.8</t>
  </si>
  <si>
    <t>Azerbaijan, Rep. of</t>
  </si>
  <si>
    <t>K 4,130.9</t>
  </si>
  <si>
    <t>Bahamas, The</t>
  </si>
  <si>
    <t>...</t>
  </si>
  <si>
    <t>Bahrain, Kingdom of</t>
  </si>
  <si>
    <t>K 9,112.5</t>
  </si>
  <si>
    <t>...</t>
  </si>
  <si>
    <t>...</t>
  </si>
  <si>
    <t>Bangladesh</t>
  </si>
  <si>
    <t>K 1,496.9</t>
  </si>
  <si>
    <t>Barbados</t>
  </si>
  <si>
    <t>...</t>
  </si>
  <si>
    <t>...</t>
  </si>
  <si>
    <t>...</t>
  </si>
  <si>
    <t>...</t>
  </si>
  <si>
    <t>Belarus, Rep. of</t>
  </si>
  <si>
    <t>Belgium</t>
  </si>
  <si>
    <t>K 97,004.9</t>
  </si>
  <si>
    <t>Belgium-Luxembourg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</si>
  <si>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</si>
  <si>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</si>
  <si>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</si>
  <si>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</si>
  <si>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</si>
  <si>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</si>
  <si>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</si>
  <si>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</si>
  <si>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</si>
  <si>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</si>
  <si>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</si>
  <si>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</si>
  <si>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</si>
  <si>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</si>
  <si>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</si>
  <si>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</si>
  <si>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Belize</t>
  </si>
  <si>
    <t>K 340.2</t>
  </si>
  <si>
    <t>...</t>
  </si>
  <si>
    <t>Benin</t>
  </si>
  <si>
    <t>K 411.7</t>
  </si>
  <si>
    <t>...</t>
  </si>
  <si>
    <t>Bermuda</t>
  </si>
  <si>
    <t>...</t>
  </si>
  <si>
    <t>K 1,592.3</t>
  </si>
  <si>
    <t>...</t>
  </si>
  <si>
    <t>Bhutan</t>
  </si>
  <si>
    <t>...</t>
  </si>
  <si>
    <t>K 51.7</t>
  </si>
  <si>
    <t>Bolivia</t>
  </si>
  <si>
    <t>K 1,191.8</t>
  </si>
  <si>
    <t>Bosnia and Herzegovina</t>
  </si>
  <si>
    <t>K 1,801.2</t>
  </si>
  <si>
    <t>Botswana</t>
  </si>
  <si>
    <t>K 639.8</t>
  </si>
  <si>
    <t>...</t>
  </si>
  <si>
    <t>Brazil</t>
  </si>
  <si>
    <t>K 30,671.5</t>
  </si>
  <si>
    <t>Brunei Darussalam</t>
  </si>
  <si>
    <t>K 462.1</t>
  </si>
  <si>
    <t>...</t>
  </si>
  <si>
    <t>Bulgaria</t>
  </si>
  <si>
    <t>K 6,562.4</t>
  </si>
  <si>
    <t>Burkina Faso</t>
  </si>
  <si>
    <t>K 416.2</t>
  </si>
  <si>
    <t>...</t>
  </si>
  <si>
    <t>Burundi</t>
  </si>
  <si>
    <t>K 34.8</t>
  </si>
  <si>
    <t>...</t>
  </si>
  <si>
    <t>...</t>
  </si>
  <si>
    <t>Cabo Verde</t>
  </si>
  <si>
    <t>K 591.7</t>
  </si>
  <si>
    <t>Cambodia</t>
  </si>
  <si>
    <t>K 2,028.5</t>
  </si>
  <si>
    <t>Cameroon</t>
  </si>
  <si>
    <t>K 1,656.9</t>
  </si>
  <si>
    <t>...</t>
  </si>
  <si>
    <t>Canada</t>
  </si>
  <si>
    <t>Cayman Islands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</si>
  <si>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</si>
  <si>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</si>
  <si>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</si>
  <si>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</si>
  <si>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</si>
  <si>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</si>
  <si>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</si>
  <si>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</si>
  <si>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</si>
  <si>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</si>
  <si>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</si>
  <si>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K 3,076.4</t>
  </si>
  <si>
    <t>...</t>
  </si>
  <si>
    <t>Central African Rep.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</si>
  <si>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</si>
  <si>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</si>
  <si>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</si>
  <si>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</si>
  <si>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</si>
  <si>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</si>
  <si>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</si>
  <si>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</si>
  <si>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</si>
  <si>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</si>
  <si>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</si>
  <si>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</si>
  <si>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</si>
  <si>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</si>
  <si>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</si>
  <si>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</si>
  <si>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Chad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</si>
  <si>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</si>
  <si>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</si>
  <si>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</si>
  <si>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</si>
  <si>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</si>
  <si>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</si>
  <si>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</si>
  <si>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</si>
  <si>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</si>
  <si>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</si>
  <si>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</si>
  <si>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</si>
  <si>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</si>
  <si>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</si>
  <si>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</si>
  <si>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</si>
  <si>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Chile</t>
  </si>
  <si>
    <t>China, P.R.: Hong Kong</t>
  </si>
  <si>
    <t>China, P.R.: Macao</t>
  </si>
  <si>
    <t>...</t>
  </si>
  <si>
    <t>China, P.R.: Mainland</t>
  </si>
  <si>
    <t>K 78,468.7</t>
  </si>
  <si>
    <t>Colombia</t>
  </si>
  <si>
    <t>Comoros, Union of the</t>
  </si>
  <si>
    <t>...</t>
  </si>
  <si>
    <t>...</t>
  </si>
  <si>
    <t>Congo, Dem. Rep. of the</t>
  </si>
  <si>
    <t>K 739.4</t>
  </si>
  <si>
    <t>...</t>
  </si>
  <si>
    <t>Congo, Rep. of</t>
  </si>
  <si>
    <t>K 155.5</t>
  </si>
  <si>
    <t>...</t>
  </si>
  <si>
    <t>...</t>
  </si>
  <si>
    <t>...</t>
  </si>
  <si>
    <t>...</t>
  </si>
  <si>
    <t>Costa Rica</t>
  </si>
  <si>
    <t>...</t>
  </si>
  <si>
    <t>Côte d'Ivoire</t>
  </si>
  <si>
    <t>K 1,018.0</t>
  </si>
  <si>
    <t>...</t>
  </si>
  <si>
    <t>Croatia, Rep. of</t>
  </si>
  <si>
    <t>Curaçao and Sint Maarten</t>
  </si>
  <si>
    <t>...</t>
  </si>
  <si>
    <t>...</t>
  </si>
  <si>
    <t>...</t>
  </si>
  <si>
    <t>...</t>
  </si>
  <si>
    <t>...</t>
  </si>
  <si>
    <t>...</t>
  </si>
  <si>
    <t>K 2,223.4</t>
  </si>
  <si>
    <t>...</t>
  </si>
  <si>
    <t>Curaçao, Kingdom of the Netherlands</t>
  </si>
  <si>
    <t>...</t>
  </si>
  <si>
    <t>...</t>
  </si>
  <si>
    <t>...</t>
  </si>
  <si>
    <t>...</t>
  </si>
  <si>
    <t>...</t>
  </si>
  <si>
    <t>...</t>
  </si>
  <si>
    <t>K 1,304.6</t>
  </si>
  <si>
    <t>...</t>
  </si>
  <si>
    <t>Cyprus</t>
  </si>
  <si>
    <t>K 10,653.3</t>
  </si>
  <si>
    <t>Czech Rep.</t>
  </si>
  <si>
    <t>Czechoslovakia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</si>
  <si>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</si>
  <si>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</si>
  <si>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</si>
  <si>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</si>
  <si>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</si>
  <si>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</si>
  <si>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</si>
  <si>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</si>
  <si>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</si>
  <si>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</si>
  <si>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</si>
  <si>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</si>
  <si>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</si>
  <si>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</si>
  <si>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</si>
  <si>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</si>
  <si>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Denmark</t>
  </si>
  <si>
    <t>K 43,860.6</t>
  </si>
  <si>
    <t>Djibouti</t>
  </si>
  <si>
    <t>...</t>
  </si>
  <si>
    <t>Dominica</t>
  </si>
  <si>
    <t>K 234.3</t>
  </si>
  <si>
    <t>...</t>
  </si>
  <si>
    <t>...</t>
  </si>
  <si>
    <t>Dominican Rep.</t>
  </si>
  <si>
    <t>K 5,454.5</t>
  </si>
  <si>
    <t>Eastern Caribbean Currency Union</t>
  </si>
  <si>
    <t>K 3,216.0</t>
  </si>
  <si>
    <t>...</t>
  </si>
  <si>
    <t>...</t>
  </si>
  <si>
    <t>Ecuador</t>
  </si>
  <si>
    <t>K 2,675.5</t>
  </si>
  <si>
    <t>Egypt, Arab Rep. of</t>
  </si>
  <si>
    <t>...</t>
  </si>
  <si>
    <t>El Salvador</t>
  </si>
  <si>
    <t>Equatorial Guinea,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</si>
  <si>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</si>
  <si>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</si>
  <si>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</si>
  <si>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</si>
  <si>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</si>
  <si>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</si>
  <si>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</si>
  <si>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</si>
  <si>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</si>
  <si>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</si>
  <si>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</si>
  <si>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</si>
  <si>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</si>
  <si>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</si>
  <si>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</si>
  <si>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</si>
  <si>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Eritrea, The State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</si>
  <si>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</si>
  <si>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</si>
  <si>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</si>
  <si>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</si>
  <si>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</si>
  <si>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</si>
  <si>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</si>
  <si>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</si>
  <si>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</si>
  <si>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</si>
  <si>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</si>
  <si>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</si>
  <si>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</si>
  <si>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</si>
  <si>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</si>
  <si>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</si>
  <si>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Estonia, Rep. of</t>
  </si>
  <si>
    <t>Eswatini, Kingdom of</t>
  </si>
  <si>
    <t>K 81.1</t>
  </si>
  <si>
    <t>Ethiopia, The Federal Dem. Rep. of</t>
  </si>
  <si>
    <t>...</t>
  </si>
  <si>
    <t>...</t>
  </si>
  <si>
    <t>Euro Area</t>
  </si>
  <si>
    <t>K 778,630.0</t>
  </si>
  <si>
    <t>Faroe Islands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</si>
  <si>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</si>
  <si>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</si>
  <si>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</si>
  <si>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</si>
  <si>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</si>
  <si>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</si>
  <si>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</si>
  <si>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</si>
  <si>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</si>
  <si>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Fiji, Rep. of</t>
  </si>
  <si>
    <t>K 930.1</t>
  </si>
  <si>
    <t>Finland</t>
  </si>
  <si>
    <t>K 12,259.6</t>
  </si>
  <si>
    <t>...</t>
  </si>
  <si>
    <t>France</t>
  </si>
  <si>
    <t>French Polynesia</t>
  </si>
  <si>
    <t>K 1,331.6</t>
  </si>
  <si>
    <t>...</t>
  </si>
  <si>
    <t>...</t>
  </si>
  <si>
    <t>...</t>
  </si>
  <si>
    <t>...</t>
  </si>
  <si>
    <t>Gabon</t>
  </si>
  <si>
    <t>...</t>
  </si>
  <si>
    <t>...</t>
  </si>
  <si>
    <t>...</t>
  </si>
  <si>
    <t>...</t>
  </si>
  <si>
    <t>...</t>
  </si>
  <si>
    <t>...</t>
  </si>
  <si>
    <t>Gambia, The</t>
  </si>
  <si>
    <t>...</t>
  </si>
  <si>
    <t>...</t>
  </si>
  <si>
    <t>Georgia</t>
  </si>
  <si>
    <t>Germany</t>
  </si>
  <si>
    <t>Ghana</t>
  </si>
  <si>
    <t>K 1,810.1</t>
  </si>
  <si>
    <t>...</t>
  </si>
  <si>
    <t>Greece</t>
  </si>
  <si>
    <t>K 38,075.5</t>
  </si>
  <si>
    <t>Grenada</t>
  </si>
  <si>
    <t>K 431.8</t>
  </si>
  <si>
    <t>...</t>
  </si>
  <si>
    <t>...</t>
  </si>
  <si>
    <t>Guatemala</t>
  </si>
  <si>
    <t>K 2,226.0</t>
  </si>
  <si>
    <t>Guinea</t>
  </si>
  <si>
    <t>K 72.2</t>
  </si>
  <si>
    <t>...</t>
  </si>
  <si>
    <t>Guinea-Bissau</t>
  </si>
  <si>
    <t>K 33.4</t>
  </si>
  <si>
    <t>...</t>
  </si>
  <si>
    <t>Guyana</t>
  </si>
  <si>
    <t>K 144.8</t>
  </si>
  <si>
    <t>...</t>
  </si>
  <si>
    <t>Haiti</t>
  </si>
  <si>
    <t>...</t>
  </si>
  <si>
    <t>Honduras</t>
  </si>
  <si>
    <t>...</t>
  </si>
  <si>
    <t>Hungary</t>
  </si>
  <si>
    <t>Iceland</t>
  </si>
  <si>
    <t>India</t>
  </si>
  <si>
    <t>K 92,889.5</t>
  </si>
  <si>
    <t>Indonesia</t>
  </si>
  <si>
    <t>K 16,670.5</t>
  </si>
  <si>
    <t>Iran, Islamic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</si>
  <si>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</si>
  <si>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</si>
  <si>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</si>
  <si>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</si>
  <si>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</si>
  <si>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</si>
  <si>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</si>
  <si>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</si>
  <si>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</si>
  <si>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</si>
  <si>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</si>
  <si>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</si>
  <si>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</si>
  <si>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</si>
  <si>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</si>
  <si>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</si>
  <si>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Iraq</t>
  </si>
  <si>
    <t>K 2,804.2</t>
  </si>
  <si>
    <t>...</t>
  </si>
  <si>
    <t>Ireland</t>
  </si>
  <si>
    <t>K 132,425.5</t>
  </si>
  <si>
    <t>...</t>
  </si>
  <si>
    <t>Israel</t>
  </si>
  <si>
    <t>K 37,367.5</t>
  </si>
  <si>
    <t>Italy</t>
  </si>
  <si>
    <t>Jamaica</t>
  </si>
  <si>
    <t>K 2,620.2</t>
  </si>
  <si>
    <t>...</t>
  </si>
  <si>
    <t>Japan</t>
  </si>
  <si>
    <t>Jordan</t>
  </si>
  <si>
    <t>K 5,723.5</t>
  </si>
  <si>
    <t>...</t>
  </si>
  <si>
    <t>Kazakhstan, Rep. of</t>
  </si>
  <si>
    <t>Kenya</t>
  </si>
  <si>
    <t>K 4,134.2</t>
  </si>
  <si>
    <t>...</t>
  </si>
  <si>
    <t>Kiribati</t>
  </si>
  <si>
    <t>...</t>
  </si>
  <si>
    <t>K 8.2</t>
  </si>
  <si>
    <t>...</t>
  </si>
  <si>
    <t>Korea, Rep. of</t>
  </si>
  <si>
    <t>Kosovo, Rep. of</t>
  </si>
  <si>
    <t>K 1,159.3</t>
  </si>
  <si>
    <t>Kuwait</t>
  </si>
  <si>
    <t>K 11,466.2</t>
  </si>
  <si>
    <t>...</t>
  </si>
  <si>
    <t>Kyrgyz Rep.</t>
  </si>
  <si>
    <t>K 600.1</t>
  </si>
  <si>
    <t>...</t>
  </si>
  <si>
    <t>Lao People's Dem. Rep.</t>
  </si>
  <si>
    <t>K 645.8</t>
  </si>
  <si>
    <t>...</t>
  </si>
  <si>
    <t>Latvia</t>
  </si>
  <si>
    <t>Lebanon</t>
  </si>
  <si>
    <t>...</t>
  </si>
  <si>
    <t>Lesotho, Kingdom of</t>
  </si>
  <si>
    <t>K 33.8</t>
  </si>
  <si>
    <t>Liberia</t>
  </si>
  <si>
    <t>K 125.3</t>
  </si>
  <si>
    <t>...</t>
  </si>
  <si>
    <t>Libya</t>
  </si>
  <si>
    <t>K 79.2</t>
  </si>
  <si>
    <t>...</t>
  </si>
  <si>
    <t>...</t>
  </si>
  <si>
    <t>Lithuania</t>
  </si>
  <si>
    <t>Luxembourg</t>
  </si>
  <si>
    <t>Madagascar, Rep. of</t>
  </si>
  <si>
    <t>K 494.3</t>
  </si>
  <si>
    <t>...</t>
  </si>
  <si>
    <t>Malawi</t>
  </si>
  <si>
    <t>...</t>
  </si>
  <si>
    <t>Malaysia</t>
  </si>
  <si>
    <t>K 34,676.1</t>
  </si>
  <si>
    <t>Maldives</t>
  </si>
  <si>
    <t>K 2,098.4</t>
  </si>
  <si>
    <t>...</t>
  </si>
  <si>
    <t>Mali</t>
  </si>
  <si>
    <t>K 274.3</t>
  </si>
  <si>
    <t>...</t>
  </si>
  <si>
    <t>...</t>
  </si>
  <si>
    <t>Malta</t>
  </si>
  <si>
    <t>Marshall Islands, Rep. of the</t>
  </si>
  <si>
    <t>K 9.8</t>
  </si>
  <si>
    <t>...</t>
  </si>
  <si>
    <t>...</t>
  </si>
  <si>
    <t>Mauritania, Islamic Rep. of</t>
  </si>
  <si>
    <t>...</t>
  </si>
  <si>
    <t>...</t>
  </si>
  <si>
    <t>...</t>
  </si>
  <si>
    <t>...</t>
  </si>
  <si>
    <t>...</t>
  </si>
  <si>
    <t>...</t>
  </si>
  <si>
    <t>...</t>
  </si>
  <si>
    <t>K 167.2</t>
  </si>
  <si>
    <t>...</t>
  </si>
  <si>
    <t>Mauritius</t>
  </si>
  <si>
    <t>K 2,776.7</t>
  </si>
  <si>
    <t>...</t>
  </si>
  <si>
    <t>Mexico</t>
  </si>
  <si>
    <t>K 16,012.4</t>
  </si>
  <si>
    <t>Micronesia, Federated States of</t>
  </si>
  <si>
    <t>...</t>
  </si>
  <si>
    <t>...</t>
  </si>
  <si>
    <t>...</t>
  </si>
  <si>
    <t>...</t>
  </si>
  <si>
    <t>K 32.0</t>
  </si>
  <si>
    <t>...</t>
  </si>
  <si>
    <t>...</t>
  </si>
  <si>
    <t>...</t>
  </si>
  <si>
    <t>...</t>
  </si>
  <si>
    <t>...</t>
  </si>
  <si>
    <t>...</t>
  </si>
  <si>
    <t>Moldova, Rep. of</t>
  </si>
  <si>
    <t>K 779.4</t>
  </si>
  <si>
    <t>Mongolia</t>
  </si>
  <si>
    <t>Montenegro</t>
  </si>
  <si>
    <t>...</t>
  </si>
  <si>
    <t>...</t>
  </si>
  <si>
    <t>K 1,048.3</t>
  </si>
  <si>
    <t>Montserrat</t>
  </si>
  <si>
    <t>K 15.7</t>
  </si>
  <si>
    <t>...</t>
  </si>
  <si>
    <t>...</t>
  </si>
  <si>
    <t>Morocco</t>
  </si>
  <si>
    <t>K 16,236.4</t>
  </si>
  <si>
    <t>Mozambique, Rep. of</t>
  </si>
  <si>
    <t>Myanmar</t>
  </si>
  <si>
    <t>K 2,745.8</t>
  </si>
  <si>
    <t>...</t>
  </si>
  <si>
    <t>Namibia</t>
  </si>
  <si>
    <t>K 615.3</t>
  </si>
  <si>
    <t>Nauru, Rep. of</t>
  </si>
  <si>
    <t>...</t>
  </si>
  <si>
    <t>...</t>
  </si>
  <si>
    <t>...</t>
  </si>
  <si>
    <t>K 1.7</t>
  </si>
  <si>
    <t>...</t>
  </si>
  <si>
    <t>...</t>
  </si>
  <si>
    <t>Nepal</t>
  </si>
  <si>
    <t>Netherlands Antilles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</si>
  <si>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</si>
  <si>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</si>
  <si>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</si>
  <si>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</si>
  <si>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</si>
  <si>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</si>
  <si>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</si>
  <si>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</si>
  <si>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</si>
  <si>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</si>
  <si>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</si>
  <si>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Netherlands, The</t>
  </si>
  <si>
    <t>New Caledonia</t>
  </si>
  <si>
    <t>K 559.1</t>
  </si>
  <si>
    <t>...</t>
  </si>
  <si>
    <t>...</t>
  </si>
  <si>
    <t>...</t>
  </si>
  <si>
    <t>...</t>
  </si>
  <si>
    <t>New Zealand</t>
  </si>
  <si>
    <t>Nicaragua</t>
  </si>
  <si>
    <t>K 530.7</t>
  </si>
  <si>
    <t>Niger</t>
  </si>
  <si>
    <t>K 69.4</t>
  </si>
  <si>
    <t>...</t>
  </si>
  <si>
    <t>Nigeria</t>
  </si>
  <si>
    <t>K 1,991.4</t>
  </si>
  <si>
    <t>North Macedonia, Republic of</t>
  </si>
  <si>
    <t>Norway</t>
  </si>
  <si>
    <t>K 46,524.0</t>
  </si>
  <si>
    <t>...</t>
  </si>
  <si>
    <t>Oman</t>
  </si>
  <si>
    <t>...</t>
  </si>
  <si>
    <t>Pakistan</t>
  </si>
  <si>
    <t>K 3,664.0</t>
  </si>
  <si>
    <t>Palau, Rep. of</t>
  </si>
  <si>
    <t>K 71.7</t>
  </si>
  <si>
    <t>...</t>
  </si>
  <si>
    <t>...</t>
  </si>
  <si>
    <t>...</t>
  </si>
  <si>
    <t>Panama</t>
  </si>
  <si>
    <t>K 9,970.0</t>
  </si>
  <si>
    <t>...</t>
  </si>
  <si>
    <t>Papua New Guinea</t>
  </si>
  <si>
    <t>...</t>
  </si>
  <si>
    <t>...</t>
  </si>
  <si>
    <t>Paraguay</t>
  </si>
  <si>
    <t>Peru</t>
  </si>
  <si>
    <t>...</t>
  </si>
  <si>
    <t>Philippines</t>
  </si>
  <si>
    <t>K 8,610.9</t>
  </si>
  <si>
    <t>Poland, Rep. of</t>
  </si>
  <si>
    <t>Portugal</t>
  </si>
  <si>
    <t>Qatar</t>
  </si>
  <si>
    <t>...</t>
  </si>
  <si>
    <t>...</t>
  </si>
  <si>
    <t>...</t>
  </si>
  <si>
    <t>...</t>
  </si>
  <si>
    <t>...</t>
  </si>
  <si>
    <t>...</t>
  </si>
  <si>
    <t>Romania</t>
  </si>
  <si>
    <t>K 9,668.1</t>
  </si>
  <si>
    <t>Russian Federation</t>
  </si>
  <si>
    <t>Rwanda</t>
  </si>
  <si>
    <t>...</t>
  </si>
  <si>
    <t>...</t>
  </si>
  <si>
    <t>...</t>
  </si>
  <si>
    <t>...</t>
  </si>
  <si>
    <t>...</t>
  </si>
  <si>
    <t>K 405.5</t>
  </si>
  <si>
    <t>...</t>
  </si>
  <si>
    <t>Samoa</t>
  </si>
  <si>
    <t>K 129.7</t>
  </si>
  <si>
    <t>...</t>
  </si>
  <si>
    <t>...</t>
  </si>
  <si>
    <t>São Tomé and Príncipe, Dem. Rep. of</t>
  </si>
  <si>
    <t>...</t>
  </si>
  <si>
    <t>Saudi Arabia</t>
  </si>
  <si>
    <t>K 11,401.1</t>
  </si>
  <si>
    <t>Senegal</t>
  </si>
  <si>
    <t>K 762.1</t>
  </si>
  <si>
    <t>...</t>
  </si>
  <si>
    <t>...</t>
  </si>
  <si>
    <t>Serbia, Rep. of</t>
  </si>
  <si>
    <t>...</t>
  </si>
  <si>
    <t>...</t>
  </si>
  <si>
    <t>K 3,158.9</t>
  </si>
  <si>
    <t>Seychelles</t>
  </si>
  <si>
    <t>K 456.2</t>
  </si>
  <si>
    <t>Sierra Leone</t>
  </si>
  <si>
    <t>K 75.8</t>
  </si>
  <si>
    <t>...</t>
  </si>
  <si>
    <t>Singapore</t>
  </si>
  <si>
    <t>Sint Maarten, Kingdom of the Netherlands</t>
  </si>
  <si>
    <t>...</t>
  </si>
  <si>
    <t>...</t>
  </si>
  <si>
    <t>...</t>
  </si>
  <si>
    <t>...</t>
  </si>
  <si>
    <t>...</t>
  </si>
  <si>
    <t>...</t>
  </si>
  <si>
    <t>K 899.9</t>
  </si>
  <si>
    <t>...</t>
  </si>
  <si>
    <t>Slovak Rep.</t>
  </si>
  <si>
    <t>Slovenia, Rep. of</t>
  </si>
  <si>
    <t>K 7,445.7</t>
  </si>
  <si>
    <t>Solomon Islands</t>
  </si>
  <si>
    <t>K 48.6</t>
  </si>
  <si>
    <t>Somalia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</si>
  <si>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</si>
  <si>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</si>
  <si>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</si>
  <si>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</si>
  <si>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</si>
  <si>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</si>
  <si>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</si>
  <si>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</si>
  <si>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</si>
  <si>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</si>
  <si>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</si>
  <si>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</si>
  <si>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</si>
  <si>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</si>
  <si>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</si>
  <si>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</si>
  <si>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South Africa</t>
  </si>
  <si>
    <t>South Sudan,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</si>
  <si>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</si>
  <si>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</si>
  <si>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</si>
  <si>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</si>
  <si>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</si>
  <si>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</si>
  <si>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</si>
  <si>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</si>
  <si>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</si>
  <si>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K 33.3</t>
  </si>
  <si>
    <t>...</t>
  </si>
  <si>
    <t>Spain</t>
  </si>
  <si>
    <t>Sri Lanka</t>
  </si>
  <si>
    <t>K 3,799.9</t>
  </si>
  <si>
    <t>...</t>
  </si>
  <si>
    <t>St. Kitts and Nevis</t>
  </si>
  <si>
    <t>K 528.6</t>
  </si>
  <si>
    <t>...</t>
  </si>
  <si>
    <t>...</t>
  </si>
  <si>
    <t>St. Lucia</t>
  </si>
  <si>
    <t>K 826.3</t>
  </si>
  <si>
    <t>...</t>
  </si>
  <si>
    <t>...</t>
  </si>
  <si>
    <t>St. Vincent and the Grenadines</t>
  </si>
  <si>
    <t>K 206.5</t>
  </si>
  <si>
    <t>...</t>
  </si>
  <si>
    <t>...</t>
  </si>
  <si>
    <t>Sudan</t>
  </si>
  <si>
    <t>K 242.1</t>
  </si>
  <si>
    <t>...</t>
  </si>
  <si>
    <t>Suriname</t>
  </si>
  <si>
    <t>K 158.3</t>
  </si>
  <si>
    <t>...</t>
  </si>
  <si>
    <t>Sweden</t>
  </si>
  <si>
    <t>K 65,185.2</t>
  </si>
  <si>
    <t>Switzerland</t>
  </si>
  <si>
    <t>Syrian Arab Rep.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</si>
  <si>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</si>
  <si>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</si>
  <si>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</si>
  <si>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</si>
  <si>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</si>
  <si>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</si>
  <si>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</si>
  <si>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</si>
  <si>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</si>
  <si>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</si>
  <si>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Taiwan Province of China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</si>
  <si>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</si>
  <si>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</si>
  <si>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</si>
  <si>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</si>
  <si>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</si>
  <si>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</si>
  <si>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</si>
  <si>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</si>
  <si>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</si>
  <si>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</si>
  <si>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</si>
  <si>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</si>
  <si>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</si>
  <si>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</si>
  <si>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</si>
  <si>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</si>
  <si>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Tajikistan, Rep. of</t>
  </si>
  <si>
    <t>K 384.6</t>
  </si>
  <si>
    <t>Tanzania, United Rep. of</t>
  </si>
  <si>
    <t>K 2,045.7</t>
  </si>
  <si>
    <t>...</t>
  </si>
  <si>
    <t>Thailand</t>
  </si>
  <si>
    <t>K 19,925.4</t>
  </si>
  <si>
    <t>Timor-Leste, Dem. Rep. of</t>
  </si>
  <si>
    <t>...</t>
  </si>
  <si>
    <t>K 73.0</t>
  </si>
  <si>
    <t>Togo</t>
  </si>
  <si>
    <t>K 509.4</t>
  </si>
  <si>
    <t>...</t>
  </si>
  <si>
    <t>...</t>
  </si>
  <si>
    <t>Tonga</t>
  </si>
  <si>
    <t>K 53.7</t>
  </si>
  <si>
    <t>Trinidad and Tobago</t>
  </si>
  <si>
    <t>K 1,109.4</t>
  </si>
  <si>
    <t>...</t>
  </si>
  <si>
    <t>Tunisia</t>
  </si>
  <si>
    <t>...</t>
  </si>
  <si>
    <t>Turkey</t>
  </si>
  <si>
    <t>K 27,822.0</t>
  </si>
  <si>
    <t>Turkmenistan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</si>
  <si>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</si>
  <si>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</si>
  <si>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</si>
  <si>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</si>
  <si>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</si>
  <si>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</si>
  <si>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</si>
  <si>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</si>
  <si>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</si>
  <si>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</si>
  <si>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</si>
  <si>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</si>
  <si>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</si>
  <si>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</si>
  <si>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</si>
  <si>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</si>
  <si>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Turks and Caicos Islands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</si>
  <si>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</si>
  <si>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</si>
  <si>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</si>
  <si>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</si>
  <si>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</si>
  <si>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</si>
  <si>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</si>
  <si>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</si>
  <si>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</si>
  <si>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K 614.3</t>
  </si>
  <si>
    <t>...</t>
  </si>
  <si>
    <t>...</t>
  </si>
  <si>
    <t>Tuvalu</t>
  </si>
  <si>
    <t>...</t>
  </si>
  <si>
    <t>Uganda</t>
  </si>
  <si>
    <t>...</t>
  </si>
  <si>
    <t>Ukraine</t>
  </si>
  <si>
    <t>United Kingdom</t>
  </si>
  <si>
    <t>United States</t>
  </si>
  <si>
    <t>Uruguay</t>
  </si>
  <si>
    <t>K 5,224.1</t>
  </si>
  <si>
    <t>Uzbekistan, Rep. of</t>
  </si>
  <si>
    <t>...</t>
  </si>
  <si>
    <t>...</t>
  </si>
  <si>
    <t>...</t>
  </si>
  <si>
    <t>...</t>
  </si>
  <si>
    <t>...</t>
  </si>
  <si>
    <t>K 1,904.7</t>
  </si>
  <si>
    <t>Vanuatu</t>
  </si>
  <si>
    <t>K 276.7</t>
  </si>
  <si>
    <t>...</t>
  </si>
  <si>
    <t>Venezuela, Rep. Bolivariana de</t>
  </si>
  <si>
    <t>K 1,346.0</t>
  </si>
  <si>
    <t>...</t>
  </si>
  <si>
    <t>...</t>
  </si>
  <si>
    <t>...</t>
  </si>
  <si>
    <t>...</t>
  </si>
  <si>
    <t>Vietnam</t>
  </si>
  <si>
    <t>K 10,711.0</t>
  </si>
  <si>
    <t>...</t>
  </si>
  <si>
    <t>West Bank and Gaza</t>
  </si>
  <si>
    <t>...</t>
  </si>
  <si>
    <t>Yemen Arab Rep.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</si>
  <si>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</si>
  <si>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</si>
  <si>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</si>
  <si>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</si>
  <si>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</si>
  <si>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</si>
  <si>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</si>
  <si>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</si>
  <si>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</si>
  <si>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</si>
  <si>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</si>
  <si>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</si>
  <si>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</si>
  <si>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</si>
  <si>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</si>
  <si>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</si>
  <si>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Yemen, People's Dem. Rep. of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</si>
  <si>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</si>
  <si>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</si>
  <si>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</si>
  <si>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</si>
  <si>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</si>
  <si>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</si>
  <si>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</si>
  <si>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</si>
  <si>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</si>
  <si>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</si>
  <si>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</si>
  <si>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</si>
  <si>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</si>
  <si>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</si>
  <si>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</si>
  <si>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</si>
  <si>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Yemen, Rep. of</t>
  </si>
  <si>
    <t>...</t>
  </si>
  <si>
    <t>...</t>
  </si>
  <si>
    <t>...</t>
  </si>
  <si>
    <t>...</t>
  </si>
  <si>
    <t>Yugoslavia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</si>
  <si>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</si>
  <si>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</si>
  <si>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</si>
  <si>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</si>
  <si>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</si>
  <si>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</si>
  <si>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</si>
  <si>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</si>
  <si>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</si>
  <si>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</si>
  <si>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</si>
  <si>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</si>
  <si>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</si>
  <si>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</si>
  <si>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</si>
  <si>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...</t>
  </si>
  <si>
    <t>Zambia</t>
  </si>
  <si>
    <t>K 549.5</t>
  </si>
  <si>
    <t>Zimbabwe</t>
  </si>
  <si>
    <t>...</t>
  </si>
  <si>
    <t>...</t>
  </si>
  <si>
    <t>...</t>
  </si>
  <si>
    <t>...</t>
  </si>
  <si>
    <t>K 245.5</t>
  </si>
  <si>
    <t>...</t>
  </si>
  <si>
    <t>...</t>
  </si>
  <si>
    <t>...</t>
  </si>
  <si>
    <t>This data report uses the BOP Standard Presentation format as defined in the 6th Edition of the Balance of Payments Manual (BPM6).</t>
  </si>
  <si>
    <t>(-) Indicates that a figure is zero</t>
  </si>
  <si>
    <t>(...) Indicates a lack of statistical data that can be reported or calculated from underlying observations</t>
  </si>
  <si>
    <t>(K) indicates the splice point between official BPM6-basis estimates and IMF converted BPM5-basis estimates</t>
  </si>
  <si>
    <t>Data extracted from IMF Data Warehouse 4/29/2021 12:31:04 PM</t>
  </si>
  <si>
    <t>Data extracted from IMF Data Warehouse 4/29/2021 12:33:35 PM</t>
  </si>
  <si>
    <t>K 187.2</t>
  </si>
  <si>
    <t>Balance of Payments Standard Presentation by Indicator: Current Account, Goods and Services, Services, Debit, US Dollars</t>
  </si>
  <si>
    <t>Data extracted from IMF Data Warehouse 4/29/2021 12:37:09 PM</t>
  </si>
  <si>
    <t>K 126.8</t>
  </si>
  <si>
    <t>K 3.3</t>
  </si>
  <si>
    <t>Balance of Payments Standard Presentation by Indicator: Current Account, Goods and Services, Services, Transport, Credit, US Dollars</t>
  </si>
  <si>
    <t>Data extracted from IMF Data Warehouse 4/29/2021 12:38:19 PM</t>
  </si>
  <si>
    <t>K 25.5</t>
  </si>
  <si>
    <t>K 60.8</t>
  </si>
  <si>
    <t>K 107.0</t>
  </si>
  <si>
    <t>Balance of Payments Standard Presentation by Indicator: Current Account, Goods and Services, Services, Transport, Debit, US Dollars</t>
  </si>
  <si>
    <t>Data extracted from IMF Data Warehouse 4/29/2021 12:39:29 PM</t>
  </si>
  <si>
    <t>K 778.2</t>
  </si>
  <si>
    <t>K 10.2</t>
  </si>
  <si>
    <t>Balance of Payments Standard Presentation by Indicator: Current Account, Goods and Services, Services, Travel, Credit, US Dollars</t>
  </si>
  <si>
    <t>Data extracted from IMF Data Warehouse 4/29/2021 12:42:43 PM</t>
  </si>
  <si>
    <t>Balance of Payments Standard Presentation by Indicator: Current Account, Goods and Services, Services, Travel, Debit, US Dollars</t>
  </si>
  <si>
    <t>Travel debit total</t>
  </si>
  <si>
    <t>Travel credit total</t>
  </si>
  <si>
    <t>Transport debit total</t>
  </si>
  <si>
    <t>Transport credit total</t>
  </si>
  <si>
    <t>Afghanistan</t>
  </si>
  <si>
    <t>Armenia</t>
  </si>
  <si>
    <t>Aruba</t>
  </si>
  <si>
    <t>Azerbaijan</t>
  </si>
  <si>
    <t>The Bahamas</t>
  </si>
  <si>
    <t>Bahrain</t>
  </si>
  <si>
    <t>Belarus</t>
  </si>
  <si>
    <t>Central African Republic</t>
  </si>
  <si>
    <t>China</t>
  </si>
  <si>
    <t>Comoros</t>
  </si>
  <si>
    <t>Democratic Republic of the Congo</t>
  </si>
  <si>
    <t>Republic of Congo</t>
  </si>
  <si>
    <t>Croatia</t>
  </si>
  <si>
    <t>Czech Republic</t>
  </si>
  <si>
    <t>Dominican Republic</t>
  </si>
  <si>
    <t>Egypt</t>
  </si>
  <si>
    <t>Equatorial Guinea</t>
  </si>
  <si>
    <t>Eritrea</t>
  </si>
  <si>
    <t>Estonia</t>
  </si>
  <si>
    <t>Eswatini</t>
  </si>
  <si>
    <t>Ethiopia</t>
  </si>
  <si>
    <t>Fiji</t>
  </si>
  <si>
    <t>The Gambia</t>
  </si>
  <si>
    <t>Hong Kong SAR</t>
  </si>
  <si>
    <t>Islamic Republic of Iran</t>
  </si>
  <si>
    <t>Kazakhstan</t>
  </si>
  <si>
    <t>Korea</t>
  </si>
  <si>
    <t>Kosovo</t>
  </si>
  <si>
    <t>Kyrgyz Republic</t>
  </si>
  <si>
    <t>Lao P.D.R.</t>
  </si>
  <si>
    <t>Lesotho</t>
  </si>
  <si>
    <t>Macao SAR</t>
  </si>
  <si>
    <t>Madagascar</t>
  </si>
  <si>
    <t>Marshall Islands</t>
  </si>
  <si>
    <t>Mauritania</t>
  </si>
  <si>
    <t>Micronesia</t>
  </si>
  <si>
    <t>Moldova</t>
  </si>
  <si>
    <t>Mozambique</t>
  </si>
  <si>
    <t>Nauru</t>
  </si>
  <si>
    <t>Netherlands</t>
  </si>
  <si>
    <t>North Macedonia</t>
  </si>
  <si>
    <t>Palau</t>
  </si>
  <si>
    <t>Poland</t>
  </si>
  <si>
    <t>Puerto Rico</t>
  </si>
  <si>
    <t>Russia</t>
  </si>
  <si>
    <t>San Marino</t>
  </si>
  <si>
    <t>São Tomé and Príncipe</t>
  </si>
  <si>
    <t>Serbia</t>
  </si>
  <si>
    <t>Slovak Republic</t>
  </si>
  <si>
    <t>Slovenia</t>
  </si>
  <si>
    <t>South Sudan</t>
  </si>
  <si>
    <t>Syria</t>
  </si>
  <si>
    <t>Tajikistan</t>
  </si>
  <si>
    <t>Tanzania</t>
  </si>
  <si>
    <t>Timor-Leste</t>
  </si>
  <si>
    <t>United Arab Emirates</t>
  </si>
  <si>
    <t>Uzbekistan</t>
  </si>
  <si>
    <t>Venezuela</t>
  </si>
  <si>
    <t>Yemen</t>
  </si>
  <si>
    <t>n/a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</si>
  <si>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</si>
  <si>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</si>
  <si>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</si>
  <si>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</si>
  <si>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</si>
  <si>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</si>
  <si>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</si>
  <si>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</si>
  <si>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</si>
  <si>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</si>
  <si>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</si>
  <si>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</si>
  <si>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</si>
  <si>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</si>
  <si>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</si>
  <si>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</si>
  <si>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</si>
  <si>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</si>
  <si>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</si>
  <si>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</si>
  <si>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</si>
  <si>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</si>
  <si>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</si>
  <si>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</si>
  <si>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</si>
  <si>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</si>
  <si>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</si>
  <si>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</si>
  <si>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</si>
  <si>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</si>
  <si>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</si>
  <si>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</si>
  <si>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</si>
  <si>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</si>
  <si>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</si>
  <si>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</si>
  <si>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</si>
  <si>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</si>
  <si>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</si>
  <si>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</si>
  <si>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</si>
  <si>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</si>
  <si>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</si>
  <si>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</si>
  <si>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</si>
  <si>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</si>
  <si>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</si>
  <si>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</si>
  <si>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</si>
  <si>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</si>
  <si>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</si>
  <si>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</si>
  <si>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</si>
  <si>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</si>
  <si>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</si>
  <si>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</si>
  <si>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</si>
  <si>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</si>
  <si>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</si>
  <si>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</si>
  <si>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</si>
  <si>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</si>
  <si>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</si>
  <si>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</si>
  <si>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</si>
  <si>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</si>
  <si>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</si>
  <si>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</si>
  <si>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</si>
  <si>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</si>
  <si>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</si>
  <si>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</si>
  <si>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</si>
  <si>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</si>
  <si>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</si>
  <si>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</si>
  <si>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</si>
  <si>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</si>
  <si>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</si>
  <si>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</si>
  <si>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</si>
  <si>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</si>
  <si>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</si>
  <si>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</si>
  <si>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</si>
  <si>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</si>
  <si>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</si>
  <si>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</si>
  <si>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</si>
  <si>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</si>
  <si>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</si>
  <si>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</si>
  <si>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</si>
  <si>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</si>
  <si>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</si>
  <si>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</si>
  <si>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</si>
  <si>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</si>
  <si>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</si>
  <si>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</si>
  <si>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</si>
  <si>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</si>
  <si>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</si>
  <si>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</si>
  <si>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</si>
  <si>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</si>
  <si>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</si>
  <si>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</si>
  <si>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</si>
  <si>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</si>
  <si>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</si>
  <si>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</si>
  <si>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</si>
  <si>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</si>
  <si>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</si>
  <si>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</si>
  <si>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</si>
  <si>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</si>
  <si>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</si>
  <si>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</si>
  <si>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</si>
  <si>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</si>
  <si>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</si>
  <si>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</si>
  <si>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</si>
  <si>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</si>
  <si>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</si>
  <si>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</si>
  <si>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</si>
  <si>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</si>
  <si>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</si>
  <si>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</si>
  <si>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</si>
  <si>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</si>
  <si>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</si>
  <si>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</si>
  <si>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</si>
  <si>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</si>
  <si>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</si>
  <si>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</si>
  <si>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</si>
  <si>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</si>
  <si>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</si>
  <si>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</si>
  <si>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</si>
  <si>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</si>
  <si>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</si>
  <si>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</si>
  <si>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</si>
  <si>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</si>
  <si>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</si>
  <si>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</si>
  <si>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</si>
  <si>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</si>
  <si>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</si>
  <si>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</si>
  <si>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</si>
  <si>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</si>
  <si>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</si>
  <si>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</si>
  <si>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</si>
  <si>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</si>
  <si>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</si>
  <si>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</si>
  <si>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</si>
  <si>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</si>
  <si>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</si>
  <si>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</si>
  <si>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</si>
  <si>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</si>
  <si>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</si>
  <si>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</si>
  <si>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</si>
  <si>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</si>
  <si>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</si>
  <si>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</si>
  <si>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</si>
  <si>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</si>
  <si>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</si>
  <si>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</si>
  <si>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</si>
  <si>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</si>
  <si>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</si>
  <si>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</si>
  <si>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</si>
  <si>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</si>
  <si>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</si>
  <si>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</si>
  <si>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</si>
  <si>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</si>
  <si>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</si>
  <si>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</si>
  <si>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</si>
  <si>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ZMB</t>
  </si>
  <si>
    <t>ZWE</t>
  </si>
  <si>
    <t>gmil</t>
  </si>
  <si>
    <t>Data extracted from IMF Data Warehouse 4/29/2021 3:52:33 PM</t>
  </si>
  <si>
    <t>K 1,252.4</t>
  </si>
  <si>
    <t>Balance of Payments Standard Presentation by Indicator: Current Account, Total, Net, US Dollars</t>
  </si>
  <si>
    <t>Data extracted from IMF Data Warehouse 4/29/2021 3:54:40 PM</t>
  </si>
  <si>
    <t>K 1,637.1</t>
  </si>
  <si>
    <t>K 2,278.2</t>
  </si>
  <si>
    <t>K 132,032.0</t>
  </si>
  <si>
    <t>K 55,712.0</t>
  </si>
  <si>
    <t>K 48.8</t>
  </si>
  <si>
    <t>K 8,645.2</t>
  </si>
  <si>
    <t>K 13,133.9</t>
  </si>
  <si>
    <t>K 6.5</t>
  </si>
  <si>
    <t>K 78,509.0</t>
  </si>
  <si>
    <t>K 17,486.9</t>
  </si>
  <si>
    <t>K 13.6</t>
  </si>
  <si>
    <t>K 1,180.4</t>
  </si>
  <si>
    <t>K 18.0</t>
  </si>
  <si>
    <t>K 109,362.0</t>
  </si>
  <si>
    <t>K 4,324.3</t>
  </si>
  <si>
    <t>K 457.5</t>
  </si>
  <si>
    <t>K 196,756.4</t>
  </si>
  <si>
    <t>K 1,985.0</t>
  </si>
  <si>
    <t>K 11,404.3</t>
  </si>
  <si>
    <t>K 49.6</t>
  </si>
  <si>
    <t>K 133.1</t>
  </si>
  <si>
    <t>K 56.7</t>
  </si>
  <si>
    <t>K 9,773.5</t>
  </si>
  <si>
    <t>K 3,753.6</t>
  </si>
  <si>
    <t>K 114.0</t>
  </si>
  <si>
    <t>K 29,556.4</t>
  </si>
  <si>
    <t>K 654.4</t>
  </si>
  <si>
    <t>K 397.6</t>
  </si>
  <si>
    <t>K 7,986.2</t>
  </si>
  <si>
    <t>K 1,593.6</t>
  </si>
  <si>
    <t>K 180,571.7</t>
  </si>
  <si>
    <t>K 12.0</t>
  </si>
  <si>
    <t>K 297.3</t>
  </si>
  <si>
    <t>K 14,451.9</t>
  </si>
  <si>
    <t>K 25,161.8</t>
  </si>
  <si>
    <t>K 21,121.9</t>
  </si>
  <si>
    <t>K 11.0</t>
  </si>
  <si>
    <t>K 15,441.0</t>
  </si>
  <si>
    <t>K 159,825.0</t>
  </si>
  <si>
    <t>K 82,595.8</t>
  </si>
  <si>
    <t>K 1,272.1</t>
  </si>
  <si>
    <t>K 880.4</t>
  </si>
  <si>
    <t>K 1,232.7</t>
  </si>
  <si>
    <t>K 30.5</t>
  </si>
  <si>
    <t>K 3,021.6</t>
  </si>
  <si>
    <t>K 9,403.8</t>
  </si>
  <si>
    <t>K 19,977.0</t>
  </si>
  <si>
    <t>K 3.4</t>
  </si>
  <si>
    <t>K 449.0</t>
  </si>
  <si>
    <t>K 929.5</t>
  </si>
  <si>
    <t>K 45.0</t>
  </si>
  <si>
    <t>K 250,319.0</t>
  </si>
  <si>
    <t>K 2,868.8</t>
  </si>
  <si>
    <t>K 1,722.4</t>
  </si>
  <si>
    <t>K 23.5</t>
  </si>
  <si>
    <t>K 1,100.9</t>
  </si>
  <si>
    <t>K 346.4</t>
  </si>
  <si>
    <t>K 187,335.6</t>
  </si>
  <si>
    <t>K 830.8</t>
  </si>
  <si>
    <t>K 19,300.0</t>
  </si>
  <si>
    <t>K 199.7</t>
  </si>
  <si>
    <t>K 634.3</t>
  </si>
  <si>
    <t>K 2,191.3</t>
  </si>
  <si>
    <t>K 1,601.8</t>
  </si>
  <si>
    <t>K 54,422.9</t>
  </si>
  <si>
    <t>K 386.9</t>
  </si>
  <si>
    <t>K 5,833.5</t>
  </si>
  <si>
    <t>K 7,028.3</t>
  </si>
  <si>
    <t>K 1,666.1</t>
  </si>
  <si>
    <t>K 57,132.9</t>
  </si>
  <si>
    <t>K 151,911.4</t>
  </si>
  <si>
    <t>K 90,586.8</t>
  </si>
  <si>
    <t>K 149,965.8</t>
  </si>
  <si>
    <t>K 167,957.7</t>
  </si>
  <si>
    <t>K 1,151.3</t>
  </si>
  <si>
    <t>K 1,049.7</t>
  </si>
  <si>
    <t>K 6,764.0</t>
  </si>
  <si>
    <t>K 46.8</t>
  </si>
  <si>
    <t>K 20,993.4</t>
  </si>
  <si>
    <t>K 12,785.4</t>
  </si>
  <si>
    <t>K 194.6</t>
  </si>
  <si>
    <t>K 70,041.7</t>
  </si>
  <si>
    <t>K 680.6</t>
  </si>
  <si>
    <t>K 2,296,424.1</t>
  </si>
  <si>
    <t>K 1,595.6</t>
  </si>
  <si>
    <t>K 17,413.4</t>
  </si>
  <si>
    <t>K 380.4</t>
  </si>
  <si>
    <t>K 6,816.0</t>
  </si>
  <si>
    <t>K 38.5</t>
  </si>
  <si>
    <t>K 81,513.3</t>
  </si>
  <si>
    <t>K 3,354.9</t>
  </si>
  <si>
    <t>K 797.8</t>
  </si>
  <si>
    <t>K 924.4</t>
  </si>
  <si>
    <t>K 12,651.6</t>
  </si>
  <si>
    <t>K 5,705.6</t>
  </si>
  <si>
    <t>K 9,471.9</t>
  </si>
  <si>
    <t>K 694,870.3</t>
  </si>
  <si>
    <t>K 634.6</t>
  </si>
  <si>
    <t>K 4,590.9</t>
  </si>
  <si>
    <t>K 3,902.9</t>
  </si>
  <si>
    <t>K 179.5</t>
  </si>
  <si>
    <t>K 2,402.1</t>
  </si>
  <si>
    <t>K 18,741.5</t>
  </si>
  <si>
    <t>K 8,799.6</t>
  </si>
  <si>
    <t>K 201,324.1</t>
  </si>
  <si>
    <t>K 4,693.3</t>
  </si>
  <si>
    <t>K 2,486.4</t>
  </si>
  <si>
    <t>K 12,809.7</t>
  </si>
  <si>
    <t>K 312.0</t>
  </si>
  <si>
    <t>K 603.6</t>
  </si>
  <si>
    <t>K 315,455.4</t>
  </si>
  <si>
    <t>K 9,054.5</t>
  </si>
  <si>
    <t>K 16,540.4</t>
  </si>
  <si>
    <t>K 31,781.1</t>
  </si>
  <si>
    <t>K 129,502.2</t>
  </si>
  <si>
    <t>K 284.0</t>
  </si>
  <si>
    <t>K 46,617.5</t>
  </si>
  <si>
    <t>K 98.7</t>
  </si>
  <si>
    <t>K 40,827.9</t>
  </si>
  <si>
    <t>K 130.0</t>
  </si>
  <si>
    <t>K 57,098.4</t>
  </si>
  <si>
    <t>K 546.2</t>
  </si>
  <si>
    <t>K 563.3</t>
  </si>
  <si>
    <t>Balance of Payments Standard Presentation by Indicator: Current Account, Goods and Services, Goods, Credit, US Dollars</t>
  </si>
  <si>
    <t>Data extracted from IMF Data Warehouse 4/29/2021 4:01:41 PM</t>
  </si>
  <si>
    <t>K 3,155.7</t>
  </si>
  <si>
    <t>K 2,160.7</t>
  </si>
  <si>
    <t>K 123,319.0</t>
  </si>
  <si>
    <t>K 24,002.0</t>
  </si>
  <si>
    <t>K 243.8</t>
  </si>
  <si>
    <t>K 11,037.3</t>
  </si>
  <si>
    <t>K 12,786.0</t>
  </si>
  <si>
    <t>K 404.2</t>
  </si>
  <si>
    <t>K 111,445.0</t>
  </si>
  <si>
    <t>K 8,578.6</t>
  </si>
  <si>
    <t>K 203.5</t>
  </si>
  <si>
    <t>K 2,022.5</t>
  </si>
  <si>
    <t>K 652.9</t>
  </si>
  <si>
    <t>K 105,960.2</t>
  </si>
  <si>
    <t>K 7,165.5</t>
  </si>
  <si>
    <t>K 2,932.2</t>
  </si>
  <si>
    <t>K 174,402.9</t>
  </si>
  <si>
    <t>K 1,210.5</t>
  </si>
  <si>
    <t>K 8,839.4</t>
  </si>
  <si>
    <t>K 319.6</t>
  </si>
  <si>
    <t>K 552.0</t>
  </si>
  <si>
    <t>K 290.3</t>
  </si>
  <si>
    <t>K 19,190.2</t>
  </si>
  <si>
    <t>K 4,888.8</t>
  </si>
  <si>
    <t>K 195.4</t>
  </si>
  <si>
    <t>K 32,653.3</t>
  </si>
  <si>
    <t>K 733.0</t>
  </si>
  <si>
    <t>K 972.7</t>
  </si>
  <si>
    <t>K 701.9</t>
  </si>
  <si>
    <t>K 17,778.2</t>
  </si>
  <si>
    <t>K 2,885.6</t>
  </si>
  <si>
    <t>K 54,552.9</t>
  </si>
  <si>
    <t>K 1,084.0</t>
  </si>
  <si>
    <t>K 28,695.1</t>
  </si>
  <si>
    <t>K 37,307.4</t>
  </si>
  <si>
    <t>K 27,761.7</t>
  </si>
  <si>
    <t>K 108.1</t>
  </si>
  <si>
    <t>K 21,683.2</t>
  </si>
  <si>
    <t>K 87,798.7</t>
  </si>
  <si>
    <t>K 61,536.2</t>
  </si>
  <si>
    <t>K 2,195.2</t>
  </si>
  <si>
    <t>K 2,404.6</t>
  </si>
  <si>
    <t>K 3,035.9</t>
  </si>
  <si>
    <t>K 20.0</t>
  </si>
  <si>
    <t>K 4,465.8</t>
  </si>
  <si>
    <t>K 9,517.8</t>
  </si>
  <si>
    <t>K 41,032.0</t>
  </si>
  <si>
    <t>K 36.5</t>
  </si>
  <si>
    <t>K 2,128.1</t>
  </si>
  <si>
    <t>K 2,986.7</t>
  </si>
  <si>
    <t>K 153.4</t>
  </si>
  <si>
    <t>K 256,631.3</t>
  </si>
  <si>
    <t>K 5,139.0</t>
  </si>
  <si>
    <t>K 2,093.9</t>
  </si>
  <si>
    <t>K 85.1</t>
  </si>
  <si>
    <t>K 1,243.5</t>
  </si>
  <si>
    <t>K 1,716.8</t>
  </si>
  <si>
    <t>K 148,932.5</t>
  </si>
  <si>
    <t>K 1,449.1</t>
  </si>
  <si>
    <t>K 30,418.7</t>
  </si>
  <si>
    <t>K 515.4</t>
  </si>
  <si>
    <t>K 1,289.4</t>
  </si>
  <si>
    <t>K 3,046.5</t>
  </si>
  <si>
    <t>K 2,934.9</t>
  </si>
  <si>
    <t>K 18,528.7</t>
  </si>
  <si>
    <t>K 3,038.3</t>
  </si>
  <si>
    <t>K 60.5</t>
  </si>
  <si>
    <t>K 14,188.7</t>
  </si>
  <si>
    <t>K 13,822.4</t>
  </si>
  <si>
    <t>K 5,881.4</t>
  </si>
  <si>
    <t>K 60,478.1</t>
  </si>
  <si>
    <t>K 97,736.5</t>
  </si>
  <si>
    <t>K 53,821.7</t>
  </si>
  <si>
    <t>K 118,963.2</t>
  </si>
  <si>
    <t>K 275,227.0</t>
  </si>
  <si>
    <t>K 1,352.8</t>
  </si>
  <si>
    <t>K 167.9</t>
  </si>
  <si>
    <t>K 1,054.5</t>
  </si>
  <si>
    <t>K 12,529.1</t>
  </si>
  <si>
    <t>K 305.8</t>
  </si>
  <si>
    <t>K 63,885.3</t>
  </si>
  <si>
    <t>K 15,837.7</t>
  </si>
  <si>
    <t>K 2,157.2</t>
  </si>
  <si>
    <t>K 55,269.3</t>
  </si>
  <si>
    <t>K 1,365.2</t>
  </si>
  <si>
    <t>K 2,322,776.8</t>
  </si>
  <si>
    <t>K 1,835.3</t>
  </si>
  <si>
    <t>K 15,846.1</t>
  </si>
  <si>
    <t>K 2,328.7</t>
  </si>
  <si>
    <t>K 15,209.9</t>
  </si>
  <si>
    <t>K 202.6</t>
  </si>
  <si>
    <t>K 72,395.2</t>
  </si>
  <si>
    <t>K 11,791.5</t>
  </si>
  <si>
    <t>K 2,100.2</t>
  </si>
  <si>
    <t>K 2,833.1</t>
  </si>
  <si>
    <t>K 6,675.3</t>
  </si>
  <si>
    <t>K 3,654.6</t>
  </si>
  <si>
    <t>K 8,915.6</t>
  </si>
  <si>
    <t>K 564,741.5</t>
  </si>
  <si>
    <t>K 918.4</t>
  </si>
  <si>
    <t>K 4,828.1</t>
  </si>
  <si>
    <t>K 6,587.5</t>
  </si>
  <si>
    <t>K 829.9</t>
  </si>
  <si>
    <t>K 188.9</t>
  </si>
  <si>
    <t>K 2,372.0</t>
  </si>
  <si>
    <t>K 23,520.6</t>
  </si>
  <si>
    <t>K 2,568.0</t>
  </si>
  <si>
    <t>K 182,833.1</t>
  </si>
  <si>
    <t>K 5,681.1</t>
  </si>
  <si>
    <t>K 8,454.3</t>
  </si>
  <si>
    <t>K 9,893.8</t>
  </si>
  <si>
    <t>K 434.9</t>
  </si>
  <si>
    <t>K 1,094.3</t>
  </si>
  <si>
    <t>K 1,802.7</t>
  </si>
  <si>
    <t>K 329,799.3</t>
  </si>
  <si>
    <t>K 12,343.7</t>
  </si>
  <si>
    <t>K 15,709.6</t>
  </si>
  <si>
    <t>K 11,172.9</t>
  </si>
  <si>
    <t>K 126,270.2</t>
  </si>
  <si>
    <t>K 1,138.3</t>
  </si>
  <si>
    <t>K 32,587.9</t>
  </si>
  <si>
    <t>K 532.4</t>
  </si>
  <si>
    <t>K 153.6</t>
  </si>
  <si>
    <t>K 22,659.9</t>
  </si>
  <si>
    <t>K 1,473.8</t>
  </si>
  <si>
    <t>K 38,797.1</t>
  </si>
  <si>
    <t>K 4,356.8</t>
  </si>
  <si>
    <t>K 2,978.9</t>
  </si>
  <si>
    <t>Balance of Payments Standard Presentation by Indicator: Current Account, Goods and Services, Goods, Debit, US Dollars</t>
  </si>
  <si>
    <t>Data extracted from IMF Data Warehouse 4/29/2021 4:03:38 PM</t>
  </si>
  <si>
    <t>Balance of Payments Standard Presentation by Indicator: Current Account, Primary Income, Net, US Dollars</t>
  </si>
  <si>
    <t>Data extracted from IMF Data Warehouse 4/29/2021 4:05:10 PM</t>
  </si>
  <si>
    <t>Balance of Payments Standard Presentation by Indicator: Current Account, Goods and Services, Goods, Net, US Dollars</t>
  </si>
  <si>
    <t>Data extracted from IMF Data Warehouse 4/29/2021 4:06:20 PM</t>
  </si>
  <si>
    <t>Balance of Payments Standard Presentation by Indicator: Current Account, Secondary Income, Net, US Dollars</t>
  </si>
  <si>
    <t>Data extracted from IMF Data Warehouse 4/29/2021 4:32:03 PM</t>
  </si>
  <si>
    <t>Balance of Payments Standard Presentation by Indicator: Current Account, Goods and Services, Services, Net, US Dollars</t>
  </si>
  <si>
    <t>2015-19</t>
  </si>
  <si>
    <t>CA</t>
  </si>
  <si>
    <t>Goods</t>
  </si>
  <si>
    <t>Services</t>
  </si>
  <si>
    <t>TT</t>
  </si>
  <si>
    <t>Prim Inc</t>
  </si>
  <si>
    <t>Sec Inc</t>
  </si>
  <si>
    <t>Correlation (goods)</t>
  </si>
  <si>
    <t>Correlation (TT balance)</t>
  </si>
  <si>
    <t>difference</t>
  </si>
  <si>
    <t>Travel</t>
  </si>
  <si>
    <t>country</t>
  </si>
  <si>
    <t>ifs_code</t>
  </si>
  <si>
    <t>pop</t>
  </si>
  <si>
    <t>gdppc</t>
  </si>
  <si>
    <t>tourism</t>
  </si>
  <si>
    <t>tourism_ind</t>
  </si>
  <si>
    <t>GDP</t>
  </si>
  <si>
    <t>Iran</t>
  </si>
  <si>
    <t>Congo, Republic of</t>
  </si>
  <si>
    <t>Congo, Democratic Republic of the</t>
  </si>
  <si>
    <t>Montenegro, Rep. of</t>
  </si>
  <si>
    <t>Missing data by year</t>
  </si>
  <si>
    <t xml:space="preserve">Country name </t>
  </si>
  <si>
    <t>Added countries</t>
  </si>
  <si>
    <t>National sources data available for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</si>
</sst>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10" x14ac:knownFonts="1">
    <font>
      <sz val="10"/>
      <name val="Arial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2"/>
      <name val="Arial"/>
      <family val="2"/>
    </font>
    <font>
      <sz val="8"/>
      <name val="Arial"/>
      <family val="2"/>
    </font>
    <font>
      <b/>
      <i/>
      <sz val="10"/>
      <name val="Arial"/>
      <family val="2"/>
    </font>
    <font>
      <i/>
      <sz val="9"/>
      <name val="Arial"/>
      <family val="2"/>
    </font>
    <font>
      <b/>
      <sz val="8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E6E9F5"/>
      </patternFill>
    </fill>
    <fill>
      <patternFill patternType="solid">
        <fgColor rgb="FFEEEEEE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/>
      <bottom style="thin">
        <color rgb="FFBBBBBB"/>
      </bottom>
      <diagonal/>
    </border>
    <border>
      <left style="thin">
        <color rgb="FFBBBBBB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 style="thin">
        <color rgb="FFFFFFFF"/>
      </right>
      <top/>
      <bottom style="thin">
        <color rgb="FFBBBBBB"/>
      </bottom>
      <diagonal/>
    </border>
    <border>
      <left style="thin">
        <color rgb="FFFFFFFF"/>
      </left>
      <right/>
      <top/>
      <bottom style="thin">
        <color rgb="FFBBBBBB"/>
      </bottom>
      <diagonal/>
    </border>
    <border>
      <left/>
      <right style="thin">
        <color rgb="FFBBBBBB"/>
      </right>
      <top style="thin">
        <color rgb="FFBBBBBB"/>
      </top>
      <bottom style="thin">
        <color rgb="FFFFFFFF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 style="thin">
        <color rgb="FFFFFFFF"/>
      </bottom>
      <diagonal/>
    </border>
    <border>
      <left/>
      <right/>
      <top/>
      <bottom/>
      <diagonal/>
    </border>
    <border>
      <left/>
      <right style="thin">
        <color rgb="FFBBBBBB"/>
      </right>
      <top style="thin">
        <color rgb="FFFFFFFF"/>
      </top>
      <bottom/>
      <diagonal/>
    </border>
  </borders>
  <cellStyleXfs count="4">
    <xf numFmtId="0" fontId="0" fillId="0" borderId="0"/>
    <xf numFmtId="0" fontId="9" fillId="0" borderId="10"/>
    <xf numFmtId="0" fontId="3" fillId="0" borderId="10"/>
    <xf numFmtId="0" fontId="1" fillId="0" borderId="10"/>
  </cellStyleXfs>
  <cellXfs count="71">
    <xf numFmtId="0" fontId="0" fillId="0" borderId="0" xfId="0" applyProtection="1">
      <protection locked="0"/>
    </xf>
    <xf numFmtId="0" fontId="5" fillId="0" borderId="1" xfId="0" applyFont="1" applyBorder="1" applyAlignment="1" applyProtection="1">
      <alignment vertical="top"/>
      <protection locked="0"/>
    </xf>
    <xf numFmtId="0" fontId="0" fillId="0" borderId="1" xfId="0" applyBorder="1" applyAlignment="1" applyProtection="1">
      <alignment vertical="top"/>
      <protection locked="0"/>
    </xf>
    <xf numFmtId="0" fontId="7" fillId="0" borderId="1" xfId="0" applyFont="1" applyBorder="1" applyAlignment="1" applyProtection="1">
      <alignment vertical="center"/>
      <protection locked="0"/>
    </xf>
    <xf numFmtId="0" fontId="5" fillId="0" borderId="1" xfId="0" applyFont="1" applyBorder="1" applyAlignment="1" applyProtection="1">
      <alignment vertical="center"/>
      <protection locked="0"/>
    </xf>
    <xf numFmtId="0" fontId="5" fillId="2" borderId="2" xfId="0" applyFont="1" applyFill="1" applyBorder="1" applyAlignment="1" applyProtection="1">
      <alignment horizontal="center" vertical="center" wrapText="1"/>
      <protection locked="0"/>
    </xf>
    <xf numFmtId="0" fontId="8" fillId="2" borderId="3" xfId="0" applyFont="1" applyFill="1" applyBorder="1" applyAlignment="1" applyProtection="1">
      <alignment horizontal="center" vertical="top" wrapText="1"/>
      <protection locked="0"/>
    </xf>
    <xf numFmtId="0" fontId="8" fillId="2" borderId="4" xfId="0" applyFont="1" applyFill="1" applyBorder="1" applyAlignment="1" applyProtection="1">
      <alignment horizontal="center" vertical="top" wrapText="1"/>
      <protection locked="0"/>
    </xf>
    <xf numFmtId="0" fontId="8" fillId="2" borderId="5" xfId="0" applyFont="1" applyFill="1" applyBorder="1" applyAlignment="1" applyProtection="1">
      <alignment horizontal="center" vertical="top" wrapText="1"/>
      <protection locked="0"/>
    </xf>
    <xf numFmtId="0" fontId="8" fillId="3" borderId="6" xfId="0" applyFont="1" applyFill="1" applyBorder="1" applyAlignment="1" applyProtection="1">
      <alignment horizontal="left" vertical="top" wrapText="1"/>
      <protection locked="0"/>
    </xf>
    <xf numFmtId="164" fontId="5" fillId="0" borderId="7" xfId="0" applyNumberFormat="1" applyFont="1" applyBorder="1" applyAlignment="1" applyProtection="1">
      <alignment horizontal="right" vertical="top" wrapText="1"/>
      <protection locked="0"/>
    </xf>
    <xf numFmtId="164" fontId="5" fillId="0" borderId="8" xfId="0" applyNumberFormat="1" applyFont="1" applyBorder="1" applyAlignment="1" applyProtection="1">
      <alignment horizontal="right" vertical="top" wrapText="1"/>
      <protection locked="0"/>
    </xf>
    <xf numFmtId="0" fontId="8" fillId="3" borderId="9" xfId="0" applyFont="1" applyFill="1" applyBorder="1" applyAlignment="1" applyProtection="1">
      <alignment horizontal="left" vertical="top" wrapText="1"/>
      <protection locked="0"/>
    </xf>
    <xf numFmtId="164" fontId="5" fillId="3" borderId="10" xfId="0" applyNumberFormat="1" applyFont="1" applyFill="1" applyBorder="1" applyAlignment="1" applyProtection="1">
      <alignment horizontal="right" vertical="top" wrapText="1"/>
      <protection locked="0"/>
    </xf>
    <xf numFmtId="164" fontId="5" fillId="3" borderId="1" xfId="0" applyNumberFormat="1" applyFont="1" applyFill="1" applyBorder="1" applyAlignment="1" applyProtection="1">
      <alignment horizontal="right" vertical="top" wrapText="1"/>
      <protection locked="0"/>
    </xf>
    <xf numFmtId="164" fontId="5" fillId="0" borderId="10" xfId="0" applyNumberFormat="1" applyFont="1" applyBorder="1" applyAlignment="1" applyProtection="1">
      <alignment horizontal="right" vertical="top" wrapText="1"/>
      <protection locked="0"/>
    </xf>
    <xf numFmtId="164" fontId="5" fillId="0" borderId="1" xfId="0" applyNumberFormat="1" applyFont="1" applyBorder="1" applyAlignment="1" applyProtection="1">
      <alignment horizontal="right" vertical="top" wrapText="1"/>
      <protection locked="0"/>
    </xf>
    <xf numFmtId="0" fontId="8" fillId="0" borderId="1" xfId="0" applyFont="1" applyBorder="1" applyAlignment="1" applyProtection="1">
      <alignment vertical="top"/>
      <protection locked="0"/>
    </xf>
    <xf numFmtId="0" fontId="8" fillId="3" borderId="11" xfId="0" applyFont="1" applyFill="1" applyBorder="1" applyAlignment="1" applyProtection="1">
      <alignment horizontal="left" vertical="top" wrapText="1"/>
      <protection locked="0"/>
    </xf>
    <xf numFmtId="0" fontId="5" fillId="0" borderId="1" xfId="0" applyFont="1" applyBorder="1" applyAlignment="1" applyProtection="1">
      <alignment vertical="top"/>
      <protection locked="0"/>
    </xf>
    <xf numFmtId="0" fontId="9" fillId="0" borderId="10" xfId="1" applyProtection="1">
      <protection locked="0"/>
    </xf>
    <xf numFmtId="0" fontId="5" fillId="0" borderId="10" xfId="1" applyFont="1" applyAlignment="1" applyProtection="1">
      <alignment vertical="top"/>
      <protection locked="0"/>
    </xf>
    <xf numFmtId="0" fontId="5" fillId="0" borderId="10" xfId="1" applyFont="1" applyAlignment="1" applyProtection="1">
      <alignment vertical="top"/>
      <protection locked="0"/>
    </xf>
    <xf numFmtId="0" fontId="8" fillId="0" borderId="10" xfId="1" applyFont="1" applyAlignment="1" applyProtection="1">
      <alignment vertical="top"/>
      <protection locked="0"/>
    </xf>
    <xf numFmtId="164" fontId="5" fillId="3" borderId="10" xfId="1" applyNumberFormat="1" applyFont="1" applyFill="1" applyAlignment="1" applyProtection="1">
      <alignment horizontal="right" vertical="top" wrapText="1"/>
      <protection locked="0"/>
    </xf>
    <xf numFmtId="0" fontId="8" fillId="3" borderId="11" xfId="1" applyFont="1" applyFill="1" applyBorder="1" applyAlignment="1" applyProtection="1">
      <alignment horizontal="left" vertical="top" wrapText="1"/>
      <protection locked="0"/>
    </xf>
    <xf numFmtId="164" fontId="5" fillId="0" borderId="10" xfId="1" applyNumberFormat="1" applyFont="1" applyAlignment="1" applyProtection="1">
      <alignment horizontal="right" vertical="top" wrapText="1"/>
      <protection locked="0"/>
    </xf>
    <xf numFmtId="0" fontId="8" fillId="3" borderId="9" xfId="1" applyFont="1" applyFill="1" applyBorder="1" applyAlignment="1" applyProtection="1">
      <alignment horizontal="left" vertical="top" wrapText="1"/>
      <protection locked="0"/>
    </xf>
    <xf numFmtId="0" fontId="8" fillId="3" borderId="6" xfId="1" applyFont="1" applyFill="1" applyBorder="1" applyAlignment="1" applyProtection="1">
      <alignment horizontal="left" vertical="top" wrapText="1"/>
      <protection locked="0"/>
    </xf>
    <xf numFmtId="0" fontId="8" fillId="2" borderId="5" xfId="1" applyFont="1" applyFill="1" applyBorder="1" applyAlignment="1" applyProtection="1">
      <alignment horizontal="center" vertical="top" wrapText="1"/>
      <protection locked="0"/>
    </xf>
    <xf numFmtId="0" fontId="8" fillId="2" borderId="4" xfId="1" applyFont="1" applyFill="1" applyBorder="1" applyAlignment="1" applyProtection="1">
      <alignment horizontal="center" vertical="top" wrapText="1"/>
      <protection locked="0"/>
    </xf>
    <xf numFmtId="0" fontId="8" fillId="2" borderId="3" xfId="1" applyFont="1" applyFill="1" applyBorder="1" applyAlignment="1" applyProtection="1">
      <alignment horizontal="center" vertical="top" wrapText="1"/>
      <protection locked="0"/>
    </xf>
    <xf numFmtId="0" fontId="5" fillId="2" borderId="2" xfId="1" applyFont="1" applyFill="1" applyBorder="1" applyAlignment="1" applyProtection="1">
      <alignment horizontal="center" vertical="center" wrapText="1"/>
      <protection locked="0"/>
    </xf>
    <xf numFmtId="0" fontId="5" fillId="0" borderId="10" xfId="1" applyFont="1" applyAlignment="1" applyProtection="1">
      <alignment vertical="center"/>
      <protection locked="0"/>
    </xf>
    <xf numFmtId="0" fontId="7" fillId="0" borderId="10" xfId="1" applyFont="1" applyAlignment="1" applyProtection="1">
      <alignment vertical="center"/>
      <protection locked="0"/>
    </xf>
    <xf numFmtId="0" fontId="9" fillId="0" borderId="10" xfId="1" applyAlignment="1" applyProtection="1">
      <alignment vertical="top"/>
      <protection locked="0"/>
    </xf>
    <xf numFmtId="164" fontId="5" fillId="0" borderId="10" xfId="1" applyNumberFormat="1" applyFont="1" applyAlignment="1" applyProtection="1">
      <alignment vertical="top"/>
      <protection locked="0"/>
    </xf>
    <xf numFmtId="0" fontId="0" fillId="0" borderId="0" xfId="0"/>
    <xf numFmtId="165" fontId="0" fillId="0" borderId="0" xfId="0" applyNumberFormat="1"/>
    <xf numFmtId="165" fontId="5" fillId="0" borderId="10" xfId="1" applyNumberFormat="1" applyFont="1" applyAlignment="1" applyProtection="1">
      <alignment vertical="top"/>
      <protection locked="0"/>
    </xf>
    <xf numFmtId="0" fontId="5" fillId="0" borderId="10" xfId="0" applyFont="1" applyBorder="1" applyAlignment="1" applyProtection="1">
      <alignment vertical="top"/>
      <protection locked="0"/>
    </xf>
    <xf numFmtId="165" fontId="0" fillId="0" borderId="0" xfId="0" applyNumberFormat="1" applyProtection="1">
      <protection locked="0"/>
    </xf>
    <xf numFmtId="0" fontId="5" fillId="0" borderId="10" xfId="1" applyFont="1" applyAlignment="1" applyProtection="1">
      <alignment vertical="top"/>
      <protection locked="0"/>
    </xf>
    <xf numFmtId="2" fontId="0" fillId="0" borderId="0" xfId="0" applyNumberFormat="1" applyProtection="1">
      <protection locked="0"/>
    </xf>
    <xf numFmtId="3" fontId="5" fillId="3" borderId="10" xfId="1" applyNumberFormat="1" applyFont="1" applyFill="1" applyAlignment="1" applyProtection="1">
      <alignment horizontal="right" vertical="top" wrapText="1"/>
      <protection locked="0"/>
    </xf>
    <xf numFmtId="3" fontId="5" fillId="0" borderId="10" xfId="1" applyNumberFormat="1" applyFont="1" applyAlignment="1" applyProtection="1">
      <alignment horizontal="right" vertical="top" wrapText="1"/>
      <protection locked="0"/>
    </xf>
    <xf numFmtId="0" fontId="9" fillId="0" borderId="0" xfId="0" applyFont="1" applyProtection="1">
      <protection locked="0"/>
    </xf>
    <xf numFmtId="164" fontId="5" fillId="5" borderId="10" xfId="1" applyNumberFormat="1" applyFont="1" applyFill="1" applyAlignment="1" applyProtection="1">
      <alignment horizontal="right" vertical="top" wrapText="1"/>
      <protection locked="0"/>
    </xf>
    <xf numFmtId="0" fontId="3" fillId="0" borderId="10" xfId="2"/>
    <xf numFmtId="165" fontId="3" fillId="0" borderId="10" xfId="2" applyNumberFormat="1"/>
    <xf numFmtId="1" fontId="3" fillId="0" borderId="10" xfId="2" applyNumberFormat="1"/>
    <xf numFmtId="0" fontId="3" fillId="4" borderId="10" xfId="2" applyFill="1"/>
    <xf numFmtId="165" fontId="3" fillId="4" borderId="10" xfId="2" applyNumberFormat="1" applyFill="1"/>
    <xf numFmtId="1" fontId="3" fillId="4" borderId="10" xfId="2" applyNumberFormat="1" applyFill="1"/>
    <xf numFmtId="0" fontId="5" fillId="0" borderId="10" xfId="1" applyFont="1" applyAlignment="1" applyProtection="1">
      <alignment vertical="top"/>
      <protection locked="0"/>
    </xf>
    <xf numFmtId="0" fontId="2" fillId="0" borderId="10" xfId="2" applyFont="1"/>
    <xf numFmtId="0" fontId="5" fillId="0" borderId="10" xfId="1" applyFont="1" applyAlignment="1" applyProtection="1">
      <alignment horizontal="center" vertical="top"/>
      <protection locked="0"/>
    </xf>
    <xf numFmtId="0" fontId="5" fillId="0" borderId="10" xfId="1" applyFont="1" applyAlignment="1" applyProtection="1">
      <alignment vertical="top"/>
      <protection locked="0"/>
    </xf>
    <xf numFmtId="0" fontId="4" fillId="0" borderId="10" xfId="1" applyFont="1" applyAlignment="1" applyProtection="1">
      <alignment vertical="top"/>
      <protection locked="0"/>
    </xf>
    <xf numFmtId="0" fontId="5" fillId="0" borderId="10" xfId="1" applyFont="1" applyAlignment="1" applyProtection="1">
      <alignment vertical="top"/>
      <protection locked="0"/>
    </xf>
    <xf numFmtId="0" fontId="6" fillId="0" borderId="10" xfId="1" applyFont="1" applyAlignment="1" applyProtection="1">
      <alignment vertical="center"/>
      <protection locked="0"/>
    </xf>
    <xf numFmtId="0" fontId="5" fillId="0" borderId="10" xfId="1" applyFont="1" applyAlignment="1" applyProtection="1">
      <alignment horizontal="center"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5" fillId="0" borderId="10" xfId="1" applyFont="1" applyAlignment="1" applyProtection="1">
      <alignment vertical="top" wrapText="1"/>
      <protection locked="0"/>
    </xf>
    <xf numFmtId="0" fontId="5" fillId="0" borderId="10" xfId="1" applyFont="1" applyAlignment="1" applyProtection="1">
      <alignment horizontal="left" vertical="top"/>
      <protection locked="0"/>
    </xf>
    <xf numFmtId="0" fontId="5" fillId="0" borderId="1" xfId="0" applyFont="1" applyBorder="1" applyAlignment="1" applyProtection="1">
      <alignment vertical="top"/>
      <protection locked="0"/>
    </xf>
    <xf numFmtId="0" fontId="5" fillId="0" borderId="1" xfId="0" applyFont="1" applyBorder="1" applyAlignment="1" applyProtection="1">
      <alignment horizontal="left" vertical="top"/>
      <protection locked="0"/>
    </xf>
    <xf numFmtId="0" fontId="4" fillId="0" borderId="1" xfId="0" applyFont="1" applyBorder="1" applyAlignment="1" applyProtection="1">
      <alignment vertical="top"/>
      <protection locked="0"/>
    </xf>
    <xf numFmtId="0" fontId="6" fillId="0" borderId="1" xfId="0" applyFont="1" applyBorder="1" applyAlignment="1" applyProtection="1">
      <alignment vertical="center"/>
      <protection locked="0"/>
    </xf>
    <xf numFmtId="0" fontId="5" fillId="4" borderId="10" xfId="1" applyFont="1" applyFill="1" applyAlignment="1" applyProtection="1">
      <alignment vertical="top"/>
      <protection locked="0"/>
    </xf>
    <xf numFmtId="0" fontId="0" fillId="0" borderId="0" xfId="0" applyAlignment="1" applyProtection="1">
      <alignment vertical="top" wrapText="1"/>
      <protection locked="0"/>
    </xf>
  </cellXfs>
  <cellStyles count="4">
    <cellStyle name="Normal" xfId="0" builtinId="0"/>
    <cellStyle name="Normal 2" xfId="1" xr:uid="{8642593B-5F34-41BC-844D-BD034E32E551}"/>
    <cellStyle name="Normal 3" xfId="3" xr:uid="{788E9107-C55A-47C1-A460-71271DAB8B36}"/>
    <cellStyle name="Normal 5" xfId="2" xr:uid="{FFB22AAB-34B0-4E2E-A12F-A2F43A533FA7}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Tourism_share!$U$2:$U$168</c:f>
              <c:numCache>
                <c:formatCode>0.0</c:formatCode>
                <c:ptCount val="167"/>
                <c:pt idx="0">
                  <c:v>38.83</c:v>
                </c:pt>
                <c:pt idx="1">
                  <c:v>27.99</c:v>
                </c:pt>
                <c:pt idx="2">
                  <c:v>27.34</c:v>
                </c:pt>
                <c:pt idx="3">
                  <c:v>25.47</c:v>
                </c:pt>
                <c:pt idx="4">
                  <c:v>19.5</c:v>
                </c:pt>
                <c:pt idx="5">
                  <c:v>18.02</c:v>
                </c:pt>
                <c:pt idx="6">
                  <c:v>17.440000000000001</c:v>
                </c:pt>
                <c:pt idx="7">
                  <c:v>15.9</c:v>
                </c:pt>
                <c:pt idx="8">
                  <c:v>15.19</c:v>
                </c:pt>
                <c:pt idx="9">
                  <c:v>14.2</c:v>
                </c:pt>
                <c:pt idx="10">
                  <c:v>13.87</c:v>
                </c:pt>
                <c:pt idx="11">
                  <c:v>13.68</c:v>
                </c:pt>
                <c:pt idx="12">
                  <c:v>13.57</c:v>
                </c:pt>
                <c:pt idx="13">
                  <c:v>13.17</c:v>
                </c:pt>
                <c:pt idx="14">
                  <c:v>12.42</c:v>
                </c:pt>
                <c:pt idx="15">
                  <c:v>11.6</c:v>
                </c:pt>
                <c:pt idx="16">
                  <c:v>11.28</c:v>
                </c:pt>
                <c:pt idx="17">
                  <c:v>10.7</c:v>
                </c:pt>
                <c:pt idx="18">
                  <c:v>10.56</c:v>
                </c:pt>
                <c:pt idx="19">
                  <c:v>10.17</c:v>
                </c:pt>
                <c:pt idx="20">
                  <c:v>9.08</c:v>
                </c:pt>
                <c:pt idx="21">
                  <c:v>9.02</c:v>
                </c:pt>
                <c:pt idx="22">
                  <c:v>8.73</c:v>
                </c:pt>
                <c:pt idx="23">
                  <c:v>8.73</c:v>
                </c:pt>
                <c:pt idx="24">
                  <c:v>8.4600000000000009</c:v>
                </c:pt>
                <c:pt idx="25">
                  <c:v>8.24</c:v>
                </c:pt>
                <c:pt idx="26">
                  <c:v>8.23</c:v>
                </c:pt>
                <c:pt idx="27">
                  <c:v>8.14</c:v>
                </c:pt>
                <c:pt idx="28">
                  <c:v>7.91</c:v>
                </c:pt>
                <c:pt idx="29">
                  <c:v>7.2</c:v>
                </c:pt>
                <c:pt idx="30">
                  <c:v>7.17</c:v>
                </c:pt>
                <c:pt idx="31">
                  <c:v>7.1</c:v>
                </c:pt>
                <c:pt idx="32">
                  <c:v>7.06</c:v>
                </c:pt>
                <c:pt idx="33">
                  <c:v>7.04</c:v>
                </c:pt>
                <c:pt idx="34">
                  <c:v>6.99</c:v>
                </c:pt>
                <c:pt idx="35">
                  <c:v>6.67</c:v>
                </c:pt>
                <c:pt idx="36">
                  <c:v>6.23</c:v>
                </c:pt>
                <c:pt idx="37">
                  <c:v>6.21</c:v>
                </c:pt>
                <c:pt idx="38">
                  <c:v>6.18</c:v>
                </c:pt>
                <c:pt idx="39">
                  <c:v>6.05</c:v>
                </c:pt>
                <c:pt idx="40">
                  <c:v>6.03</c:v>
                </c:pt>
                <c:pt idx="41">
                  <c:v>6.01</c:v>
                </c:pt>
                <c:pt idx="42">
                  <c:v>5.88</c:v>
                </c:pt>
                <c:pt idx="43">
                  <c:v>5.82</c:v>
                </c:pt>
                <c:pt idx="44">
                  <c:v>5.64</c:v>
                </c:pt>
                <c:pt idx="45">
                  <c:v>5.6</c:v>
                </c:pt>
                <c:pt idx="46">
                  <c:v>5.55</c:v>
                </c:pt>
                <c:pt idx="47">
                  <c:v>5.53</c:v>
                </c:pt>
                <c:pt idx="48">
                  <c:v>5.44</c:v>
                </c:pt>
                <c:pt idx="49">
                  <c:v>5.43</c:v>
                </c:pt>
                <c:pt idx="50">
                  <c:v>5.32</c:v>
                </c:pt>
                <c:pt idx="51">
                  <c:v>5.25</c:v>
                </c:pt>
                <c:pt idx="52">
                  <c:v>5.17</c:v>
                </c:pt>
                <c:pt idx="53">
                  <c:v>5.16</c:v>
                </c:pt>
                <c:pt idx="54">
                  <c:v>4.75</c:v>
                </c:pt>
                <c:pt idx="55">
                  <c:v>4.5599999999999996</c:v>
                </c:pt>
                <c:pt idx="56">
                  <c:v>4.45</c:v>
                </c:pt>
                <c:pt idx="57">
                  <c:v>4.43</c:v>
                </c:pt>
                <c:pt idx="58">
                  <c:v>4.3099999999999996</c:v>
                </c:pt>
                <c:pt idx="59">
                  <c:v>4.29</c:v>
                </c:pt>
                <c:pt idx="60">
                  <c:v>4.2699999999999996</c:v>
                </c:pt>
                <c:pt idx="61">
                  <c:v>4.1900000000000004</c:v>
                </c:pt>
                <c:pt idx="62">
                  <c:v>4.17</c:v>
                </c:pt>
                <c:pt idx="63">
                  <c:v>4.17</c:v>
                </c:pt>
                <c:pt idx="64">
                  <c:v>4.16</c:v>
                </c:pt>
                <c:pt idx="65">
                  <c:v>4.1500000000000004</c:v>
                </c:pt>
                <c:pt idx="66">
                  <c:v>4.0599999999999996</c:v>
                </c:pt>
                <c:pt idx="67">
                  <c:v>4.03</c:v>
                </c:pt>
                <c:pt idx="68">
                  <c:v>3.99</c:v>
                </c:pt>
                <c:pt idx="69">
                  <c:v>3.9</c:v>
                </c:pt>
                <c:pt idx="70">
                  <c:v>3.9</c:v>
                </c:pt>
                <c:pt idx="71">
                  <c:v>3.89</c:v>
                </c:pt>
                <c:pt idx="72">
                  <c:v>3.88</c:v>
                </c:pt>
                <c:pt idx="73">
                  <c:v>3.8</c:v>
                </c:pt>
                <c:pt idx="74">
                  <c:v>3.8</c:v>
                </c:pt>
                <c:pt idx="75">
                  <c:v>3.79</c:v>
                </c:pt>
                <c:pt idx="76">
                  <c:v>3.71</c:v>
                </c:pt>
                <c:pt idx="77">
                  <c:v>3.71</c:v>
                </c:pt>
                <c:pt idx="78">
                  <c:v>3.71</c:v>
                </c:pt>
                <c:pt idx="79">
                  <c:v>3.68</c:v>
                </c:pt>
                <c:pt idx="80">
                  <c:v>3.66</c:v>
                </c:pt>
                <c:pt idx="81">
                  <c:v>3.66</c:v>
                </c:pt>
                <c:pt idx="82">
                  <c:v>3.65</c:v>
                </c:pt>
                <c:pt idx="83">
                  <c:v>3.52</c:v>
                </c:pt>
                <c:pt idx="84">
                  <c:v>3.5</c:v>
                </c:pt>
                <c:pt idx="85">
                  <c:v>3.48</c:v>
                </c:pt>
                <c:pt idx="86">
                  <c:v>3.43</c:v>
                </c:pt>
                <c:pt idx="87">
                  <c:v>3.4</c:v>
                </c:pt>
                <c:pt idx="88">
                  <c:v>3.37</c:v>
                </c:pt>
                <c:pt idx="89">
                  <c:v>3.36</c:v>
                </c:pt>
                <c:pt idx="90">
                  <c:v>3.35</c:v>
                </c:pt>
                <c:pt idx="91">
                  <c:v>3.31</c:v>
                </c:pt>
                <c:pt idx="92">
                  <c:v>3.27</c:v>
                </c:pt>
                <c:pt idx="93">
                  <c:v>3.25</c:v>
                </c:pt>
                <c:pt idx="94">
                  <c:v>3.22</c:v>
                </c:pt>
                <c:pt idx="95">
                  <c:v>3.18</c:v>
                </c:pt>
                <c:pt idx="96">
                  <c:v>3.15</c:v>
                </c:pt>
                <c:pt idx="97">
                  <c:v>3.1</c:v>
                </c:pt>
                <c:pt idx="98">
                  <c:v>3.08</c:v>
                </c:pt>
                <c:pt idx="99">
                  <c:v>3</c:v>
                </c:pt>
                <c:pt idx="100">
                  <c:v>3</c:v>
                </c:pt>
                <c:pt idx="101">
                  <c:v>2.98</c:v>
                </c:pt>
                <c:pt idx="102">
                  <c:v>2.95</c:v>
                </c:pt>
                <c:pt idx="103">
                  <c:v>2.94</c:v>
                </c:pt>
                <c:pt idx="104">
                  <c:v>2.93</c:v>
                </c:pt>
                <c:pt idx="105">
                  <c:v>2.9</c:v>
                </c:pt>
                <c:pt idx="106">
                  <c:v>2.89</c:v>
                </c:pt>
                <c:pt idx="107">
                  <c:v>2.88</c:v>
                </c:pt>
                <c:pt idx="108">
                  <c:v>2.87</c:v>
                </c:pt>
                <c:pt idx="109">
                  <c:v>2.86</c:v>
                </c:pt>
                <c:pt idx="110">
                  <c:v>2.83</c:v>
                </c:pt>
                <c:pt idx="111">
                  <c:v>2.75</c:v>
                </c:pt>
                <c:pt idx="112">
                  <c:v>2.74</c:v>
                </c:pt>
                <c:pt idx="113">
                  <c:v>2.73</c:v>
                </c:pt>
                <c:pt idx="114">
                  <c:v>2.72</c:v>
                </c:pt>
                <c:pt idx="115">
                  <c:v>2.71</c:v>
                </c:pt>
                <c:pt idx="116">
                  <c:v>2.68</c:v>
                </c:pt>
                <c:pt idx="117">
                  <c:v>2.61</c:v>
                </c:pt>
                <c:pt idx="118">
                  <c:v>2.61</c:v>
                </c:pt>
                <c:pt idx="119">
                  <c:v>2.59</c:v>
                </c:pt>
                <c:pt idx="120">
                  <c:v>2.5499999999999998</c:v>
                </c:pt>
                <c:pt idx="121">
                  <c:v>2.5099999999999998</c:v>
                </c:pt>
                <c:pt idx="122">
                  <c:v>2.4900000000000002</c:v>
                </c:pt>
                <c:pt idx="123">
                  <c:v>2.44</c:v>
                </c:pt>
                <c:pt idx="124">
                  <c:v>2.4300000000000002</c:v>
                </c:pt>
                <c:pt idx="125">
                  <c:v>2.36</c:v>
                </c:pt>
                <c:pt idx="126">
                  <c:v>2.35</c:v>
                </c:pt>
                <c:pt idx="127">
                  <c:v>2.2999999999999998</c:v>
                </c:pt>
                <c:pt idx="128">
                  <c:v>2.29</c:v>
                </c:pt>
                <c:pt idx="129">
                  <c:v>2.25</c:v>
                </c:pt>
                <c:pt idx="130">
                  <c:v>2.2400000000000002</c:v>
                </c:pt>
                <c:pt idx="131">
                  <c:v>2.23</c:v>
                </c:pt>
                <c:pt idx="132">
                  <c:v>2.2000000000000002</c:v>
                </c:pt>
                <c:pt idx="133">
                  <c:v>2.17</c:v>
                </c:pt>
                <c:pt idx="134">
                  <c:v>2.17</c:v>
                </c:pt>
                <c:pt idx="135">
                  <c:v>2.16</c:v>
                </c:pt>
                <c:pt idx="136">
                  <c:v>2.06</c:v>
                </c:pt>
                <c:pt idx="137">
                  <c:v>2.0099999999999998</c:v>
                </c:pt>
                <c:pt idx="138">
                  <c:v>1.99</c:v>
                </c:pt>
                <c:pt idx="139">
                  <c:v>1.95</c:v>
                </c:pt>
                <c:pt idx="140">
                  <c:v>1.94</c:v>
                </c:pt>
                <c:pt idx="141">
                  <c:v>1.92</c:v>
                </c:pt>
                <c:pt idx="142">
                  <c:v>1.91</c:v>
                </c:pt>
                <c:pt idx="143">
                  <c:v>1.9</c:v>
                </c:pt>
                <c:pt idx="144">
                  <c:v>1.86</c:v>
                </c:pt>
                <c:pt idx="145">
                  <c:v>1.84</c:v>
                </c:pt>
                <c:pt idx="146">
                  <c:v>1.82</c:v>
                </c:pt>
                <c:pt idx="147">
                  <c:v>1.8</c:v>
                </c:pt>
                <c:pt idx="148">
                  <c:v>1.75</c:v>
                </c:pt>
                <c:pt idx="149">
                  <c:v>1.71</c:v>
                </c:pt>
                <c:pt idx="150">
                  <c:v>1.68</c:v>
                </c:pt>
                <c:pt idx="151">
                  <c:v>1.66</c:v>
                </c:pt>
                <c:pt idx="152">
                  <c:v>1.64</c:v>
                </c:pt>
                <c:pt idx="153">
                  <c:v>1.63</c:v>
                </c:pt>
                <c:pt idx="154">
                  <c:v>1.59</c:v>
                </c:pt>
                <c:pt idx="155">
                  <c:v>1.55</c:v>
                </c:pt>
                <c:pt idx="156">
                  <c:v>1.49</c:v>
                </c:pt>
                <c:pt idx="157">
                  <c:v>1.44</c:v>
                </c:pt>
                <c:pt idx="158">
                  <c:v>1.43</c:v>
                </c:pt>
                <c:pt idx="159">
                  <c:v>1.33</c:v>
                </c:pt>
                <c:pt idx="160">
                  <c:v>1.3</c:v>
                </c:pt>
                <c:pt idx="161">
                  <c:v>1.3</c:v>
                </c:pt>
                <c:pt idx="162">
                  <c:v>1.05</c:v>
                </c:pt>
                <c:pt idx="163">
                  <c:v>0.93</c:v>
                </c:pt>
                <c:pt idx="164">
                  <c:v>0.91</c:v>
                </c:pt>
                <c:pt idx="165">
                  <c:v>0.71</c:v>
                </c:pt>
                <c:pt idx="166">
                  <c:v>0.7</c:v>
                </c:pt>
              </c:numCache>
            </c:numRef>
          </c:xVal>
          <c:yVal>
            <c:numRef>
              <c:f>Tourism_share!$V$2:$V$168</c:f>
              <c:numCache>
                <c:formatCode>0.0</c:formatCode>
                <c:ptCount val="167"/>
                <c:pt idx="0">
                  <c:v>51.787892224624748</c:v>
                </c:pt>
                <c:pt idx="1">
                  <c:v>48.783149894545218</c:v>
                </c:pt>
                <c:pt idx="2">
                  <c:v>67.930215585201637</c:v>
                </c:pt>
                <c:pt idx="3">
                  <c:v>28.808455092921413</c:v>
                </c:pt>
                <c:pt idx="4">
                  <c:v>23.425659744936816</c:v>
                </c:pt>
                <c:pt idx="5">
                  <c:v>28.03597595358378</c:v>
                </c:pt>
                <c:pt idx="6">
                  <c:v>18.861383528960502</c:v>
                </c:pt>
                <c:pt idx="7">
                  <c:v>42.674862357832104</c:v>
                </c:pt>
                <c:pt idx="8">
                  <c:v>21.120100457294246</c:v>
                </c:pt>
                <c:pt idx="9">
                  <c:v>9.1249572158788101</c:v>
                </c:pt>
                <c:pt idx="10">
                  <c:v>15.040287817390285</c:v>
                </c:pt>
                <c:pt idx="11">
                  <c:v>13.861359085388406</c:v>
                </c:pt>
                <c:pt idx="12">
                  <c:v>46.307160195599536</c:v>
                </c:pt>
                <c:pt idx="13">
                  <c:v>19.655221576613059</c:v>
                </c:pt>
                <c:pt idx="14">
                  <c:v>24.201485944014614</c:v>
                </c:pt>
                <c:pt idx="15">
                  <c:v>20.519960796365762</c:v>
                </c:pt>
                <c:pt idx="16">
                  <c:v>15.615575215860835</c:v>
                </c:pt>
                <c:pt idx="17">
                  <c:v>17.526779182111031</c:v>
                </c:pt>
                <c:pt idx="18">
                  <c:v>12.421345754197551</c:v>
                </c:pt>
                <c:pt idx="19">
                  <c:v>8.7264870161375061</c:v>
                </c:pt>
                <c:pt idx="20">
                  <c:v>13.149187140696833</c:v>
                </c:pt>
                <c:pt idx="21">
                  <c:v>5.1634888746234555</c:v>
                </c:pt>
                <c:pt idx="22">
                  <c:v>-5.7621843908788462</c:v>
                </c:pt>
                <c:pt idx="23">
                  <c:v>-1.3970393274256334</c:v>
                </c:pt>
                <c:pt idx="24">
                  <c:v>3.3678067930630649</c:v>
                </c:pt>
                <c:pt idx="25">
                  <c:v>4.921618916871223</c:v>
                </c:pt>
                <c:pt idx="26">
                  <c:v>7.3461523831250615</c:v>
                </c:pt>
                <c:pt idx="27">
                  <c:v>4.9725549716170621</c:v>
                </c:pt>
                <c:pt idx="28">
                  <c:v>7.6027522643795651</c:v>
                </c:pt>
                <c:pt idx="29">
                  <c:v>-6.1358408999546805</c:v>
                </c:pt>
                <c:pt idx="30">
                  <c:v>0.90120286017044648</c:v>
                </c:pt>
                <c:pt idx="31">
                  <c:v>5.5386220897591913</c:v>
                </c:pt>
                <c:pt idx="32">
                  <c:v>3.9049760886006637</c:v>
                </c:pt>
                <c:pt idx="33">
                  <c:v>1.9178298885785729</c:v>
                </c:pt>
                <c:pt idx="34">
                  <c:v>40.92640991548037</c:v>
                </c:pt>
                <c:pt idx="35">
                  <c:v>30.928542546060026</c:v>
                </c:pt>
                <c:pt idx="36">
                  <c:v>3.186472459270731</c:v>
                </c:pt>
                <c:pt idx="37">
                  <c:v>24.964015303922473</c:v>
                </c:pt>
                <c:pt idx="38">
                  <c:v>-10.249162172545558</c:v>
                </c:pt>
                <c:pt idx="39">
                  <c:v>4.1659770520194801</c:v>
                </c:pt>
                <c:pt idx="40">
                  <c:v>5.2515699222687093</c:v>
                </c:pt>
                <c:pt idx="41">
                  <c:v>3.0632993267090347</c:v>
                </c:pt>
                <c:pt idx="42">
                  <c:v>0</c:v>
                </c:pt>
                <c:pt idx="43">
                  <c:v>2.4210434471192723</c:v>
                </c:pt>
                <c:pt idx="44">
                  <c:v>4.1585832183230105</c:v>
                </c:pt>
                <c:pt idx="45">
                  <c:v>0.84845716900324819</c:v>
                </c:pt>
                <c:pt idx="46">
                  <c:v>8.2045955168297304</c:v>
                </c:pt>
                <c:pt idx="47">
                  <c:v>0.87136893269146198</c:v>
                </c:pt>
                <c:pt idx="48">
                  <c:v>1.8890438764039434</c:v>
                </c:pt>
                <c:pt idx="49">
                  <c:v>3.8682799660313991</c:v>
                </c:pt>
                <c:pt idx="50">
                  <c:v>8.0623094361555108</c:v>
                </c:pt>
                <c:pt idx="51">
                  <c:v>2.4873508272394398</c:v>
                </c:pt>
                <c:pt idx="52">
                  <c:v>0.52583981978029359</c:v>
                </c:pt>
                <c:pt idx="53">
                  <c:v>4.6398230504512021</c:v>
                </c:pt>
                <c:pt idx="54">
                  <c:v>2.2660034256452426</c:v>
                </c:pt>
                <c:pt idx="55">
                  <c:v>0.15736053735450373</c:v>
                </c:pt>
                <c:pt idx="56">
                  <c:v>2.5495239057337264</c:v>
                </c:pt>
                <c:pt idx="57">
                  <c:v>0.35688301346900875</c:v>
                </c:pt>
                <c:pt idx="58">
                  <c:v>2.5655858868949979</c:v>
                </c:pt>
                <c:pt idx="59">
                  <c:v>0.81251042725343381</c:v>
                </c:pt>
                <c:pt idx="60">
                  <c:v>1.318544076998468</c:v>
                </c:pt>
                <c:pt idx="61">
                  <c:v>4.8896053911499298</c:v>
                </c:pt>
                <c:pt idx="62">
                  <c:v>3.3463510627117352</c:v>
                </c:pt>
                <c:pt idx="63">
                  <c:v>2.2093316547460318</c:v>
                </c:pt>
                <c:pt idx="64">
                  <c:v>-1.7689950852015166</c:v>
                </c:pt>
                <c:pt idx="65">
                  <c:v>1.113424493367019E-2</c:v>
                </c:pt>
                <c:pt idx="66">
                  <c:v>-0.3796671252624963</c:v>
                </c:pt>
                <c:pt idx="67">
                  <c:v>-1.2280816616096177</c:v>
                </c:pt>
                <c:pt idx="68">
                  <c:v>-1.2861092748291831</c:v>
                </c:pt>
                <c:pt idx="69">
                  <c:v>-5.3940206557008506E-2</c:v>
                </c:pt>
                <c:pt idx="70">
                  <c:v>1.4518453352366474</c:v>
                </c:pt>
                <c:pt idx="71">
                  <c:v>1.8343967007793001</c:v>
                </c:pt>
                <c:pt idx="72">
                  <c:v>0.60893089968541303</c:v>
                </c:pt>
                <c:pt idx="73">
                  <c:v>1.3442456200832265</c:v>
                </c:pt>
                <c:pt idx="74">
                  <c:v>2.4291865838940701</c:v>
                </c:pt>
                <c:pt idx="75">
                  <c:v>0.29269344942932496</c:v>
                </c:pt>
                <c:pt idx="76">
                  <c:v>0.28682088356776886</c:v>
                </c:pt>
                <c:pt idx="77">
                  <c:v>-2.6445716488960915</c:v>
                </c:pt>
                <c:pt idx="78">
                  <c:v>-0.66573964614761394</c:v>
                </c:pt>
                <c:pt idx="79">
                  <c:v>0.60229123545821706</c:v>
                </c:pt>
                <c:pt idx="80">
                  <c:v>-0.7347877912927776</c:v>
                </c:pt>
                <c:pt idx="81">
                  <c:v>2.2682190422476287</c:v>
                </c:pt>
                <c:pt idx="82">
                  <c:v>0.88204598417502145</c:v>
                </c:pt>
                <c:pt idx="83">
                  <c:v>2.58213343918559E-2</c:v>
                </c:pt>
                <c:pt idx="84">
                  <c:v>-0.84557665657100889</c:v>
                </c:pt>
                <c:pt idx="85">
                  <c:v>2.9108834360875213</c:v>
                </c:pt>
                <c:pt idx="86">
                  <c:v>0.1688953121121663</c:v>
                </c:pt>
                <c:pt idx="87">
                  <c:v>-0.65400284668521347</c:v>
                </c:pt>
                <c:pt idx="88">
                  <c:v>2.6914830630118045</c:v>
                </c:pt>
                <c:pt idx="89">
                  <c:v>-0.68448219461923476</c:v>
                </c:pt>
                <c:pt idx="90">
                  <c:v>-0.22840687596017969</c:v>
                </c:pt>
                <c:pt idx="91">
                  <c:v>-1.7400868070025002</c:v>
                </c:pt>
                <c:pt idx="92">
                  <c:v>1.9464962389876703</c:v>
                </c:pt>
                <c:pt idx="93">
                  <c:v>-0.79905205580158778</c:v>
                </c:pt>
                <c:pt idx="94">
                  <c:v>-0.31142885131915071</c:v>
                </c:pt>
                <c:pt idx="95">
                  <c:v>-1.0038797991724986</c:v>
                </c:pt>
                <c:pt idx="96">
                  <c:v>-2.1921207614975118</c:v>
                </c:pt>
                <c:pt idx="97">
                  <c:v>2.4035709577945887</c:v>
                </c:pt>
                <c:pt idx="98">
                  <c:v>0.53985632546172346</c:v>
                </c:pt>
                <c:pt idx="99">
                  <c:v>0.61315400357086369</c:v>
                </c:pt>
                <c:pt idx="100">
                  <c:v>1.5934259330915475</c:v>
                </c:pt>
                <c:pt idx="101">
                  <c:v>3.9614116654177387</c:v>
                </c:pt>
                <c:pt idx="102">
                  <c:v>-1.8192742323705602</c:v>
                </c:pt>
                <c:pt idx="103">
                  <c:v>-2.8481821059377439</c:v>
                </c:pt>
                <c:pt idx="104">
                  <c:v>-0.51417591686539743</c:v>
                </c:pt>
                <c:pt idx="105">
                  <c:v>-0.60248339351389857</c:v>
                </c:pt>
                <c:pt idx="106">
                  <c:v>2.7250213204753009</c:v>
                </c:pt>
                <c:pt idx="107">
                  <c:v>-10.466825574575546</c:v>
                </c:pt>
                <c:pt idx="108">
                  <c:v>2.9981149217617943E-2</c:v>
                </c:pt>
                <c:pt idx="109">
                  <c:v>0.58505630386409324</c:v>
                </c:pt>
                <c:pt idx="110">
                  <c:v>1.4071234943382271</c:v>
                </c:pt>
                <c:pt idx="111">
                  <c:v>-5.2572220881004208</c:v>
                </c:pt>
                <c:pt idx="112">
                  <c:v>-0.15564694973762894</c:v>
                </c:pt>
                <c:pt idx="113">
                  <c:v>3.853108781110266</c:v>
                </c:pt>
                <c:pt idx="114">
                  <c:v>-0.47553874997306977</c:v>
                </c:pt>
                <c:pt idx="115">
                  <c:v>0.11003713095613539</c:v>
                </c:pt>
                <c:pt idx="116">
                  <c:v>0.38873393721401661</c:v>
                </c:pt>
                <c:pt idx="117">
                  <c:v>-0.4158703115451835</c:v>
                </c:pt>
                <c:pt idx="118">
                  <c:v>0.51747257238810629</c:v>
                </c:pt>
                <c:pt idx="119">
                  <c:v>3.1326780043816691</c:v>
                </c:pt>
                <c:pt idx="120">
                  <c:v>-0.13593524384391548</c:v>
                </c:pt>
                <c:pt idx="121">
                  <c:v>0.64682861745303644</c:v>
                </c:pt>
                <c:pt idx="122">
                  <c:v>2.9887757485759227E-4</c:v>
                </c:pt>
                <c:pt idx="123">
                  <c:v>2.7161815018227236</c:v>
                </c:pt>
                <c:pt idx="124">
                  <c:v>-0.94548243280401967</c:v>
                </c:pt>
                <c:pt idx="125">
                  <c:v>-0.1849930042905315</c:v>
                </c:pt>
                <c:pt idx="126">
                  <c:v>-0.75722221081453445</c:v>
                </c:pt>
                <c:pt idx="127">
                  <c:v>0.90291161298548717</c:v>
                </c:pt>
                <c:pt idx="128">
                  <c:v>1.9570757656825293</c:v>
                </c:pt>
                <c:pt idx="129">
                  <c:v>0.33677947095509764</c:v>
                </c:pt>
                <c:pt idx="130">
                  <c:v>-1.5432297073592445</c:v>
                </c:pt>
                <c:pt idx="131">
                  <c:v>0.11518132690496213</c:v>
                </c:pt>
                <c:pt idx="132">
                  <c:v>0.78333179193039792</c:v>
                </c:pt>
                <c:pt idx="133">
                  <c:v>0.12831582789090615</c:v>
                </c:pt>
                <c:pt idx="134">
                  <c:v>-0.48027253611226683</c:v>
                </c:pt>
                <c:pt idx="135">
                  <c:v>-0.13841468604900625</c:v>
                </c:pt>
                <c:pt idx="136">
                  <c:v>4.2954037514844057E-2</c:v>
                </c:pt>
                <c:pt idx="137">
                  <c:v>-0.29574337163459774</c:v>
                </c:pt>
                <c:pt idx="138">
                  <c:v>-0.60109887210912516</c:v>
                </c:pt>
                <c:pt idx="139">
                  <c:v>-0.893153631237395</c:v>
                </c:pt>
                <c:pt idx="140">
                  <c:v>-0.31536068567703285</c:v>
                </c:pt>
                <c:pt idx="141">
                  <c:v>0.68119399727772889</c:v>
                </c:pt>
                <c:pt idx="142">
                  <c:v>0.47150850171039449</c:v>
                </c:pt>
                <c:pt idx="143">
                  <c:v>-1.283537109306923</c:v>
                </c:pt>
                <c:pt idx="144">
                  <c:v>-0.35175406242735796</c:v>
                </c:pt>
                <c:pt idx="145">
                  <c:v>0.98165879924728761</c:v>
                </c:pt>
                <c:pt idx="146">
                  <c:v>0.35482719666057172</c:v>
                </c:pt>
                <c:pt idx="147">
                  <c:v>8.8431391273481208E-2</c:v>
                </c:pt>
                <c:pt idx="148">
                  <c:v>-0.43173091750965975</c:v>
                </c:pt>
                <c:pt idx="149">
                  <c:v>-2.8147429015869356</c:v>
                </c:pt>
                <c:pt idx="150">
                  <c:v>-0.21933984413589641</c:v>
                </c:pt>
                <c:pt idx="151">
                  <c:v>-0.11706911767067682</c:v>
                </c:pt>
                <c:pt idx="152">
                  <c:v>-0.84301527444689861</c:v>
                </c:pt>
                <c:pt idx="153">
                  <c:v>-4.8642792076987842</c:v>
                </c:pt>
                <c:pt idx="154">
                  <c:v>2.4199357237029933</c:v>
                </c:pt>
                <c:pt idx="155">
                  <c:v>2.7699501952802113E-2</c:v>
                </c:pt>
                <c:pt idx="156">
                  <c:v>1.2972062402322013</c:v>
                </c:pt>
                <c:pt idx="157">
                  <c:v>-0.57905949166534276</c:v>
                </c:pt>
                <c:pt idx="158">
                  <c:v>-2.2005476896435514</c:v>
                </c:pt>
                <c:pt idx="159">
                  <c:v>-1.1009892373060755</c:v>
                </c:pt>
                <c:pt idx="160">
                  <c:v>0.14378844691203985</c:v>
                </c:pt>
                <c:pt idx="161">
                  <c:v>-1.4967047702525558</c:v>
                </c:pt>
                <c:pt idx="162">
                  <c:v>-1.4402677857901285</c:v>
                </c:pt>
                <c:pt idx="163">
                  <c:v>-5.821493078734831E-2</c:v>
                </c:pt>
                <c:pt idx="164">
                  <c:v>-1.5399111039361542</c:v>
                </c:pt>
                <c:pt idx="165">
                  <c:v>-0.15160504257024973</c:v>
                </c:pt>
                <c:pt idx="166">
                  <c:v>-0.56632106626518497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0-4B86-A99C-A51B558D6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640656"/>
        <c:axId val="411935392"/>
      </c:scatterChart>
      <c:valAx>
        <c:axId val="187264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35392"/>
        <c:crosses val="autoZero"/>
        <c:crossBetween val="midCat"/>
      </c:valAx>
      <c:valAx>
        <c:axId val="4119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64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15875</xdr:colOff>
      <xdr:row>154</xdr:row>
      <xdr:rowOff>22225</xdr:rowOff>
    </xdr:from>
    <xdr:to>
      <xdr:col>31</xdr:col>
      <xdr:colOff>320675</xdr:colOff>
      <xdr:row>169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D4492-4E3F-462F-9BF0-40DD4CF8C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Press%20Release/Current/External%20Reports/BEA/Exhibit20%20produc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bea.gov/2015/Exhibit20/Mar/Exhibit20%20produ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</a:ln>
        <a:ln w="25400" cap="flat" cmpd="sng" algn="ctr">
          <a:solidFill>
            <a:schemeClr val="phClr"/>
          </a:solidFill>
        </a:ln>
        <a:ln w="38100" cap="flat" cmpd="sng" algn="ctr">
          <a:solidFill>
            <a:schemeClr val="phClr"/>
          </a:solidFill>
        </a:ln>
      </a:lnStyleLst>
      <a:effectStyleLst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  <a:effectStyle>
          <a:effectLst>
            <a:fillOverlay blend="over">
              <a:noFill/>
            </a:fillOverlay>
          </a:effectLst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410A5-1511-443F-99B7-4D3D7C75F9C0}">
  <dimension ref="A1:AL213"/>
  <sheetViews>
    <sheetView showGridLines="0" tabSelected="1" workbookViewId="0">
      <pane xSplit="1" ySplit="5" topLeftCell="R202" activePane="bottomRight" state="frozen"/>
      <selection pane="topRight"/>
      <selection pane="bottomLeft"/>
      <selection pane="bottomRight" activeCell="Z209" sqref="Z209"/>
    </sheetView>
  </sheetViews>
  <sheetFormatPr defaultColWidth="10.1796875" defaultRowHeight="14.5" customHeight="1" x14ac:dyDescent="0.25"/>
  <cols>
    <col min="1" max="1" width="34" style="20" customWidth="1"/>
    <col min="2" max="2" width="11.1796875" style="20" customWidth="1"/>
    <col min="3" max="4" width="10.26953125" style="20" customWidth="1"/>
    <col min="5" max="5" width="11.7265625" style="20" customWidth="1"/>
    <col min="6" max="7" width="10.81640625" style="20" customWidth="1"/>
    <col min="8" max="10" width="10.26953125" style="20" customWidth="1"/>
    <col min="11" max="11" width="10.81640625" style="20" customWidth="1"/>
    <col min="12" max="17" width="10.26953125" style="20" customWidth="1"/>
    <col min="18" max="19" width="9.453125" style="20" customWidth="1"/>
    <col min="20" max="24" width="10.26953125" style="20" customWidth="1"/>
    <col min="25" max="25" width="21.6328125" style="20" customWidth="1"/>
    <col min="26" max="26" width="6.54296875" style="20" customWidth="1"/>
    <col min="27" max="27" width="9.81640625" style="20" customWidth="1"/>
    <col min="28" max="30" width="10.26953125" style="20" customWidth="1"/>
    <col min="31" max="33" width="11.54296875" style="20" customWidth="1"/>
    <col min="34" max="34" width="10.26953125" style="20" customWidth="1"/>
    <col min="35" max="38" width="11.54296875" style="20" customWidth="1"/>
    <col min="39" max="16384" width="10.1796875" style="20"/>
  </cols>
  <sheetData>
    <row r="1" spans="1:38" ht="19.5" customHeight="1" x14ac:dyDescent="0.25">
      <c r="A1" s="58" t="s">
        <v>1142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42"/>
      <c r="T1" s="42"/>
      <c r="U1" s="42"/>
      <c r="V1" s="42"/>
      <c r="W1" s="21"/>
      <c r="X1" s="42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</row>
    <row r="2" spans="1:38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42"/>
      <c r="T2" s="42"/>
      <c r="U2" s="42"/>
      <c r="V2" s="42"/>
      <c r="W2" s="21"/>
      <c r="X2" s="42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</row>
    <row r="3" spans="1:38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42"/>
      <c r="T3" s="61" t="s">
        <v>1428</v>
      </c>
      <c r="U3" s="62"/>
      <c r="V3" s="62"/>
      <c r="W3" s="62"/>
      <c r="X3" s="61" t="s">
        <v>1429</v>
      </c>
      <c r="Y3" s="62"/>
      <c r="Z3" s="63" t="s">
        <v>1431</v>
      </c>
      <c r="AA3" s="63" t="s">
        <v>1430</v>
      </c>
      <c r="AB3" s="63"/>
      <c r="AC3" s="21"/>
      <c r="AD3" s="21"/>
      <c r="AE3" s="21"/>
      <c r="AF3" s="21"/>
      <c r="AG3" s="21"/>
      <c r="AH3" s="21"/>
      <c r="AI3" s="21"/>
      <c r="AJ3" s="21"/>
      <c r="AK3" s="21"/>
      <c r="AL3" s="21"/>
    </row>
    <row r="4" spans="1:38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61"/>
      <c r="U4" s="62"/>
      <c r="V4" s="62"/>
      <c r="W4" s="62"/>
      <c r="X4" s="33"/>
      <c r="Y4" s="33"/>
      <c r="Z4" s="70"/>
      <c r="AA4" s="70"/>
      <c r="AB4" s="63"/>
      <c r="AC4" s="33"/>
      <c r="AD4" s="33"/>
      <c r="AE4" s="33"/>
      <c r="AF4" s="33"/>
      <c r="AG4" s="33"/>
      <c r="AH4" s="33"/>
      <c r="AI4" s="33"/>
      <c r="AJ4" s="33"/>
      <c r="AK4" s="33"/>
      <c r="AL4" s="33"/>
    </row>
    <row r="5" spans="1:38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42"/>
      <c r="T5" s="42">
        <v>2017</v>
      </c>
      <c r="U5" s="42">
        <v>2018</v>
      </c>
      <c r="V5" s="42">
        <v>2019</v>
      </c>
      <c r="W5" s="21">
        <v>2020</v>
      </c>
      <c r="X5" s="42">
        <v>2019</v>
      </c>
      <c r="Y5" s="56">
        <v>2020</v>
      </c>
      <c r="Z5" s="70"/>
      <c r="AA5" s="70"/>
      <c r="AB5" s="63"/>
      <c r="AC5" s="21"/>
      <c r="AD5" s="21"/>
      <c r="AE5" s="21"/>
      <c r="AF5" s="21"/>
      <c r="AG5" s="21"/>
      <c r="AH5" s="21"/>
      <c r="AI5" s="21"/>
      <c r="AJ5" s="21"/>
      <c r="AK5" s="21"/>
      <c r="AL5" s="21"/>
    </row>
    <row r="6" spans="1:38" ht="14.25" customHeight="1" x14ac:dyDescent="0.25">
      <c r="A6" s="28" t="s">
        <v>19</v>
      </c>
      <c r="B6" s="26"/>
      <c r="C6" s="26"/>
      <c r="D6" s="26"/>
      <c r="E6" s="26">
        <v>-238.4</v>
      </c>
      <c r="F6" s="26">
        <v>277.62758622143622</v>
      </c>
      <c r="G6" s="26">
        <v>-577.70820677232325</v>
      </c>
      <c r="H6" s="26">
        <v>-2246.9211712451852</v>
      </c>
      <c r="I6" s="26">
        <v>-5150.16188141159</v>
      </c>
      <c r="J6" s="26">
        <v>-5095.04059660647</v>
      </c>
      <c r="K6" s="26">
        <v>-3232.8931683726801</v>
      </c>
      <c r="L6" s="26">
        <v>-4192.8164228281948</v>
      </c>
      <c r="M6" s="26">
        <v>-2708.4629351489702</v>
      </c>
      <c r="N6" s="26">
        <v>-3554.8979424906433</v>
      </c>
      <c r="O6" s="26">
        <v>-3896.8376039339255</v>
      </c>
      <c r="P6" s="26">
        <v>-3791.9352560400298</v>
      </c>
      <c r="Q6" s="26">
        <v>-3136.1201149830772</v>
      </c>
      <c r="R6" s="21"/>
      <c r="S6" s="42"/>
      <c r="T6" s="42">
        <f t="shared" ref="T6:V21" si="0">IF(N6="",1,0)</f>
        <v>0</v>
      </c>
      <c r="U6" s="42">
        <f t="shared" si="0"/>
        <v>0</v>
      </c>
      <c r="V6" s="42">
        <f t="shared" si="0"/>
        <v>0</v>
      </c>
      <c r="W6" s="21">
        <f>IF(Q6="",1,0)</f>
        <v>0</v>
      </c>
      <c r="X6" s="42" t="str">
        <f t="shared" ref="X6:X69" si="1">IF(V6=0, "", $A6)</f>
        <v/>
      </c>
      <c r="Y6" s="21" t="str">
        <f t="shared" ref="Y6:Y69" si="2">IF(W6=0, "", $A6)</f>
        <v/>
      </c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</row>
    <row r="7" spans="1:38" ht="14.25" customHeight="1" x14ac:dyDescent="0.25">
      <c r="A7" s="27" t="s">
        <v>24</v>
      </c>
      <c r="B7" s="24">
        <v>-571.47535365041711</v>
      </c>
      <c r="C7" s="24">
        <v>-670.90425471946708</v>
      </c>
      <c r="D7" s="24">
        <v>-1150.8130042805199</v>
      </c>
      <c r="E7" s="24">
        <v>-2013.2</v>
      </c>
      <c r="F7" s="24">
        <v>-1852.4575619029445</v>
      </c>
      <c r="G7" s="24">
        <v>-1355.5984793982682</v>
      </c>
      <c r="H7" s="24">
        <v>-1667.1751094364156</v>
      </c>
      <c r="I7" s="24">
        <v>-1256.6447995490723</v>
      </c>
      <c r="J7" s="24">
        <v>-1184.891052235193</v>
      </c>
      <c r="K7" s="24">
        <v>-1425.3856804329662</v>
      </c>
      <c r="L7" s="24">
        <v>-979.82509940046202</v>
      </c>
      <c r="M7" s="24">
        <v>-900.36304050194838</v>
      </c>
      <c r="N7" s="24">
        <v>-982.23792830134482</v>
      </c>
      <c r="O7" s="24">
        <v>-1010.2382853479869</v>
      </c>
      <c r="P7" s="24">
        <v>-1218.8449558790599</v>
      </c>
      <c r="Q7" s="24">
        <v>-1317.2360966227825</v>
      </c>
      <c r="R7" s="21"/>
      <c r="S7" s="42"/>
      <c r="T7" s="42">
        <f t="shared" si="0"/>
        <v>0</v>
      </c>
      <c r="U7" s="42">
        <f t="shared" si="0"/>
        <v>0</v>
      </c>
      <c r="V7" s="42">
        <f t="shared" si="0"/>
        <v>0</v>
      </c>
      <c r="W7" s="42">
        <f t="shared" ref="W7:W70" si="3">IF(Q7="",1,0)</f>
        <v>0</v>
      </c>
      <c r="X7" s="42" t="str">
        <f t="shared" si="1"/>
        <v/>
      </c>
      <c r="Y7" s="42" t="str">
        <f t="shared" si="2"/>
        <v/>
      </c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</row>
    <row r="8" spans="1:38" ht="14.25" customHeight="1" x14ac:dyDescent="0.25">
      <c r="A8" s="27" t="s">
        <v>26</v>
      </c>
      <c r="B8" s="26">
        <v>21179.999999999189</v>
      </c>
      <c r="C8" s="26">
        <v>28923.000000001361</v>
      </c>
      <c r="D8" s="26">
        <v>30353.590751388463</v>
      </c>
      <c r="E8" s="26">
        <v>33954.307486735168</v>
      </c>
      <c r="F8" s="26">
        <v>431.66523550793829</v>
      </c>
      <c r="G8" s="26">
        <v>12220.3</v>
      </c>
      <c r="H8" s="26">
        <v>17673.868500027085</v>
      </c>
      <c r="I8" s="26">
        <v>12092.476753347943</v>
      </c>
      <c r="J8" s="26">
        <v>1187.8943228636424</v>
      </c>
      <c r="K8" s="26">
        <v>-9264.322928811056</v>
      </c>
      <c r="L8" s="26">
        <v>-27037.635153430347</v>
      </c>
      <c r="M8" s="26">
        <v>-26204.046336602172</v>
      </c>
      <c r="N8" s="26">
        <v>-22067.518023962588</v>
      </c>
      <c r="O8" s="26">
        <v>-16709.173195608531</v>
      </c>
      <c r="P8" s="26">
        <v>-17147.722730274359</v>
      </c>
      <c r="Q8" s="26"/>
      <c r="R8" s="21"/>
      <c r="S8" s="42"/>
      <c r="T8" s="42">
        <f t="shared" si="0"/>
        <v>0</v>
      </c>
      <c r="U8" s="42">
        <f t="shared" si="0"/>
        <v>0</v>
      </c>
      <c r="V8" s="42">
        <f t="shared" si="0"/>
        <v>0</v>
      </c>
      <c r="W8" s="42">
        <f t="shared" si="3"/>
        <v>1</v>
      </c>
      <c r="X8" s="42" t="str">
        <f t="shared" si="1"/>
        <v/>
      </c>
      <c r="Y8" s="42" t="str">
        <f t="shared" si="2"/>
        <v>Algeria</v>
      </c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</row>
    <row r="9" spans="1:38" ht="14.25" customHeight="1" x14ac:dyDescent="0.25">
      <c r="A9" s="27" t="s">
        <v>29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568.29999999999995</v>
      </c>
      <c r="Q9" s="24"/>
      <c r="R9" s="21"/>
      <c r="S9" s="42"/>
      <c r="T9" s="42">
        <f t="shared" si="0"/>
        <v>1</v>
      </c>
      <c r="U9" s="42">
        <f t="shared" si="0"/>
        <v>1</v>
      </c>
      <c r="V9" s="42">
        <f t="shared" si="0"/>
        <v>0</v>
      </c>
      <c r="W9" s="42">
        <f t="shared" si="3"/>
        <v>1</v>
      </c>
      <c r="X9" s="42" t="str">
        <f t="shared" si="1"/>
        <v/>
      </c>
      <c r="Y9" s="42" t="str">
        <f t="shared" si="2"/>
        <v>Andorra, Principality of</v>
      </c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</row>
    <row r="10" spans="1:38" ht="14.25" customHeight="1" x14ac:dyDescent="0.25">
      <c r="A10" s="27" t="s">
        <v>46</v>
      </c>
      <c r="B10" s="26">
        <v>5137.8826514821994</v>
      </c>
      <c r="C10" s="26">
        <v>10689.818935610001</v>
      </c>
      <c r="D10" s="26">
        <v>10581.25070488</v>
      </c>
      <c r="E10" s="26">
        <v>7194.2469530190001</v>
      </c>
      <c r="F10" s="26">
        <v>-7571.7</v>
      </c>
      <c r="G10" s="26">
        <v>7505.9542350800002</v>
      </c>
      <c r="H10" s="26">
        <v>13084.6362074109</v>
      </c>
      <c r="I10" s="26">
        <v>13841.18516100978</v>
      </c>
      <c r="J10" s="26">
        <v>8145.0701116902201</v>
      </c>
      <c r="K10" s="26">
        <v>-3747.517596211027</v>
      </c>
      <c r="L10" s="26">
        <v>-10272.841902613338</v>
      </c>
      <c r="M10" s="26">
        <v>-3085.19546321077</v>
      </c>
      <c r="N10" s="26">
        <v>-632.86714790333997</v>
      </c>
      <c r="O10" s="26">
        <v>7402.6065192795295</v>
      </c>
      <c r="P10" s="26">
        <v>5137.3948802234972</v>
      </c>
      <c r="Q10" s="26">
        <v>893.76843083992992</v>
      </c>
      <c r="R10" s="21"/>
      <c r="S10" s="42"/>
      <c r="T10" s="42">
        <f t="shared" si="0"/>
        <v>0</v>
      </c>
      <c r="U10" s="42">
        <f t="shared" si="0"/>
        <v>0</v>
      </c>
      <c r="V10" s="42">
        <f t="shared" si="0"/>
        <v>0</v>
      </c>
      <c r="W10" s="42">
        <f t="shared" si="3"/>
        <v>0</v>
      </c>
      <c r="X10" s="42" t="str">
        <f t="shared" si="1"/>
        <v/>
      </c>
      <c r="Y10" s="42" t="str">
        <f t="shared" si="2"/>
        <v/>
      </c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</row>
    <row r="11" spans="1:38" ht="14.25" customHeight="1" x14ac:dyDescent="0.25">
      <c r="A11" s="27" t="s">
        <v>48</v>
      </c>
      <c r="B11" s="24">
        <v>-52.053629259259253</v>
      </c>
      <c r="C11" s="24">
        <v>-144.58470060370368</v>
      </c>
      <c r="D11" s="24">
        <v>-183.55625222222221</v>
      </c>
      <c r="E11" s="24">
        <v>-219.95714222222222</v>
      </c>
      <c r="F11" s="24">
        <v>-95.600407777777775</v>
      </c>
      <c r="G11" s="24">
        <v>-50.640987259259255</v>
      </c>
      <c r="H11" s="24">
        <v>-37.132903333333331</v>
      </c>
      <c r="I11" s="24">
        <v>-55.470366925925916</v>
      </c>
      <c r="J11" s="24">
        <v>-47.90844899999999</v>
      </c>
      <c r="K11" s="24">
        <v>-82.556709384031649</v>
      </c>
      <c r="L11" s="24">
        <v>-89.281554344780659</v>
      </c>
      <c r="M11" s="24">
        <v>-77.53955830155823</v>
      </c>
      <c r="N11" s="24">
        <v>-11.195337809605642</v>
      </c>
      <c r="O11" s="24">
        <v>-198.76113501335692</v>
      </c>
      <c r="P11" s="24">
        <v>-148.62052526365525</v>
      </c>
      <c r="Q11" s="24">
        <v>-57.668679547965077</v>
      </c>
      <c r="R11" s="21"/>
      <c r="S11" s="42"/>
      <c r="T11" s="42">
        <f t="shared" si="0"/>
        <v>0</v>
      </c>
      <c r="U11" s="42">
        <f t="shared" si="0"/>
        <v>0</v>
      </c>
      <c r="V11" s="42">
        <f t="shared" si="0"/>
        <v>0</v>
      </c>
      <c r="W11" s="42">
        <f t="shared" si="3"/>
        <v>0</v>
      </c>
      <c r="X11" s="42" t="str">
        <f t="shared" si="1"/>
        <v/>
      </c>
      <c r="Y11" s="42" t="str">
        <f t="shared" si="2"/>
        <v/>
      </c>
      <c r="Z11" s="21"/>
      <c r="AA11" s="21">
        <v>1</v>
      </c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</row>
    <row r="12" spans="1:38" ht="14.25" customHeight="1" x14ac:dyDescent="0.25">
      <c r="A12" s="27" t="s">
        <v>52</v>
      </c>
      <c r="B12" s="26">
        <v>-171.492877037037</v>
      </c>
      <c r="C12" s="26">
        <v>-291.76338555555554</v>
      </c>
      <c r="D12" s="26">
        <v>-385.51455740740738</v>
      </c>
      <c r="E12" s="26">
        <v>-359.17136740740739</v>
      </c>
      <c r="F12" s="26">
        <v>-169.02481925925926</v>
      </c>
      <c r="G12" s="26">
        <v>-167.10701629629631</v>
      </c>
      <c r="H12" s="26">
        <v>-117.69290777777778</v>
      </c>
      <c r="I12" s="26">
        <v>-166.82125407407406</v>
      </c>
      <c r="J12" s="26">
        <v>-204.39994888888887</v>
      </c>
      <c r="K12" s="26">
        <v>3.3322962496082869</v>
      </c>
      <c r="L12" s="26">
        <v>29.33319117788297</v>
      </c>
      <c r="M12" s="26">
        <v>-34.874105576249754</v>
      </c>
      <c r="N12" s="26">
        <v>-115.00130321216353</v>
      </c>
      <c r="O12" s="26">
        <v>-233.43194019249489</v>
      </c>
      <c r="P12" s="26">
        <v>-111.98898039145239</v>
      </c>
      <c r="Q12" s="26">
        <v>-109.04549071315496</v>
      </c>
      <c r="R12" s="21"/>
      <c r="S12" s="42"/>
      <c r="T12" s="42">
        <f t="shared" si="0"/>
        <v>0</v>
      </c>
      <c r="U12" s="42">
        <f t="shared" si="0"/>
        <v>0</v>
      </c>
      <c r="V12" s="42">
        <f t="shared" si="0"/>
        <v>0</v>
      </c>
      <c r="W12" s="42">
        <f t="shared" si="3"/>
        <v>0</v>
      </c>
      <c r="X12" s="42" t="str">
        <f t="shared" si="1"/>
        <v/>
      </c>
      <c r="Y12" s="42" t="str">
        <f t="shared" si="2"/>
        <v/>
      </c>
      <c r="Z12" s="21"/>
      <c r="AA12" s="21">
        <v>1</v>
      </c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</row>
    <row r="13" spans="1:38" ht="14.25" customHeight="1" x14ac:dyDescent="0.25">
      <c r="A13" s="27" t="s">
        <v>56</v>
      </c>
      <c r="B13" s="24">
        <v>5273.75</v>
      </c>
      <c r="C13" s="24">
        <v>6498.8</v>
      </c>
      <c r="D13" s="24">
        <v>6048.5378928866903</v>
      </c>
      <c r="E13" s="24">
        <v>5421.2063286100847</v>
      </c>
      <c r="F13" s="24">
        <v>7254.1156839370296</v>
      </c>
      <c r="G13" s="24">
        <v>-1622.9958712506841</v>
      </c>
      <c r="H13" s="24">
        <v>-5340.1811923952</v>
      </c>
      <c r="I13" s="24">
        <v>-2138.0403604329599</v>
      </c>
      <c r="J13" s="24">
        <v>-13124.37378586329</v>
      </c>
      <c r="K13" s="24">
        <v>-9179.0262668755204</v>
      </c>
      <c r="L13" s="24">
        <v>-17621.985168209969</v>
      </c>
      <c r="M13" s="24">
        <v>-15104.78652456011</v>
      </c>
      <c r="N13" s="24">
        <v>-31151.351750762384</v>
      </c>
      <c r="O13" s="24">
        <v>-27049.205421107737</v>
      </c>
      <c r="P13" s="24">
        <v>-3997.0180545169201</v>
      </c>
      <c r="Q13" s="24">
        <v>2984.9859699977255</v>
      </c>
      <c r="R13" s="21"/>
      <c r="S13" s="42"/>
      <c r="T13" s="42">
        <f t="shared" si="0"/>
        <v>0</v>
      </c>
      <c r="U13" s="42">
        <f t="shared" si="0"/>
        <v>0</v>
      </c>
      <c r="V13" s="42">
        <f t="shared" si="0"/>
        <v>0</v>
      </c>
      <c r="W13" s="42">
        <f t="shared" si="3"/>
        <v>0</v>
      </c>
      <c r="X13" s="42" t="str">
        <f t="shared" si="1"/>
        <v/>
      </c>
      <c r="Y13" s="42" t="str">
        <f t="shared" si="2"/>
        <v/>
      </c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</row>
    <row r="14" spans="1:38" ht="14.25" customHeight="1" x14ac:dyDescent="0.25">
      <c r="A14" s="27" t="s">
        <v>58</v>
      </c>
      <c r="B14" s="26">
        <v>-123.89975389801087</v>
      </c>
      <c r="C14" s="26">
        <v>-152.93143445237033</v>
      </c>
      <c r="D14" s="26">
        <v>-677.27088237801195</v>
      </c>
      <c r="E14" s="26">
        <v>-1658.88423370808</v>
      </c>
      <c r="F14" s="26">
        <v>-1425.501011330326</v>
      </c>
      <c r="G14" s="26">
        <v>-1261.4313379312871</v>
      </c>
      <c r="H14" s="26">
        <v>-1058.8697602329548</v>
      </c>
      <c r="I14" s="26">
        <v>-1057.9319445786218</v>
      </c>
      <c r="J14" s="26">
        <v>-813.67376048153494</v>
      </c>
      <c r="K14" s="26">
        <v>-901.81147085350995</v>
      </c>
      <c r="L14" s="26">
        <v>-284.72429092237905</v>
      </c>
      <c r="M14" s="26">
        <v>-107.87564643464511</v>
      </c>
      <c r="N14" s="26">
        <v>-173.86098940305229</v>
      </c>
      <c r="O14" s="26">
        <v>-860.01088054499098</v>
      </c>
      <c r="P14" s="26">
        <v>-987.5225257413764</v>
      </c>
      <c r="Q14" s="26">
        <v>-394.23644778479047</v>
      </c>
      <c r="R14" s="21"/>
      <c r="S14" s="42"/>
      <c r="T14" s="42">
        <f t="shared" si="0"/>
        <v>0</v>
      </c>
      <c r="U14" s="42">
        <f t="shared" si="0"/>
        <v>0</v>
      </c>
      <c r="V14" s="42">
        <f t="shared" si="0"/>
        <v>0</v>
      </c>
      <c r="W14" s="42">
        <f t="shared" si="3"/>
        <v>0</v>
      </c>
      <c r="X14" s="42" t="str">
        <f t="shared" si="1"/>
        <v/>
      </c>
      <c r="Y14" s="42" t="str">
        <f t="shared" si="2"/>
        <v/>
      </c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</row>
    <row r="15" spans="1:38" ht="14.25" customHeight="1" x14ac:dyDescent="0.25">
      <c r="A15" s="27" t="s">
        <v>59</v>
      </c>
      <c r="B15" s="24">
        <v>104.96349134142676</v>
      </c>
      <c r="C15" s="24">
        <v>310.55569372255962</v>
      </c>
      <c r="D15" s="24">
        <v>258.26815642458104</v>
      </c>
      <c r="E15" s="24">
        <v>0.11173184357541055</v>
      </c>
      <c r="F15" s="24">
        <v>171.67597765363124</v>
      </c>
      <c r="G15" s="24">
        <v>-460.11173184357534</v>
      </c>
      <c r="H15" s="24">
        <v>-260.55865921787711</v>
      </c>
      <c r="I15" s="24">
        <v>90.837988826815646</v>
      </c>
      <c r="J15" s="24">
        <v>-331.24042458100558</v>
      </c>
      <c r="K15" s="24">
        <v>-135.49865586592185</v>
      </c>
      <c r="L15" s="24">
        <v>110.69010167597769</v>
      </c>
      <c r="M15" s="24">
        <v>136</v>
      </c>
      <c r="N15" s="24">
        <v>29.520988718057204</v>
      </c>
      <c r="O15" s="24">
        <v>-14.727492361816816</v>
      </c>
      <c r="P15" s="24">
        <v>84.587758906580902</v>
      </c>
      <c r="Q15" s="24">
        <v>-324.25606041051509</v>
      </c>
      <c r="R15" s="21"/>
      <c r="S15" s="42"/>
      <c r="T15" s="42">
        <f t="shared" si="0"/>
        <v>0</v>
      </c>
      <c r="U15" s="42">
        <f t="shared" si="0"/>
        <v>0</v>
      </c>
      <c r="V15" s="42">
        <f t="shared" si="0"/>
        <v>0</v>
      </c>
      <c r="W15" s="42">
        <f t="shared" si="3"/>
        <v>0</v>
      </c>
      <c r="X15" s="42" t="str">
        <f t="shared" si="1"/>
        <v/>
      </c>
      <c r="Y15" s="42" t="str">
        <f t="shared" si="2"/>
        <v/>
      </c>
      <c r="Z15" s="21"/>
      <c r="AA15" s="21">
        <v>1</v>
      </c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</row>
    <row r="16" spans="1:38" ht="14.25" customHeight="1" x14ac:dyDescent="0.25">
      <c r="A16" s="27" t="s">
        <v>61</v>
      </c>
      <c r="B16" s="26">
        <v>-43342.943309563627</v>
      </c>
      <c r="C16" s="26">
        <v>-45318.593059682586</v>
      </c>
      <c r="D16" s="26">
        <v>-64163.007801924119</v>
      </c>
      <c r="E16" s="26">
        <v>-52121.667002204471</v>
      </c>
      <c r="F16" s="26">
        <v>-48898.407698764284</v>
      </c>
      <c r="G16" s="26">
        <v>-44714.246092158566</v>
      </c>
      <c r="H16" s="26">
        <v>-44431.156054115585</v>
      </c>
      <c r="I16" s="26">
        <v>-64482.910032176915</v>
      </c>
      <c r="J16" s="26">
        <v>-47872.531026349352</v>
      </c>
      <c r="K16" s="26">
        <v>-43397.397625428501</v>
      </c>
      <c r="L16" s="26">
        <v>-56958.711794501389</v>
      </c>
      <c r="M16" s="26">
        <v>-41035.41612480046</v>
      </c>
      <c r="N16" s="26">
        <v>-35951.694822438454</v>
      </c>
      <c r="O16" s="26">
        <v>-29784.738313322803</v>
      </c>
      <c r="P16" s="26">
        <v>8033.4003628317632</v>
      </c>
      <c r="Q16" s="26">
        <v>33829.320741583979</v>
      </c>
      <c r="R16" s="21"/>
      <c r="S16" s="42"/>
      <c r="T16" s="42">
        <f t="shared" si="0"/>
        <v>0</v>
      </c>
      <c r="U16" s="42">
        <f t="shared" si="0"/>
        <v>0</v>
      </c>
      <c r="V16" s="42">
        <f t="shared" si="0"/>
        <v>0</v>
      </c>
      <c r="W16" s="42">
        <f t="shared" si="3"/>
        <v>0</v>
      </c>
      <c r="X16" s="42" t="str">
        <f t="shared" si="1"/>
        <v/>
      </c>
      <c r="Y16" s="42" t="str">
        <f t="shared" si="2"/>
        <v/>
      </c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</row>
    <row r="17" spans="1:38" ht="14.25" customHeight="1" x14ac:dyDescent="0.25">
      <c r="A17" s="27" t="s">
        <v>62</v>
      </c>
      <c r="B17" s="24">
        <v>6232.9455267553303</v>
      </c>
      <c r="C17" s="24">
        <v>10993.9</v>
      </c>
      <c r="D17" s="24">
        <v>14749.054068670903</v>
      </c>
      <c r="E17" s="24">
        <v>19299.052401622066</v>
      </c>
      <c r="F17" s="24">
        <v>10303.724796158491</v>
      </c>
      <c r="G17" s="24">
        <v>11472.431144444457</v>
      </c>
      <c r="H17" s="24">
        <v>6798.9759823795994</v>
      </c>
      <c r="I17" s="24">
        <v>6141.9330766749435</v>
      </c>
      <c r="J17" s="24">
        <v>8379.1859049994328</v>
      </c>
      <c r="K17" s="24">
        <v>10589.968447784086</v>
      </c>
      <c r="L17" s="24">
        <v>6634.0707949663365</v>
      </c>
      <c r="M17" s="24">
        <v>10771.582681011949</v>
      </c>
      <c r="N17" s="24">
        <v>5650.780663768147</v>
      </c>
      <c r="O17" s="24">
        <v>5990.933496776579</v>
      </c>
      <c r="P17" s="24">
        <v>12666.127203923175</v>
      </c>
      <c r="Q17" s="24">
        <v>10780.590327195989</v>
      </c>
      <c r="R17" s="21"/>
      <c r="S17" s="42"/>
      <c r="T17" s="42">
        <f t="shared" si="0"/>
        <v>0</v>
      </c>
      <c r="U17" s="42">
        <f t="shared" si="0"/>
        <v>0</v>
      </c>
      <c r="V17" s="42">
        <f t="shared" si="0"/>
        <v>0</v>
      </c>
      <c r="W17" s="42">
        <f t="shared" si="3"/>
        <v>0</v>
      </c>
      <c r="X17" s="42" t="str">
        <f t="shared" si="1"/>
        <v/>
      </c>
      <c r="Y17" s="42" t="str">
        <f t="shared" si="2"/>
        <v/>
      </c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</row>
    <row r="18" spans="1:38" ht="14.25" customHeight="1" x14ac:dyDescent="0.25">
      <c r="A18" s="27" t="s">
        <v>64</v>
      </c>
      <c r="B18" s="26">
        <v>167.315</v>
      </c>
      <c r="C18" s="26">
        <v>3707.605</v>
      </c>
      <c r="D18" s="26">
        <v>9018.8850000000002</v>
      </c>
      <c r="E18" s="26">
        <v>16452.805</v>
      </c>
      <c r="F18" s="26">
        <v>10174.876</v>
      </c>
      <c r="G18" s="26">
        <v>15040.436</v>
      </c>
      <c r="H18" s="26">
        <v>17144.935000000001</v>
      </c>
      <c r="I18" s="26">
        <v>14975.986999999999</v>
      </c>
      <c r="J18" s="26">
        <v>12231.7</v>
      </c>
      <c r="K18" s="26">
        <v>10208.803</v>
      </c>
      <c r="L18" s="26">
        <v>-222.495</v>
      </c>
      <c r="M18" s="26">
        <v>-1363.404</v>
      </c>
      <c r="N18" s="26">
        <v>1684.559</v>
      </c>
      <c r="O18" s="26">
        <v>6051.0770000000002</v>
      </c>
      <c r="P18" s="26">
        <v>4364.8860192296997</v>
      </c>
      <c r="Q18" s="26">
        <v>-227.56800000000027</v>
      </c>
      <c r="R18" s="21"/>
      <c r="S18" s="42"/>
      <c r="T18" s="42">
        <f t="shared" si="0"/>
        <v>0</v>
      </c>
      <c r="U18" s="42">
        <f t="shared" si="0"/>
        <v>0</v>
      </c>
      <c r="V18" s="42">
        <f t="shared" si="0"/>
        <v>0</v>
      </c>
      <c r="W18" s="42">
        <f t="shared" si="3"/>
        <v>0</v>
      </c>
      <c r="X18" s="42" t="str">
        <f t="shared" si="1"/>
        <v/>
      </c>
      <c r="Y18" s="42" t="str">
        <f t="shared" si="2"/>
        <v/>
      </c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</row>
    <row r="19" spans="1:38" ht="14.25" customHeight="1" x14ac:dyDescent="0.25">
      <c r="A19" s="27" t="s">
        <v>66</v>
      </c>
      <c r="B19" s="24">
        <v>-700.637472074333</v>
      </c>
      <c r="C19" s="24">
        <v>-1403.71</v>
      </c>
      <c r="D19" s="24">
        <v>-1315.0980589942201</v>
      </c>
      <c r="E19" s="24">
        <v>-1222.0779991310001</v>
      </c>
      <c r="F19" s="24">
        <v>-808.98</v>
      </c>
      <c r="G19" s="24">
        <v>-814.04300000000001</v>
      </c>
      <c r="H19" s="24">
        <v>-1203.144</v>
      </c>
      <c r="I19" s="24">
        <v>-1504.8024</v>
      </c>
      <c r="J19" s="24">
        <v>-1493.9259999999999</v>
      </c>
      <c r="K19" s="24">
        <v>-1885.2832108219443</v>
      </c>
      <c r="L19" s="24">
        <v>-1203.1653428486018</v>
      </c>
      <c r="M19" s="24">
        <v>-710.78552158722528</v>
      </c>
      <c r="N19" s="24">
        <v>-1574.6460438902641</v>
      </c>
      <c r="O19" s="24">
        <v>-1115.2738207372618</v>
      </c>
      <c r="P19" s="24">
        <v>526.32069074073809</v>
      </c>
      <c r="Q19" s="24">
        <v>-2064.9072999999999</v>
      </c>
      <c r="R19" s="21"/>
      <c r="S19" s="42"/>
      <c r="T19" s="42">
        <f t="shared" si="0"/>
        <v>0</v>
      </c>
      <c r="U19" s="42">
        <f t="shared" si="0"/>
        <v>0</v>
      </c>
      <c r="V19" s="42">
        <f t="shared" si="0"/>
        <v>0</v>
      </c>
      <c r="W19" s="42">
        <f t="shared" si="3"/>
        <v>0</v>
      </c>
      <c r="X19" s="42" t="str">
        <f t="shared" si="1"/>
        <v/>
      </c>
      <c r="Y19" s="42" t="str">
        <f t="shared" si="2"/>
        <v/>
      </c>
      <c r="Z19" s="21"/>
      <c r="AA19" s="21">
        <v>1</v>
      </c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</row>
    <row r="20" spans="1:38" ht="14.25" customHeight="1" x14ac:dyDescent="0.25">
      <c r="A20" s="27" t="s">
        <v>68</v>
      </c>
      <c r="B20" s="26">
        <v>1474.202077299042</v>
      </c>
      <c r="C20" s="26">
        <v>2187.4493787481888</v>
      </c>
      <c r="D20" s="26">
        <v>2906.5745397100263</v>
      </c>
      <c r="E20" s="26">
        <v>2256.8868352859017</v>
      </c>
      <c r="F20" s="26">
        <v>559.97554879324468</v>
      </c>
      <c r="G20" s="26">
        <v>770.0718554880558</v>
      </c>
      <c r="H20" s="26">
        <v>3247.3404255319147</v>
      </c>
      <c r="I20" s="26">
        <v>2577.9763514518113</v>
      </c>
      <c r="J20" s="26">
        <v>2409.7210334792208</v>
      </c>
      <c r="K20" s="26">
        <v>1523.2511027093617</v>
      </c>
      <c r="L20" s="26">
        <v>-752.1</v>
      </c>
      <c r="M20" s="26">
        <v>-1492.8191489361727</v>
      </c>
      <c r="N20" s="26">
        <v>-1599.7606382978777</v>
      </c>
      <c r="O20" s="26">
        <v>-2434.5744680851062</v>
      </c>
      <c r="P20" s="26"/>
      <c r="Q20" s="26"/>
      <c r="R20" s="21"/>
      <c r="S20" s="42"/>
      <c r="T20" s="42">
        <f t="shared" si="0"/>
        <v>0</v>
      </c>
      <c r="U20" s="42">
        <f t="shared" si="0"/>
        <v>0</v>
      </c>
      <c r="V20" s="42">
        <f t="shared" si="0"/>
        <v>1</v>
      </c>
      <c r="W20" s="42">
        <f t="shared" si="3"/>
        <v>1</v>
      </c>
      <c r="X20" s="42" t="str">
        <f t="shared" si="1"/>
        <v>Bahrain, Kingdom of</v>
      </c>
      <c r="Y20" s="42" t="str">
        <f t="shared" si="2"/>
        <v>Bahrain, Kingdom of</v>
      </c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</row>
    <row r="21" spans="1:38" ht="14.25" customHeight="1" x14ac:dyDescent="0.25">
      <c r="A21" s="27" t="s">
        <v>72</v>
      </c>
      <c r="B21" s="24">
        <v>-173.7</v>
      </c>
      <c r="C21" s="24">
        <v>1196.063083005713</v>
      </c>
      <c r="D21" s="24">
        <v>856.79263500517527</v>
      </c>
      <c r="E21" s="24">
        <v>926.18543856271788</v>
      </c>
      <c r="F21" s="24">
        <v>3556.1263940466329</v>
      </c>
      <c r="G21" s="24">
        <v>2108.5025367416679</v>
      </c>
      <c r="H21" s="24">
        <v>-161.84253867882441</v>
      </c>
      <c r="I21" s="24">
        <v>2575.5006806104939</v>
      </c>
      <c r="J21" s="24">
        <v>2058.4734204308634</v>
      </c>
      <c r="K21" s="24">
        <v>755.79076166014079</v>
      </c>
      <c r="L21" s="24">
        <v>2579.6210087762047</v>
      </c>
      <c r="M21" s="24">
        <v>931.39386798711564</v>
      </c>
      <c r="N21" s="24">
        <v>-5984.9924756315177</v>
      </c>
      <c r="O21" s="24">
        <v>-7095.1725681497755</v>
      </c>
      <c r="P21" s="24">
        <v>-2948.5370745149362</v>
      </c>
      <c r="Q21" s="24">
        <v>1081.626471453653</v>
      </c>
      <c r="R21" s="21"/>
      <c r="S21" s="42"/>
      <c r="T21" s="42">
        <f t="shared" si="0"/>
        <v>0</v>
      </c>
      <c r="U21" s="42">
        <f t="shared" si="0"/>
        <v>0</v>
      </c>
      <c r="V21" s="42">
        <f t="shared" si="0"/>
        <v>0</v>
      </c>
      <c r="W21" s="42">
        <f t="shared" si="3"/>
        <v>0</v>
      </c>
      <c r="X21" s="42" t="str">
        <f t="shared" si="1"/>
        <v/>
      </c>
      <c r="Y21" s="42" t="str">
        <f t="shared" si="2"/>
        <v/>
      </c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</row>
    <row r="22" spans="1:38" ht="14.25" customHeight="1" x14ac:dyDescent="0.25">
      <c r="A22" s="27" t="s">
        <v>74</v>
      </c>
      <c r="B22" s="26">
        <v>-495.74253569265551</v>
      </c>
      <c r="C22" s="26">
        <v>-442.37049417379154</v>
      </c>
      <c r="D22" s="26">
        <v>-347.3712261369605</v>
      </c>
      <c r="E22" s="26">
        <v>-431.91134877443898</v>
      </c>
      <c r="F22" s="26">
        <v>-381.05094536603553</v>
      </c>
      <c r="G22" s="26">
        <v>-272.3529803359865</v>
      </c>
      <c r="H22" s="26">
        <v>-173.61150682550903</v>
      </c>
      <c r="I22" s="26">
        <v>-445.81426010413401</v>
      </c>
      <c r="J22" s="26">
        <v>-252.4853979073705</v>
      </c>
      <c r="K22" s="26">
        <v>-645.56254115422996</v>
      </c>
      <c r="L22" s="26">
        <v>-98.732451680709502</v>
      </c>
      <c r="M22" s="26">
        <v>-453.01631293170999</v>
      </c>
      <c r="N22" s="26"/>
      <c r="O22" s="26"/>
      <c r="P22" s="26"/>
      <c r="Q22" s="26"/>
      <c r="R22" s="21"/>
      <c r="S22" s="42"/>
      <c r="T22" s="42">
        <f t="shared" ref="T22:T85" si="4">IF(N22="",1,0)</f>
        <v>1</v>
      </c>
      <c r="U22" s="42">
        <f t="shared" ref="U22:U85" si="5">IF(O22="",1,0)</f>
        <v>1</v>
      </c>
      <c r="V22" s="42">
        <f t="shared" ref="V22:V85" si="6">IF(P22="",1,0)</f>
        <v>1</v>
      </c>
      <c r="W22" s="42">
        <f t="shared" si="3"/>
        <v>1</v>
      </c>
      <c r="X22" s="42" t="str">
        <f t="shared" si="1"/>
        <v>Barbados</v>
      </c>
      <c r="Y22" s="42" t="str">
        <f t="shared" si="2"/>
        <v>Barbados</v>
      </c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</row>
    <row r="23" spans="1:38" ht="14.25" customHeight="1" x14ac:dyDescent="0.25">
      <c r="A23" s="27" t="s">
        <v>79</v>
      </c>
      <c r="B23" s="24">
        <v>458.60000000000099</v>
      </c>
      <c r="C23" s="24">
        <v>-1387.9000000000019</v>
      </c>
      <c r="D23" s="24">
        <v>-3012.5</v>
      </c>
      <c r="E23" s="24">
        <v>-4958.6000000000013</v>
      </c>
      <c r="F23" s="24">
        <v>-6132.6000000000013</v>
      </c>
      <c r="G23" s="24">
        <v>-8280.2000000000007</v>
      </c>
      <c r="H23" s="24">
        <v>-5052.5000000000091</v>
      </c>
      <c r="I23" s="24">
        <v>-1862.2000000000053</v>
      </c>
      <c r="J23" s="24">
        <v>-7567.3000000000011</v>
      </c>
      <c r="K23" s="24">
        <v>-5227.6999999999925</v>
      </c>
      <c r="L23" s="24">
        <v>-1831.0999999999985</v>
      </c>
      <c r="M23" s="24">
        <v>-1611.8</v>
      </c>
      <c r="N23" s="24">
        <v>-952.40000000000396</v>
      </c>
      <c r="O23" s="24">
        <v>22.900000000000059</v>
      </c>
      <c r="P23" s="24">
        <v>-1245.7999999999979</v>
      </c>
      <c r="Q23" s="24">
        <v>-240.79999999999404</v>
      </c>
      <c r="R23" s="21"/>
      <c r="S23" s="42"/>
      <c r="T23" s="42">
        <f t="shared" si="4"/>
        <v>0</v>
      </c>
      <c r="U23" s="42">
        <f t="shared" si="5"/>
        <v>0</v>
      </c>
      <c r="V23" s="42">
        <f t="shared" si="6"/>
        <v>0</v>
      </c>
      <c r="W23" s="42">
        <f t="shared" si="3"/>
        <v>0</v>
      </c>
      <c r="X23" s="42" t="str">
        <f t="shared" si="1"/>
        <v/>
      </c>
      <c r="Y23" s="42" t="str">
        <f t="shared" si="2"/>
        <v/>
      </c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</row>
    <row r="24" spans="1:38" ht="14.25" customHeight="1" x14ac:dyDescent="0.25">
      <c r="A24" s="27" t="s">
        <v>80</v>
      </c>
      <c r="B24" s="26">
        <v>7700.9998446649079</v>
      </c>
      <c r="C24" s="26">
        <v>7553.9882457525064</v>
      </c>
      <c r="D24" s="26">
        <v>7043.5467824860498</v>
      </c>
      <c r="E24" s="26">
        <v>-4300.2</v>
      </c>
      <c r="F24" s="26">
        <v>8777.3535511196333</v>
      </c>
      <c r="G24" s="26">
        <v>7337.9276014429634</v>
      </c>
      <c r="H24" s="26">
        <v>-10168.9774154153</v>
      </c>
      <c r="I24" s="26">
        <v>-413.6166115942745</v>
      </c>
      <c r="J24" s="26">
        <v>5078.9442798718037</v>
      </c>
      <c r="K24" s="26">
        <v>4041.4659187495736</v>
      </c>
      <c r="L24" s="26">
        <v>6363.2434520595834</v>
      </c>
      <c r="M24" s="26">
        <v>2646.8002225258924</v>
      </c>
      <c r="N24" s="26">
        <v>3518.2014653278925</v>
      </c>
      <c r="O24" s="26">
        <v>-4138.109054771061</v>
      </c>
      <c r="P24" s="26">
        <v>1842.6435644210092</v>
      </c>
      <c r="Q24" s="26">
        <v>-933.10590356789498</v>
      </c>
      <c r="R24" s="21"/>
      <c r="S24" s="42"/>
      <c r="T24" s="42">
        <f t="shared" si="4"/>
        <v>0</v>
      </c>
      <c r="U24" s="42">
        <f t="shared" si="5"/>
        <v>0</v>
      </c>
      <c r="V24" s="42">
        <f t="shared" si="6"/>
        <v>0</v>
      </c>
      <c r="W24" s="42">
        <f t="shared" si="3"/>
        <v>0</v>
      </c>
      <c r="X24" s="42" t="str">
        <f t="shared" si="1"/>
        <v/>
      </c>
      <c r="Y24" s="42" t="str">
        <f t="shared" si="2"/>
        <v/>
      </c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</row>
    <row r="25" spans="1:38" ht="14.25" customHeight="1" x14ac:dyDescent="0.25">
      <c r="A25" s="27" t="s">
        <v>99</v>
      </c>
      <c r="B25" s="26">
        <v>-151.22116054899902</v>
      </c>
      <c r="C25" s="26">
        <v>-25.3839815972728</v>
      </c>
      <c r="D25" s="26">
        <v>-52.08999695623865</v>
      </c>
      <c r="E25" s="26">
        <v>-144.87724441454597</v>
      </c>
      <c r="F25" s="26">
        <v>-82.838728488412499</v>
      </c>
      <c r="G25" s="26">
        <v>-45.736663038074504</v>
      </c>
      <c r="H25" s="26">
        <v>-19.899999999999999</v>
      </c>
      <c r="I25" s="26">
        <v>-33.113119853394899</v>
      </c>
      <c r="J25" s="26">
        <v>-72.586237493102189</v>
      </c>
      <c r="K25" s="26">
        <v>-135.86142319763402</v>
      </c>
      <c r="L25" s="26">
        <v>-174.73554835324282</v>
      </c>
      <c r="M25" s="26">
        <v>-163.45630342573727</v>
      </c>
      <c r="N25" s="26">
        <v>-158.03503034370601</v>
      </c>
      <c r="O25" s="26">
        <v>-150.7944000201295</v>
      </c>
      <c r="P25" s="26">
        <v>-184.64570468361251</v>
      </c>
      <c r="Q25" s="26">
        <v>-127.9198634692183</v>
      </c>
      <c r="R25" s="21"/>
      <c r="S25" s="42"/>
      <c r="T25" s="42">
        <f t="shared" si="4"/>
        <v>0</v>
      </c>
      <c r="U25" s="42">
        <f t="shared" si="5"/>
        <v>0</v>
      </c>
      <c r="V25" s="42">
        <f t="shared" si="6"/>
        <v>0</v>
      </c>
      <c r="W25" s="42">
        <f t="shared" si="3"/>
        <v>0</v>
      </c>
      <c r="X25" s="42" t="str">
        <f t="shared" si="1"/>
        <v/>
      </c>
      <c r="Y25" s="42" t="str">
        <f t="shared" si="2"/>
        <v/>
      </c>
      <c r="Z25" s="21"/>
      <c r="AA25" s="21">
        <v>1</v>
      </c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</row>
    <row r="26" spans="1:38" ht="14.25" customHeight="1" x14ac:dyDescent="0.25">
      <c r="A26" s="27" t="s">
        <v>102</v>
      </c>
      <c r="B26" s="24">
        <v>-226.17469621671179</v>
      </c>
      <c r="C26" s="24">
        <v>-217.19838115285327</v>
      </c>
      <c r="D26" s="24">
        <v>-534.76382903984688</v>
      </c>
      <c r="E26" s="24">
        <v>-538.19053296247921</v>
      </c>
      <c r="F26" s="24">
        <v>-651.54642780867323</v>
      </c>
      <c r="G26" s="24">
        <v>-530.85498368541607</v>
      </c>
      <c r="H26" s="24">
        <v>-516.79999999999995</v>
      </c>
      <c r="I26" s="24">
        <v>-576.93593794525827</v>
      </c>
      <c r="J26" s="24">
        <v>-673.36686229082579</v>
      </c>
      <c r="K26" s="24">
        <v>-886.09325579123094</v>
      </c>
      <c r="L26" s="24">
        <v>-679.20053234774002</v>
      </c>
      <c r="M26" s="24">
        <v>-354.24123602621449</v>
      </c>
      <c r="N26" s="24">
        <v>-531.02951135737169</v>
      </c>
      <c r="O26" s="24">
        <v>-648.7801561273775</v>
      </c>
      <c r="P26" s="24">
        <v>-580.55569172907485</v>
      </c>
      <c r="Q26" s="24"/>
      <c r="R26" s="21"/>
      <c r="S26" s="42"/>
      <c r="T26" s="42">
        <f t="shared" si="4"/>
        <v>0</v>
      </c>
      <c r="U26" s="42">
        <f t="shared" si="5"/>
        <v>0</v>
      </c>
      <c r="V26" s="42">
        <f t="shared" si="6"/>
        <v>0</v>
      </c>
      <c r="W26" s="42">
        <f t="shared" si="3"/>
        <v>1</v>
      </c>
      <c r="X26" s="42" t="str">
        <f t="shared" si="1"/>
        <v/>
      </c>
      <c r="Y26" s="42" t="str">
        <f t="shared" si="2"/>
        <v>Benin</v>
      </c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</row>
    <row r="27" spans="1:38" ht="14.25" customHeight="1" x14ac:dyDescent="0.25">
      <c r="A27" s="27" t="s">
        <v>105</v>
      </c>
      <c r="B27" s="26"/>
      <c r="C27" s="26">
        <v>1252.4000000000001</v>
      </c>
      <c r="D27" s="26">
        <v>1216.0664968851922</v>
      </c>
      <c r="E27" s="26">
        <v>906.74509748524497</v>
      </c>
      <c r="F27" s="26">
        <v>581.36117686067701</v>
      </c>
      <c r="G27" s="26">
        <v>695.95907033349101</v>
      </c>
      <c r="H27" s="26">
        <v>867.59677457238195</v>
      </c>
      <c r="I27" s="26">
        <v>926.98802475658294</v>
      </c>
      <c r="J27" s="26">
        <v>840.64966826798297</v>
      </c>
      <c r="K27" s="26">
        <v>817.57770083453408</v>
      </c>
      <c r="L27" s="26">
        <v>942.89616711570898</v>
      </c>
      <c r="M27" s="26">
        <v>845.98638457965194</v>
      </c>
      <c r="N27" s="26">
        <v>940.20010172292302</v>
      </c>
      <c r="O27" s="26">
        <v>888.94706446181408</v>
      </c>
      <c r="P27" s="26">
        <v>828.30263209251495</v>
      </c>
      <c r="Q27" s="26"/>
      <c r="R27" s="21"/>
      <c r="S27" s="42"/>
      <c r="T27" s="42">
        <f t="shared" si="4"/>
        <v>0</v>
      </c>
      <c r="U27" s="42">
        <f t="shared" si="5"/>
        <v>0</v>
      </c>
      <c r="V27" s="42">
        <f t="shared" si="6"/>
        <v>0</v>
      </c>
      <c r="W27" s="42">
        <f t="shared" si="3"/>
        <v>1</v>
      </c>
      <c r="X27" s="42" t="str">
        <f t="shared" si="1"/>
        <v/>
      </c>
      <c r="Y27" s="42" t="str">
        <f t="shared" si="2"/>
        <v>Bermuda</v>
      </c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</row>
    <row r="28" spans="1:38" ht="14.25" customHeight="1" x14ac:dyDescent="0.25">
      <c r="A28" s="27" t="s">
        <v>109</v>
      </c>
      <c r="B28" s="24"/>
      <c r="C28" s="24">
        <v>-37.9</v>
      </c>
      <c r="D28" s="24">
        <v>84.937868851584014</v>
      </c>
      <c r="E28" s="24">
        <v>-112.48737547732168</v>
      </c>
      <c r="F28" s="24">
        <v>-65.94066874695902</v>
      </c>
      <c r="G28" s="24">
        <v>-323.09710809347882</v>
      </c>
      <c r="H28" s="24">
        <v>-526.21466379523986</v>
      </c>
      <c r="I28" s="24">
        <v>-377.03678634772325</v>
      </c>
      <c r="J28" s="24">
        <v>-472.19188771835962</v>
      </c>
      <c r="K28" s="24">
        <v>-490.28201618853973</v>
      </c>
      <c r="L28" s="24">
        <v>-548.32609936713823</v>
      </c>
      <c r="M28" s="24">
        <v>-622.69030601958684</v>
      </c>
      <c r="N28" s="24">
        <v>-540.41984964659605</v>
      </c>
      <c r="O28" s="24">
        <v>-478.15351986695191</v>
      </c>
      <c r="P28" s="24">
        <v>-500.80156566400194</v>
      </c>
      <c r="Q28" s="24">
        <v>-300.21352083610282</v>
      </c>
      <c r="R28" s="21"/>
      <c r="S28" s="42"/>
      <c r="T28" s="42">
        <f t="shared" si="4"/>
        <v>0</v>
      </c>
      <c r="U28" s="42">
        <f t="shared" si="5"/>
        <v>0</v>
      </c>
      <c r="V28" s="42">
        <f t="shared" si="6"/>
        <v>0</v>
      </c>
      <c r="W28" s="42">
        <f t="shared" si="3"/>
        <v>0</v>
      </c>
      <c r="X28" s="42" t="str">
        <f t="shared" si="1"/>
        <v/>
      </c>
      <c r="Y28" s="42" t="str">
        <f t="shared" si="2"/>
        <v/>
      </c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</row>
    <row r="29" spans="1:38" ht="14.25" customHeight="1" x14ac:dyDescent="0.25">
      <c r="A29" s="27" t="s">
        <v>112</v>
      </c>
      <c r="B29" s="26">
        <v>622.43917390765296</v>
      </c>
      <c r="C29" s="26">
        <v>1317.4723165623111</v>
      </c>
      <c r="D29" s="26">
        <v>1591.24614731376</v>
      </c>
      <c r="E29" s="26">
        <v>1992.6990609683698</v>
      </c>
      <c r="F29" s="26">
        <v>813.54</v>
      </c>
      <c r="G29" s="26">
        <v>873.74567009456996</v>
      </c>
      <c r="H29" s="26">
        <v>537.20493534068987</v>
      </c>
      <c r="I29" s="26">
        <v>1970.0391102165502</v>
      </c>
      <c r="J29" s="26">
        <v>1053.9824171210698</v>
      </c>
      <c r="K29" s="26">
        <v>566.20000000000005</v>
      </c>
      <c r="L29" s="26">
        <v>-1936.2093933983499</v>
      </c>
      <c r="M29" s="26">
        <v>-1907.2442547648511</v>
      </c>
      <c r="N29" s="26">
        <v>-1898.2417843114781</v>
      </c>
      <c r="O29" s="26">
        <v>-1823.1417546495531</v>
      </c>
      <c r="P29" s="26">
        <v>-1389.5883666058369</v>
      </c>
      <c r="Q29" s="26">
        <v>-176.38330132180079</v>
      </c>
      <c r="R29" s="21"/>
      <c r="S29" s="42"/>
      <c r="T29" s="42">
        <f t="shared" si="4"/>
        <v>0</v>
      </c>
      <c r="U29" s="42">
        <f t="shared" si="5"/>
        <v>0</v>
      </c>
      <c r="V29" s="42">
        <f t="shared" si="6"/>
        <v>0</v>
      </c>
      <c r="W29" s="42">
        <f t="shared" si="3"/>
        <v>0</v>
      </c>
      <c r="X29" s="42" t="str">
        <f t="shared" si="1"/>
        <v/>
      </c>
      <c r="Y29" s="42" t="str">
        <f t="shared" si="2"/>
        <v/>
      </c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</row>
    <row r="30" spans="1:38" ht="14.25" customHeight="1" x14ac:dyDescent="0.25">
      <c r="A30" s="27" t="s">
        <v>114</v>
      </c>
      <c r="B30" s="24">
        <v>-1844.3981859041019</v>
      </c>
      <c r="C30" s="24">
        <v>-998.10407196522976</v>
      </c>
      <c r="D30" s="24">
        <v>-1450.1</v>
      </c>
      <c r="E30" s="24">
        <v>-2643.8349012007066</v>
      </c>
      <c r="F30" s="24">
        <v>-1135.2554849302167</v>
      </c>
      <c r="G30" s="24">
        <v>-1030.6586453052557</v>
      </c>
      <c r="H30" s="24">
        <v>-1767.3240814620438</v>
      </c>
      <c r="I30" s="24">
        <v>-1485.9696685411582</v>
      </c>
      <c r="J30" s="24">
        <v>-968.19356113861545</v>
      </c>
      <c r="K30" s="24">
        <v>-1364.2262272611708</v>
      </c>
      <c r="L30" s="24">
        <v>-826.02543653640055</v>
      </c>
      <c r="M30" s="24">
        <v>-804.26804427704894</v>
      </c>
      <c r="N30" s="24">
        <v>-875.77745099818685</v>
      </c>
      <c r="O30" s="24">
        <v>-676.47371336942365</v>
      </c>
      <c r="P30" s="24">
        <v>-623.86125137491126</v>
      </c>
      <c r="Q30" s="24">
        <v>-634.5625840448979</v>
      </c>
      <c r="R30" s="21"/>
      <c r="S30" s="42"/>
      <c r="T30" s="42">
        <f t="shared" si="4"/>
        <v>0</v>
      </c>
      <c r="U30" s="42">
        <f t="shared" si="5"/>
        <v>0</v>
      </c>
      <c r="V30" s="42">
        <f t="shared" si="6"/>
        <v>0</v>
      </c>
      <c r="W30" s="42">
        <f t="shared" si="3"/>
        <v>0</v>
      </c>
      <c r="X30" s="42" t="str">
        <f t="shared" si="1"/>
        <v/>
      </c>
      <c r="Y30" s="42" t="str">
        <f t="shared" si="2"/>
        <v/>
      </c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</row>
    <row r="31" spans="1:38" ht="14.25" customHeight="1" x14ac:dyDescent="0.25">
      <c r="A31" s="27" t="s">
        <v>116</v>
      </c>
      <c r="B31" s="26">
        <v>1597.5104978746274</v>
      </c>
      <c r="C31" s="26">
        <v>1950.5802989043618</v>
      </c>
      <c r="D31" s="26">
        <v>1654.3127201320603</v>
      </c>
      <c r="E31" s="26">
        <v>149.52967439353151</v>
      </c>
      <c r="F31" s="26">
        <v>-648.18238900299866</v>
      </c>
      <c r="G31" s="26">
        <v>-744.1</v>
      </c>
      <c r="H31" s="26">
        <v>-131.91361813911757</v>
      </c>
      <c r="I31" s="26">
        <v>-820.81753545195647</v>
      </c>
      <c r="J31" s="26">
        <v>646.61416909127308</v>
      </c>
      <c r="K31" s="26">
        <v>1713.3170422425137</v>
      </c>
      <c r="L31" s="26">
        <v>301.21921370923235</v>
      </c>
      <c r="M31" s="26">
        <v>1202.538243386965</v>
      </c>
      <c r="N31" s="26">
        <v>927.06271946848062</v>
      </c>
      <c r="O31" s="26">
        <v>116.92148341004658</v>
      </c>
      <c r="P31" s="26">
        <v>-1396.8830045626096</v>
      </c>
      <c r="Q31" s="26"/>
      <c r="R31" s="21"/>
      <c r="S31" s="42"/>
      <c r="T31" s="42">
        <f t="shared" si="4"/>
        <v>0</v>
      </c>
      <c r="U31" s="42">
        <f t="shared" si="5"/>
        <v>0</v>
      </c>
      <c r="V31" s="42">
        <f t="shared" si="6"/>
        <v>0</v>
      </c>
      <c r="W31" s="42">
        <f t="shared" si="3"/>
        <v>1</v>
      </c>
      <c r="X31" s="42" t="str">
        <f t="shared" si="1"/>
        <v/>
      </c>
      <c r="Y31" s="42" t="str">
        <f t="shared" si="2"/>
        <v>Botswana</v>
      </c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</row>
    <row r="32" spans="1:38" ht="14.25" customHeight="1" x14ac:dyDescent="0.25">
      <c r="A32" s="27" t="s">
        <v>119</v>
      </c>
      <c r="B32" s="24">
        <v>13984.655478205339</v>
      </c>
      <c r="C32" s="24">
        <v>13621.476249865571</v>
      </c>
      <c r="D32" s="24">
        <v>1550.7850917149231</v>
      </c>
      <c r="E32" s="24">
        <v>-28192.023673454201</v>
      </c>
      <c r="F32" s="24">
        <v>-24305.612300000001</v>
      </c>
      <c r="G32" s="24">
        <v>-79014.2</v>
      </c>
      <c r="H32" s="24">
        <v>-76287.893199164988</v>
      </c>
      <c r="I32" s="24">
        <v>-83800.054145560003</v>
      </c>
      <c r="J32" s="24">
        <v>-79792.154121380008</v>
      </c>
      <c r="K32" s="24">
        <v>-101431.10338941499</v>
      </c>
      <c r="L32" s="24">
        <v>-54472.241231175001</v>
      </c>
      <c r="M32" s="24">
        <v>-24230.036821619979</v>
      </c>
      <c r="N32" s="24">
        <v>-15014.521914390021</v>
      </c>
      <c r="O32" s="24">
        <v>-41539.692295480003</v>
      </c>
      <c r="P32" s="24">
        <v>-50697.087177654998</v>
      </c>
      <c r="Q32" s="24">
        <v>-12457.006696555012</v>
      </c>
      <c r="R32" s="21"/>
      <c r="S32" s="42"/>
      <c r="T32" s="42">
        <f t="shared" si="4"/>
        <v>0</v>
      </c>
      <c r="U32" s="42">
        <f t="shared" si="5"/>
        <v>0</v>
      </c>
      <c r="V32" s="42">
        <f t="shared" si="6"/>
        <v>0</v>
      </c>
      <c r="W32" s="42">
        <f t="shared" si="3"/>
        <v>0</v>
      </c>
      <c r="X32" s="42" t="str">
        <f t="shared" si="1"/>
        <v/>
      </c>
      <c r="Y32" s="42" t="str">
        <f t="shared" si="2"/>
        <v/>
      </c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</row>
    <row r="33" spans="1:38" ht="14.25" customHeight="1" x14ac:dyDescent="0.25">
      <c r="A33" s="27" t="s">
        <v>121</v>
      </c>
      <c r="B33" s="26">
        <v>4032.6306489832687</v>
      </c>
      <c r="C33" s="26">
        <v>5229.4084320878583</v>
      </c>
      <c r="D33" s="26">
        <v>4828.377151616457</v>
      </c>
      <c r="E33" s="26">
        <v>6938.9015239105456</v>
      </c>
      <c r="F33" s="26">
        <v>3977.3835953924645</v>
      </c>
      <c r="G33" s="26">
        <v>5016.2</v>
      </c>
      <c r="H33" s="26">
        <v>6430.0781607403542</v>
      </c>
      <c r="I33" s="26">
        <v>5683.7352825216039</v>
      </c>
      <c r="J33" s="26">
        <v>3778.2369250516531</v>
      </c>
      <c r="K33" s="26">
        <v>5250.5939997150508</v>
      </c>
      <c r="L33" s="26">
        <v>2156.6498118586874</v>
      </c>
      <c r="M33" s="26">
        <v>1469.9395579548559</v>
      </c>
      <c r="N33" s="26">
        <v>1984.4373618247009</v>
      </c>
      <c r="O33" s="26">
        <v>939.94675800900541</v>
      </c>
      <c r="P33" s="26">
        <v>893.76072431511523</v>
      </c>
      <c r="Q33" s="26"/>
      <c r="R33" s="21"/>
      <c r="S33" s="42"/>
      <c r="T33" s="42">
        <f t="shared" si="4"/>
        <v>0</v>
      </c>
      <c r="U33" s="42">
        <f t="shared" si="5"/>
        <v>0</v>
      </c>
      <c r="V33" s="42">
        <f t="shared" si="6"/>
        <v>0</v>
      </c>
      <c r="W33" s="42">
        <f t="shared" si="3"/>
        <v>1</v>
      </c>
      <c r="X33" s="42" t="str">
        <f t="shared" si="1"/>
        <v/>
      </c>
      <c r="Y33" s="42" t="str">
        <f t="shared" si="2"/>
        <v>Brunei Darussalam</v>
      </c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</row>
    <row r="34" spans="1:38" ht="14.25" customHeight="1" x14ac:dyDescent="0.25">
      <c r="A34" s="27" t="s">
        <v>124</v>
      </c>
      <c r="B34" s="24">
        <v>-3346.99883952149</v>
      </c>
      <c r="C34" s="24">
        <v>-5863.2315952400286</v>
      </c>
      <c r="D34" s="24">
        <v>-11437.00635376205</v>
      </c>
      <c r="E34" s="24">
        <v>-11875.334885461809</v>
      </c>
      <c r="F34" s="24">
        <v>-4256.3285028584596</v>
      </c>
      <c r="G34" s="24">
        <v>-964.6</v>
      </c>
      <c r="H34" s="24">
        <v>272.49</v>
      </c>
      <c r="I34" s="24">
        <v>-528.62</v>
      </c>
      <c r="J34" s="24">
        <v>678.64</v>
      </c>
      <c r="K34" s="24">
        <v>747.23</v>
      </c>
      <c r="L34" s="24">
        <v>-123.19</v>
      </c>
      <c r="M34" s="24">
        <v>1560.85</v>
      </c>
      <c r="N34" s="24">
        <v>1987.34</v>
      </c>
      <c r="O34" s="24">
        <v>559.36</v>
      </c>
      <c r="P34" s="24">
        <v>1233.6199999999999</v>
      </c>
      <c r="Q34" s="24">
        <v>-537.66</v>
      </c>
      <c r="R34" s="21"/>
      <c r="S34" s="42"/>
      <c r="T34" s="42">
        <f t="shared" si="4"/>
        <v>0</v>
      </c>
      <c r="U34" s="42">
        <f t="shared" si="5"/>
        <v>0</v>
      </c>
      <c r="V34" s="42">
        <f t="shared" si="6"/>
        <v>0</v>
      </c>
      <c r="W34" s="42">
        <f t="shared" si="3"/>
        <v>0</v>
      </c>
      <c r="X34" s="42" t="str">
        <f t="shared" si="1"/>
        <v/>
      </c>
      <c r="Y34" s="42" t="str">
        <f t="shared" si="2"/>
        <v/>
      </c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</row>
    <row r="35" spans="1:38" ht="14.25" customHeight="1" x14ac:dyDescent="0.25">
      <c r="A35" s="27" t="s">
        <v>126</v>
      </c>
      <c r="B35" s="26">
        <v>-634.56935669759423</v>
      </c>
      <c r="C35" s="26">
        <v>-543.93579958298847</v>
      </c>
      <c r="D35" s="26">
        <v>-560.73567247697804</v>
      </c>
      <c r="E35" s="26">
        <v>-967.03130029864826</v>
      </c>
      <c r="F35" s="26">
        <v>-381.56816807053963</v>
      </c>
      <c r="G35" s="26">
        <v>-181.62498408178237</v>
      </c>
      <c r="H35" s="26">
        <v>-160.4</v>
      </c>
      <c r="I35" s="26">
        <v>-162.29354874109504</v>
      </c>
      <c r="J35" s="26">
        <v>-1345.5440091584715</v>
      </c>
      <c r="K35" s="26">
        <v>-998.9542841309468</v>
      </c>
      <c r="L35" s="26">
        <v>-895.40007717433741</v>
      </c>
      <c r="M35" s="26">
        <v>-780.22210429246252</v>
      </c>
      <c r="N35" s="26">
        <v>-896.28471617594482</v>
      </c>
      <c r="O35" s="26">
        <v>-664.79665936633023</v>
      </c>
      <c r="P35" s="26">
        <v>-523.83722629483327</v>
      </c>
      <c r="Q35" s="26"/>
      <c r="R35" s="21"/>
      <c r="S35" s="42"/>
      <c r="T35" s="42">
        <f t="shared" si="4"/>
        <v>0</v>
      </c>
      <c r="U35" s="42">
        <f t="shared" si="5"/>
        <v>0</v>
      </c>
      <c r="V35" s="42">
        <f t="shared" si="6"/>
        <v>0</v>
      </c>
      <c r="W35" s="42">
        <f t="shared" si="3"/>
        <v>1</v>
      </c>
      <c r="X35" s="42" t="str">
        <f t="shared" si="1"/>
        <v/>
      </c>
      <c r="Y35" s="42" t="str">
        <f t="shared" si="2"/>
        <v>Burkina Faso</v>
      </c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</row>
    <row r="36" spans="1:38" ht="14.25" customHeight="1" x14ac:dyDescent="0.25">
      <c r="A36" s="27" t="s">
        <v>129</v>
      </c>
      <c r="B36" s="24">
        <v>-5.7</v>
      </c>
      <c r="C36" s="24">
        <v>-133.5394151091283</v>
      </c>
      <c r="D36" s="24">
        <v>-111.30702888515411</v>
      </c>
      <c r="E36" s="24">
        <v>-259.35622622254755</v>
      </c>
      <c r="F36" s="24">
        <v>-161.18058683863757</v>
      </c>
      <c r="G36" s="24">
        <v>-300.98200417361329</v>
      </c>
      <c r="H36" s="24">
        <v>-283.58327033585221</v>
      </c>
      <c r="I36" s="24">
        <v>-261.15724852026142</v>
      </c>
      <c r="J36" s="24">
        <v>-258.42927717512805</v>
      </c>
      <c r="K36" s="24">
        <v>-395.07716196528838</v>
      </c>
      <c r="L36" s="24">
        <v>-373.24382309640544</v>
      </c>
      <c r="M36" s="24">
        <v>-339.69528675149206</v>
      </c>
      <c r="N36" s="24">
        <v>-373.38892327755275</v>
      </c>
      <c r="O36" s="24">
        <v>-362.64469388242253</v>
      </c>
      <c r="P36" s="24"/>
      <c r="Q36" s="24"/>
      <c r="R36" s="21"/>
      <c r="S36" s="42"/>
      <c r="T36" s="42">
        <f t="shared" si="4"/>
        <v>0</v>
      </c>
      <c r="U36" s="42">
        <f t="shared" si="5"/>
        <v>0</v>
      </c>
      <c r="V36" s="42">
        <f t="shared" si="6"/>
        <v>1</v>
      </c>
      <c r="W36" s="42">
        <f t="shared" si="3"/>
        <v>1</v>
      </c>
      <c r="X36" s="42" t="str">
        <f t="shared" si="1"/>
        <v>Burundi</v>
      </c>
      <c r="Y36" s="42" t="str">
        <f t="shared" si="2"/>
        <v>Burundi</v>
      </c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</row>
    <row r="37" spans="1:38" ht="14.25" customHeight="1" x14ac:dyDescent="0.25">
      <c r="A37" s="27" t="s">
        <v>133</v>
      </c>
      <c r="B37" s="26">
        <v>-40.659725659293741</v>
      </c>
      <c r="C37" s="26">
        <v>-82.729932590727259</v>
      </c>
      <c r="D37" s="26">
        <v>-198.16289893070928</v>
      </c>
      <c r="E37" s="26">
        <v>-205.25684739279546</v>
      </c>
      <c r="F37" s="26">
        <v>-244.92665383162699</v>
      </c>
      <c r="G37" s="26">
        <v>-222.76923822582046</v>
      </c>
      <c r="H37" s="26">
        <v>-304.53774889929247</v>
      </c>
      <c r="I37" s="26">
        <v>-243.6</v>
      </c>
      <c r="J37" s="26">
        <v>-107.35895084690354</v>
      </c>
      <c r="K37" s="26">
        <v>-168.96058769028184</v>
      </c>
      <c r="L37" s="26">
        <v>-50.593257498750425</v>
      </c>
      <c r="M37" s="26">
        <v>-64.13517852631459</v>
      </c>
      <c r="N37" s="26">
        <v>-139.6344618592567</v>
      </c>
      <c r="O37" s="26">
        <v>-101.70616071893487</v>
      </c>
      <c r="P37" s="26">
        <v>-7.5655671506369018</v>
      </c>
      <c r="Q37" s="26">
        <v>-283.99643553195074</v>
      </c>
      <c r="R37" s="21"/>
      <c r="S37" s="42"/>
      <c r="T37" s="42">
        <f t="shared" si="4"/>
        <v>0</v>
      </c>
      <c r="U37" s="42">
        <f t="shared" si="5"/>
        <v>0</v>
      </c>
      <c r="V37" s="42">
        <f t="shared" si="6"/>
        <v>0</v>
      </c>
      <c r="W37" s="42">
        <f t="shared" si="3"/>
        <v>0</v>
      </c>
      <c r="X37" s="42" t="str">
        <f t="shared" si="1"/>
        <v/>
      </c>
      <c r="Y37" s="42" t="str">
        <f t="shared" si="2"/>
        <v/>
      </c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</row>
    <row r="38" spans="1:38" ht="14.25" customHeight="1" x14ac:dyDescent="0.25">
      <c r="A38" s="27" t="s">
        <v>135</v>
      </c>
      <c r="B38" s="24">
        <v>-306.99347002624</v>
      </c>
      <c r="C38" s="24">
        <v>-233.86855725949033</v>
      </c>
      <c r="D38" s="24">
        <v>-423.32989980565986</v>
      </c>
      <c r="E38" s="24">
        <v>-819.97543740797994</v>
      </c>
      <c r="F38" s="24">
        <v>-741.41491656002017</v>
      </c>
      <c r="G38" s="24">
        <v>-981</v>
      </c>
      <c r="H38" s="24">
        <v>-1025.8732492164766</v>
      </c>
      <c r="I38" s="24">
        <v>-1212.6705816229899</v>
      </c>
      <c r="J38" s="24">
        <v>-1295.7050550343818</v>
      </c>
      <c r="K38" s="24">
        <v>-1444.104699161004</v>
      </c>
      <c r="L38" s="24">
        <v>-1598.4477535005769</v>
      </c>
      <c r="M38" s="24">
        <v>-1733.5420170954171</v>
      </c>
      <c r="N38" s="24">
        <v>-1807.3232716687851</v>
      </c>
      <c r="O38" s="24">
        <v>-2895.5664866011657</v>
      </c>
      <c r="P38" s="24">
        <v>-4064.5752024364701</v>
      </c>
      <c r="Q38" s="24">
        <v>-3075.6158924287502</v>
      </c>
      <c r="R38" s="21"/>
      <c r="S38" s="42"/>
      <c r="T38" s="42">
        <f t="shared" si="4"/>
        <v>0</v>
      </c>
      <c r="U38" s="42">
        <f t="shared" si="5"/>
        <v>0</v>
      </c>
      <c r="V38" s="42">
        <f t="shared" si="6"/>
        <v>0</v>
      </c>
      <c r="W38" s="42">
        <f t="shared" si="3"/>
        <v>0</v>
      </c>
      <c r="X38" s="42" t="str">
        <f t="shared" si="1"/>
        <v/>
      </c>
      <c r="Y38" s="42" t="str">
        <f t="shared" si="2"/>
        <v/>
      </c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</row>
    <row r="39" spans="1:38" ht="14.25" customHeight="1" x14ac:dyDescent="0.25">
      <c r="A39" s="27" t="s">
        <v>137</v>
      </c>
      <c r="B39" s="26">
        <v>-495.56160415729988</v>
      </c>
      <c r="C39" s="26">
        <v>193.51845541704694</v>
      </c>
      <c r="D39" s="26">
        <v>286.07470538405443</v>
      </c>
      <c r="E39" s="26">
        <v>-451.56049616724147</v>
      </c>
      <c r="F39" s="26">
        <v>-1123.1766675515464</v>
      </c>
      <c r="G39" s="26">
        <v>-857.14009312602582</v>
      </c>
      <c r="H39" s="26">
        <v>-749.19687980283163</v>
      </c>
      <c r="I39" s="26">
        <v>-955.93368104611841</v>
      </c>
      <c r="J39" s="26">
        <v>-1128.0874321161855</v>
      </c>
      <c r="K39" s="26">
        <v>-1401.974731544359</v>
      </c>
      <c r="L39" s="26">
        <v>-1173.691255379068</v>
      </c>
      <c r="M39" s="26">
        <v>-1037.4000000000001</v>
      </c>
      <c r="N39" s="26">
        <v>-949.76304343356355</v>
      </c>
      <c r="O39" s="26">
        <v>-1409.3342837035532</v>
      </c>
      <c r="P39" s="26">
        <v>-1695.0707034484471</v>
      </c>
      <c r="Q39" s="26"/>
      <c r="R39" s="21"/>
      <c r="S39" s="42"/>
      <c r="T39" s="42">
        <f t="shared" si="4"/>
        <v>0</v>
      </c>
      <c r="U39" s="42">
        <f t="shared" si="5"/>
        <v>0</v>
      </c>
      <c r="V39" s="42">
        <f t="shared" si="6"/>
        <v>0</v>
      </c>
      <c r="W39" s="42">
        <f t="shared" si="3"/>
        <v>1</v>
      </c>
      <c r="X39" s="42" t="str">
        <f t="shared" si="1"/>
        <v/>
      </c>
      <c r="Y39" s="42" t="str">
        <f t="shared" si="2"/>
        <v>Cameroon</v>
      </c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</row>
    <row r="40" spans="1:38" ht="14.25" customHeight="1" x14ac:dyDescent="0.25">
      <c r="A40" s="27" t="s">
        <v>140</v>
      </c>
      <c r="B40" s="24">
        <v>21933.097496406877</v>
      </c>
      <c r="C40" s="24">
        <v>17990.236971187052</v>
      </c>
      <c r="D40" s="24">
        <v>11050.809835873282</v>
      </c>
      <c r="E40" s="24">
        <v>3177.944944242015</v>
      </c>
      <c r="F40" s="24">
        <v>-40775.263975953923</v>
      </c>
      <c r="G40" s="24">
        <v>-58162.670440445909</v>
      </c>
      <c r="H40" s="24">
        <v>-49746.988786878028</v>
      </c>
      <c r="I40" s="24">
        <v>-64582.432568531913</v>
      </c>
      <c r="J40" s="24">
        <v>-58110.120944908886</v>
      </c>
      <c r="K40" s="24">
        <v>-41873.91995187063</v>
      </c>
      <c r="L40" s="24">
        <v>-54695.520049805637</v>
      </c>
      <c r="M40" s="24">
        <v>-47262.580270075603</v>
      </c>
      <c r="N40" s="24">
        <v>-46235.9662355002</v>
      </c>
      <c r="O40" s="24">
        <v>-40435.654858638147</v>
      </c>
      <c r="P40" s="24">
        <v>-35688.20034340112</v>
      </c>
      <c r="Q40" s="24">
        <v>-31664.470398932903</v>
      </c>
      <c r="R40" s="21"/>
      <c r="S40" s="42"/>
      <c r="T40" s="42">
        <f t="shared" si="4"/>
        <v>0</v>
      </c>
      <c r="U40" s="42">
        <f t="shared" si="5"/>
        <v>0</v>
      </c>
      <c r="V40" s="42">
        <f t="shared" si="6"/>
        <v>0</v>
      </c>
      <c r="W40" s="42">
        <f t="shared" si="3"/>
        <v>0</v>
      </c>
      <c r="X40" s="42" t="str">
        <f t="shared" si="1"/>
        <v/>
      </c>
      <c r="Y40" s="42" t="str">
        <f t="shared" si="2"/>
        <v/>
      </c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</row>
    <row r="41" spans="1:38" ht="14.25" customHeight="1" x14ac:dyDescent="0.25">
      <c r="A41" s="27" t="s">
        <v>141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-706.6</v>
      </c>
      <c r="N41" s="26">
        <v>-871.50293515456303</v>
      </c>
      <c r="O41" s="26">
        <v>-927.54358029107198</v>
      </c>
      <c r="P41" s="26">
        <v>-581.5833418012636</v>
      </c>
      <c r="Q41" s="26"/>
      <c r="R41" s="21"/>
      <c r="S41" s="42"/>
      <c r="T41" s="42">
        <f t="shared" si="4"/>
        <v>0</v>
      </c>
      <c r="U41" s="42">
        <f t="shared" si="5"/>
        <v>0</v>
      </c>
      <c r="V41" s="42">
        <f t="shared" si="6"/>
        <v>0</v>
      </c>
      <c r="W41" s="42">
        <f t="shared" si="3"/>
        <v>1</v>
      </c>
      <c r="X41" s="42" t="str">
        <f t="shared" si="1"/>
        <v/>
      </c>
      <c r="Y41" s="42" t="str">
        <f t="shared" si="2"/>
        <v>Cayman Islands</v>
      </c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</row>
    <row r="42" spans="1:38" ht="14.25" customHeight="1" x14ac:dyDescent="0.25">
      <c r="A42" s="27" t="s">
        <v>189</v>
      </c>
      <c r="B42" s="24">
        <v>1824.62514066785</v>
      </c>
      <c r="C42" s="24">
        <v>7004.2243981573693</v>
      </c>
      <c r="D42" s="24">
        <v>7423.0025243451792</v>
      </c>
      <c r="E42" s="24">
        <v>-6698.5242045587102</v>
      </c>
      <c r="F42" s="24">
        <v>3220.0172961357098</v>
      </c>
      <c r="G42" s="24">
        <v>3068.7887094446251</v>
      </c>
      <c r="H42" s="24">
        <v>-6833.4784512299138</v>
      </c>
      <c r="I42" s="24">
        <v>-11838.164429812959</v>
      </c>
      <c r="J42" s="24">
        <v>-13261.392308416611</v>
      </c>
      <c r="K42" s="24">
        <v>-5225.4013858794697</v>
      </c>
      <c r="L42" s="24">
        <v>-5735.2594239919763</v>
      </c>
      <c r="M42" s="24">
        <v>-4974.1026162209118</v>
      </c>
      <c r="N42" s="24">
        <v>-6444.5502881840557</v>
      </c>
      <c r="O42" s="24">
        <v>-11640.42849410682</v>
      </c>
      <c r="P42" s="24">
        <v>-10453.536549936851</v>
      </c>
      <c r="Q42" s="24">
        <v>3369.6464631755589</v>
      </c>
      <c r="R42" s="21"/>
      <c r="S42" s="42"/>
      <c r="T42" s="42">
        <f t="shared" si="4"/>
        <v>0</v>
      </c>
      <c r="U42" s="42">
        <f t="shared" si="5"/>
        <v>0</v>
      </c>
      <c r="V42" s="42">
        <f t="shared" si="6"/>
        <v>0</v>
      </c>
      <c r="W42" s="42">
        <f t="shared" si="3"/>
        <v>0</v>
      </c>
      <c r="X42" s="42" t="str">
        <f t="shared" si="1"/>
        <v/>
      </c>
      <c r="Y42" s="42" t="str">
        <f t="shared" si="2"/>
        <v/>
      </c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</row>
    <row r="43" spans="1:38" ht="14.25" customHeight="1" x14ac:dyDescent="0.25">
      <c r="A43" s="27" t="s">
        <v>190</v>
      </c>
      <c r="B43" s="26">
        <v>21574.646019811578</v>
      </c>
      <c r="C43" s="26">
        <v>24555.234186200363</v>
      </c>
      <c r="D43" s="26">
        <v>27554.630254067586</v>
      </c>
      <c r="E43" s="26">
        <v>32872.0535177079</v>
      </c>
      <c r="F43" s="26">
        <v>21155.607433429977</v>
      </c>
      <c r="G43" s="26">
        <v>16012.190299713264</v>
      </c>
      <c r="H43" s="26">
        <v>13808.455084042944</v>
      </c>
      <c r="I43" s="26">
        <v>4147.3366546808456</v>
      </c>
      <c r="J43" s="26">
        <v>4190.68108676459</v>
      </c>
      <c r="K43" s="26">
        <v>4057.1551677508596</v>
      </c>
      <c r="L43" s="26">
        <v>10264.062287586392</v>
      </c>
      <c r="M43" s="26">
        <v>12688.130481054486</v>
      </c>
      <c r="N43" s="26">
        <v>15621.074373175694</v>
      </c>
      <c r="O43" s="26">
        <v>13514.401799999285</v>
      </c>
      <c r="P43" s="26">
        <v>21807.160861742061</v>
      </c>
      <c r="Q43" s="26">
        <v>23090.54328670639</v>
      </c>
      <c r="R43" s="21"/>
      <c r="S43" s="42"/>
      <c r="T43" s="42">
        <f t="shared" si="4"/>
        <v>0</v>
      </c>
      <c r="U43" s="42">
        <f t="shared" si="5"/>
        <v>0</v>
      </c>
      <c r="V43" s="42">
        <f t="shared" si="6"/>
        <v>0</v>
      </c>
      <c r="W43" s="42">
        <f t="shared" si="3"/>
        <v>0</v>
      </c>
      <c r="X43" s="42" t="str">
        <f t="shared" si="1"/>
        <v/>
      </c>
      <c r="Y43" s="42" t="str">
        <f t="shared" si="2"/>
        <v/>
      </c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</row>
    <row r="44" spans="1:38" ht="14.25" customHeight="1" x14ac:dyDescent="0.25">
      <c r="A44" s="27" t="s">
        <v>191</v>
      </c>
      <c r="B44" s="24">
        <v>2876.3023749776007</v>
      </c>
      <c r="C44" s="24">
        <v>2215.1487862281833</v>
      </c>
      <c r="D44" s="24">
        <v>3998.6788460602602</v>
      </c>
      <c r="E44" s="24">
        <v>3272.1837359538422</v>
      </c>
      <c r="F44" s="24">
        <v>5946.7165311363433</v>
      </c>
      <c r="G44" s="24">
        <v>10991.668766214283</v>
      </c>
      <c r="H44" s="24">
        <v>14878.561933133738</v>
      </c>
      <c r="I44" s="24">
        <v>16772.190964207086</v>
      </c>
      <c r="J44" s="24">
        <v>20271.917015660085</v>
      </c>
      <c r="K44" s="24">
        <v>17956.377856576499</v>
      </c>
      <c r="L44" s="24">
        <v>10513.085833317578</v>
      </c>
      <c r="M44" s="24">
        <v>11956.43801053256</v>
      </c>
      <c r="N44" s="24">
        <v>15522.673093063406</v>
      </c>
      <c r="O44" s="24">
        <v>18302.873630469763</v>
      </c>
      <c r="P44" s="24">
        <v>18555.824313934048</v>
      </c>
      <c r="Q44" s="24"/>
      <c r="R44" s="21"/>
      <c r="S44" s="42"/>
      <c r="T44" s="42">
        <f t="shared" si="4"/>
        <v>0</v>
      </c>
      <c r="U44" s="42">
        <f t="shared" si="5"/>
        <v>0</v>
      </c>
      <c r="V44" s="42">
        <f t="shared" si="6"/>
        <v>0</v>
      </c>
      <c r="W44" s="42">
        <f t="shared" si="3"/>
        <v>1</v>
      </c>
      <c r="X44" s="42" t="str">
        <f t="shared" si="1"/>
        <v/>
      </c>
      <c r="Y44" s="42" t="str">
        <f t="shared" si="2"/>
        <v>China, P.R.: Macao</v>
      </c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</row>
    <row r="45" spans="1:38" ht="14.25" customHeight="1" x14ac:dyDescent="0.25">
      <c r="A45" s="27" t="s">
        <v>193</v>
      </c>
      <c r="B45" s="26">
        <v>132378.5</v>
      </c>
      <c r="C45" s="26">
        <v>231843.04106441364</v>
      </c>
      <c r="D45" s="26">
        <v>353182.67723731569</v>
      </c>
      <c r="E45" s="26">
        <v>420568.51614354498</v>
      </c>
      <c r="F45" s="26">
        <v>243256.56791961828</v>
      </c>
      <c r="G45" s="26">
        <v>237810.38960795497</v>
      </c>
      <c r="H45" s="26">
        <v>136096.76157755009</v>
      </c>
      <c r="I45" s="26">
        <v>215391.74746944159</v>
      </c>
      <c r="J45" s="26">
        <v>148203.9498798773</v>
      </c>
      <c r="K45" s="26">
        <v>236046.57787362899</v>
      </c>
      <c r="L45" s="26">
        <v>293022.31703554699</v>
      </c>
      <c r="M45" s="26">
        <v>191337.03594199399</v>
      </c>
      <c r="N45" s="26">
        <v>188676.126121162</v>
      </c>
      <c r="O45" s="26">
        <v>24130.909184498534</v>
      </c>
      <c r="P45" s="26">
        <v>102909.8760083877</v>
      </c>
      <c r="Q45" s="26">
        <v>273980.39674907987</v>
      </c>
      <c r="R45" s="21"/>
      <c r="S45" s="42"/>
      <c r="T45" s="42">
        <f t="shared" si="4"/>
        <v>0</v>
      </c>
      <c r="U45" s="42">
        <f t="shared" si="5"/>
        <v>0</v>
      </c>
      <c r="V45" s="42">
        <f t="shared" si="6"/>
        <v>0</v>
      </c>
      <c r="W45" s="42">
        <f t="shared" si="3"/>
        <v>0</v>
      </c>
      <c r="X45" s="42" t="str">
        <f t="shared" si="1"/>
        <v/>
      </c>
      <c r="Y45" s="42" t="str">
        <f t="shared" si="2"/>
        <v/>
      </c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</row>
    <row r="46" spans="1:38" ht="14.25" customHeight="1" x14ac:dyDescent="0.25">
      <c r="A46" s="27" t="s">
        <v>195</v>
      </c>
      <c r="B46" s="24">
        <v>-1872.6381747737018</v>
      </c>
      <c r="C46" s="24">
        <v>-2927.0812588014101</v>
      </c>
      <c r="D46" s="24">
        <v>-6073.2227435397399</v>
      </c>
      <c r="E46" s="24">
        <v>-6400.0567185073405</v>
      </c>
      <c r="F46" s="24">
        <v>-4621.6452807386395</v>
      </c>
      <c r="G46" s="24">
        <v>-8821.9659797904696</v>
      </c>
      <c r="H46" s="24">
        <v>-9911.2513671460001</v>
      </c>
      <c r="I46" s="24">
        <v>-11640.686709411242</v>
      </c>
      <c r="J46" s="24">
        <v>-12587.00836725871</v>
      </c>
      <c r="K46" s="24">
        <v>-20233.143275058301</v>
      </c>
      <c r="L46" s="24">
        <v>-19301.830451368456</v>
      </c>
      <c r="M46" s="24">
        <v>-12781.91260219387</v>
      </c>
      <c r="N46" s="24">
        <v>-10741.864248347571</v>
      </c>
      <c r="O46" s="24">
        <v>-13634.417271859</v>
      </c>
      <c r="P46" s="24">
        <v>-14284.973777107491</v>
      </c>
      <c r="Q46" s="24">
        <v>-9083.48397143088</v>
      </c>
      <c r="R46" s="21"/>
      <c r="S46" s="42"/>
      <c r="T46" s="42">
        <f t="shared" si="4"/>
        <v>0</v>
      </c>
      <c r="U46" s="42">
        <f t="shared" si="5"/>
        <v>0</v>
      </c>
      <c r="V46" s="42">
        <f t="shared" si="6"/>
        <v>0</v>
      </c>
      <c r="W46" s="42">
        <f t="shared" si="3"/>
        <v>0</v>
      </c>
      <c r="X46" s="42" t="str">
        <f t="shared" si="1"/>
        <v/>
      </c>
      <c r="Y46" s="42" t="str">
        <f t="shared" si="2"/>
        <v/>
      </c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</row>
    <row r="47" spans="1:38" ht="14.25" customHeight="1" x14ac:dyDescent="0.25">
      <c r="A47" s="27" t="s">
        <v>196</v>
      </c>
      <c r="B47" s="26">
        <v>-26.850846446870211</v>
      </c>
      <c r="C47" s="26">
        <v>-22.538506482517793</v>
      </c>
      <c r="D47" s="26">
        <v>-31.618920990404174</v>
      </c>
      <c r="E47" s="26">
        <v>-68.992132617602081</v>
      </c>
      <c r="F47" s="26">
        <v>-39.385082473109527</v>
      </c>
      <c r="G47" s="26">
        <v>-39.335660753968469</v>
      </c>
      <c r="H47" s="26">
        <v>-55.499670632558093</v>
      </c>
      <c r="I47" s="26">
        <v>-41.138657380988327</v>
      </c>
      <c r="J47" s="26"/>
      <c r="K47" s="26">
        <v>-43.458200049229134</v>
      </c>
      <c r="L47" s="26">
        <v>-2.4775341697759492</v>
      </c>
      <c r="M47" s="26">
        <v>-44.044054742475375</v>
      </c>
      <c r="N47" s="26">
        <v>-22.971469912370644</v>
      </c>
      <c r="O47" s="26">
        <v>-33.669717245353169</v>
      </c>
      <c r="P47" s="26">
        <v>-37.401621433634915</v>
      </c>
      <c r="Q47" s="26"/>
      <c r="R47" s="21"/>
      <c r="S47" s="42"/>
      <c r="T47" s="42">
        <f t="shared" si="4"/>
        <v>0</v>
      </c>
      <c r="U47" s="42">
        <f t="shared" si="5"/>
        <v>0</v>
      </c>
      <c r="V47" s="42">
        <f t="shared" si="6"/>
        <v>0</v>
      </c>
      <c r="W47" s="42">
        <f t="shared" si="3"/>
        <v>1</v>
      </c>
      <c r="X47" s="42" t="str">
        <f t="shared" si="1"/>
        <v/>
      </c>
      <c r="Y47" s="42" t="str">
        <f t="shared" si="2"/>
        <v>Comoros, Union of the</v>
      </c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</row>
    <row r="48" spans="1:38" ht="14.25" customHeight="1" x14ac:dyDescent="0.25">
      <c r="A48" s="27" t="s">
        <v>199</v>
      </c>
      <c r="B48" s="24">
        <v>-388.6</v>
      </c>
      <c r="C48" s="24">
        <v>47.8</v>
      </c>
      <c r="D48" s="24">
        <v>527</v>
      </c>
      <c r="E48" s="24">
        <v>-151</v>
      </c>
      <c r="F48" s="24">
        <v>-1123.0999999999999</v>
      </c>
      <c r="G48" s="24">
        <v>-2173.5</v>
      </c>
      <c r="H48" s="24">
        <v>-1280.5999999999999</v>
      </c>
      <c r="I48" s="24">
        <v>-1260.4615181942502</v>
      </c>
      <c r="J48" s="24">
        <v>-3108.8032359154799</v>
      </c>
      <c r="K48" s="24">
        <v>-1722.61468742187</v>
      </c>
      <c r="L48" s="24">
        <v>-1483.7594123541701</v>
      </c>
      <c r="M48" s="24">
        <v>-1504.0669092943201</v>
      </c>
      <c r="N48" s="24">
        <v>-1241.4241157233801</v>
      </c>
      <c r="O48" s="24">
        <v>-1672.32158688752</v>
      </c>
      <c r="P48" s="24">
        <v>-1693.2320609743167</v>
      </c>
      <c r="Q48" s="24"/>
      <c r="R48" s="21"/>
      <c r="S48" s="42"/>
      <c r="T48" s="42">
        <f t="shared" si="4"/>
        <v>0</v>
      </c>
      <c r="U48" s="42">
        <f t="shared" si="5"/>
        <v>0</v>
      </c>
      <c r="V48" s="42">
        <f t="shared" si="6"/>
        <v>0</v>
      </c>
      <c r="W48" s="42">
        <f t="shared" si="3"/>
        <v>1</v>
      </c>
      <c r="X48" s="42" t="str">
        <f t="shared" si="1"/>
        <v/>
      </c>
      <c r="Y48" s="42" t="str">
        <f t="shared" si="2"/>
        <v>Congo, Dem. Rep. of the</v>
      </c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</row>
    <row r="49" spans="1:38" ht="14.25" customHeight="1" x14ac:dyDescent="0.25">
      <c r="A49" s="27" t="s">
        <v>202</v>
      </c>
      <c r="B49" s="26">
        <v>695.58703208981069</v>
      </c>
      <c r="C49" s="26">
        <v>124.11785728420563</v>
      </c>
      <c r="D49" s="26">
        <v>-2105.1</v>
      </c>
      <c r="E49" s="26">
        <v>865.773671000126</v>
      </c>
      <c r="F49" s="26">
        <v>-1365.7850992856622</v>
      </c>
      <c r="G49" s="26">
        <v>900.33048289687235</v>
      </c>
      <c r="H49" s="26">
        <v>2070.4273327203609</v>
      </c>
      <c r="I49" s="26">
        <v>2421.3972442737495</v>
      </c>
      <c r="J49" s="26">
        <v>1936.4017640020695</v>
      </c>
      <c r="K49" s="26">
        <v>678.87509885181589</v>
      </c>
      <c r="L49" s="26">
        <v>-4628.7095775354137</v>
      </c>
      <c r="M49" s="26">
        <v>-3593.5710607038845</v>
      </c>
      <c r="N49" s="26"/>
      <c r="O49" s="26"/>
      <c r="P49" s="26"/>
      <c r="Q49" s="26"/>
      <c r="R49" s="21"/>
      <c r="S49" s="42"/>
      <c r="T49" s="42">
        <f t="shared" si="4"/>
        <v>1</v>
      </c>
      <c r="U49" s="42">
        <f t="shared" si="5"/>
        <v>1</v>
      </c>
      <c r="V49" s="42">
        <f t="shared" si="6"/>
        <v>1</v>
      </c>
      <c r="W49" s="42">
        <f t="shared" si="3"/>
        <v>1</v>
      </c>
      <c r="X49" s="42" t="str">
        <f t="shared" si="1"/>
        <v>Congo, Rep. of</v>
      </c>
      <c r="Y49" s="42" t="str">
        <f t="shared" si="2"/>
        <v>Congo, Rep. of</v>
      </c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</row>
    <row r="50" spans="1:38" ht="14.25" customHeight="1" x14ac:dyDescent="0.25">
      <c r="A50" s="27" t="s">
        <v>208</v>
      </c>
      <c r="B50" s="24">
        <v>-860.04705660994193</v>
      </c>
      <c r="C50" s="24">
        <v>-938.71620357306506</v>
      </c>
      <c r="D50" s="24">
        <v>-1498.808912557615</v>
      </c>
      <c r="E50" s="24">
        <v>-2580.5473778933738</v>
      </c>
      <c r="F50" s="24">
        <v>-560.58095763215306</v>
      </c>
      <c r="G50" s="24">
        <v>-1213.8742544430461</v>
      </c>
      <c r="H50" s="24">
        <v>-2265.0576214729044</v>
      </c>
      <c r="I50" s="24">
        <v>-2411.0899809644097</v>
      </c>
      <c r="J50" s="24">
        <v>-2431.1685628770442</v>
      </c>
      <c r="K50" s="24">
        <v>-2453.0963447579197</v>
      </c>
      <c r="L50" s="24">
        <v>-1921.2629834427601</v>
      </c>
      <c r="M50" s="24">
        <v>-1257.2761242558952</v>
      </c>
      <c r="N50" s="24">
        <v>-2139.7615678921197</v>
      </c>
      <c r="O50" s="24">
        <v>-2007.6</v>
      </c>
      <c r="P50" s="24">
        <v>-1446.8</v>
      </c>
      <c r="Q50" s="24">
        <v>-1465.6</v>
      </c>
      <c r="R50" s="21"/>
      <c r="S50" s="42"/>
      <c r="T50" s="42">
        <f t="shared" si="4"/>
        <v>0</v>
      </c>
      <c r="U50" s="42">
        <f t="shared" si="5"/>
        <v>0</v>
      </c>
      <c r="V50" s="42">
        <f t="shared" si="6"/>
        <v>0</v>
      </c>
      <c r="W50" s="42">
        <f t="shared" si="3"/>
        <v>0</v>
      </c>
      <c r="X50" s="42" t="str">
        <f t="shared" si="1"/>
        <v/>
      </c>
      <c r="Y50" s="42" t="str">
        <f t="shared" si="2"/>
        <v/>
      </c>
      <c r="Z50" s="21">
        <v>1</v>
      </c>
      <c r="AA50" s="21">
        <v>1</v>
      </c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</row>
    <row r="51" spans="1:38" ht="14.25" customHeight="1" x14ac:dyDescent="0.25">
      <c r="A51" s="27" t="s">
        <v>210</v>
      </c>
      <c r="B51" s="26">
        <v>39.690446814034701</v>
      </c>
      <c r="C51" s="26">
        <v>479.3907267666122</v>
      </c>
      <c r="D51" s="26">
        <v>-139.22434456783958</v>
      </c>
      <c r="E51" s="26">
        <v>453.39141141666096</v>
      </c>
      <c r="F51" s="26">
        <v>1624.0992515334108</v>
      </c>
      <c r="G51" s="26">
        <v>464.98573471905547</v>
      </c>
      <c r="H51" s="26">
        <v>2666.2</v>
      </c>
      <c r="I51" s="26">
        <v>-320.53429611348588</v>
      </c>
      <c r="J51" s="26">
        <v>-632.90398521177599</v>
      </c>
      <c r="K51" s="26">
        <v>510.71425580038465</v>
      </c>
      <c r="L51" s="26">
        <v>-201.37290211001354</v>
      </c>
      <c r="M51" s="26">
        <v>-414.27295617826991</v>
      </c>
      <c r="N51" s="26">
        <v>-1049.0916887341355</v>
      </c>
      <c r="O51" s="26">
        <v>-2284.5015071500948</v>
      </c>
      <c r="P51" s="26">
        <v>-1348.8274198691813</v>
      </c>
      <c r="Q51" s="26"/>
      <c r="R51" s="21"/>
      <c r="S51" s="42"/>
      <c r="T51" s="42">
        <f t="shared" si="4"/>
        <v>0</v>
      </c>
      <c r="U51" s="42">
        <f t="shared" si="5"/>
        <v>0</v>
      </c>
      <c r="V51" s="42">
        <f t="shared" si="6"/>
        <v>0</v>
      </c>
      <c r="W51" s="42">
        <f t="shared" si="3"/>
        <v>1</v>
      </c>
      <c r="X51" s="42" t="str">
        <f t="shared" si="1"/>
        <v/>
      </c>
      <c r="Y51" s="42" t="str">
        <f t="shared" si="2"/>
        <v>Côte d'Ivoire</v>
      </c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</row>
    <row r="52" spans="1:38" ht="14.25" customHeight="1" x14ac:dyDescent="0.25">
      <c r="A52" s="27" t="s">
        <v>213</v>
      </c>
      <c r="B52" s="24">
        <v>-3392.128173731131</v>
      </c>
      <c r="C52" s="24">
        <v>-3909.3928295932001</v>
      </c>
      <c r="D52" s="24">
        <v>-4752.5828137100789</v>
      </c>
      <c r="E52" s="24">
        <v>-7482.9894204172097</v>
      </c>
      <c r="F52" s="24">
        <v>-4086.1199290806244</v>
      </c>
      <c r="G52" s="24">
        <v>-1485.2449745591819</v>
      </c>
      <c r="H52" s="24">
        <v>-1045.6128201343674</v>
      </c>
      <c r="I52" s="24">
        <v>-207.94836342987955</v>
      </c>
      <c r="J52" s="24">
        <v>566.90227093081796</v>
      </c>
      <c r="K52" s="24">
        <v>63.597038660346925</v>
      </c>
      <c r="L52" s="24">
        <v>1594.6327488022278</v>
      </c>
      <c r="M52" s="24">
        <v>1139.6742104091509</v>
      </c>
      <c r="N52" s="24">
        <v>2102.735680529539</v>
      </c>
      <c r="O52" s="24">
        <v>1027.7447148695917</v>
      </c>
      <c r="P52" s="24">
        <v>1455.5518388189412</v>
      </c>
      <c r="Q52" s="24">
        <v>-532.49327760059316</v>
      </c>
      <c r="R52" s="21"/>
      <c r="S52" s="42"/>
      <c r="T52" s="42">
        <f t="shared" si="4"/>
        <v>0</v>
      </c>
      <c r="U52" s="42">
        <f t="shared" si="5"/>
        <v>0</v>
      </c>
      <c r="V52" s="42">
        <f t="shared" si="6"/>
        <v>0</v>
      </c>
      <c r="W52" s="42">
        <f t="shared" si="3"/>
        <v>0</v>
      </c>
      <c r="X52" s="42" t="str">
        <f t="shared" si="1"/>
        <v/>
      </c>
      <c r="Y52" s="42" t="str">
        <f t="shared" si="2"/>
        <v/>
      </c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</row>
    <row r="53" spans="1:38" ht="14.25" customHeight="1" x14ac:dyDescent="0.25">
      <c r="A53" s="27" t="s">
        <v>214</v>
      </c>
      <c r="B53" s="26"/>
      <c r="C53" s="26"/>
      <c r="D53" s="26"/>
      <c r="E53" s="26"/>
      <c r="F53" s="26"/>
      <c r="G53" s="26"/>
      <c r="H53" s="26">
        <v>-870.6</v>
      </c>
      <c r="I53" s="26">
        <v>-797.02513966480444</v>
      </c>
      <c r="J53" s="26">
        <v>-746.88603351955305</v>
      </c>
      <c r="K53" s="26">
        <v>-606.55977653631282</v>
      </c>
      <c r="L53" s="26">
        <v>-495.71564245810026</v>
      </c>
      <c r="M53" s="26">
        <v>-603.82905027932952</v>
      </c>
      <c r="N53" s="26">
        <v>-624.31130993296085</v>
      </c>
      <c r="O53" s="26">
        <v>-730.94987532960954</v>
      </c>
      <c r="P53" s="26">
        <v>-672.09921640223456</v>
      </c>
      <c r="Q53" s="26"/>
      <c r="R53" s="21"/>
      <c r="S53" s="42"/>
      <c r="T53" s="42">
        <f t="shared" si="4"/>
        <v>0</v>
      </c>
      <c r="U53" s="42">
        <f t="shared" si="5"/>
        <v>0</v>
      </c>
      <c r="V53" s="42">
        <f t="shared" si="6"/>
        <v>0</v>
      </c>
      <c r="W53" s="42">
        <f t="shared" si="3"/>
        <v>1</v>
      </c>
      <c r="X53" s="42" t="str">
        <f t="shared" si="1"/>
        <v/>
      </c>
      <c r="Y53" s="42" t="str">
        <f t="shared" si="2"/>
        <v>Curaçao and Sint Maarten</v>
      </c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</row>
    <row r="54" spans="1:38" ht="14.25" customHeight="1" x14ac:dyDescent="0.25">
      <c r="A54" s="27" t="s">
        <v>223</v>
      </c>
      <c r="B54" s="24"/>
      <c r="C54" s="24"/>
      <c r="D54" s="24"/>
      <c r="E54" s="24"/>
      <c r="F54" s="24"/>
      <c r="G54" s="24"/>
      <c r="H54" s="24">
        <v>-879.5</v>
      </c>
      <c r="I54" s="24">
        <v>-895.04692737430162</v>
      </c>
      <c r="J54" s="24">
        <v>-764.13407821229055</v>
      </c>
      <c r="K54" s="24">
        <v>-505.81564245810057</v>
      </c>
      <c r="L54" s="24">
        <v>-519.34078212290501</v>
      </c>
      <c r="M54" s="24">
        <v>-585.24022346368713</v>
      </c>
      <c r="N54" s="24">
        <v>-679.73354396648051</v>
      </c>
      <c r="O54" s="24">
        <v>-812.56671663128486</v>
      </c>
      <c r="P54" s="24">
        <v>-539.29281370391061</v>
      </c>
      <c r="Q54" s="24"/>
      <c r="R54" s="21"/>
      <c r="S54" s="42"/>
      <c r="T54" s="42">
        <f t="shared" si="4"/>
        <v>0</v>
      </c>
      <c r="U54" s="42">
        <f t="shared" si="5"/>
        <v>0</v>
      </c>
      <c r="V54" s="42">
        <f t="shared" si="6"/>
        <v>0</v>
      </c>
      <c r="W54" s="42">
        <f t="shared" si="3"/>
        <v>1</v>
      </c>
      <c r="X54" s="42" t="str">
        <f t="shared" si="1"/>
        <v/>
      </c>
      <c r="Y54" s="42" t="str">
        <f t="shared" si="2"/>
        <v>Curaçao, Kingdom of the Netherlands</v>
      </c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</row>
    <row r="55" spans="1:38" ht="14.25" customHeight="1" x14ac:dyDescent="0.25">
      <c r="A55" s="27" t="s">
        <v>232</v>
      </c>
      <c r="B55" s="26">
        <v>-970.85582880132142</v>
      </c>
      <c r="C55" s="26">
        <v>-1278.2225305661432</v>
      </c>
      <c r="D55" s="26">
        <v>-1830.4177309320364</v>
      </c>
      <c r="E55" s="26">
        <v>-4021.9</v>
      </c>
      <c r="F55" s="26">
        <v>-1737.6077755075105</v>
      </c>
      <c r="G55" s="26">
        <v>-2798.5262256899559</v>
      </c>
      <c r="H55" s="26">
        <v>-606.47525948932309</v>
      </c>
      <c r="I55" s="26">
        <v>-998.42500241689822</v>
      </c>
      <c r="J55" s="26">
        <v>-349.87066937605812</v>
      </c>
      <c r="K55" s="26">
        <v>-957.94647488023998</v>
      </c>
      <c r="L55" s="26">
        <v>-83.51034023706579</v>
      </c>
      <c r="M55" s="26">
        <v>-863.60146220706463</v>
      </c>
      <c r="N55" s="26">
        <v>-1191.0404762307371</v>
      </c>
      <c r="O55" s="26">
        <v>-958.15772864711664</v>
      </c>
      <c r="P55" s="26">
        <v>-1577.489124595043</v>
      </c>
      <c r="Q55" s="26">
        <v>-2850.2241650791184</v>
      </c>
      <c r="R55" s="21"/>
      <c r="S55" s="42"/>
      <c r="T55" s="42">
        <f t="shared" si="4"/>
        <v>0</v>
      </c>
      <c r="U55" s="42">
        <f t="shared" si="5"/>
        <v>0</v>
      </c>
      <c r="V55" s="42">
        <f t="shared" si="6"/>
        <v>0</v>
      </c>
      <c r="W55" s="42">
        <f t="shared" si="3"/>
        <v>0</v>
      </c>
      <c r="X55" s="42" t="str">
        <f t="shared" si="1"/>
        <v/>
      </c>
      <c r="Y55" s="42" t="str">
        <f t="shared" si="2"/>
        <v/>
      </c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</row>
    <row r="56" spans="1:38" ht="14.25" customHeight="1" x14ac:dyDescent="0.25">
      <c r="A56" s="27" t="s">
        <v>234</v>
      </c>
      <c r="B56" s="24">
        <v>-2809.7042259157733</v>
      </c>
      <c r="C56" s="24">
        <v>-3996.0843532343956</v>
      </c>
      <c r="D56" s="24">
        <v>-8945.6189355779752</v>
      </c>
      <c r="E56" s="24">
        <v>-4407.9526314356999</v>
      </c>
      <c r="F56" s="24">
        <v>-4869.7683325546095</v>
      </c>
      <c r="G56" s="24">
        <v>-7351.2044837095164</v>
      </c>
      <c r="H56" s="24">
        <v>-5020.0591222012645</v>
      </c>
      <c r="I56" s="24">
        <v>-3158.497435683501</v>
      </c>
      <c r="J56" s="24">
        <v>-1105.8903871482223</v>
      </c>
      <c r="K56" s="24">
        <v>457.71986913502622</v>
      </c>
      <c r="L56" s="24">
        <v>845.25696075361384</v>
      </c>
      <c r="M56" s="24">
        <v>3462.5587293382027</v>
      </c>
      <c r="N56" s="24">
        <v>2960.6664519105316</v>
      </c>
      <c r="O56" s="24">
        <v>1259.692069457592</v>
      </c>
      <c r="P56" s="24">
        <v>898.07446687990853</v>
      </c>
      <c r="Q56" s="24">
        <v>8844.6535403146081</v>
      </c>
      <c r="R56" s="21"/>
      <c r="S56" s="42"/>
      <c r="T56" s="42">
        <f t="shared" si="4"/>
        <v>0</v>
      </c>
      <c r="U56" s="42">
        <f t="shared" si="5"/>
        <v>0</v>
      </c>
      <c r="V56" s="42">
        <f t="shared" si="6"/>
        <v>0</v>
      </c>
      <c r="W56" s="42">
        <f t="shared" si="3"/>
        <v>0</v>
      </c>
      <c r="X56" s="42" t="str">
        <f t="shared" si="1"/>
        <v/>
      </c>
      <c r="Y56" s="42" t="str">
        <f t="shared" si="2"/>
        <v/>
      </c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</row>
    <row r="57" spans="1:38" ht="14.25" customHeight="1" x14ac:dyDescent="0.25">
      <c r="A57" s="27" t="s">
        <v>252</v>
      </c>
      <c r="B57" s="24">
        <v>11007.4</v>
      </c>
      <c r="C57" s="24">
        <v>9461.6568121065884</v>
      </c>
      <c r="D57" s="24">
        <v>4841.5190127728356</v>
      </c>
      <c r="E57" s="24">
        <v>10413.116838380218</v>
      </c>
      <c r="F57" s="24">
        <v>11323.461379127679</v>
      </c>
      <c r="G57" s="24">
        <v>21051.01138442527</v>
      </c>
      <c r="H57" s="24">
        <v>22681.953273867122</v>
      </c>
      <c r="I57" s="24">
        <v>20460.990722619605</v>
      </c>
      <c r="J57" s="24">
        <v>26685.645940018665</v>
      </c>
      <c r="K57" s="24">
        <v>31353.332575589619</v>
      </c>
      <c r="L57" s="24">
        <v>24953.251921341038</v>
      </c>
      <c r="M57" s="24">
        <v>24312.984240613183</v>
      </c>
      <c r="N57" s="24">
        <v>26734.105169501283</v>
      </c>
      <c r="O57" s="24">
        <v>24829.86005853962</v>
      </c>
      <c r="P57" s="24">
        <v>30937.220319047683</v>
      </c>
      <c r="Q57" s="24">
        <v>26022.796379905547</v>
      </c>
      <c r="R57" s="21"/>
      <c r="S57" s="42"/>
      <c r="T57" s="42">
        <f t="shared" si="4"/>
        <v>0</v>
      </c>
      <c r="U57" s="42">
        <f t="shared" si="5"/>
        <v>0</v>
      </c>
      <c r="V57" s="42">
        <f t="shared" si="6"/>
        <v>0</v>
      </c>
      <c r="W57" s="42">
        <f t="shared" si="3"/>
        <v>0</v>
      </c>
      <c r="X57" s="42" t="str">
        <f t="shared" si="1"/>
        <v/>
      </c>
      <c r="Y57" s="42" t="str">
        <f t="shared" si="2"/>
        <v/>
      </c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</row>
    <row r="58" spans="1:38" ht="14.25" customHeight="1" x14ac:dyDescent="0.25">
      <c r="A58" s="27" t="s">
        <v>254</v>
      </c>
      <c r="B58" s="26">
        <v>20.132679874634963</v>
      </c>
      <c r="C58" s="26">
        <v>-16.565290539666105</v>
      </c>
      <c r="D58" s="26">
        <v>-171.35285081672959</v>
      </c>
      <c r="E58" s="26">
        <v>-225.3860264121854</v>
      </c>
      <c r="F58" s="26">
        <v>-71.100207628811447</v>
      </c>
      <c r="G58" s="26">
        <v>50.489250004220096</v>
      </c>
      <c r="H58" s="26">
        <v>-171.8423821608026</v>
      </c>
      <c r="I58" s="26">
        <v>-147.96788224239117</v>
      </c>
      <c r="J58" s="26">
        <v>-628.68766212209027</v>
      </c>
      <c r="K58" s="26">
        <v>530.5849529927566</v>
      </c>
      <c r="L58" s="26">
        <v>714.23024983119512</v>
      </c>
      <c r="M58" s="26">
        <v>-26.057843799234753</v>
      </c>
      <c r="N58" s="26">
        <v>-132.46680171055593</v>
      </c>
      <c r="O58" s="26">
        <v>428.62930452397029</v>
      </c>
      <c r="P58" s="26">
        <v>448.27256358316453</v>
      </c>
      <c r="Q58" s="26"/>
      <c r="R58" s="21"/>
      <c r="S58" s="42"/>
      <c r="T58" s="42">
        <f t="shared" si="4"/>
        <v>0</v>
      </c>
      <c r="U58" s="42">
        <f t="shared" si="5"/>
        <v>0</v>
      </c>
      <c r="V58" s="42">
        <f t="shared" si="6"/>
        <v>0</v>
      </c>
      <c r="W58" s="42">
        <f t="shared" si="3"/>
        <v>1</v>
      </c>
      <c r="X58" s="42" t="str">
        <f t="shared" si="1"/>
        <v/>
      </c>
      <c r="Y58" s="42" t="str">
        <f t="shared" si="2"/>
        <v>Djibouti</v>
      </c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</row>
    <row r="59" spans="1:38" ht="14.25" customHeight="1" x14ac:dyDescent="0.25">
      <c r="A59" s="27" t="s">
        <v>256</v>
      </c>
      <c r="B59" s="24">
        <v>-76.081115555555556</v>
      </c>
      <c r="C59" s="24">
        <v>-49.85155703703704</v>
      </c>
      <c r="D59" s="24">
        <v>-86.949475185185179</v>
      </c>
      <c r="E59" s="24">
        <v>-129.88532481481479</v>
      </c>
      <c r="F59" s="24">
        <v>-111.0790737037037</v>
      </c>
      <c r="G59" s="24">
        <v>-80.184677037037034</v>
      </c>
      <c r="H59" s="24">
        <v>-67.906485185185176</v>
      </c>
      <c r="I59" s="24">
        <v>-92.105008888888875</v>
      </c>
      <c r="J59" s="24">
        <v>-72.149157407407401</v>
      </c>
      <c r="K59" s="24">
        <v>-28.176151431998367</v>
      </c>
      <c r="L59" s="24">
        <v>-25.164850822202496</v>
      </c>
      <c r="M59" s="24">
        <v>-44.19327248723458</v>
      </c>
      <c r="N59" s="24">
        <v>-46.24025235092622</v>
      </c>
      <c r="O59" s="24">
        <v>-239.14636533459773</v>
      </c>
      <c r="P59" s="24">
        <v>-222.51302940635105</v>
      </c>
      <c r="Q59" s="24">
        <v>-138.89710192483224</v>
      </c>
      <c r="R59" s="21"/>
      <c r="S59" s="42"/>
      <c r="T59" s="42">
        <f t="shared" si="4"/>
        <v>0</v>
      </c>
      <c r="U59" s="42">
        <f t="shared" si="5"/>
        <v>0</v>
      </c>
      <c r="V59" s="42">
        <f t="shared" si="6"/>
        <v>0</v>
      </c>
      <c r="W59" s="42">
        <f t="shared" si="3"/>
        <v>0</v>
      </c>
      <c r="X59" s="42" t="str">
        <f t="shared" si="1"/>
        <v/>
      </c>
      <c r="Y59" s="42" t="str">
        <f t="shared" si="2"/>
        <v/>
      </c>
      <c r="Z59" s="21"/>
      <c r="AA59" s="21">
        <v>1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</row>
    <row r="60" spans="1:38" ht="14.25" customHeight="1" x14ac:dyDescent="0.25">
      <c r="A60" s="27" t="s">
        <v>260</v>
      </c>
      <c r="B60" s="26">
        <v>-472.91</v>
      </c>
      <c r="C60" s="26">
        <v>-1287.4100000000001</v>
      </c>
      <c r="D60" s="26">
        <v>-2166.3000000000002</v>
      </c>
      <c r="E60" s="26">
        <v>-4519.7</v>
      </c>
      <c r="F60" s="26">
        <v>-2302.9</v>
      </c>
      <c r="G60" s="26">
        <v>-4023.5</v>
      </c>
      <c r="H60" s="26">
        <v>-4358.7000000000016</v>
      </c>
      <c r="I60" s="26">
        <v>-3970.57</v>
      </c>
      <c r="J60" s="26">
        <v>-2567.9</v>
      </c>
      <c r="K60" s="26">
        <v>-2170.1999999999998</v>
      </c>
      <c r="L60" s="26">
        <v>-1280.3</v>
      </c>
      <c r="M60" s="26">
        <v>-814.70000000000198</v>
      </c>
      <c r="N60" s="26">
        <v>-133.09999999999891</v>
      </c>
      <c r="O60" s="26">
        <v>-1321.5</v>
      </c>
      <c r="P60" s="26">
        <v>-1187.9000000000001</v>
      </c>
      <c r="Q60" s="26">
        <v>-1541</v>
      </c>
      <c r="R60" s="21"/>
      <c r="S60" s="42"/>
      <c r="T60" s="42">
        <f t="shared" si="4"/>
        <v>0</v>
      </c>
      <c r="U60" s="42">
        <f t="shared" si="5"/>
        <v>0</v>
      </c>
      <c r="V60" s="42">
        <f t="shared" si="6"/>
        <v>0</v>
      </c>
      <c r="W60" s="42">
        <f t="shared" si="3"/>
        <v>0</v>
      </c>
      <c r="X60" s="42" t="str">
        <f t="shared" si="1"/>
        <v/>
      </c>
      <c r="Y60" s="42" t="str">
        <f t="shared" si="2"/>
        <v/>
      </c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</row>
    <row r="61" spans="1:38" ht="14.25" customHeight="1" x14ac:dyDescent="0.25">
      <c r="A61" s="27" t="s">
        <v>262</v>
      </c>
      <c r="B61" s="24">
        <v>-803.8959948148148</v>
      </c>
      <c r="C61" s="24">
        <v>-1234.0472094925926</v>
      </c>
      <c r="D61" s="24">
        <v>-1555.5319092592592</v>
      </c>
      <c r="E61" s="24">
        <v>-1754.1694092592593</v>
      </c>
      <c r="F61" s="24">
        <v>-1099.7573803703704</v>
      </c>
      <c r="G61" s="24">
        <v>-1070.9617632222221</v>
      </c>
      <c r="H61" s="24">
        <v>-983.56846276666658</v>
      </c>
      <c r="I61" s="24">
        <v>-981.7521051407407</v>
      </c>
      <c r="J61" s="24">
        <v>-938.05771807037036</v>
      </c>
      <c r="K61" s="24">
        <v>-394.37936115738853</v>
      </c>
      <c r="L61" s="24">
        <v>-356.46103628256174</v>
      </c>
      <c r="M61" s="24">
        <v>-569.32852143947673</v>
      </c>
      <c r="N61" s="24">
        <v>-540.56804896653989</v>
      </c>
      <c r="O61" s="24">
        <v>-908.72607952827377</v>
      </c>
      <c r="P61" s="24">
        <v>-634.40110471201558</v>
      </c>
      <c r="Q61" s="24">
        <v>-928.87448175989539</v>
      </c>
      <c r="R61" s="21"/>
      <c r="S61" s="42"/>
      <c r="T61" s="42">
        <f t="shared" si="4"/>
        <v>0</v>
      </c>
      <c r="U61" s="42">
        <f t="shared" si="5"/>
        <v>0</v>
      </c>
      <c r="V61" s="42">
        <f t="shared" si="6"/>
        <v>0</v>
      </c>
      <c r="W61" s="42">
        <f t="shared" si="3"/>
        <v>0</v>
      </c>
      <c r="X61" s="42" t="str">
        <f t="shared" si="1"/>
        <v/>
      </c>
      <c r="Y61" s="42" t="str">
        <f t="shared" si="2"/>
        <v/>
      </c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</row>
    <row r="62" spans="1:38" ht="14.25" customHeight="1" x14ac:dyDescent="0.25">
      <c r="A62" s="27" t="s">
        <v>266</v>
      </c>
      <c r="B62" s="26">
        <v>473.9254504502037</v>
      </c>
      <c r="C62" s="26">
        <v>1739.9269043017271</v>
      </c>
      <c r="D62" s="26">
        <v>1886.4887987156781</v>
      </c>
      <c r="E62" s="26">
        <v>1769.4076702678135</v>
      </c>
      <c r="F62" s="26">
        <v>313.04936556601905</v>
      </c>
      <c r="G62" s="26">
        <v>-1582.287237900603</v>
      </c>
      <c r="H62" s="26">
        <v>-400.13615976314827</v>
      </c>
      <c r="I62" s="26">
        <v>-146.43817950679852</v>
      </c>
      <c r="J62" s="26">
        <v>-932.90596133436986</v>
      </c>
      <c r="K62" s="26">
        <v>-668.74211360431889</v>
      </c>
      <c r="L62" s="26">
        <v>-2221.0868369041209</v>
      </c>
      <c r="M62" s="26">
        <v>1110.0999999999999</v>
      </c>
      <c r="N62" s="26">
        <v>-157.28199173785163</v>
      </c>
      <c r="O62" s="26">
        <v>-1332.8312190180575</v>
      </c>
      <c r="P62" s="26">
        <v>-59.044772205895811</v>
      </c>
      <c r="Q62" s="26">
        <v>2473.5649204467577</v>
      </c>
      <c r="R62" s="21"/>
      <c r="S62" s="42"/>
      <c r="T62" s="42">
        <f t="shared" si="4"/>
        <v>0</v>
      </c>
      <c r="U62" s="42">
        <f t="shared" si="5"/>
        <v>0</v>
      </c>
      <c r="V62" s="42">
        <f t="shared" si="6"/>
        <v>0</v>
      </c>
      <c r="W62" s="42">
        <f t="shared" si="3"/>
        <v>0</v>
      </c>
      <c r="X62" s="42" t="str">
        <f t="shared" si="1"/>
        <v/>
      </c>
      <c r="Y62" s="42" t="str">
        <f t="shared" si="2"/>
        <v/>
      </c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</row>
    <row r="63" spans="1:38" ht="14.25" customHeight="1" x14ac:dyDescent="0.25">
      <c r="A63" s="27" t="s">
        <v>268</v>
      </c>
      <c r="B63" s="24">
        <v>2102.8000000000002</v>
      </c>
      <c r="C63" s="24">
        <v>2635.4</v>
      </c>
      <c r="D63" s="24">
        <v>411.6</v>
      </c>
      <c r="E63" s="24">
        <v>-1414.6</v>
      </c>
      <c r="F63" s="24">
        <v>-3349.3</v>
      </c>
      <c r="G63" s="24">
        <v>-4503.8</v>
      </c>
      <c r="H63" s="24">
        <v>-5483.9</v>
      </c>
      <c r="I63" s="24">
        <v>-6972</v>
      </c>
      <c r="J63" s="24">
        <v>-3533.7</v>
      </c>
      <c r="K63" s="24">
        <v>-5954.5000000000009</v>
      </c>
      <c r="L63" s="24">
        <v>-17243.3</v>
      </c>
      <c r="M63" s="24">
        <v>-20493.900000000001</v>
      </c>
      <c r="N63" s="24">
        <v>-7939.7</v>
      </c>
      <c r="O63" s="24">
        <v>-7698.1660883333361</v>
      </c>
      <c r="P63" s="24">
        <v>-10221.895259083331</v>
      </c>
      <c r="Q63" s="24">
        <v>-14226.7</v>
      </c>
      <c r="R63" s="21"/>
      <c r="S63" s="42"/>
      <c r="T63" s="42">
        <f t="shared" si="4"/>
        <v>0</v>
      </c>
      <c r="U63" s="42">
        <f t="shared" si="5"/>
        <v>0</v>
      </c>
      <c r="V63" s="42">
        <f t="shared" si="6"/>
        <v>0</v>
      </c>
      <c r="W63" s="42">
        <f t="shared" si="3"/>
        <v>0</v>
      </c>
      <c r="X63" s="42" t="str">
        <f t="shared" si="1"/>
        <v/>
      </c>
      <c r="Y63" s="42" t="str">
        <f t="shared" si="2"/>
        <v/>
      </c>
      <c r="Z63" s="36"/>
      <c r="AA63" s="36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</row>
    <row r="64" spans="1:38" ht="14.25" customHeight="1" x14ac:dyDescent="0.25">
      <c r="A64" s="27" t="s">
        <v>270</v>
      </c>
      <c r="B64" s="26">
        <v>-621.59</v>
      </c>
      <c r="C64" s="26">
        <v>-765.56</v>
      </c>
      <c r="D64" s="26">
        <v>-1216.56</v>
      </c>
      <c r="E64" s="26">
        <v>-1532.17</v>
      </c>
      <c r="F64" s="26">
        <v>-312.1964716863381</v>
      </c>
      <c r="G64" s="26">
        <v>-532.8158191468633</v>
      </c>
      <c r="H64" s="26">
        <v>-1111.76452813281</v>
      </c>
      <c r="I64" s="26">
        <v>-1239.8011026829902</v>
      </c>
      <c r="J64" s="26">
        <v>-1518.420127225444</v>
      </c>
      <c r="K64" s="26">
        <v>-1213.5827075597961</v>
      </c>
      <c r="L64" s="26">
        <v>-753.75724044121807</v>
      </c>
      <c r="M64" s="26">
        <v>-550.12106898899492</v>
      </c>
      <c r="N64" s="26">
        <v>-464.5897873173667</v>
      </c>
      <c r="O64" s="26">
        <v>-859.1546208118782</v>
      </c>
      <c r="P64" s="26">
        <v>-165.4015510693531</v>
      </c>
      <c r="Q64" s="26">
        <v>120.94996626773388</v>
      </c>
      <c r="R64" s="21"/>
      <c r="S64" s="42"/>
      <c r="T64" s="42">
        <f t="shared" si="4"/>
        <v>0</v>
      </c>
      <c r="U64" s="42">
        <f t="shared" si="5"/>
        <v>0</v>
      </c>
      <c r="V64" s="42">
        <f t="shared" si="6"/>
        <v>0</v>
      </c>
      <c r="W64" s="42">
        <f t="shared" si="3"/>
        <v>0</v>
      </c>
      <c r="X64" s="42" t="str">
        <f t="shared" si="1"/>
        <v/>
      </c>
      <c r="Y64" s="42" t="str">
        <f t="shared" si="2"/>
        <v/>
      </c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</row>
    <row r="65" spans="1:38" ht="14.25" customHeight="1" x14ac:dyDescent="0.25">
      <c r="A65" s="27" t="s">
        <v>305</v>
      </c>
      <c r="B65" s="24">
        <v>-1218.0794489335117</v>
      </c>
      <c r="C65" s="24">
        <v>-2549.0611271449816</v>
      </c>
      <c r="D65" s="24">
        <v>-3323.0951567053012</v>
      </c>
      <c r="E65" s="24">
        <v>-2156.4215581622475</v>
      </c>
      <c r="F65" s="24">
        <v>525.7036762377702</v>
      </c>
      <c r="G65" s="24">
        <v>340.4384723034625</v>
      </c>
      <c r="H65" s="24">
        <v>304.22974140456591</v>
      </c>
      <c r="I65" s="24">
        <v>-431.76787397071803</v>
      </c>
      <c r="J65" s="24">
        <v>75.410518780078576</v>
      </c>
      <c r="K65" s="24">
        <v>173.05501804306928</v>
      </c>
      <c r="L65" s="24">
        <v>403.27447382445666</v>
      </c>
      <c r="M65" s="24">
        <v>300.56308647783891</v>
      </c>
      <c r="N65" s="24">
        <v>621.80962342323176</v>
      </c>
      <c r="O65" s="24">
        <v>280.08832688810492</v>
      </c>
      <c r="P65" s="24">
        <v>616.04511744080185</v>
      </c>
      <c r="Q65" s="24">
        <v>-391.48486990006052</v>
      </c>
      <c r="R65" s="21"/>
      <c r="S65" s="42"/>
      <c r="T65" s="42">
        <f t="shared" si="4"/>
        <v>0</v>
      </c>
      <c r="U65" s="42">
        <f t="shared" si="5"/>
        <v>0</v>
      </c>
      <c r="V65" s="42">
        <f t="shared" si="6"/>
        <v>0</v>
      </c>
      <c r="W65" s="42">
        <f t="shared" si="3"/>
        <v>0</v>
      </c>
      <c r="X65" s="42" t="str">
        <f t="shared" si="1"/>
        <v/>
      </c>
      <c r="Y65" s="42" t="str">
        <f t="shared" si="2"/>
        <v/>
      </c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</row>
    <row r="66" spans="1:38" ht="14.25" customHeight="1" x14ac:dyDescent="0.25">
      <c r="A66" s="27" t="s">
        <v>306</v>
      </c>
      <c r="B66" s="26">
        <v>-102.64614691841935</v>
      </c>
      <c r="C66" s="26">
        <v>-196.62454489572067</v>
      </c>
      <c r="D66" s="26">
        <v>-65.542455500204355</v>
      </c>
      <c r="E66" s="26">
        <v>-231.23605087021824</v>
      </c>
      <c r="F66" s="26">
        <v>-414.31325392270128</v>
      </c>
      <c r="G66" s="26">
        <v>-388.30949465604311</v>
      </c>
      <c r="H66" s="26">
        <v>-281.7</v>
      </c>
      <c r="I66" s="26">
        <v>239.93875925451704</v>
      </c>
      <c r="J66" s="26">
        <v>487.01832101320474</v>
      </c>
      <c r="K66" s="26">
        <v>512.08615660269845</v>
      </c>
      <c r="L66" s="26">
        <v>533.32397101999686</v>
      </c>
      <c r="M66" s="26">
        <v>297.42143522092204</v>
      </c>
      <c r="N66" s="26">
        <v>272.79838994298285</v>
      </c>
      <c r="O66" s="26">
        <v>60.731705451362096</v>
      </c>
      <c r="P66" s="26">
        <v>195.65185687272506</v>
      </c>
      <c r="Q66" s="26">
        <v>254.89290860415011</v>
      </c>
      <c r="R66" s="21"/>
      <c r="S66" s="42"/>
      <c r="T66" s="42">
        <f t="shared" si="4"/>
        <v>0</v>
      </c>
      <c r="U66" s="42">
        <f t="shared" si="5"/>
        <v>0</v>
      </c>
      <c r="V66" s="42">
        <f t="shared" si="6"/>
        <v>0</v>
      </c>
      <c r="W66" s="42">
        <f t="shared" si="3"/>
        <v>0</v>
      </c>
      <c r="X66" s="42" t="str">
        <f t="shared" si="1"/>
        <v/>
      </c>
      <c r="Y66" s="42" t="str">
        <f t="shared" si="2"/>
        <v/>
      </c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</row>
    <row r="67" spans="1:38" ht="14.25" customHeight="1" x14ac:dyDescent="0.25">
      <c r="A67" s="27" t="s">
        <v>308</v>
      </c>
      <c r="B67" s="24">
        <v>-1567.7500976782221</v>
      </c>
      <c r="C67" s="24">
        <v>-1785.8988570180397</v>
      </c>
      <c r="D67" s="24">
        <v>-828.00487280544223</v>
      </c>
      <c r="E67" s="24">
        <v>-1805.7408124491508</v>
      </c>
      <c r="F67" s="24">
        <v>-2190.6537610433811</v>
      </c>
      <c r="G67" s="24">
        <v>-635.27311969272102</v>
      </c>
      <c r="H67" s="24">
        <v>-1055.6169290416613</v>
      </c>
      <c r="I67" s="24">
        <v>-3077.9841227412167</v>
      </c>
      <c r="J67" s="24">
        <v>-3033.4150761688593</v>
      </c>
      <c r="K67" s="24">
        <v>-5771.5327649601268</v>
      </c>
      <c r="L67" s="24">
        <v>-7566.5765833552605</v>
      </c>
      <c r="M67" s="24">
        <v>-7905.4851925090952</v>
      </c>
      <c r="N67" s="24">
        <v>-5928.6276071080156</v>
      </c>
      <c r="O67" s="24">
        <v>-4611.2937229881081</v>
      </c>
      <c r="P67" s="24"/>
      <c r="Q67" s="24"/>
      <c r="R67" s="21"/>
      <c r="S67" s="42"/>
      <c r="T67" s="42">
        <f t="shared" si="4"/>
        <v>0</v>
      </c>
      <c r="U67" s="42">
        <f t="shared" si="5"/>
        <v>0</v>
      </c>
      <c r="V67" s="42">
        <f t="shared" si="6"/>
        <v>1</v>
      </c>
      <c r="W67" s="42">
        <f t="shared" si="3"/>
        <v>1</v>
      </c>
      <c r="X67" s="42" t="str">
        <f t="shared" si="1"/>
        <v>Ethiopia, The Federal Dem. Rep. of</v>
      </c>
      <c r="Y67" s="42" t="str">
        <f t="shared" si="2"/>
        <v>Ethiopia, The Federal Dem. Rep. of</v>
      </c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</row>
    <row r="68" spans="1:38" ht="14.25" customHeight="1" x14ac:dyDescent="0.25">
      <c r="A68" s="27" t="s">
        <v>311</v>
      </c>
      <c r="B68" s="26">
        <v>19188.044538289443</v>
      </c>
      <c r="C68" s="26">
        <v>-356.3670332790756</v>
      </c>
      <c r="D68" s="26">
        <v>24870.211054705978</v>
      </c>
      <c r="E68" s="26">
        <v>-262381.09999999998</v>
      </c>
      <c r="F68" s="26">
        <v>-34422.146719792589</v>
      </c>
      <c r="G68" s="26">
        <v>-41234.454797979735</v>
      </c>
      <c r="H68" s="26">
        <v>-49623.973931851877</v>
      </c>
      <c r="I68" s="26">
        <v>128223.4445005523</v>
      </c>
      <c r="J68" s="26">
        <v>279343.10325453826</v>
      </c>
      <c r="K68" s="26">
        <v>314162.22116480768</v>
      </c>
      <c r="L68" s="26">
        <v>322471.43961868522</v>
      </c>
      <c r="M68" s="26">
        <v>366385.44314331457</v>
      </c>
      <c r="N68" s="26">
        <v>407657.30094070447</v>
      </c>
      <c r="O68" s="26">
        <v>405414.20599809597</v>
      </c>
      <c r="P68" s="26">
        <v>312826.08528344228</v>
      </c>
      <c r="Q68" s="26">
        <v>290827.88136532385</v>
      </c>
      <c r="R68" s="21"/>
      <c r="S68" s="42"/>
      <c r="T68" s="42">
        <f t="shared" si="4"/>
        <v>0</v>
      </c>
      <c r="U68" s="42">
        <f t="shared" si="5"/>
        <v>0</v>
      </c>
      <c r="V68" s="42">
        <f t="shared" si="6"/>
        <v>0</v>
      </c>
      <c r="W68" s="42">
        <f t="shared" si="3"/>
        <v>0</v>
      </c>
      <c r="X68" s="42" t="str">
        <f t="shared" si="1"/>
        <v/>
      </c>
      <c r="Y68" s="42" t="str">
        <f t="shared" si="2"/>
        <v/>
      </c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</row>
    <row r="69" spans="1:38" ht="14.25" customHeight="1" x14ac:dyDescent="0.25">
      <c r="A69" s="27" t="s">
        <v>313</v>
      </c>
      <c r="B69" s="24">
        <v>31.181073212760001</v>
      </c>
      <c r="C69" s="24">
        <v>21.2404595954714</v>
      </c>
      <c r="D69" s="24">
        <v>-80.5696025374897</v>
      </c>
      <c r="E69" s="24">
        <v>-30.578904310258199</v>
      </c>
      <c r="F69" s="24">
        <v>-24.635504857493899</v>
      </c>
      <c r="G69" s="24">
        <v>144.27627864585</v>
      </c>
      <c r="H69" s="24">
        <v>194.30440088631599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42"/>
      <c r="T69" s="42">
        <f t="shared" si="4"/>
        <v>1</v>
      </c>
      <c r="U69" s="42">
        <f t="shared" si="5"/>
        <v>1</v>
      </c>
      <c r="V69" s="42">
        <f t="shared" si="6"/>
        <v>1</v>
      </c>
      <c r="W69" s="42">
        <f t="shared" si="3"/>
        <v>1</v>
      </c>
      <c r="X69" s="42" t="str">
        <f t="shared" si="1"/>
        <v>Faroe Islands</v>
      </c>
      <c r="Y69" s="42" t="str">
        <f t="shared" si="2"/>
        <v>Faroe Islands</v>
      </c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</row>
    <row r="70" spans="1:38" ht="14.25" customHeight="1" x14ac:dyDescent="0.25">
      <c r="A70" s="27" t="s">
        <v>323</v>
      </c>
      <c r="B70" s="26">
        <v>-205.5</v>
      </c>
      <c r="C70" s="26">
        <v>-506.01822279762143</v>
      </c>
      <c r="D70" s="26">
        <v>-386.97158744488729</v>
      </c>
      <c r="E70" s="26">
        <v>-526.30183887691442</v>
      </c>
      <c r="F70" s="26">
        <v>-123.98944518511732</v>
      </c>
      <c r="G70" s="26">
        <v>-149.44671608054111</v>
      </c>
      <c r="H70" s="26">
        <v>-195.06270183656915</v>
      </c>
      <c r="I70" s="26">
        <v>-56.960642261575892</v>
      </c>
      <c r="J70" s="26">
        <v>-406.92050489023114</v>
      </c>
      <c r="K70" s="26">
        <v>-280.63440188757141</v>
      </c>
      <c r="L70" s="26">
        <v>-163.8045723192854</v>
      </c>
      <c r="M70" s="26">
        <v>-181.08441245904928</v>
      </c>
      <c r="N70" s="26">
        <v>-358.29132549243928</v>
      </c>
      <c r="O70" s="26">
        <v>-469.12874588506889</v>
      </c>
      <c r="P70" s="26">
        <v>-692.99235231996238</v>
      </c>
      <c r="Q70" s="26">
        <v>-601.65133459155913</v>
      </c>
      <c r="R70" s="21"/>
      <c r="S70" s="42"/>
      <c r="T70" s="42">
        <f t="shared" si="4"/>
        <v>0</v>
      </c>
      <c r="U70" s="42">
        <f t="shared" si="5"/>
        <v>0</v>
      </c>
      <c r="V70" s="42">
        <f t="shared" si="6"/>
        <v>0</v>
      </c>
      <c r="W70" s="42">
        <f t="shared" si="3"/>
        <v>0</v>
      </c>
      <c r="X70" s="42" t="str">
        <f t="shared" ref="X70:X133" si="7">IF(V70=0, "", $A70)</f>
        <v/>
      </c>
      <c r="Y70" s="42" t="str">
        <f t="shared" ref="Y70:Y133" si="8">IF(W70=0, "", $A70)</f>
        <v/>
      </c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</row>
    <row r="71" spans="1:38" ht="14.25" customHeight="1" x14ac:dyDescent="0.25">
      <c r="A71" s="27" t="s">
        <v>325</v>
      </c>
      <c r="B71" s="24">
        <v>7782.8</v>
      </c>
      <c r="C71" s="24">
        <v>7997.1118852790523</v>
      </c>
      <c r="D71" s="24">
        <v>9578.2412290291541</v>
      </c>
      <c r="E71" s="24">
        <v>5710.0391507606355</v>
      </c>
      <c r="F71" s="24">
        <v>4407.6631773274194</v>
      </c>
      <c r="G71" s="24">
        <v>2792.2253356421429</v>
      </c>
      <c r="H71" s="24">
        <v>-4797.43383480789</v>
      </c>
      <c r="I71" s="24">
        <v>-5899.068430127184</v>
      </c>
      <c r="J71" s="24">
        <v>-5238.7205629468563</v>
      </c>
      <c r="K71" s="24">
        <v>-4331.2328190316257</v>
      </c>
      <c r="L71" s="24">
        <v>-1682.6737521694515</v>
      </c>
      <c r="M71" s="24">
        <v>-4841.6479925595604</v>
      </c>
      <c r="N71" s="24">
        <v>-1938.7242425310171</v>
      </c>
      <c r="O71" s="24">
        <v>-5297.7008121611871</v>
      </c>
      <c r="P71" s="24">
        <v>-462.88441098484373</v>
      </c>
      <c r="Q71" s="24"/>
      <c r="R71" s="21"/>
      <c r="S71" s="42"/>
      <c r="T71" s="42">
        <f t="shared" si="4"/>
        <v>0</v>
      </c>
      <c r="U71" s="42">
        <f t="shared" si="5"/>
        <v>0</v>
      </c>
      <c r="V71" s="42">
        <f t="shared" si="6"/>
        <v>0</v>
      </c>
      <c r="W71" s="42">
        <f t="shared" ref="W71:W134" si="9">IF(Q71="",1,0)</f>
        <v>1</v>
      </c>
      <c r="X71" s="42" t="str">
        <f t="shared" si="7"/>
        <v/>
      </c>
      <c r="Y71" s="42" t="str">
        <f t="shared" si="8"/>
        <v>Finland</v>
      </c>
      <c r="Z71" s="21">
        <v>1</v>
      </c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</row>
    <row r="72" spans="1:38" ht="14.25" customHeight="1" x14ac:dyDescent="0.25">
      <c r="A72" s="27" t="s">
        <v>328</v>
      </c>
      <c r="B72" s="26">
        <v>-142.6910134062276</v>
      </c>
      <c r="C72" s="26">
        <v>514.32556252515121</v>
      </c>
      <c r="D72" s="26">
        <v>-8718.5144426344414</v>
      </c>
      <c r="E72" s="26">
        <v>-28163.013357781267</v>
      </c>
      <c r="F72" s="26">
        <v>-22099.585073578393</v>
      </c>
      <c r="G72" s="26">
        <v>-22031.0681877643</v>
      </c>
      <c r="H72" s="26">
        <v>-29508.603051675407</v>
      </c>
      <c r="I72" s="26">
        <v>-32875.102689534819</v>
      </c>
      <c r="J72" s="26">
        <v>-24382.747331678391</v>
      </c>
      <c r="K72" s="26">
        <v>-37354.496128669452</v>
      </c>
      <c r="L72" s="26">
        <v>-9130.4367166997745</v>
      </c>
      <c r="M72" s="26">
        <v>-12205.179244494144</v>
      </c>
      <c r="N72" s="26">
        <v>-17978.489467604002</v>
      </c>
      <c r="O72" s="26">
        <v>-16831.863796288544</v>
      </c>
      <c r="P72" s="26">
        <v>-18418.375786907509</v>
      </c>
      <c r="Q72" s="26">
        <v>-48911.340953418658</v>
      </c>
      <c r="R72" s="21"/>
      <c r="S72" s="42"/>
      <c r="T72" s="42">
        <f t="shared" si="4"/>
        <v>0</v>
      </c>
      <c r="U72" s="42">
        <f t="shared" si="5"/>
        <v>0</v>
      </c>
      <c r="V72" s="42">
        <f t="shared" si="6"/>
        <v>0</v>
      </c>
      <c r="W72" s="42">
        <f t="shared" si="9"/>
        <v>0</v>
      </c>
      <c r="X72" s="42" t="str">
        <f t="shared" si="7"/>
        <v/>
      </c>
      <c r="Y72" s="42" t="str">
        <f t="shared" si="8"/>
        <v/>
      </c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</row>
    <row r="73" spans="1:38" ht="14.25" customHeight="1" x14ac:dyDescent="0.25">
      <c r="A73" s="27" t="s">
        <v>329</v>
      </c>
      <c r="B73" s="24">
        <v>8.7342278553848001</v>
      </c>
      <c r="C73" s="24">
        <v>159.79709021571659</v>
      </c>
      <c r="D73" s="24">
        <v>271.36538152769646</v>
      </c>
      <c r="E73" s="24">
        <v>-430.8</v>
      </c>
      <c r="F73" s="24">
        <v>-170.96030616923554</v>
      </c>
      <c r="G73" s="24">
        <v>-17.919454708656932</v>
      </c>
      <c r="H73" s="24">
        <v>175.36265591547183</v>
      </c>
      <c r="I73" s="24">
        <v>78.129193291211536</v>
      </c>
      <c r="J73" s="24">
        <v>197.45459024784793</v>
      </c>
      <c r="K73" s="24">
        <v>264.32037162801538</v>
      </c>
      <c r="L73" s="24">
        <v>291.18153222592105</v>
      </c>
      <c r="M73" s="24">
        <v>411.96300920884903</v>
      </c>
      <c r="N73" s="24"/>
      <c r="O73" s="24"/>
      <c r="P73" s="24"/>
      <c r="Q73" s="24"/>
      <c r="R73" s="21"/>
      <c r="S73" s="42"/>
      <c r="T73" s="42">
        <f t="shared" si="4"/>
        <v>1</v>
      </c>
      <c r="U73" s="42">
        <f t="shared" si="5"/>
        <v>1</v>
      </c>
      <c r="V73" s="42">
        <f t="shared" si="6"/>
        <v>1</v>
      </c>
      <c r="W73" s="42">
        <f t="shared" si="9"/>
        <v>1</v>
      </c>
      <c r="X73" s="42" t="str">
        <f t="shared" si="7"/>
        <v>French Polynesia</v>
      </c>
      <c r="Y73" s="42" t="str">
        <f t="shared" si="8"/>
        <v>French Polynesia</v>
      </c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</row>
    <row r="74" spans="1:38" ht="14.25" customHeight="1" x14ac:dyDescent="0.25">
      <c r="A74" s="27" t="s">
        <v>335</v>
      </c>
      <c r="B74" s="26">
        <v>1982.9709418437337</v>
      </c>
      <c r="C74" s="26"/>
      <c r="D74" s="26">
        <v>2748.1536481396693</v>
      </c>
      <c r="E74" s="26">
        <v>3829.611012162994</v>
      </c>
      <c r="F74" s="26">
        <v>804.08537993130119</v>
      </c>
      <c r="G74" s="26">
        <v>2453.1868955733476</v>
      </c>
      <c r="H74" s="26">
        <v>2604.4481460098491</v>
      </c>
      <c r="I74" s="26">
        <v>1977.6343488896691</v>
      </c>
      <c r="J74" s="26">
        <v>1462.6324694940015</v>
      </c>
      <c r="K74" s="26">
        <v>1112.0658807222583</v>
      </c>
      <c r="L74" s="26">
        <v>140.99597504494119</v>
      </c>
      <c r="M74" s="26"/>
      <c r="N74" s="26"/>
      <c r="O74" s="26"/>
      <c r="P74" s="26"/>
      <c r="Q74" s="26"/>
      <c r="R74" s="21"/>
      <c r="S74" s="42"/>
      <c r="T74" s="42">
        <f t="shared" si="4"/>
        <v>1</v>
      </c>
      <c r="U74" s="42">
        <f t="shared" si="5"/>
        <v>1</v>
      </c>
      <c r="V74" s="42">
        <f t="shared" si="6"/>
        <v>1</v>
      </c>
      <c r="W74" s="42">
        <f t="shared" si="9"/>
        <v>1</v>
      </c>
      <c r="X74" s="42" t="str">
        <f t="shared" si="7"/>
        <v>Gabon</v>
      </c>
      <c r="Y74" s="42" t="str">
        <f t="shared" si="8"/>
        <v>Gabon</v>
      </c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</row>
    <row r="75" spans="1:38" ht="14.25" customHeight="1" x14ac:dyDescent="0.25">
      <c r="A75" s="27" t="s">
        <v>342</v>
      </c>
      <c r="B75" s="24">
        <v>-43.391563849133867</v>
      </c>
      <c r="C75" s="24">
        <v>-65.600015677485615</v>
      </c>
      <c r="D75" s="24">
        <v>-79.274784324241992</v>
      </c>
      <c r="E75" s="24">
        <v>-6.2884587865957959</v>
      </c>
      <c r="F75" s="24">
        <v>28.003761834079857</v>
      </c>
      <c r="G75" s="24">
        <v>17.499603554549971</v>
      </c>
      <c r="H75" s="24">
        <v>-108.14256187956332</v>
      </c>
      <c r="I75" s="24">
        <v>-92.78287279825355</v>
      </c>
      <c r="J75" s="24">
        <v>-97.109176625920171</v>
      </c>
      <c r="K75" s="24">
        <v>-84.557301946336125</v>
      </c>
      <c r="L75" s="24">
        <v>-99.173808699076062</v>
      </c>
      <c r="M75" s="24">
        <v>-95.603266255250205</v>
      </c>
      <c r="N75" s="24">
        <v>-110.8271416565881</v>
      </c>
      <c r="O75" s="24">
        <v>-78.645905196073571</v>
      </c>
      <c r="P75" s="24"/>
      <c r="Q75" s="24"/>
      <c r="R75" s="21"/>
      <c r="S75" s="42"/>
      <c r="T75" s="42">
        <f t="shared" si="4"/>
        <v>0</v>
      </c>
      <c r="U75" s="42">
        <f t="shared" si="5"/>
        <v>0</v>
      </c>
      <c r="V75" s="42">
        <f t="shared" si="6"/>
        <v>1</v>
      </c>
      <c r="W75" s="42">
        <f t="shared" si="9"/>
        <v>1</v>
      </c>
      <c r="X75" s="42" t="str">
        <f t="shared" si="7"/>
        <v>Gambia, The</v>
      </c>
      <c r="Y75" s="42" t="str">
        <f t="shared" si="8"/>
        <v>Gambia, The</v>
      </c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</row>
    <row r="76" spans="1:38" ht="14.25" customHeight="1" x14ac:dyDescent="0.25">
      <c r="A76" s="27" t="s">
        <v>345</v>
      </c>
      <c r="B76" s="26">
        <v>-695.65803223</v>
      </c>
      <c r="C76" s="26">
        <v>-1191.3027713800002</v>
      </c>
      <c r="D76" s="26">
        <v>-1992.05636082</v>
      </c>
      <c r="E76" s="26">
        <v>-2811.2109441699999</v>
      </c>
      <c r="F76" s="26">
        <v>-1141.1458360699999</v>
      </c>
      <c r="G76" s="26">
        <v>-1198.8038194800001</v>
      </c>
      <c r="H76" s="26">
        <v>-1843.0797735199999</v>
      </c>
      <c r="I76" s="26">
        <v>-1882.7412338499998</v>
      </c>
      <c r="J76" s="26">
        <v>-955.49255319500003</v>
      </c>
      <c r="K76" s="26">
        <v>-1784.1831215200018</v>
      </c>
      <c r="L76" s="26">
        <v>-1767.0220150599998</v>
      </c>
      <c r="M76" s="26">
        <v>-1885.8538923899989</v>
      </c>
      <c r="N76" s="26">
        <v>-1305.9867848100014</v>
      </c>
      <c r="O76" s="26">
        <v>-1191.6854738900022</v>
      </c>
      <c r="P76" s="26">
        <v>-960.44529925000097</v>
      </c>
      <c r="Q76" s="26">
        <v>-1965.00742511</v>
      </c>
      <c r="R76" s="21"/>
      <c r="S76" s="42"/>
      <c r="T76" s="42">
        <f t="shared" si="4"/>
        <v>0</v>
      </c>
      <c r="U76" s="42">
        <f t="shared" si="5"/>
        <v>0</v>
      </c>
      <c r="V76" s="42">
        <f t="shared" si="6"/>
        <v>0</v>
      </c>
      <c r="W76" s="42">
        <f t="shared" si="9"/>
        <v>0</v>
      </c>
      <c r="X76" s="42" t="str">
        <f t="shared" si="7"/>
        <v/>
      </c>
      <c r="Y76" s="42" t="str">
        <f t="shared" si="8"/>
        <v/>
      </c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</row>
    <row r="77" spans="1:38" ht="14.25" customHeight="1" x14ac:dyDescent="0.25">
      <c r="A77" s="27" t="s">
        <v>346</v>
      </c>
      <c r="B77" s="24">
        <v>133087.24313490751</v>
      </c>
      <c r="C77" s="24">
        <v>173486.47721738392</v>
      </c>
      <c r="D77" s="24">
        <v>235777.197044803</v>
      </c>
      <c r="E77" s="24">
        <v>213250.03311058925</v>
      </c>
      <c r="F77" s="24">
        <v>201134.89534182497</v>
      </c>
      <c r="G77" s="24">
        <v>196171.90315151514</v>
      </c>
      <c r="H77" s="24">
        <v>231971.68820918543</v>
      </c>
      <c r="I77" s="24">
        <v>251550.84861946705</v>
      </c>
      <c r="J77" s="24">
        <v>245384.29727894193</v>
      </c>
      <c r="K77" s="24">
        <v>278660.79416659736</v>
      </c>
      <c r="L77" s="24">
        <v>288620.73232006788</v>
      </c>
      <c r="M77" s="24">
        <v>295080.04231538088</v>
      </c>
      <c r="N77" s="24">
        <v>288534.74793356546</v>
      </c>
      <c r="O77" s="24">
        <v>312691.83077251894</v>
      </c>
      <c r="P77" s="24">
        <v>289603.13072007621</v>
      </c>
      <c r="Q77" s="24">
        <v>266121.60702882428</v>
      </c>
      <c r="R77" s="21"/>
      <c r="S77" s="42"/>
      <c r="T77" s="42">
        <f t="shared" si="4"/>
        <v>0</v>
      </c>
      <c r="U77" s="42">
        <f t="shared" si="5"/>
        <v>0</v>
      </c>
      <c r="V77" s="42">
        <f t="shared" si="6"/>
        <v>0</v>
      </c>
      <c r="W77" s="42">
        <f t="shared" si="9"/>
        <v>0</v>
      </c>
      <c r="X77" s="42" t="str">
        <f t="shared" si="7"/>
        <v/>
      </c>
      <c r="Y77" s="42" t="str">
        <f t="shared" si="8"/>
        <v/>
      </c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</row>
    <row r="78" spans="1:38" ht="14.25" customHeight="1" x14ac:dyDescent="0.25">
      <c r="A78" s="27" t="s">
        <v>347</v>
      </c>
      <c r="B78" s="26">
        <v>-1104.6095208524598</v>
      </c>
      <c r="C78" s="26">
        <v>-1056.0744327618399</v>
      </c>
      <c r="D78" s="26">
        <v>-2378.7842318309304</v>
      </c>
      <c r="E78" s="26">
        <v>-3327.4289358914798</v>
      </c>
      <c r="F78" s="26">
        <v>-1897.16548424191</v>
      </c>
      <c r="G78" s="26">
        <v>-2747.34</v>
      </c>
      <c r="H78" s="26">
        <v>-3541.3</v>
      </c>
      <c r="I78" s="26">
        <v>-4911.7136790745553</v>
      </c>
      <c r="J78" s="26">
        <v>-5704.0345496667405</v>
      </c>
      <c r="K78" s="26">
        <v>-3694.5753382776197</v>
      </c>
      <c r="L78" s="26">
        <v>-2823.6403380802303</v>
      </c>
      <c r="M78" s="26">
        <v>-2832.0472706197947</v>
      </c>
      <c r="N78" s="26">
        <v>-2002.6399999999981</v>
      </c>
      <c r="O78" s="26">
        <v>-2044.59427303091</v>
      </c>
      <c r="P78" s="26">
        <v>-1863.9719330669927</v>
      </c>
      <c r="Q78" s="26"/>
      <c r="R78" s="21"/>
      <c r="S78" s="42"/>
      <c r="T78" s="42">
        <f t="shared" si="4"/>
        <v>0</v>
      </c>
      <c r="U78" s="42">
        <f t="shared" si="5"/>
        <v>0</v>
      </c>
      <c r="V78" s="42">
        <f t="shared" si="6"/>
        <v>0</v>
      </c>
      <c r="W78" s="42">
        <f t="shared" si="9"/>
        <v>1</v>
      </c>
      <c r="X78" s="42" t="str">
        <f t="shared" si="7"/>
        <v/>
      </c>
      <c r="Y78" s="42" t="str">
        <f t="shared" si="8"/>
        <v>Ghana</v>
      </c>
      <c r="Z78" s="21">
        <v>1</v>
      </c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</row>
    <row r="79" spans="1:38" ht="14.25" customHeight="1" x14ac:dyDescent="0.25">
      <c r="A79" s="27" t="s">
        <v>350</v>
      </c>
      <c r="B79" s="24">
        <v>-18218.753983731964</v>
      </c>
      <c r="C79" s="24">
        <v>-29576.38591110826</v>
      </c>
      <c r="D79" s="24">
        <v>-44579.24923609761</v>
      </c>
      <c r="E79" s="24">
        <v>-51297.053502018985</v>
      </c>
      <c r="F79" s="24">
        <v>-35945.599999999999</v>
      </c>
      <c r="G79" s="24">
        <v>-30262.61105172219</v>
      </c>
      <c r="H79" s="24">
        <v>-28599.315728550795</v>
      </c>
      <c r="I79" s="24">
        <v>-6172.0970587512129</v>
      </c>
      <c r="J79" s="24">
        <v>-4949.1412086039545</v>
      </c>
      <c r="K79" s="24">
        <v>-3734.7120568720607</v>
      </c>
      <c r="L79" s="24">
        <v>-1611.3918082657065</v>
      </c>
      <c r="M79" s="24">
        <v>-3261.0577695800725</v>
      </c>
      <c r="N79" s="24">
        <v>-3605.9948419399248</v>
      </c>
      <c r="O79" s="24">
        <v>-6248.5230363672117</v>
      </c>
      <c r="P79" s="24">
        <v>-3112.1105733884692</v>
      </c>
      <c r="Q79" s="24">
        <v>-12618.222578872254</v>
      </c>
      <c r="R79" s="21"/>
      <c r="S79" s="42"/>
      <c r="T79" s="42">
        <f t="shared" si="4"/>
        <v>0</v>
      </c>
      <c r="U79" s="42">
        <f t="shared" si="5"/>
        <v>0</v>
      </c>
      <c r="V79" s="42">
        <f t="shared" si="6"/>
        <v>0</v>
      </c>
      <c r="W79" s="42">
        <f t="shared" si="9"/>
        <v>0</v>
      </c>
      <c r="X79" s="42" t="str">
        <f t="shared" si="7"/>
        <v/>
      </c>
      <c r="Y79" s="42" t="str">
        <f t="shared" si="8"/>
        <v/>
      </c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</row>
    <row r="80" spans="1:38" ht="14.25" customHeight="1" x14ac:dyDescent="0.25">
      <c r="A80" s="27" t="s">
        <v>352</v>
      </c>
      <c r="B80" s="26">
        <v>-193.26267333333331</v>
      </c>
      <c r="C80" s="26">
        <v>-226.70204185185185</v>
      </c>
      <c r="D80" s="26">
        <v>-241.70540481481481</v>
      </c>
      <c r="E80" s="26">
        <v>-251.94738222222222</v>
      </c>
      <c r="F80" s="26">
        <v>-197.16317962962961</v>
      </c>
      <c r="G80" s="26">
        <v>-203.90245407407406</v>
      </c>
      <c r="H80" s="26">
        <v>-207.00840962962963</v>
      </c>
      <c r="I80" s="26">
        <v>-193.20281185185186</v>
      </c>
      <c r="J80" s="26">
        <v>-212.83104222222221</v>
      </c>
      <c r="K80" s="26">
        <v>-105.30246091345769</v>
      </c>
      <c r="L80" s="26">
        <v>-124.69400150904195</v>
      </c>
      <c r="M80" s="26">
        <v>-117.30521856748005</v>
      </c>
      <c r="N80" s="26">
        <v>-162.49517972112548</v>
      </c>
      <c r="O80" s="26">
        <v>-181.36888340654849</v>
      </c>
      <c r="P80" s="26">
        <v>-201.9060305503908</v>
      </c>
      <c r="Q80" s="26">
        <v>-175.16957026365421</v>
      </c>
      <c r="R80" s="21"/>
      <c r="S80" s="42"/>
      <c r="T80" s="42">
        <f t="shared" si="4"/>
        <v>0</v>
      </c>
      <c r="U80" s="42">
        <f t="shared" si="5"/>
        <v>0</v>
      </c>
      <c r="V80" s="42">
        <f t="shared" si="6"/>
        <v>0</v>
      </c>
      <c r="W80" s="42">
        <f t="shared" si="9"/>
        <v>0</v>
      </c>
      <c r="X80" s="42" t="str">
        <f t="shared" si="7"/>
        <v/>
      </c>
      <c r="Y80" s="42" t="str">
        <f t="shared" si="8"/>
        <v/>
      </c>
      <c r="Z80" s="21"/>
      <c r="AA80" s="21">
        <v>1</v>
      </c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</row>
    <row r="81" spans="1:38" ht="14.25" customHeight="1" x14ac:dyDescent="0.25">
      <c r="A81" s="27" t="s">
        <v>356</v>
      </c>
      <c r="B81" s="24">
        <v>-1241</v>
      </c>
      <c r="C81" s="24">
        <v>-1524</v>
      </c>
      <c r="D81" s="24">
        <v>-1785.6</v>
      </c>
      <c r="E81" s="24">
        <v>-1553.6</v>
      </c>
      <c r="F81" s="24">
        <v>72.262890000001008</v>
      </c>
      <c r="G81" s="24">
        <v>-766.95098999999902</v>
      </c>
      <c r="H81" s="24">
        <v>-1579.83492</v>
      </c>
      <c r="I81" s="24">
        <v>-1847.2755299999981</v>
      </c>
      <c r="J81" s="24">
        <v>-2238.7811400000001</v>
      </c>
      <c r="K81" s="24">
        <v>-1909.3063299999999</v>
      </c>
      <c r="L81" s="24">
        <v>-773.78747999999996</v>
      </c>
      <c r="M81" s="24">
        <v>637.26766999999995</v>
      </c>
      <c r="N81" s="24">
        <v>857.08001999999999</v>
      </c>
      <c r="O81" s="24">
        <v>622.33537999999999</v>
      </c>
      <c r="P81" s="24">
        <v>1791.14867</v>
      </c>
      <c r="Q81" s="24">
        <v>4248.9764100000002</v>
      </c>
      <c r="R81" s="21"/>
      <c r="S81" s="42"/>
      <c r="T81" s="42">
        <f t="shared" si="4"/>
        <v>0</v>
      </c>
      <c r="U81" s="42">
        <f t="shared" si="5"/>
        <v>0</v>
      </c>
      <c r="V81" s="42">
        <f t="shared" si="6"/>
        <v>0</v>
      </c>
      <c r="W81" s="42">
        <f t="shared" si="9"/>
        <v>0</v>
      </c>
      <c r="X81" s="42" t="str">
        <f t="shared" si="7"/>
        <v/>
      </c>
      <c r="Y81" s="42" t="str">
        <f t="shared" si="8"/>
        <v/>
      </c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</row>
    <row r="82" spans="1:38" ht="14.25" customHeight="1" x14ac:dyDescent="0.25">
      <c r="A82" s="27" t="s">
        <v>358</v>
      </c>
      <c r="B82" s="26">
        <v>-160.34</v>
      </c>
      <c r="C82" s="26">
        <v>-221.35</v>
      </c>
      <c r="D82" s="26">
        <v>-454.59</v>
      </c>
      <c r="E82" s="26">
        <v>-438.21</v>
      </c>
      <c r="F82" s="26">
        <v>-403.4</v>
      </c>
      <c r="G82" s="26">
        <v>-326.89</v>
      </c>
      <c r="H82" s="26">
        <v>-1161.3800000000001</v>
      </c>
      <c r="I82" s="26">
        <v>-1038.6199999999999</v>
      </c>
      <c r="J82" s="26">
        <v>-1189.77</v>
      </c>
      <c r="K82" s="26">
        <v>-981.67672385615003</v>
      </c>
      <c r="L82" s="26">
        <v>-1020.1976411441509</v>
      </c>
      <c r="M82" s="26">
        <v>-2744.93254796254</v>
      </c>
      <c r="N82" s="26">
        <v>519.35</v>
      </c>
      <c r="O82" s="26">
        <v>-190.47000000000017</v>
      </c>
      <c r="P82" s="26">
        <v>-314.62</v>
      </c>
      <c r="Q82" s="26"/>
      <c r="R82" s="21"/>
      <c r="S82" s="42"/>
      <c r="T82" s="42">
        <f t="shared" si="4"/>
        <v>0</v>
      </c>
      <c r="U82" s="42">
        <f t="shared" si="5"/>
        <v>0</v>
      </c>
      <c r="V82" s="42">
        <f t="shared" si="6"/>
        <v>0</v>
      </c>
      <c r="W82" s="42">
        <f t="shared" si="9"/>
        <v>1</v>
      </c>
      <c r="X82" s="42" t="str">
        <f t="shared" si="7"/>
        <v/>
      </c>
      <c r="Y82" s="42" t="str">
        <f t="shared" si="8"/>
        <v>Guinea</v>
      </c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</row>
    <row r="83" spans="1:38" ht="14.25" customHeight="1" x14ac:dyDescent="0.25">
      <c r="A83" s="27" t="s">
        <v>361</v>
      </c>
      <c r="B83" s="24">
        <v>-10.483855897392999</v>
      </c>
      <c r="C83" s="24">
        <v>-40.075342055322999</v>
      </c>
      <c r="D83" s="24">
        <v>-30.7</v>
      </c>
      <c r="E83" s="24">
        <v>-28.780321345228298</v>
      </c>
      <c r="F83" s="24">
        <v>-47.610403315642202</v>
      </c>
      <c r="G83" s="24">
        <v>-70.790428790353403</v>
      </c>
      <c r="H83" s="24">
        <v>-14.050574521042099</v>
      </c>
      <c r="I83" s="24">
        <v>-83.2419611249816</v>
      </c>
      <c r="J83" s="24">
        <v>-52.508821216303701</v>
      </c>
      <c r="K83" s="24">
        <v>6.3102864950208701</v>
      </c>
      <c r="L83" s="24">
        <v>20.9418552943375</v>
      </c>
      <c r="M83" s="24">
        <v>10.05627</v>
      </c>
      <c r="N83" s="24">
        <v>3.8790559165957199</v>
      </c>
      <c r="O83" s="24">
        <v>-54.13432662206715</v>
      </c>
      <c r="P83" s="24">
        <v>-127.40997919596911</v>
      </c>
      <c r="Q83" s="24"/>
      <c r="R83" s="21"/>
      <c r="S83" s="42"/>
      <c r="T83" s="42">
        <f t="shared" si="4"/>
        <v>0</v>
      </c>
      <c r="U83" s="42">
        <f t="shared" si="5"/>
        <v>0</v>
      </c>
      <c r="V83" s="42">
        <f t="shared" si="6"/>
        <v>0</v>
      </c>
      <c r="W83" s="42">
        <f t="shared" si="9"/>
        <v>1</v>
      </c>
      <c r="X83" s="42" t="str">
        <f t="shared" si="7"/>
        <v/>
      </c>
      <c r="Y83" s="42" t="str">
        <f t="shared" si="8"/>
        <v>Guinea-Bissau</v>
      </c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</row>
    <row r="84" spans="1:38" ht="14.25" customHeight="1" x14ac:dyDescent="0.25">
      <c r="A84" s="27" t="s">
        <v>364</v>
      </c>
      <c r="B84" s="26">
        <v>-96.268000000000001</v>
      </c>
      <c r="C84" s="26">
        <v>-180.64099999999999</v>
      </c>
      <c r="D84" s="26">
        <v>-165.67699999999999</v>
      </c>
      <c r="E84" s="26">
        <v>-321.36363257135997</v>
      </c>
      <c r="F84" s="26">
        <v>-230.58998338158</v>
      </c>
      <c r="G84" s="26">
        <v>-246.35425811447999</v>
      </c>
      <c r="H84" s="26">
        <v>-372.28852110006</v>
      </c>
      <c r="I84" s="26">
        <v>-366.67013784791999</v>
      </c>
      <c r="J84" s="26">
        <v>-456.02979839635003</v>
      </c>
      <c r="K84" s="26">
        <v>-385.18280331344005</v>
      </c>
      <c r="L84" s="26">
        <v>-38.799999999999997</v>
      </c>
      <c r="M84" s="26">
        <v>-49.983671871791316</v>
      </c>
      <c r="N84" s="26">
        <v>-390.63257485916057</v>
      </c>
      <c r="O84" s="26">
        <v>-1176.6334739085801</v>
      </c>
      <c r="P84" s="26">
        <v>-1696.2455039341048</v>
      </c>
      <c r="Q84" s="26"/>
      <c r="R84" s="21"/>
      <c r="S84" s="42"/>
      <c r="T84" s="42">
        <f t="shared" si="4"/>
        <v>0</v>
      </c>
      <c r="U84" s="42">
        <f t="shared" si="5"/>
        <v>0</v>
      </c>
      <c r="V84" s="42">
        <f t="shared" si="6"/>
        <v>0</v>
      </c>
      <c r="W84" s="42">
        <f t="shared" si="9"/>
        <v>1</v>
      </c>
      <c r="X84" s="42" t="str">
        <f t="shared" si="7"/>
        <v/>
      </c>
      <c r="Y84" s="42" t="str">
        <f t="shared" si="8"/>
        <v>Guyana</v>
      </c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</row>
    <row r="85" spans="1:38" ht="14.25" customHeight="1" x14ac:dyDescent="0.25">
      <c r="A85" s="27" t="s">
        <v>367</v>
      </c>
      <c r="B85" s="24">
        <v>7.048</v>
      </c>
      <c r="C85" s="24">
        <v>-85.028999999999996</v>
      </c>
      <c r="D85" s="24">
        <v>-85.772999999999996</v>
      </c>
      <c r="E85" s="24">
        <v>-204.81458379396889</v>
      </c>
      <c r="F85" s="24">
        <v>-122.18567687883505</v>
      </c>
      <c r="G85" s="24">
        <v>-101.82427916184297</v>
      </c>
      <c r="H85" s="24">
        <v>-323.62396685515012</v>
      </c>
      <c r="I85" s="24">
        <v>-431.14821982278289</v>
      </c>
      <c r="J85" s="24">
        <v>-560.83785599865337</v>
      </c>
      <c r="K85" s="24">
        <v>-750.65243739693597</v>
      </c>
      <c r="L85" s="24">
        <v>-270.77598747631276</v>
      </c>
      <c r="M85" s="24">
        <v>-72.459348343501318</v>
      </c>
      <c r="N85" s="24">
        <v>-265.01311034781185</v>
      </c>
      <c r="O85" s="24">
        <v>-342.99116673159654</v>
      </c>
      <c r="P85" s="24">
        <v>72.214808336834992</v>
      </c>
      <c r="Q85" s="24"/>
      <c r="R85" s="21"/>
      <c r="S85" s="42"/>
      <c r="T85" s="42">
        <f t="shared" si="4"/>
        <v>0</v>
      </c>
      <c r="U85" s="42">
        <f t="shared" si="5"/>
        <v>0</v>
      </c>
      <c r="V85" s="42">
        <f t="shared" si="6"/>
        <v>0</v>
      </c>
      <c r="W85" s="42">
        <f t="shared" si="9"/>
        <v>1</v>
      </c>
      <c r="X85" s="42" t="str">
        <f t="shared" si="7"/>
        <v/>
      </c>
      <c r="Y85" s="42" t="str">
        <f t="shared" si="8"/>
        <v>Haiti</v>
      </c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</row>
    <row r="86" spans="1:38" ht="14.25" customHeight="1" x14ac:dyDescent="0.25">
      <c r="A86" s="27" t="s">
        <v>369</v>
      </c>
      <c r="B86" s="26">
        <v>-304.33500845230708</v>
      </c>
      <c r="C86" s="26">
        <v>-382.65348116383348</v>
      </c>
      <c r="D86" s="26">
        <v>-1116.1565031525458</v>
      </c>
      <c r="E86" s="26">
        <v>-2129.8535844742687</v>
      </c>
      <c r="F86" s="26">
        <v>-556.65346475882939</v>
      </c>
      <c r="G86" s="26">
        <v>-804.073094360136</v>
      </c>
      <c r="H86" s="26">
        <v>-1408.6608266562885</v>
      </c>
      <c r="I86" s="26">
        <v>-1580.7460216053801</v>
      </c>
      <c r="J86" s="26">
        <v>-1762.5235704364011</v>
      </c>
      <c r="K86" s="26">
        <v>-1372.1241524488539</v>
      </c>
      <c r="L86" s="26">
        <v>-979.94538701172598</v>
      </c>
      <c r="M86" s="26">
        <v>-682.67423640216589</v>
      </c>
      <c r="N86" s="26">
        <v>-288.253383027148</v>
      </c>
      <c r="O86" s="26">
        <v>-1350.2177168764306</v>
      </c>
      <c r="P86" s="26">
        <v>-347.29826156787874</v>
      </c>
      <c r="Q86" s="26">
        <v>694.1</v>
      </c>
      <c r="R86" s="21"/>
      <c r="S86" s="42"/>
      <c r="T86" s="42">
        <f t="shared" ref="T86:T149" si="10">IF(N86="",1,0)</f>
        <v>0</v>
      </c>
      <c r="U86" s="42">
        <f t="shared" ref="U86:U149" si="11">IF(O86="",1,0)</f>
        <v>0</v>
      </c>
      <c r="V86" s="42">
        <f t="shared" ref="V86:V149" si="12">IF(P86="",1,0)</f>
        <v>0</v>
      </c>
      <c r="W86" s="42">
        <f t="shared" si="9"/>
        <v>0</v>
      </c>
      <c r="X86" s="42" t="str">
        <f t="shared" si="7"/>
        <v/>
      </c>
      <c r="Y86" s="42" t="str">
        <f t="shared" si="8"/>
        <v/>
      </c>
      <c r="Z86" s="21">
        <v>1</v>
      </c>
      <c r="AA86" s="69">
        <v>1</v>
      </c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</row>
    <row r="87" spans="1:38" ht="14.25" customHeight="1" x14ac:dyDescent="0.25">
      <c r="A87" s="27" t="s">
        <v>371</v>
      </c>
      <c r="B87" s="24">
        <v>-11181.808084817863</v>
      </c>
      <c r="C87" s="24">
        <v>-8422.2712994751728</v>
      </c>
      <c r="D87" s="24">
        <v>-10209.896208316444</v>
      </c>
      <c r="E87" s="24">
        <v>-11125.011068804433</v>
      </c>
      <c r="F87" s="24">
        <v>-892.03365418319254</v>
      </c>
      <c r="G87" s="24">
        <v>341.64625964612827</v>
      </c>
      <c r="H87" s="24">
        <v>886.5542599495792</v>
      </c>
      <c r="I87" s="24">
        <v>1989.672606881503</v>
      </c>
      <c r="J87" s="24">
        <v>4665.9975381597478</v>
      </c>
      <c r="K87" s="24">
        <v>1604.607987099417</v>
      </c>
      <c r="L87" s="24">
        <v>2925.5162900418168</v>
      </c>
      <c r="M87" s="24">
        <v>5854.9121550245482</v>
      </c>
      <c r="N87" s="24">
        <v>2768.954240526728</v>
      </c>
      <c r="O87" s="24">
        <v>636.38480879144561</v>
      </c>
      <c r="P87" s="24">
        <v>-620.26356828568817</v>
      </c>
      <c r="Q87" s="24">
        <v>166.96867139487912</v>
      </c>
      <c r="R87" s="21"/>
      <c r="S87" s="42"/>
      <c r="T87" s="42">
        <f t="shared" si="10"/>
        <v>0</v>
      </c>
      <c r="U87" s="42">
        <f t="shared" si="11"/>
        <v>0</v>
      </c>
      <c r="V87" s="42">
        <f t="shared" si="12"/>
        <v>0</v>
      </c>
      <c r="W87" s="42">
        <f t="shared" si="9"/>
        <v>0</v>
      </c>
      <c r="X87" s="42" t="str">
        <f t="shared" si="7"/>
        <v/>
      </c>
      <c r="Y87" s="42" t="str">
        <f t="shared" si="8"/>
        <v/>
      </c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</row>
    <row r="88" spans="1:38" ht="14.25" customHeight="1" x14ac:dyDescent="0.25">
      <c r="A88" s="27" t="s">
        <v>372</v>
      </c>
      <c r="B88" s="26">
        <v>-2648.8424630737718</v>
      </c>
      <c r="C88" s="26">
        <v>-3970.5270688190822</v>
      </c>
      <c r="D88" s="26">
        <v>-2916.2544087315523</v>
      </c>
      <c r="E88" s="26">
        <v>-4146.1777597013352</v>
      </c>
      <c r="F88" s="26">
        <v>-1185.2335406645138</v>
      </c>
      <c r="G88" s="26">
        <v>-844.99665818677306</v>
      </c>
      <c r="H88" s="26">
        <v>-715.95528491538232</v>
      </c>
      <c r="I88" s="26">
        <v>-518.08331344664248</v>
      </c>
      <c r="J88" s="26">
        <v>1009.7836976482079</v>
      </c>
      <c r="K88" s="26">
        <v>775.89698533786589</v>
      </c>
      <c r="L88" s="26">
        <v>986.4935714460164</v>
      </c>
      <c r="M88" s="26">
        <v>1717.256460164969</v>
      </c>
      <c r="N88" s="26">
        <v>1054.9884415882459</v>
      </c>
      <c r="O88" s="26">
        <v>985.67261572926543</v>
      </c>
      <c r="P88" s="26">
        <v>1578.7388477176767</v>
      </c>
      <c r="Q88" s="26">
        <v>235.51639774474157</v>
      </c>
      <c r="R88" s="21"/>
      <c r="S88" s="42"/>
      <c r="T88" s="42">
        <f t="shared" si="10"/>
        <v>0</v>
      </c>
      <c r="U88" s="42">
        <f t="shared" si="11"/>
        <v>0</v>
      </c>
      <c r="V88" s="42">
        <f t="shared" si="12"/>
        <v>0</v>
      </c>
      <c r="W88" s="42">
        <f t="shared" si="9"/>
        <v>0</v>
      </c>
      <c r="X88" s="42" t="str">
        <f t="shared" si="7"/>
        <v/>
      </c>
      <c r="Y88" s="42" t="str">
        <f t="shared" si="8"/>
        <v/>
      </c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</row>
    <row r="89" spans="1:38" ht="14.25" customHeight="1" x14ac:dyDescent="0.25">
      <c r="A89" s="27" t="s">
        <v>373</v>
      </c>
      <c r="B89" s="24">
        <v>-10283.543307980695</v>
      </c>
      <c r="C89" s="24">
        <v>-9299.0603174627995</v>
      </c>
      <c r="D89" s="24">
        <v>-8075.6944835949471</v>
      </c>
      <c r="E89" s="24">
        <v>-30971.98718093495</v>
      </c>
      <c r="F89" s="24">
        <v>-26186.400000000001</v>
      </c>
      <c r="G89" s="24">
        <v>-54515.877624366083</v>
      </c>
      <c r="H89" s="24">
        <v>-62517.637221521436</v>
      </c>
      <c r="I89" s="24">
        <v>-91471.245845723053</v>
      </c>
      <c r="J89" s="24">
        <v>-49122.670387703576</v>
      </c>
      <c r="K89" s="24">
        <v>-27314.281992589378</v>
      </c>
      <c r="L89" s="24">
        <v>-22456.838009620871</v>
      </c>
      <c r="M89" s="24">
        <v>-12113.787707368843</v>
      </c>
      <c r="N89" s="24">
        <v>-38167.659223511029</v>
      </c>
      <c r="O89" s="24">
        <v>-65599.439052667614</v>
      </c>
      <c r="P89" s="24">
        <v>-29762.864650328171</v>
      </c>
      <c r="Q89" s="24">
        <v>33006.863208340204</v>
      </c>
      <c r="R89" s="21"/>
      <c r="S89" s="42"/>
      <c r="T89" s="42">
        <f t="shared" si="10"/>
        <v>0</v>
      </c>
      <c r="U89" s="42">
        <f t="shared" si="11"/>
        <v>0</v>
      </c>
      <c r="V89" s="42">
        <f t="shared" si="12"/>
        <v>0</v>
      </c>
      <c r="W89" s="42">
        <f t="shared" si="9"/>
        <v>0</v>
      </c>
      <c r="X89" s="42" t="str">
        <f t="shared" si="7"/>
        <v/>
      </c>
      <c r="Y89" s="42" t="str">
        <f t="shared" si="8"/>
        <v/>
      </c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</row>
    <row r="90" spans="1:38" ht="14.25" customHeight="1" x14ac:dyDescent="0.25">
      <c r="A90" s="27" t="s">
        <v>375</v>
      </c>
      <c r="B90" s="26">
        <v>277.54482892532002</v>
      </c>
      <c r="C90" s="26">
        <v>10859.4935939516</v>
      </c>
      <c r="D90" s="26">
        <v>10491.041826760182</v>
      </c>
      <c r="E90" s="26">
        <v>125.9924164955839</v>
      </c>
      <c r="F90" s="26">
        <v>10628.48968607658</v>
      </c>
      <c r="G90" s="26">
        <v>5144.3</v>
      </c>
      <c r="H90" s="26">
        <v>1685.0680084216556</v>
      </c>
      <c r="I90" s="26">
        <v>-24417.850938214</v>
      </c>
      <c r="J90" s="26">
        <v>-29109.199017058247</v>
      </c>
      <c r="K90" s="26">
        <v>-27509.8657982326</v>
      </c>
      <c r="L90" s="26">
        <v>-17518.74456947585</v>
      </c>
      <c r="M90" s="26">
        <v>-16952.255385026259</v>
      </c>
      <c r="N90" s="26">
        <v>-16195.63438035635</v>
      </c>
      <c r="O90" s="26">
        <v>-30633.120324428721</v>
      </c>
      <c r="P90" s="26">
        <v>-30278.799515965697</v>
      </c>
      <c r="Q90" s="26">
        <v>-4738.8393705712015</v>
      </c>
      <c r="R90" s="21"/>
      <c r="S90" s="42"/>
      <c r="T90" s="42">
        <f t="shared" si="10"/>
        <v>0</v>
      </c>
      <c r="U90" s="42">
        <f t="shared" si="11"/>
        <v>0</v>
      </c>
      <c r="V90" s="42">
        <f t="shared" si="12"/>
        <v>0</v>
      </c>
      <c r="W90" s="42">
        <f t="shared" si="9"/>
        <v>0</v>
      </c>
      <c r="X90" s="42" t="str">
        <f t="shared" si="7"/>
        <v/>
      </c>
      <c r="Y90" s="42" t="str">
        <f t="shared" si="8"/>
        <v/>
      </c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</row>
    <row r="91" spans="1:38" ht="14.25" customHeight="1" x14ac:dyDescent="0.25">
      <c r="A91" s="27" t="s">
        <v>394</v>
      </c>
      <c r="B91" s="26">
        <v>-3335.4</v>
      </c>
      <c r="C91" s="26">
        <v>2681.4</v>
      </c>
      <c r="D91" s="26">
        <v>15519.33</v>
      </c>
      <c r="E91" s="26">
        <v>28440.3</v>
      </c>
      <c r="F91" s="26">
        <v>-1128.5</v>
      </c>
      <c r="G91" s="26">
        <v>6488.3</v>
      </c>
      <c r="H91" s="26">
        <v>26126</v>
      </c>
      <c r="I91" s="26">
        <v>29541</v>
      </c>
      <c r="J91" s="26">
        <v>16092.5</v>
      </c>
      <c r="K91" s="26">
        <v>15855.500000000009</v>
      </c>
      <c r="L91" s="26">
        <v>-2761.814222129985</v>
      </c>
      <c r="M91" s="26">
        <v>2157.9400000000019</v>
      </c>
      <c r="N91" s="26">
        <v>14892.456</v>
      </c>
      <c r="O91" s="26">
        <v>34369.5</v>
      </c>
      <c r="P91" s="26">
        <v>15762.600000000019</v>
      </c>
      <c r="Q91" s="26">
        <v>-6196.9</v>
      </c>
      <c r="R91" s="21"/>
      <c r="S91" s="42"/>
      <c r="T91" s="42">
        <f t="shared" si="10"/>
        <v>0</v>
      </c>
      <c r="U91" s="42">
        <f t="shared" si="11"/>
        <v>0</v>
      </c>
      <c r="V91" s="42">
        <f t="shared" si="12"/>
        <v>0</v>
      </c>
      <c r="W91" s="42">
        <f t="shared" si="9"/>
        <v>0</v>
      </c>
      <c r="X91" s="42" t="str">
        <f t="shared" si="7"/>
        <v/>
      </c>
      <c r="Y91" s="42" t="str">
        <f t="shared" si="8"/>
        <v/>
      </c>
      <c r="Z91" s="21"/>
      <c r="AA91" s="21">
        <v>1</v>
      </c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</row>
    <row r="92" spans="1:38" ht="14.25" customHeight="1" x14ac:dyDescent="0.25">
      <c r="A92" s="27" t="s">
        <v>397</v>
      </c>
      <c r="B92" s="24">
        <v>-7144.573582785667</v>
      </c>
      <c r="C92" s="24">
        <v>-7862.1255267903462</v>
      </c>
      <c r="D92" s="24">
        <v>-13848.550480331109</v>
      </c>
      <c r="E92" s="24">
        <v>-15302.982165932002</v>
      </c>
      <c r="F92" s="24">
        <v>-5007.3859003307543</v>
      </c>
      <c r="G92" s="24">
        <v>2319.6613249639227</v>
      </c>
      <c r="H92" s="24">
        <v>2829.0185054180179</v>
      </c>
      <c r="I92" s="24">
        <v>-7708.5738786476595</v>
      </c>
      <c r="J92" s="24">
        <v>3711.5449242421441</v>
      </c>
      <c r="K92" s="24">
        <v>2786</v>
      </c>
      <c r="L92" s="24">
        <v>12912.448253793023</v>
      </c>
      <c r="M92" s="24">
        <v>-12520.88787005903</v>
      </c>
      <c r="N92" s="24">
        <v>3397.5754669832536</v>
      </c>
      <c r="O92" s="24">
        <v>24169.6805234891</v>
      </c>
      <c r="P92" s="24">
        <v>-44933.860211634114</v>
      </c>
      <c r="Q92" s="24"/>
      <c r="R92" s="21"/>
      <c r="S92" s="42"/>
      <c r="T92" s="42">
        <f t="shared" si="10"/>
        <v>0</v>
      </c>
      <c r="U92" s="42">
        <f t="shared" si="11"/>
        <v>0</v>
      </c>
      <c r="V92" s="42">
        <f t="shared" si="12"/>
        <v>0</v>
      </c>
      <c r="W92" s="42">
        <f t="shared" si="9"/>
        <v>1</v>
      </c>
      <c r="X92" s="42" t="str">
        <f t="shared" si="7"/>
        <v/>
      </c>
      <c r="Y92" s="42" t="str">
        <f t="shared" si="8"/>
        <v>Ireland</v>
      </c>
      <c r="Z92" s="21">
        <v>1</v>
      </c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</row>
    <row r="93" spans="1:38" ht="14.25" customHeight="1" x14ac:dyDescent="0.25">
      <c r="A93" s="27" t="s">
        <v>400</v>
      </c>
      <c r="B93" s="26">
        <v>4540.1000000000004</v>
      </c>
      <c r="C93" s="26">
        <v>6915.9999999999909</v>
      </c>
      <c r="D93" s="26">
        <v>5449.2</v>
      </c>
      <c r="E93" s="26">
        <v>2553.1000000000026</v>
      </c>
      <c r="F93" s="26">
        <v>7369.8999999999869</v>
      </c>
      <c r="G93" s="26">
        <v>8154.0000000000036</v>
      </c>
      <c r="H93" s="26">
        <v>4368.8000000000111</v>
      </c>
      <c r="I93" s="26">
        <v>1231.0999999999899</v>
      </c>
      <c r="J93" s="26">
        <v>8470.7999999999993</v>
      </c>
      <c r="K93" s="26">
        <v>13090.6</v>
      </c>
      <c r="L93" s="26">
        <v>16204.8</v>
      </c>
      <c r="M93" s="26">
        <v>11640.9</v>
      </c>
      <c r="N93" s="26">
        <v>10114.200000000001</v>
      </c>
      <c r="O93" s="26">
        <v>9676.6999999999898</v>
      </c>
      <c r="P93" s="26">
        <v>13135.1</v>
      </c>
      <c r="Q93" s="26">
        <v>19784.7</v>
      </c>
      <c r="R93" s="21"/>
      <c r="S93" s="42"/>
      <c r="T93" s="42">
        <f t="shared" si="10"/>
        <v>0</v>
      </c>
      <c r="U93" s="42">
        <f t="shared" si="11"/>
        <v>0</v>
      </c>
      <c r="V93" s="42">
        <f t="shared" si="12"/>
        <v>0</v>
      </c>
      <c r="W93" s="42">
        <f t="shared" si="9"/>
        <v>0</v>
      </c>
      <c r="X93" s="42" t="str">
        <f t="shared" si="7"/>
        <v/>
      </c>
      <c r="Y93" s="42" t="str">
        <f t="shared" si="8"/>
        <v/>
      </c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</row>
    <row r="94" spans="1:38" ht="14.25" customHeight="1" x14ac:dyDescent="0.25">
      <c r="A94" s="27" t="s">
        <v>402</v>
      </c>
      <c r="B94" s="24">
        <v>-16714.795194912862</v>
      </c>
      <c r="C94" s="24">
        <v>-28321.585638541128</v>
      </c>
      <c r="D94" s="24">
        <v>-30129.935944530855</v>
      </c>
      <c r="E94" s="24">
        <v>-66400.853362742855</v>
      </c>
      <c r="F94" s="24">
        <v>-40410.770648617312</v>
      </c>
      <c r="G94" s="24">
        <v>-70819.281579942297</v>
      </c>
      <c r="H94" s="24">
        <v>-64808.125978645752</v>
      </c>
      <c r="I94" s="24">
        <v>-5129.3125225434478</v>
      </c>
      <c r="J94" s="24">
        <v>23968.459009949263</v>
      </c>
      <c r="K94" s="24">
        <v>40098.9486976154</v>
      </c>
      <c r="L94" s="24">
        <v>25379.134923658294</v>
      </c>
      <c r="M94" s="24">
        <v>48418.400177571093</v>
      </c>
      <c r="N94" s="24">
        <v>51456.228638227476</v>
      </c>
      <c r="O94" s="24">
        <v>52075.452998168577</v>
      </c>
      <c r="P94" s="24">
        <v>64012.293968236052</v>
      </c>
      <c r="Q94" s="24">
        <v>69734.980982253561</v>
      </c>
      <c r="R94" s="21"/>
      <c r="S94" s="42"/>
      <c r="T94" s="42">
        <f t="shared" si="10"/>
        <v>0</v>
      </c>
      <c r="U94" s="42">
        <f t="shared" si="11"/>
        <v>0</v>
      </c>
      <c r="V94" s="42">
        <f t="shared" si="12"/>
        <v>0</v>
      </c>
      <c r="W94" s="42">
        <f t="shared" si="9"/>
        <v>0</v>
      </c>
      <c r="X94" s="42" t="str">
        <f t="shared" si="7"/>
        <v/>
      </c>
      <c r="Y94" s="42" t="str">
        <f t="shared" si="8"/>
        <v/>
      </c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</row>
    <row r="95" spans="1:38" ht="14.25" customHeight="1" x14ac:dyDescent="0.25">
      <c r="A95" s="27" t="s">
        <v>403</v>
      </c>
      <c r="B95" s="26">
        <v>-1071.32166428855</v>
      </c>
      <c r="C95" s="26">
        <v>-1182.85829642866</v>
      </c>
      <c r="D95" s="26">
        <v>-2038.13995914826</v>
      </c>
      <c r="E95" s="26">
        <v>-2793.2642203138898</v>
      </c>
      <c r="F95" s="26">
        <v>-1127.50230311628</v>
      </c>
      <c r="G95" s="26">
        <v>-934.00533722265993</v>
      </c>
      <c r="H95" s="26">
        <v>-2063.1999999999998</v>
      </c>
      <c r="I95" s="26">
        <v>-1440.188623088563</v>
      </c>
      <c r="J95" s="26">
        <v>-1356.8452262102739</v>
      </c>
      <c r="K95" s="26">
        <v>-1114.3541092047883</v>
      </c>
      <c r="L95" s="26">
        <v>-430.10094599349725</v>
      </c>
      <c r="M95" s="26">
        <v>-43.463029594249875</v>
      </c>
      <c r="N95" s="26">
        <v>-396.40777365502726</v>
      </c>
      <c r="O95" s="26">
        <v>-243.9202125805989</v>
      </c>
      <c r="P95" s="26">
        <v>-318.53808361910933</v>
      </c>
      <c r="Q95" s="26"/>
      <c r="R95" s="21"/>
      <c r="S95" s="42"/>
      <c r="T95" s="42">
        <f t="shared" si="10"/>
        <v>0</v>
      </c>
      <c r="U95" s="42">
        <f t="shared" si="11"/>
        <v>0</v>
      </c>
      <c r="V95" s="42">
        <f t="shared" si="12"/>
        <v>0</v>
      </c>
      <c r="W95" s="42">
        <f t="shared" si="9"/>
        <v>1</v>
      </c>
      <c r="X95" s="42" t="str">
        <f t="shared" si="7"/>
        <v/>
      </c>
      <c r="Y95" s="42" t="str">
        <f t="shared" si="8"/>
        <v>Jamaica</v>
      </c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</row>
    <row r="96" spans="1:38" ht="14.25" customHeight="1" x14ac:dyDescent="0.25">
      <c r="A96" s="27" t="s">
        <v>406</v>
      </c>
      <c r="B96" s="24">
        <v>170122.75008394805</v>
      </c>
      <c r="C96" s="24">
        <v>174672.76935309137</v>
      </c>
      <c r="D96" s="24">
        <v>211735.64640230063</v>
      </c>
      <c r="E96" s="24">
        <v>142115.93566606657</v>
      </c>
      <c r="F96" s="24">
        <v>145677.70965233757</v>
      </c>
      <c r="G96" s="24">
        <v>220887.98614405372</v>
      </c>
      <c r="H96" s="24">
        <v>129596.68440863305</v>
      </c>
      <c r="I96" s="24">
        <v>60116.999697111554</v>
      </c>
      <c r="J96" s="24">
        <v>46378.535980112079</v>
      </c>
      <c r="K96" s="24">
        <v>36351.469239969316</v>
      </c>
      <c r="L96" s="24">
        <v>136471.80166701472</v>
      </c>
      <c r="M96" s="24">
        <v>197049.39253218146</v>
      </c>
      <c r="N96" s="24">
        <v>203168.72708239491</v>
      </c>
      <c r="O96" s="24">
        <v>177268.53527642315</v>
      </c>
      <c r="P96" s="24">
        <v>176811.2315968714</v>
      </c>
      <c r="Q96" s="24">
        <v>164496.62466201372</v>
      </c>
      <c r="R96" s="21"/>
      <c r="S96" s="42"/>
      <c r="T96" s="42">
        <f t="shared" si="10"/>
        <v>0</v>
      </c>
      <c r="U96" s="42">
        <f t="shared" si="11"/>
        <v>0</v>
      </c>
      <c r="V96" s="42">
        <f t="shared" si="12"/>
        <v>0</v>
      </c>
      <c r="W96" s="42">
        <f t="shared" si="9"/>
        <v>0</v>
      </c>
      <c r="X96" s="42" t="str">
        <f t="shared" si="7"/>
        <v/>
      </c>
      <c r="Y96" s="42" t="str">
        <f t="shared" si="8"/>
        <v/>
      </c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</row>
    <row r="97" spans="1:38" ht="14.25" customHeight="1" x14ac:dyDescent="0.25">
      <c r="A97" s="27" t="s">
        <v>407</v>
      </c>
      <c r="B97" s="26">
        <v>-2271.235044854951</v>
      </c>
      <c r="C97" s="26">
        <v>-1725.9388570131032</v>
      </c>
      <c r="D97" s="26">
        <v>-2874.6925598762227</v>
      </c>
      <c r="E97" s="26">
        <v>-2054.0528226192032</v>
      </c>
      <c r="F97" s="26">
        <v>-1243.1956027439437</v>
      </c>
      <c r="G97" s="26">
        <v>-1881.9</v>
      </c>
      <c r="H97" s="26">
        <v>-2956.0172042253521</v>
      </c>
      <c r="I97" s="26">
        <v>-4711.2373239436602</v>
      </c>
      <c r="J97" s="26">
        <v>-3503.8732603801291</v>
      </c>
      <c r="K97" s="26">
        <v>-2608.0281690140891</v>
      </c>
      <c r="L97" s="26">
        <v>-3469.7887323943692</v>
      </c>
      <c r="M97" s="26">
        <v>-3851.8309859154929</v>
      </c>
      <c r="N97" s="26">
        <v>-4392.8169014084515</v>
      </c>
      <c r="O97" s="26">
        <v>-2962.7605633802818</v>
      </c>
      <c r="P97" s="26">
        <v>-1003.4647887323957</v>
      </c>
      <c r="Q97" s="26"/>
      <c r="R97" s="21"/>
      <c r="S97" s="42"/>
      <c r="T97" s="42">
        <f t="shared" si="10"/>
        <v>0</v>
      </c>
      <c r="U97" s="42">
        <f t="shared" si="11"/>
        <v>0</v>
      </c>
      <c r="V97" s="42">
        <f t="shared" si="12"/>
        <v>0</v>
      </c>
      <c r="W97" s="42">
        <f t="shared" si="9"/>
        <v>1</v>
      </c>
      <c r="X97" s="42" t="str">
        <f t="shared" si="7"/>
        <v/>
      </c>
      <c r="Y97" s="42" t="str">
        <f t="shared" si="8"/>
        <v>Jordan</v>
      </c>
      <c r="Z97" s="21">
        <v>1</v>
      </c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</row>
    <row r="98" spans="1:38" ht="14.25" customHeight="1" x14ac:dyDescent="0.25">
      <c r="A98" s="27" t="s">
        <v>410</v>
      </c>
      <c r="B98" s="24">
        <v>-1036.0130584136659</v>
      </c>
      <c r="C98" s="24">
        <v>-1999.9207435524988</v>
      </c>
      <c r="D98" s="24">
        <v>-8372.2843706008989</v>
      </c>
      <c r="E98" s="24">
        <v>6250.1086394075</v>
      </c>
      <c r="F98" s="24">
        <v>-4120.7749083129602</v>
      </c>
      <c r="G98" s="24">
        <v>1385.7145476376763</v>
      </c>
      <c r="H98" s="24">
        <v>10198.6313403525</v>
      </c>
      <c r="I98" s="24">
        <v>2246.742418698344</v>
      </c>
      <c r="J98" s="24">
        <v>1954.1240047330698</v>
      </c>
      <c r="K98" s="24">
        <v>6113.7068682446697</v>
      </c>
      <c r="L98" s="24">
        <v>-6011.6024814533348</v>
      </c>
      <c r="M98" s="24">
        <v>-8132.0817824412607</v>
      </c>
      <c r="N98" s="24">
        <v>-5101.8590869876607</v>
      </c>
      <c r="O98" s="24">
        <v>-138.45291570396614</v>
      </c>
      <c r="P98" s="24">
        <v>-7296.4177402996502</v>
      </c>
      <c r="Q98" s="24">
        <v>-6272.8267526178706</v>
      </c>
      <c r="R98" s="21"/>
      <c r="S98" s="42"/>
      <c r="T98" s="42">
        <f t="shared" si="10"/>
        <v>0</v>
      </c>
      <c r="U98" s="42">
        <f t="shared" si="11"/>
        <v>0</v>
      </c>
      <c r="V98" s="42">
        <f t="shared" si="12"/>
        <v>0</v>
      </c>
      <c r="W98" s="42">
        <f t="shared" si="9"/>
        <v>0</v>
      </c>
      <c r="X98" s="42" t="str">
        <f t="shared" si="7"/>
        <v/>
      </c>
      <c r="Y98" s="42" t="str">
        <f t="shared" si="8"/>
        <v/>
      </c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</row>
    <row r="99" spans="1:38" ht="14.25" customHeight="1" x14ac:dyDescent="0.25">
      <c r="A99" s="27" t="s">
        <v>411</v>
      </c>
      <c r="B99" s="26">
        <v>-252.31672424455937</v>
      </c>
      <c r="C99" s="26">
        <v>-510.43347820982359</v>
      </c>
      <c r="D99" s="26">
        <v>-1032.063134439217</v>
      </c>
      <c r="E99" s="26">
        <v>-1982.5809591499931</v>
      </c>
      <c r="F99" s="26">
        <v>-1688.5316469333457</v>
      </c>
      <c r="G99" s="26">
        <v>-2368.6665202106615</v>
      </c>
      <c r="H99" s="26">
        <v>-3819.3</v>
      </c>
      <c r="I99" s="26">
        <v>-4216.1253992665324</v>
      </c>
      <c r="J99" s="26">
        <v>-4842.1213376165979</v>
      </c>
      <c r="K99" s="26">
        <v>-6377.9021297165118</v>
      </c>
      <c r="L99" s="26">
        <v>-4420.7791650747349</v>
      </c>
      <c r="M99" s="26">
        <v>-4034.8140874585047</v>
      </c>
      <c r="N99" s="26">
        <v>-5687.4862841892545</v>
      </c>
      <c r="O99" s="26">
        <v>-5047.6696129110915</v>
      </c>
      <c r="P99" s="26">
        <v>-5559.2310166824454</v>
      </c>
      <c r="Q99" s="26"/>
      <c r="R99" s="21"/>
      <c r="S99" s="42"/>
      <c r="T99" s="42">
        <f t="shared" si="10"/>
        <v>0</v>
      </c>
      <c r="U99" s="42">
        <f t="shared" si="11"/>
        <v>0</v>
      </c>
      <c r="V99" s="42">
        <f t="shared" si="12"/>
        <v>0</v>
      </c>
      <c r="W99" s="42">
        <f t="shared" si="9"/>
        <v>1</v>
      </c>
      <c r="X99" s="42" t="str">
        <f t="shared" si="7"/>
        <v/>
      </c>
      <c r="Y99" s="42" t="str">
        <f t="shared" si="8"/>
        <v>Kenya</v>
      </c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</row>
    <row r="100" spans="1:38" ht="14.25" customHeight="1" x14ac:dyDescent="0.25">
      <c r="A100" s="27" t="s">
        <v>414</v>
      </c>
      <c r="B100" s="24"/>
      <c r="C100" s="24">
        <v>-9.6999999999999993</v>
      </c>
      <c r="D100" s="24">
        <v>-2.509439825671798</v>
      </c>
      <c r="E100" s="24">
        <v>-5.2472021792662877</v>
      </c>
      <c r="F100" s="24">
        <v>-16.565244542920169</v>
      </c>
      <c r="G100" s="24">
        <v>0.194588006141652</v>
      </c>
      <c r="H100" s="24">
        <v>-17.302046914930983</v>
      </c>
      <c r="I100" s="24">
        <v>3.6199860768679195</v>
      </c>
      <c r="J100" s="24">
        <v>-10.131369336913485</v>
      </c>
      <c r="K100" s="24">
        <v>56.046361629233765</v>
      </c>
      <c r="L100" s="24">
        <v>56.247992703946437</v>
      </c>
      <c r="M100" s="24">
        <v>19.219652968389521</v>
      </c>
      <c r="N100" s="24">
        <v>70.501111169244524</v>
      </c>
      <c r="O100" s="24">
        <v>76.935282221735164</v>
      </c>
      <c r="P100" s="24">
        <v>86.8182668180729</v>
      </c>
      <c r="Q100" s="24"/>
      <c r="R100" s="21"/>
      <c r="S100" s="42"/>
      <c r="T100" s="42">
        <f t="shared" si="10"/>
        <v>0</v>
      </c>
      <c r="U100" s="42">
        <f t="shared" si="11"/>
        <v>0</v>
      </c>
      <c r="V100" s="42">
        <f t="shared" si="12"/>
        <v>0</v>
      </c>
      <c r="W100" s="42">
        <f t="shared" si="9"/>
        <v>1</v>
      </c>
      <c r="X100" s="42" t="str">
        <f t="shared" si="7"/>
        <v/>
      </c>
      <c r="Y100" s="42" t="str">
        <f t="shared" si="8"/>
        <v>Kiribati</v>
      </c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</row>
    <row r="101" spans="1:38" ht="14.25" customHeight="1" x14ac:dyDescent="0.25">
      <c r="A101" s="27" t="s">
        <v>418</v>
      </c>
      <c r="B101" s="26">
        <v>12208.6</v>
      </c>
      <c r="C101" s="26">
        <v>2094.8000000000002</v>
      </c>
      <c r="D101" s="26">
        <v>10472.5</v>
      </c>
      <c r="E101" s="26">
        <v>1753</v>
      </c>
      <c r="F101" s="26">
        <v>33087.599999999999</v>
      </c>
      <c r="G101" s="26">
        <v>27950.5</v>
      </c>
      <c r="H101" s="26">
        <v>16638.2</v>
      </c>
      <c r="I101" s="26">
        <v>48790.6</v>
      </c>
      <c r="J101" s="26">
        <v>77258.899999999994</v>
      </c>
      <c r="K101" s="26">
        <v>83029.600000000006</v>
      </c>
      <c r="L101" s="26">
        <v>105118.6</v>
      </c>
      <c r="M101" s="26">
        <v>97923.7</v>
      </c>
      <c r="N101" s="26">
        <v>75230.899999999994</v>
      </c>
      <c r="O101" s="26">
        <v>77466.5</v>
      </c>
      <c r="P101" s="26">
        <v>59676.1</v>
      </c>
      <c r="Q101" s="26">
        <v>75275.7</v>
      </c>
      <c r="R101" s="21"/>
      <c r="S101" s="42"/>
      <c r="T101" s="42">
        <f t="shared" si="10"/>
        <v>0</v>
      </c>
      <c r="U101" s="42">
        <f t="shared" si="11"/>
        <v>0</v>
      </c>
      <c r="V101" s="42">
        <f t="shared" si="12"/>
        <v>0</v>
      </c>
      <c r="W101" s="42">
        <f t="shared" si="9"/>
        <v>0</v>
      </c>
      <c r="X101" s="42" t="str">
        <f t="shared" si="7"/>
        <v/>
      </c>
      <c r="Y101" s="42" t="str">
        <f t="shared" si="8"/>
        <v/>
      </c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</row>
    <row r="102" spans="1:38" ht="14.25" customHeight="1" x14ac:dyDescent="0.25">
      <c r="A102" s="27" t="s">
        <v>419</v>
      </c>
      <c r="B102" s="24">
        <v>-307.85674003373094</v>
      </c>
      <c r="C102" s="24">
        <v>-283.84097630501407</v>
      </c>
      <c r="D102" s="24">
        <v>-485.25627726225008</v>
      </c>
      <c r="E102" s="24">
        <v>-924.66547523147767</v>
      </c>
      <c r="F102" s="24">
        <v>-522.38768655669207</v>
      </c>
      <c r="G102" s="24">
        <v>-677.50820875953912</v>
      </c>
      <c r="H102" s="24">
        <v>-845.46998737753154</v>
      </c>
      <c r="I102" s="24">
        <v>-379.70701755277804</v>
      </c>
      <c r="J102" s="24">
        <v>-241.2</v>
      </c>
      <c r="K102" s="24">
        <v>-501.61118111664854</v>
      </c>
      <c r="L102" s="24">
        <v>-547.38786259783149</v>
      </c>
      <c r="M102" s="24">
        <v>-530.23204960769624</v>
      </c>
      <c r="N102" s="24">
        <v>-377.95822498569538</v>
      </c>
      <c r="O102" s="24">
        <v>-600.49829577839637</v>
      </c>
      <c r="P102" s="24">
        <v>-447.23307583275351</v>
      </c>
      <c r="Q102" s="24">
        <v>-551.34806342982495</v>
      </c>
      <c r="R102" s="21"/>
      <c r="S102" s="42"/>
      <c r="T102" s="42">
        <f t="shared" si="10"/>
        <v>0</v>
      </c>
      <c r="U102" s="42">
        <f t="shared" si="11"/>
        <v>0</v>
      </c>
      <c r="V102" s="42">
        <f t="shared" si="12"/>
        <v>0</v>
      </c>
      <c r="W102" s="42">
        <f t="shared" si="9"/>
        <v>0</v>
      </c>
      <c r="X102" s="42" t="str">
        <f t="shared" si="7"/>
        <v/>
      </c>
      <c r="Y102" s="42" t="str">
        <f t="shared" si="8"/>
        <v/>
      </c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</row>
    <row r="103" spans="1:38" ht="14.25" customHeight="1" x14ac:dyDescent="0.25">
      <c r="A103" s="27" t="s">
        <v>421</v>
      </c>
      <c r="B103" s="26">
        <v>30070.547945205482</v>
      </c>
      <c r="C103" s="26">
        <v>45311.775628758005</v>
      </c>
      <c r="D103" s="26">
        <v>41330.130542790946</v>
      </c>
      <c r="E103" s="26">
        <v>60239.349741241269</v>
      </c>
      <c r="F103" s="26">
        <v>28972.2</v>
      </c>
      <c r="G103" s="26">
        <v>36989.237365997964</v>
      </c>
      <c r="H103" s="26">
        <v>66145.829373565837</v>
      </c>
      <c r="I103" s="26">
        <v>79122.06856783948</v>
      </c>
      <c r="J103" s="26">
        <v>69492.793731243495</v>
      </c>
      <c r="K103" s="26">
        <v>53965.916437561224</v>
      </c>
      <c r="L103" s="26">
        <v>8584.2414371599552</v>
      </c>
      <c r="M103" s="26">
        <v>641.70607670464994</v>
      </c>
      <c r="N103" s="26">
        <v>7757.1689715094144</v>
      </c>
      <c r="O103" s="26">
        <v>24049.115228233979</v>
      </c>
      <c r="P103" s="26">
        <v>33810.638106928462</v>
      </c>
      <c r="Q103" s="26"/>
      <c r="R103" s="21"/>
      <c r="S103" s="42"/>
      <c r="T103" s="42">
        <f t="shared" si="10"/>
        <v>0</v>
      </c>
      <c r="U103" s="42">
        <f t="shared" si="11"/>
        <v>0</v>
      </c>
      <c r="V103" s="42">
        <f t="shared" si="12"/>
        <v>0</v>
      </c>
      <c r="W103" s="42">
        <f t="shared" si="9"/>
        <v>1</v>
      </c>
      <c r="X103" s="42" t="str">
        <f t="shared" si="7"/>
        <v/>
      </c>
      <c r="Y103" s="42" t="str">
        <f t="shared" si="8"/>
        <v>Kuwait</v>
      </c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</row>
    <row r="104" spans="1:38" ht="14.25" customHeight="1" x14ac:dyDescent="0.25">
      <c r="A104" s="27" t="s">
        <v>424</v>
      </c>
      <c r="B104" s="24">
        <v>-37.440749149605004</v>
      </c>
      <c r="C104" s="24">
        <v>-286.12044119298196</v>
      </c>
      <c r="D104" s="24">
        <v>-227.62010986177094</v>
      </c>
      <c r="E104" s="24">
        <v>-713.23957824139609</v>
      </c>
      <c r="F104" s="24">
        <v>-202.3403942849759</v>
      </c>
      <c r="G104" s="24">
        <v>-474.6</v>
      </c>
      <c r="H104" s="24">
        <v>-477.06080344851398</v>
      </c>
      <c r="I104" s="24">
        <v>-1025.463795858537</v>
      </c>
      <c r="J104" s="24">
        <v>-1010.4316390344264</v>
      </c>
      <c r="K104" s="24">
        <v>-1301.2732063408071</v>
      </c>
      <c r="L104" s="24">
        <v>-1052.4305453328332</v>
      </c>
      <c r="M104" s="24">
        <v>-792.24262636777905</v>
      </c>
      <c r="N104" s="24">
        <v>-535.56190601810454</v>
      </c>
      <c r="O104" s="24">
        <v>-961.72751298234402</v>
      </c>
      <c r="P104" s="24">
        <v>-1066.8263793899227</v>
      </c>
      <c r="Q104" s="24"/>
      <c r="R104" s="21"/>
      <c r="S104" s="42"/>
      <c r="T104" s="42">
        <f t="shared" si="10"/>
        <v>0</v>
      </c>
      <c r="U104" s="42">
        <f t="shared" si="11"/>
        <v>0</v>
      </c>
      <c r="V104" s="42">
        <f t="shared" si="12"/>
        <v>0</v>
      </c>
      <c r="W104" s="42">
        <f t="shared" si="9"/>
        <v>1</v>
      </c>
      <c r="X104" s="42" t="str">
        <f t="shared" si="7"/>
        <v/>
      </c>
      <c r="Y104" s="42" t="str">
        <f t="shared" si="8"/>
        <v>Kyrgyz Rep.</v>
      </c>
      <c r="Z104" s="21">
        <v>1</v>
      </c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</row>
    <row r="105" spans="1:38" ht="14.25" customHeight="1" x14ac:dyDescent="0.25">
      <c r="A105" s="27" t="s">
        <v>427</v>
      </c>
      <c r="B105" s="26">
        <v>-173.78656681936499</v>
      </c>
      <c r="C105" s="26">
        <v>75.308544511628</v>
      </c>
      <c r="D105" s="26">
        <v>139.40617361647099</v>
      </c>
      <c r="E105" s="26">
        <v>77.543822621048008</v>
      </c>
      <c r="F105" s="26">
        <v>-60.90562469918801</v>
      </c>
      <c r="G105" s="26">
        <v>29.3091980082791</v>
      </c>
      <c r="H105" s="26">
        <v>-206.32589491528208</v>
      </c>
      <c r="I105" s="26">
        <v>-745.4</v>
      </c>
      <c r="J105" s="26">
        <v>-936.00255417732501</v>
      </c>
      <c r="K105" s="26">
        <v>-1924.464371729086</v>
      </c>
      <c r="L105" s="26">
        <v>-2267.6089629373696</v>
      </c>
      <c r="M105" s="26">
        <v>-1384.744199534422</v>
      </c>
      <c r="N105" s="26">
        <v>-1259.8011843260851</v>
      </c>
      <c r="O105" s="26">
        <v>-1648.936579076131</v>
      </c>
      <c r="P105" s="26">
        <v>-947.26649346259796</v>
      </c>
      <c r="Q105" s="26"/>
      <c r="R105" s="21"/>
      <c r="S105" s="42"/>
      <c r="T105" s="42">
        <f t="shared" si="10"/>
        <v>0</v>
      </c>
      <c r="U105" s="42">
        <f t="shared" si="11"/>
        <v>0</v>
      </c>
      <c r="V105" s="42">
        <f t="shared" si="12"/>
        <v>0</v>
      </c>
      <c r="W105" s="42">
        <f t="shared" si="9"/>
        <v>1</v>
      </c>
      <c r="X105" s="42" t="str">
        <f t="shared" si="7"/>
        <v/>
      </c>
      <c r="Y105" s="42" t="str">
        <f t="shared" si="8"/>
        <v>Lao People's Dem. Rep.</v>
      </c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</row>
    <row r="106" spans="1:38" ht="14.25" customHeight="1" x14ac:dyDescent="0.25">
      <c r="A106" s="27" t="s">
        <v>430</v>
      </c>
      <c r="B106" s="24">
        <v>-1985.6168440839065</v>
      </c>
      <c r="C106" s="24">
        <v>-4520.5587366753307</v>
      </c>
      <c r="D106" s="24">
        <v>-6426.7913543090872</v>
      </c>
      <c r="E106" s="24">
        <v>-4483.621315020162</v>
      </c>
      <c r="F106" s="24">
        <v>2059.020546082596</v>
      </c>
      <c r="G106" s="24">
        <v>412.69087821067814</v>
      </c>
      <c r="H106" s="24">
        <v>-943.49696061958809</v>
      </c>
      <c r="I106" s="24">
        <v>-1049.3248073387126</v>
      </c>
      <c r="J106" s="24">
        <v>-841.19310902908728</v>
      </c>
      <c r="K106" s="24">
        <v>-530.30548677231764</v>
      </c>
      <c r="L106" s="24">
        <v>-167.03725960297865</v>
      </c>
      <c r="M106" s="24">
        <v>437.83785642776309</v>
      </c>
      <c r="N106" s="24">
        <v>398.8867077348437</v>
      </c>
      <c r="O106" s="24">
        <v>-98.92668658424914</v>
      </c>
      <c r="P106" s="24">
        <v>-221.77413227814012</v>
      </c>
      <c r="Q106" s="24">
        <v>1004.1087926727338</v>
      </c>
      <c r="R106" s="21"/>
      <c r="S106" s="42"/>
      <c r="T106" s="42">
        <f t="shared" si="10"/>
        <v>0</v>
      </c>
      <c r="U106" s="42">
        <f t="shared" si="11"/>
        <v>0</v>
      </c>
      <c r="V106" s="42">
        <f t="shared" si="12"/>
        <v>0</v>
      </c>
      <c r="W106" s="42">
        <f t="shared" si="9"/>
        <v>0</v>
      </c>
      <c r="X106" s="42" t="str">
        <f t="shared" si="7"/>
        <v/>
      </c>
      <c r="Y106" s="42" t="str">
        <f t="shared" si="8"/>
        <v/>
      </c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</row>
    <row r="107" spans="1:38" ht="14.25" customHeight="1" x14ac:dyDescent="0.25">
      <c r="A107" s="27" t="s">
        <v>431</v>
      </c>
      <c r="B107" s="26">
        <v>-2748.0008780828098</v>
      </c>
      <c r="C107" s="26">
        <v>-1116.3634963403806</v>
      </c>
      <c r="D107" s="26">
        <v>-1604.7782558543101</v>
      </c>
      <c r="E107" s="26">
        <v>-4102.6579960492509</v>
      </c>
      <c r="F107" s="26">
        <v>-6740.9364223654611</v>
      </c>
      <c r="G107" s="26">
        <v>-7552.0510242364899</v>
      </c>
      <c r="H107" s="26">
        <v>-5523.5461746999999</v>
      </c>
      <c r="I107" s="26">
        <v>-10316.751673999999</v>
      </c>
      <c r="J107" s="26">
        <v>-11959.785597</v>
      </c>
      <c r="K107" s="26">
        <v>-12615.309907000001</v>
      </c>
      <c r="L107" s="26">
        <v>-8541.7802069999998</v>
      </c>
      <c r="M107" s="26">
        <v>-10473.958019</v>
      </c>
      <c r="N107" s="26">
        <v>-12133.902088999999</v>
      </c>
      <c r="O107" s="26">
        <v>-13364.370211085406</v>
      </c>
      <c r="P107" s="26">
        <v>-11539.788230533279</v>
      </c>
      <c r="Q107" s="26"/>
      <c r="R107" s="21"/>
      <c r="S107" s="42"/>
      <c r="T107" s="42">
        <f t="shared" si="10"/>
        <v>0</v>
      </c>
      <c r="U107" s="42">
        <f t="shared" si="11"/>
        <v>0</v>
      </c>
      <c r="V107" s="42">
        <f t="shared" si="12"/>
        <v>0</v>
      </c>
      <c r="W107" s="42">
        <f t="shared" si="9"/>
        <v>1</v>
      </c>
      <c r="X107" s="42" t="str">
        <f t="shared" si="7"/>
        <v/>
      </c>
      <c r="Y107" s="42" t="str">
        <f t="shared" si="8"/>
        <v>Lebanon</v>
      </c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</row>
    <row r="108" spans="1:38" ht="14.25" customHeight="1" x14ac:dyDescent="0.25">
      <c r="A108" s="27" t="s">
        <v>433</v>
      </c>
      <c r="B108" s="24">
        <v>165.7</v>
      </c>
      <c r="C108" s="24">
        <v>283.30047103939313</v>
      </c>
      <c r="D108" s="24">
        <v>373.21883303252486</v>
      </c>
      <c r="E108" s="24">
        <v>344.7350389814639</v>
      </c>
      <c r="F108" s="24">
        <v>55.187815943769564</v>
      </c>
      <c r="G108" s="24">
        <v>-158.3192468927426</v>
      </c>
      <c r="H108" s="24">
        <v>-210.83812886847193</v>
      </c>
      <c r="I108" s="24">
        <v>-377.09409500059905</v>
      </c>
      <c r="J108" s="24">
        <v>-167.68502840816248</v>
      </c>
      <c r="K108" s="24">
        <v>-122.51264574057261</v>
      </c>
      <c r="L108" s="24">
        <v>-77.639214664673275</v>
      </c>
      <c r="M108" s="24">
        <v>-172.09633618037498</v>
      </c>
      <c r="N108" s="24">
        <v>-144.93064549212491</v>
      </c>
      <c r="O108" s="24">
        <v>-59.909792539605242</v>
      </c>
      <c r="P108" s="24">
        <v>-99.923603881960716</v>
      </c>
      <c r="Q108" s="24">
        <v>-51.896757053884535</v>
      </c>
      <c r="R108" s="21"/>
      <c r="S108" s="42"/>
      <c r="T108" s="42">
        <f t="shared" si="10"/>
        <v>0</v>
      </c>
      <c r="U108" s="42">
        <f t="shared" si="11"/>
        <v>0</v>
      </c>
      <c r="V108" s="42">
        <f t="shared" si="12"/>
        <v>0</v>
      </c>
      <c r="W108" s="42">
        <f t="shared" si="9"/>
        <v>0</v>
      </c>
      <c r="X108" s="42" t="str">
        <f t="shared" si="7"/>
        <v/>
      </c>
      <c r="Y108" s="42" t="str">
        <f t="shared" si="8"/>
        <v/>
      </c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</row>
    <row r="109" spans="1:38" ht="14.25" customHeight="1" x14ac:dyDescent="0.25">
      <c r="A109" s="27" t="s">
        <v>435</v>
      </c>
      <c r="B109" s="26">
        <v>-183.54638184454683</v>
      </c>
      <c r="C109" s="26">
        <v>-172.81437889252996</v>
      </c>
      <c r="D109" s="26">
        <v>-223.15991137497696</v>
      </c>
      <c r="E109" s="26">
        <v>-354.30495391969305</v>
      </c>
      <c r="F109" s="26">
        <v>-277.19142328217794</v>
      </c>
      <c r="G109" s="26">
        <v>-853.4</v>
      </c>
      <c r="H109" s="26">
        <v>-1258.5986215079588</v>
      </c>
      <c r="I109" s="26">
        <v>-1674.8442008949341</v>
      </c>
      <c r="J109" s="26">
        <v>-1042.7871982908414</v>
      </c>
      <c r="K109" s="26">
        <v>-642.54458794920595</v>
      </c>
      <c r="L109" s="26">
        <v>171.11328067169418</v>
      </c>
      <c r="M109" s="26">
        <v>-276.04046539158497</v>
      </c>
      <c r="N109" s="26">
        <v>-565.56364356536199</v>
      </c>
      <c r="O109" s="26">
        <v>-674.09229888252901</v>
      </c>
      <c r="P109" s="26">
        <v>-653.40337178094308</v>
      </c>
      <c r="Q109" s="26"/>
      <c r="R109" s="21"/>
      <c r="S109" s="42"/>
      <c r="T109" s="42">
        <f t="shared" si="10"/>
        <v>0</v>
      </c>
      <c r="U109" s="42">
        <f t="shared" si="11"/>
        <v>0</v>
      </c>
      <c r="V109" s="42">
        <f t="shared" si="12"/>
        <v>0</v>
      </c>
      <c r="W109" s="42">
        <f t="shared" si="9"/>
        <v>1</v>
      </c>
      <c r="X109" s="42" t="str">
        <f t="shared" si="7"/>
        <v/>
      </c>
      <c r="Y109" s="42" t="str">
        <f t="shared" si="8"/>
        <v>Liberia</v>
      </c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</row>
    <row r="110" spans="1:38" ht="14.25" customHeight="1" x14ac:dyDescent="0.25">
      <c r="A110" s="27" t="s">
        <v>438</v>
      </c>
      <c r="B110" s="24">
        <v>14945</v>
      </c>
      <c r="C110" s="24">
        <v>22170</v>
      </c>
      <c r="D110" s="24">
        <v>28510.3</v>
      </c>
      <c r="E110" s="24">
        <v>35701.699999999997</v>
      </c>
      <c r="F110" s="24">
        <v>9380.6</v>
      </c>
      <c r="G110" s="24">
        <v>16800.7</v>
      </c>
      <c r="H110" s="24">
        <v>3192.4</v>
      </c>
      <c r="I110" s="24">
        <v>23836.3</v>
      </c>
      <c r="J110" s="24">
        <v>9.6000000000008203</v>
      </c>
      <c r="K110" s="24">
        <v>-19033.3</v>
      </c>
      <c r="L110" s="24">
        <v>-9346</v>
      </c>
      <c r="M110" s="24">
        <v>-4705.2</v>
      </c>
      <c r="N110" s="24">
        <v>4426.3999999999996</v>
      </c>
      <c r="O110" s="24">
        <v>11276</v>
      </c>
      <c r="P110" s="24"/>
      <c r="Q110" s="24"/>
      <c r="R110" s="21"/>
      <c r="S110" s="42"/>
      <c r="T110" s="42">
        <f t="shared" si="10"/>
        <v>0</v>
      </c>
      <c r="U110" s="42">
        <f t="shared" si="11"/>
        <v>0</v>
      </c>
      <c r="V110" s="42">
        <f t="shared" si="12"/>
        <v>1</v>
      </c>
      <c r="W110" s="42">
        <f t="shared" si="9"/>
        <v>1</v>
      </c>
      <c r="X110" s="42" t="str">
        <f t="shared" si="7"/>
        <v>Libya</v>
      </c>
      <c r="Y110" s="42" t="str">
        <f t="shared" si="8"/>
        <v>Libya</v>
      </c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</row>
    <row r="111" spans="1:38" ht="14.25" customHeight="1" x14ac:dyDescent="0.25">
      <c r="A111" s="27" t="s">
        <v>442</v>
      </c>
      <c r="B111" s="26">
        <v>-1915.4122153086767</v>
      </c>
      <c r="C111" s="26">
        <v>-3217.5549118966801</v>
      </c>
      <c r="D111" s="26">
        <v>-6096.3602498474938</v>
      </c>
      <c r="E111" s="26">
        <v>-6498.6199212066513</v>
      </c>
      <c r="F111" s="26">
        <v>841.59554417940421</v>
      </c>
      <c r="G111" s="26">
        <v>72.52900558008605</v>
      </c>
      <c r="H111" s="26">
        <v>-1592.2454062137426</v>
      </c>
      <c r="I111" s="26">
        <v>-686.2706483320427</v>
      </c>
      <c r="J111" s="26">
        <v>790.62249244644113</v>
      </c>
      <c r="K111" s="26">
        <v>1652.6692354327483</v>
      </c>
      <c r="L111" s="26">
        <v>-1014.0699612281497</v>
      </c>
      <c r="M111" s="26">
        <v>-474.13541809743788</v>
      </c>
      <c r="N111" s="26">
        <v>304.26351290439413</v>
      </c>
      <c r="O111" s="26">
        <v>131.10964408754455</v>
      </c>
      <c r="P111" s="26">
        <v>1816.7723884626648</v>
      </c>
      <c r="Q111" s="26">
        <v>4699.8802737271899</v>
      </c>
      <c r="R111" s="21"/>
      <c r="S111" s="42"/>
      <c r="T111" s="42">
        <f t="shared" si="10"/>
        <v>0</v>
      </c>
      <c r="U111" s="42">
        <f t="shared" si="11"/>
        <v>0</v>
      </c>
      <c r="V111" s="42">
        <f t="shared" si="12"/>
        <v>0</v>
      </c>
      <c r="W111" s="42">
        <f t="shared" si="9"/>
        <v>0</v>
      </c>
      <c r="X111" s="42" t="str">
        <f t="shared" si="7"/>
        <v/>
      </c>
      <c r="Y111" s="42" t="str">
        <f t="shared" si="8"/>
        <v/>
      </c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</row>
    <row r="112" spans="1:38" ht="14.25" customHeight="1" x14ac:dyDescent="0.25">
      <c r="A112" s="27" t="s">
        <v>443</v>
      </c>
      <c r="B112" s="24">
        <v>2609.122300377398</v>
      </c>
      <c r="C112" s="24">
        <v>2852.083098100652</v>
      </c>
      <c r="D112" s="24">
        <v>3377.506569872276</v>
      </c>
      <c r="E112" s="24">
        <v>3659.3187228463103</v>
      </c>
      <c r="F112" s="24">
        <v>3004.5264036267918</v>
      </c>
      <c r="G112" s="24">
        <v>3268.451960548598</v>
      </c>
      <c r="H112" s="24">
        <v>3473.2142026243087</v>
      </c>
      <c r="I112" s="24">
        <v>3187.4177332539366</v>
      </c>
      <c r="J112" s="24">
        <v>3437.4584781704857</v>
      </c>
      <c r="K112" s="24">
        <v>3344.7431900825459</v>
      </c>
      <c r="L112" s="24">
        <v>2949.0986838757303</v>
      </c>
      <c r="M112" s="24">
        <v>2957.5251965238472</v>
      </c>
      <c r="N112" s="24">
        <v>3335.7278453482791</v>
      </c>
      <c r="O112" s="24">
        <v>3333.2797065337145</v>
      </c>
      <c r="P112" s="24">
        <v>3095.3287838197475</v>
      </c>
      <c r="Q112" s="24">
        <v>2999.0687885208436</v>
      </c>
      <c r="R112" s="21"/>
      <c r="S112" s="42"/>
      <c r="T112" s="42">
        <f t="shared" si="10"/>
        <v>0</v>
      </c>
      <c r="U112" s="42">
        <f t="shared" si="11"/>
        <v>0</v>
      </c>
      <c r="V112" s="42">
        <f t="shared" si="12"/>
        <v>0</v>
      </c>
      <c r="W112" s="42">
        <f t="shared" si="9"/>
        <v>0</v>
      </c>
      <c r="X112" s="42" t="str">
        <f t="shared" si="7"/>
        <v/>
      </c>
      <c r="Y112" s="42" t="str">
        <f t="shared" si="8"/>
        <v/>
      </c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</row>
    <row r="113" spans="1:38" ht="14.25" customHeight="1" x14ac:dyDescent="0.25">
      <c r="A113" s="27" t="s">
        <v>444</v>
      </c>
      <c r="B113" s="26">
        <v>-734.2</v>
      </c>
      <c r="C113" s="26">
        <v>-585.53862838625798</v>
      </c>
      <c r="D113" s="26">
        <v>-842.71861577833624</v>
      </c>
      <c r="E113" s="26">
        <v>-1677.0320186503664</v>
      </c>
      <c r="F113" s="26">
        <v>-1747.5654553583645</v>
      </c>
      <c r="G113" s="26">
        <v>-893.30653496719151</v>
      </c>
      <c r="H113" s="26">
        <v>-777.17767650585256</v>
      </c>
      <c r="I113" s="26">
        <v>-864.10535048400959</v>
      </c>
      <c r="J113" s="26">
        <v>-808.2142191261604</v>
      </c>
      <c r="K113" s="26">
        <v>-81.289492758097467</v>
      </c>
      <c r="L113" s="26">
        <v>-255.83441467742543</v>
      </c>
      <c r="M113" s="26">
        <v>44.80465358386445</v>
      </c>
      <c r="N113" s="26">
        <v>-30.11970880957821</v>
      </c>
      <c r="O113" s="26">
        <v>98.048614280147504</v>
      </c>
      <c r="P113" s="26">
        <v>-330.50908027377295</v>
      </c>
      <c r="Q113" s="26"/>
      <c r="R113" s="21"/>
      <c r="S113" s="42"/>
      <c r="T113" s="42">
        <f t="shared" si="10"/>
        <v>0</v>
      </c>
      <c r="U113" s="42">
        <f t="shared" si="11"/>
        <v>0</v>
      </c>
      <c r="V113" s="42">
        <f t="shared" si="12"/>
        <v>0</v>
      </c>
      <c r="W113" s="42">
        <f t="shared" si="9"/>
        <v>1</v>
      </c>
      <c r="X113" s="42" t="str">
        <f t="shared" si="7"/>
        <v/>
      </c>
      <c r="Y113" s="42" t="str">
        <f t="shared" si="8"/>
        <v>Madagascar, Rep. of</v>
      </c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</row>
    <row r="114" spans="1:38" ht="14.25" customHeight="1" x14ac:dyDescent="0.25">
      <c r="A114" s="27" t="s">
        <v>447</v>
      </c>
      <c r="B114" s="24">
        <v>-506.71011889481508</v>
      </c>
      <c r="C114" s="24">
        <v>-306.57177552532823</v>
      </c>
      <c r="D114" s="24">
        <v>-418.02762270215385</v>
      </c>
      <c r="E114" s="24">
        <v>-693.38593758990214</v>
      </c>
      <c r="F114" s="24">
        <v>-543.63339665119042</v>
      </c>
      <c r="G114" s="24">
        <v>-969.28854425490772</v>
      </c>
      <c r="H114" s="24">
        <v>-1136.7097937027693</v>
      </c>
      <c r="I114" s="24">
        <v>-744.66777007090832</v>
      </c>
      <c r="J114" s="24">
        <v>-1236.1867884511803</v>
      </c>
      <c r="K114" s="24">
        <v>-1128.5369605986357</v>
      </c>
      <c r="L114" s="24">
        <v>-1064.4229904184001</v>
      </c>
      <c r="M114" s="24">
        <v>-1005.6133008295</v>
      </c>
      <c r="N114" s="24">
        <v>-1537.4305820422999</v>
      </c>
      <c r="O114" s="24">
        <v>-1618.12246734925</v>
      </c>
      <c r="P114" s="24">
        <v>-1837.4110390163601</v>
      </c>
      <c r="Q114" s="24"/>
      <c r="R114" s="21"/>
      <c r="S114" s="42"/>
      <c r="T114" s="42">
        <f t="shared" si="10"/>
        <v>0</v>
      </c>
      <c r="U114" s="42">
        <f t="shared" si="11"/>
        <v>0</v>
      </c>
      <c r="V114" s="42">
        <f t="shared" si="12"/>
        <v>0</v>
      </c>
      <c r="W114" s="42">
        <f t="shared" si="9"/>
        <v>1</v>
      </c>
      <c r="X114" s="42" t="str">
        <f t="shared" si="7"/>
        <v/>
      </c>
      <c r="Y114" s="42" t="str">
        <f t="shared" si="8"/>
        <v>Malawi</v>
      </c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</row>
    <row r="115" spans="1:38" ht="14.25" customHeight="1" x14ac:dyDescent="0.25">
      <c r="A115" s="27" t="s">
        <v>449</v>
      </c>
      <c r="B115" s="26">
        <v>19979.946359598729</v>
      </c>
      <c r="C115" s="26">
        <v>26199.509355388105</v>
      </c>
      <c r="D115" s="26">
        <v>29770.093207513521</v>
      </c>
      <c r="E115" s="26">
        <v>38914.368952045326</v>
      </c>
      <c r="F115" s="26">
        <v>31800.960631188445</v>
      </c>
      <c r="G115" s="26">
        <v>25643.8</v>
      </c>
      <c r="H115" s="26">
        <v>32491.635332426373</v>
      </c>
      <c r="I115" s="26">
        <v>16315.757809838029</v>
      </c>
      <c r="J115" s="26">
        <v>11205.218342857965</v>
      </c>
      <c r="K115" s="26">
        <v>14846.482442780778</v>
      </c>
      <c r="L115" s="26">
        <v>9067.5343822997147</v>
      </c>
      <c r="M115" s="26">
        <v>7132.7966768857095</v>
      </c>
      <c r="N115" s="26">
        <v>8960.1714300050553</v>
      </c>
      <c r="O115" s="26">
        <v>8026.4009346937883</v>
      </c>
      <c r="P115" s="26">
        <v>12296.149593191425</v>
      </c>
      <c r="Q115" s="26">
        <v>14847.914889029731</v>
      </c>
      <c r="R115" s="21"/>
      <c r="S115" s="42"/>
      <c r="T115" s="42">
        <f t="shared" si="10"/>
        <v>0</v>
      </c>
      <c r="U115" s="42">
        <f t="shared" si="11"/>
        <v>0</v>
      </c>
      <c r="V115" s="42">
        <f t="shared" si="12"/>
        <v>0</v>
      </c>
      <c r="W115" s="42">
        <f t="shared" si="9"/>
        <v>0</v>
      </c>
      <c r="X115" s="42" t="str">
        <f t="shared" si="7"/>
        <v/>
      </c>
      <c r="Y115" s="42" t="str">
        <f t="shared" si="8"/>
        <v/>
      </c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</row>
    <row r="116" spans="1:38" ht="14.25" customHeight="1" x14ac:dyDescent="0.25">
      <c r="A116" s="27" t="s">
        <v>451</v>
      </c>
      <c r="B116" s="24">
        <v>-273.00939521318099</v>
      </c>
      <c r="C116" s="24">
        <v>-301.97511302994502</v>
      </c>
      <c r="D116" s="24">
        <v>-268.95145713964996</v>
      </c>
      <c r="E116" s="24">
        <v>-611.70326916736997</v>
      </c>
      <c r="F116" s="24">
        <v>-220.83137484099998</v>
      </c>
      <c r="G116" s="24">
        <v>-196.08141893913998</v>
      </c>
      <c r="H116" s="24">
        <v>-383.4</v>
      </c>
      <c r="I116" s="24">
        <v>-184.492004259168</v>
      </c>
      <c r="J116" s="24">
        <v>-127.393868828818</v>
      </c>
      <c r="K116" s="24">
        <v>-117.822005741311</v>
      </c>
      <c r="L116" s="24">
        <v>-301.69671638692199</v>
      </c>
      <c r="M116" s="24">
        <v>-1032.4097152889708</v>
      </c>
      <c r="N116" s="24">
        <v>-1026.6914699274976</v>
      </c>
      <c r="O116" s="24">
        <v>-1502.5276350482209</v>
      </c>
      <c r="P116" s="24">
        <v>-1489.6293501866098</v>
      </c>
      <c r="Q116" s="24">
        <v>-1118.5254729936482</v>
      </c>
      <c r="R116" s="21"/>
      <c r="S116" s="42"/>
      <c r="T116" s="42">
        <f t="shared" si="10"/>
        <v>0</v>
      </c>
      <c r="U116" s="42">
        <f t="shared" si="11"/>
        <v>0</v>
      </c>
      <c r="V116" s="42">
        <f t="shared" si="12"/>
        <v>0</v>
      </c>
      <c r="W116" s="42">
        <f t="shared" si="9"/>
        <v>0</v>
      </c>
      <c r="X116" s="42" t="str">
        <f t="shared" si="7"/>
        <v/>
      </c>
      <c r="Y116" s="42" t="str">
        <f t="shared" si="8"/>
        <v/>
      </c>
      <c r="Z116" s="21"/>
      <c r="AA116" s="57">
        <v>1</v>
      </c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</row>
    <row r="117" spans="1:38" ht="14.25" customHeight="1" x14ac:dyDescent="0.25">
      <c r="A117" s="27" t="s">
        <v>454</v>
      </c>
      <c r="B117" s="26">
        <v>-437.7</v>
      </c>
      <c r="C117" s="26">
        <v>-218.55452589274296</v>
      </c>
      <c r="D117" s="26">
        <v>-581.137708931769</v>
      </c>
      <c r="E117" s="26">
        <v>-1063.4310207093406</v>
      </c>
      <c r="F117" s="26">
        <v>-654.86865259396723</v>
      </c>
      <c r="G117" s="26">
        <v>-1189.9401230627316</v>
      </c>
      <c r="H117" s="26">
        <v>-656.42772547088555</v>
      </c>
      <c r="I117" s="26">
        <v>-272.66689703782663</v>
      </c>
      <c r="J117" s="26">
        <v>-374.68477444980772</v>
      </c>
      <c r="K117" s="26">
        <v>-675.83548609072989</v>
      </c>
      <c r="L117" s="26">
        <v>-697.42441876844896</v>
      </c>
      <c r="M117" s="26">
        <v>-1015.1485595360834</v>
      </c>
      <c r="N117" s="26">
        <v>-1209.9227347497858</v>
      </c>
      <c r="O117" s="26">
        <v>-835.84658357263686</v>
      </c>
      <c r="P117" s="26"/>
      <c r="Q117" s="26"/>
      <c r="R117" s="21"/>
      <c r="S117" s="42"/>
      <c r="T117" s="42">
        <f t="shared" si="10"/>
        <v>0</v>
      </c>
      <c r="U117" s="42">
        <f t="shared" si="11"/>
        <v>0</v>
      </c>
      <c r="V117" s="42">
        <f t="shared" si="12"/>
        <v>1</v>
      </c>
      <c r="W117" s="42">
        <f t="shared" si="9"/>
        <v>1</v>
      </c>
      <c r="X117" s="42" t="str">
        <f t="shared" si="7"/>
        <v>Mali</v>
      </c>
      <c r="Y117" s="42" t="str">
        <f t="shared" si="8"/>
        <v>Mali</v>
      </c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</row>
    <row r="118" spans="1:38" ht="14.25" customHeight="1" x14ac:dyDescent="0.25">
      <c r="A118" s="27" t="s">
        <v>458</v>
      </c>
      <c r="B118" s="24">
        <v>-417.87141871791715</v>
      </c>
      <c r="C118" s="24">
        <v>-530.70034916780787</v>
      </c>
      <c r="D118" s="24">
        <v>-159.23913472508426</v>
      </c>
      <c r="E118" s="24">
        <v>-76.962232427757186</v>
      </c>
      <c r="F118" s="24">
        <v>-557.79438617987375</v>
      </c>
      <c r="G118" s="24">
        <v>-419.7025666255812</v>
      </c>
      <c r="H118" s="24">
        <v>-13.00917801117834</v>
      </c>
      <c r="I118" s="24">
        <v>151.21509384645503</v>
      </c>
      <c r="J118" s="24">
        <v>270.31405224615952</v>
      </c>
      <c r="K118" s="24">
        <v>991.72810317515609</v>
      </c>
      <c r="L118" s="24">
        <v>300.54250719618619</v>
      </c>
      <c r="M118" s="24">
        <v>-66.359745161427583</v>
      </c>
      <c r="N118" s="24">
        <v>652.43595527992022</v>
      </c>
      <c r="O118" s="24">
        <v>925.98027365238977</v>
      </c>
      <c r="P118" s="24">
        <v>873.14621152496204</v>
      </c>
      <c r="Q118" s="24">
        <v>-575.87754366283627</v>
      </c>
      <c r="R118" s="21"/>
      <c r="S118" s="42"/>
      <c r="T118" s="42">
        <f t="shared" si="10"/>
        <v>0</v>
      </c>
      <c r="U118" s="42">
        <f t="shared" si="11"/>
        <v>0</v>
      </c>
      <c r="V118" s="42">
        <f t="shared" si="12"/>
        <v>0</v>
      </c>
      <c r="W118" s="42">
        <f t="shared" si="9"/>
        <v>0</v>
      </c>
      <c r="X118" s="42" t="str">
        <f t="shared" si="7"/>
        <v/>
      </c>
      <c r="Y118" s="42" t="str">
        <f t="shared" si="8"/>
        <v/>
      </c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</row>
    <row r="119" spans="1:38" ht="14.25" customHeight="1" x14ac:dyDescent="0.25">
      <c r="A119" s="27" t="s">
        <v>459</v>
      </c>
      <c r="B119" s="26">
        <v>-2.5</v>
      </c>
      <c r="C119" s="26">
        <v>-6.1829358875384095</v>
      </c>
      <c r="D119" s="26">
        <v>-8.222529681175299</v>
      </c>
      <c r="E119" s="26">
        <v>-5.5160758987402092</v>
      </c>
      <c r="F119" s="26">
        <v>-26.4004638943773</v>
      </c>
      <c r="G119" s="26">
        <v>-14.3404388339408</v>
      </c>
      <c r="H119" s="26">
        <v>-5.7792473322124396</v>
      </c>
      <c r="I119" s="26">
        <v>-19.6115394879759</v>
      </c>
      <c r="J119" s="26">
        <v>-28.917492153762602</v>
      </c>
      <c r="K119" s="26">
        <v>-4.8793685720449398</v>
      </c>
      <c r="L119" s="26">
        <v>-7.0322356627995104</v>
      </c>
      <c r="M119" s="26">
        <v>-16.2130121421098</v>
      </c>
      <c r="N119" s="26">
        <v>12.920481329528101</v>
      </c>
      <c r="O119" s="26">
        <v>53.031256530613199</v>
      </c>
      <c r="P119" s="26"/>
      <c r="Q119" s="26"/>
      <c r="R119" s="21"/>
      <c r="S119" s="42"/>
      <c r="T119" s="42">
        <f t="shared" si="10"/>
        <v>0</v>
      </c>
      <c r="U119" s="42">
        <f t="shared" si="11"/>
        <v>0</v>
      </c>
      <c r="V119" s="42">
        <f t="shared" si="12"/>
        <v>1</v>
      </c>
      <c r="W119" s="42">
        <f t="shared" si="9"/>
        <v>1</v>
      </c>
      <c r="X119" s="42" t="str">
        <f t="shared" si="7"/>
        <v>Marshall Islands, Rep. of the</v>
      </c>
      <c r="Y119" s="42" t="str">
        <f t="shared" si="8"/>
        <v>Marshall Islands, Rep. of the</v>
      </c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</row>
    <row r="120" spans="1:38" ht="14.25" customHeight="1" x14ac:dyDescent="0.25">
      <c r="A120" s="27" t="s">
        <v>463</v>
      </c>
      <c r="B120" s="24"/>
      <c r="C120" s="24"/>
      <c r="D120" s="24"/>
      <c r="E120" s="24"/>
      <c r="F120" s="24"/>
      <c r="G120" s="24"/>
      <c r="H120" s="24"/>
      <c r="I120" s="24">
        <v>-1226.0922863739077</v>
      </c>
      <c r="J120" s="24">
        <v>-1261.7589694744836</v>
      </c>
      <c r="K120" s="24">
        <v>-1473.1182274093428</v>
      </c>
      <c r="L120" s="24">
        <v>-955.94693813189178</v>
      </c>
      <c r="M120" s="24">
        <v>-706.78551628966318</v>
      </c>
      <c r="N120" s="24">
        <v>-709</v>
      </c>
      <c r="O120" s="24">
        <v>-972.886440025002</v>
      </c>
      <c r="P120" s="24">
        <v>-831.10640185114801</v>
      </c>
      <c r="Q120" s="24"/>
      <c r="R120" s="21"/>
      <c r="S120" s="42"/>
      <c r="T120" s="42">
        <f t="shared" si="10"/>
        <v>0</v>
      </c>
      <c r="U120" s="42">
        <f t="shared" si="11"/>
        <v>0</v>
      </c>
      <c r="V120" s="42">
        <f t="shared" si="12"/>
        <v>0</v>
      </c>
      <c r="W120" s="42">
        <f t="shared" si="9"/>
        <v>1</v>
      </c>
      <c r="X120" s="42" t="str">
        <f t="shared" si="7"/>
        <v/>
      </c>
      <c r="Y120" s="42" t="str">
        <f t="shared" si="8"/>
        <v>Mauritania, Islamic Rep. of</v>
      </c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</row>
    <row r="121" spans="1:38" ht="14.25" customHeight="1" x14ac:dyDescent="0.25">
      <c r="A121" s="27" t="s">
        <v>473</v>
      </c>
      <c r="B121" s="26">
        <v>-323.95147821492435</v>
      </c>
      <c r="C121" s="26">
        <v>-604.41027831440465</v>
      </c>
      <c r="D121" s="26">
        <v>-433.93495537692144</v>
      </c>
      <c r="E121" s="26">
        <v>-975.76409775197135</v>
      </c>
      <c r="F121" s="26">
        <v>-654.97164734338412</v>
      </c>
      <c r="G121" s="26">
        <v>-1005.7735292344711</v>
      </c>
      <c r="H121" s="26">
        <v>-1560.2991252777495</v>
      </c>
      <c r="I121" s="26">
        <v>-827.51207906000798</v>
      </c>
      <c r="J121" s="26">
        <v>-750.3</v>
      </c>
      <c r="K121" s="26">
        <v>-690.03075732753439</v>
      </c>
      <c r="L121" s="26">
        <v>-416.98441739152196</v>
      </c>
      <c r="M121" s="26">
        <v>-491.35151736128546</v>
      </c>
      <c r="N121" s="26">
        <v>-612.22740131407738</v>
      </c>
      <c r="O121" s="26">
        <v>-555.39297761516127</v>
      </c>
      <c r="P121" s="26">
        <v>-756.26549976008891</v>
      </c>
      <c r="Q121" s="26">
        <v>-1382.5728053351058</v>
      </c>
      <c r="R121" s="21"/>
      <c r="S121" s="42"/>
      <c r="T121" s="42">
        <f t="shared" si="10"/>
        <v>0</v>
      </c>
      <c r="U121" s="42">
        <f t="shared" si="11"/>
        <v>0</v>
      </c>
      <c r="V121" s="42">
        <f t="shared" si="12"/>
        <v>0</v>
      </c>
      <c r="W121" s="42">
        <f t="shared" si="9"/>
        <v>0</v>
      </c>
      <c r="X121" s="42" t="str">
        <f t="shared" si="7"/>
        <v/>
      </c>
      <c r="Y121" s="42" t="str">
        <f t="shared" si="8"/>
        <v/>
      </c>
      <c r="Z121" s="21"/>
      <c r="AA121" s="57">
        <v>1</v>
      </c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</row>
    <row r="122" spans="1:38" ht="14.25" customHeight="1" x14ac:dyDescent="0.25">
      <c r="A122" s="27" t="s">
        <v>476</v>
      </c>
      <c r="B122" s="24">
        <v>-9053.2048731376999</v>
      </c>
      <c r="C122" s="24">
        <v>-3551.4</v>
      </c>
      <c r="D122" s="24">
        <v>-9897.4871619999994</v>
      </c>
      <c r="E122" s="24">
        <v>-16808.690426999961</v>
      </c>
      <c r="F122" s="24">
        <v>-7757.1619650000202</v>
      </c>
      <c r="G122" s="24">
        <v>-4830.00172200003</v>
      </c>
      <c r="H122" s="24">
        <v>-11888.922911</v>
      </c>
      <c r="I122" s="24">
        <v>-18636.570476999968</v>
      </c>
      <c r="J122" s="24">
        <v>-31516.728042999981</v>
      </c>
      <c r="K122" s="24">
        <v>-25427.221532</v>
      </c>
      <c r="L122" s="24">
        <v>-31057.805132999973</v>
      </c>
      <c r="M122" s="24">
        <v>-24351.94460999993</v>
      </c>
      <c r="N122" s="24">
        <v>-20434.281744</v>
      </c>
      <c r="O122" s="24">
        <v>-25339.472661000018</v>
      </c>
      <c r="P122" s="24">
        <v>-4238.3308010000455</v>
      </c>
      <c r="Q122" s="24">
        <v>26570.569528</v>
      </c>
      <c r="R122" s="21"/>
      <c r="S122" s="42"/>
      <c r="T122" s="42">
        <f t="shared" si="10"/>
        <v>0</v>
      </c>
      <c r="U122" s="42">
        <f t="shared" si="11"/>
        <v>0</v>
      </c>
      <c r="V122" s="42">
        <f t="shared" si="12"/>
        <v>0</v>
      </c>
      <c r="W122" s="42">
        <f t="shared" si="9"/>
        <v>0</v>
      </c>
      <c r="X122" s="42" t="str">
        <f t="shared" si="7"/>
        <v/>
      </c>
      <c r="Y122" s="42" t="str">
        <f t="shared" si="8"/>
        <v/>
      </c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</row>
    <row r="123" spans="1:38" ht="14.25" customHeight="1" x14ac:dyDescent="0.25">
      <c r="A123" s="27" t="s">
        <v>478</v>
      </c>
      <c r="B123" s="26"/>
      <c r="C123" s="26"/>
      <c r="D123" s="26"/>
      <c r="E123" s="26"/>
      <c r="F123" s="26">
        <v>-38.299999999999997</v>
      </c>
      <c r="G123" s="26">
        <v>-24.572700000000001</v>
      </c>
      <c r="H123" s="26">
        <v>-44.221400000000003</v>
      </c>
      <c r="I123" s="26">
        <v>-23.832100000000001</v>
      </c>
      <c r="J123" s="26">
        <v>-2.1734</v>
      </c>
      <c r="K123" s="26">
        <v>22.407599999999999</v>
      </c>
      <c r="L123" s="26"/>
      <c r="M123" s="26"/>
      <c r="N123" s="26"/>
      <c r="O123" s="26"/>
      <c r="P123" s="26"/>
      <c r="Q123" s="26"/>
      <c r="R123" s="21"/>
      <c r="S123" s="42"/>
      <c r="T123" s="42">
        <f t="shared" si="10"/>
        <v>1</v>
      </c>
      <c r="U123" s="42">
        <f t="shared" si="11"/>
        <v>1</v>
      </c>
      <c r="V123" s="42">
        <f t="shared" si="12"/>
        <v>1</v>
      </c>
      <c r="W123" s="42">
        <f t="shared" si="9"/>
        <v>1</v>
      </c>
      <c r="X123" s="42" t="str">
        <f t="shared" si="7"/>
        <v>Micronesia, Federated States of</v>
      </c>
      <c r="Y123" s="42" t="str">
        <f t="shared" si="8"/>
        <v>Micronesia, Federated States of</v>
      </c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</row>
    <row r="124" spans="1:38" ht="14.25" customHeight="1" x14ac:dyDescent="0.25">
      <c r="A124" s="27" t="s">
        <v>490</v>
      </c>
      <c r="B124" s="24">
        <v>-225.81</v>
      </c>
      <c r="C124" s="24">
        <v>-386.42</v>
      </c>
      <c r="D124" s="24">
        <v>-671.1</v>
      </c>
      <c r="E124" s="24">
        <v>-975.57</v>
      </c>
      <c r="F124" s="24">
        <v>-485.2</v>
      </c>
      <c r="G124" s="24">
        <v>-481.468750356665</v>
      </c>
      <c r="H124" s="24">
        <v>-851.95393783666691</v>
      </c>
      <c r="I124" s="24">
        <v>-643.62</v>
      </c>
      <c r="J124" s="24">
        <v>-490.31</v>
      </c>
      <c r="K124" s="24">
        <v>-568.29999999999995</v>
      </c>
      <c r="L124" s="24">
        <v>-462.84</v>
      </c>
      <c r="M124" s="24">
        <v>-282.2999999999995</v>
      </c>
      <c r="N124" s="24">
        <v>-554.52</v>
      </c>
      <c r="O124" s="24">
        <v>-1185.8599999999999</v>
      </c>
      <c r="P124" s="24">
        <v>-1119.07</v>
      </c>
      <c r="Q124" s="24">
        <v>-795.72890554722596</v>
      </c>
      <c r="R124" s="21"/>
      <c r="S124" s="42"/>
      <c r="T124" s="42">
        <f t="shared" si="10"/>
        <v>0</v>
      </c>
      <c r="U124" s="42">
        <f t="shared" si="11"/>
        <v>0</v>
      </c>
      <c r="V124" s="42">
        <f t="shared" si="12"/>
        <v>0</v>
      </c>
      <c r="W124" s="42">
        <f t="shared" si="9"/>
        <v>0</v>
      </c>
      <c r="X124" s="42" t="str">
        <f t="shared" si="7"/>
        <v/>
      </c>
      <c r="Y124" s="42" t="str">
        <f t="shared" si="8"/>
        <v/>
      </c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</row>
    <row r="125" spans="1:38" ht="14.25" customHeight="1" x14ac:dyDescent="0.25">
      <c r="A125" s="27" t="s">
        <v>492</v>
      </c>
      <c r="B125" s="26">
        <v>87.510299511743312</v>
      </c>
      <c r="C125" s="26">
        <v>372.15559648415001</v>
      </c>
      <c r="D125" s="26">
        <v>171.7873356022053</v>
      </c>
      <c r="E125" s="26">
        <v>-690.74225148858545</v>
      </c>
      <c r="F125" s="26">
        <v>-341.78322424284443</v>
      </c>
      <c r="G125" s="26">
        <v>-885.47213654661516</v>
      </c>
      <c r="H125" s="26">
        <v>-4512.180734477769</v>
      </c>
      <c r="I125" s="26">
        <v>-5380.6974817301098</v>
      </c>
      <c r="J125" s="26">
        <v>-4731.8425979644808</v>
      </c>
      <c r="K125" s="26">
        <v>-1934.3419901923758</v>
      </c>
      <c r="L125" s="26">
        <v>-948.45540295459568</v>
      </c>
      <c r="M125" s="26">
        <v>-699.6710112200285</v>
      </c>
      <c r="N125" s="26">
        <v>-1155.443731574366</v>
      </c>
      <c r="O125" s="26">
        <v>-1902.5075116366061</v>
      </c>
      <c r="P125" s="26">
        <v>-2161.6868153896121</v>
      </c>
      <c r="Q125" s="26">
        <v>-576.20763440170697</v>
      </c>
      <c r="R125" s="21"/>
      <c r="S125" s="42"/>
      <c r="T125" s="42">
        <f t="shared" si="10"/>
        <v>0</v>
      </c>
      <c r="U125" s="42">
        <f t="shared" si="11"/>
        <v>0</v>
      </c>
      <c r="V125" s="42">
        <f t="shared" si="12"/>
        <v>0</v>
      </c>
      <c r="W125" s="42">
        <f t="shared" si="9"/>
        <v>0</v>
      </c>
      <c r="X125" s="42" t="str">
        <f t="shared" si="7"/>
        <v/>
      </c>
      <c r="Y125" s="42" t="str">
        <f t="shared" si="8"/>
        <v/>
      </c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</row>
    <row r="126" spans="1:38" ht="14.25" customHeight="1" x14ac:dyDescent="0.25">
      <c r="A126" s="27" t="s">
        <v>493</v>
      </c>
      <c r="B126" s="24"/>
      <c r="C126" s="24"/>
      <c r="D126" s="24">
        <v>-1464.0694351696843</v>
      </c>
      <c r="E126" s="24">
        <v>-2256.801720015681</v>
      </c>
      <c r="F126" s="24">
        <v>-1151.541797766547</v>
      </c>
      <c r="G126" s="24">
        <v>-852.1</v>
      </c>
      <c r="H126" s="24">
        <v>-664.73230498534826</v>
      </c>
      <c r="I126" s="24">
        <v>-638.66237905326057</v>
      </c>
      <c r="J126" s="24">
        <v>-511.43332716403478</v>
      </c>
      <c r="K126" s="24">
        <v>-570.43852725350189</v>
      </c>
      <c r="L126" s="24">
        <v>-443.13837964540664</v>
      </c>
      <c r="M126" s="24">
        <v>-707.48730976972388</v>
      </c>
      <c r="N126" s="24">
        <v>-761.41065694889062</v>
      </c>
      <c r="O126" s="24">
        <v>-943.03163812491493</v>
      </c>
      <c r="P126" s="24">
        <v>-837.22275070277487</v>
      </c>
      <c r="Q126" s="24">
        <v>-1235.4323148080575</v>
      </c>
      <c r="R126" s="21"/>
      <c r="S126" s="42"/>
      <c r="T126" s="42">
        <f t="shared" si="10"/>
        <v>0</v>
      </c>
      <c r="U126" s="42">
        <f t="shared" si="11"/>
        <v>0</v>
      </c>
      <c r="V126" s="42">
        <f t="shared" si="12"/>
        <v>0</v>
      </c>
      <c r="W126" s="42">
        <f t="shared" si="9"/>
        <v>0</v>
      </c>
      <c r="X126" s="42" t="str">
        <f t="shared" si="7"/>
        <v/>
      </c>
      <c r="Y126" s="42" t="str">
        <f t="shared" si="8"/>
        <v/>
      </c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</row>
    <row r="127" spans="1:38" ht="14.25" customHeight="1" x14ac:dyDescent="0.25">
      <c r="A127" s="27" t="s">
        <v>497</v>
      </c>
      <c r="B127" s="26">
        <v>-15.826730370370369</v>
      </c>
      <c r="C127" s="26">
        <v>-7.5378318518518519</v>
      </c>
      <c r="D127" s="26">
        <v>-10.417107407407407</v>
      </c>
      <c r="E127" s="26">
        <v>-19.68694</v>
      </c>
      <c r="F127" s="26">
        <v>-12.704739999999999</v>
      </c>
      <c r="G127" s="26">
        <v>-19.47727037037037</v>
      </c>
      <c r="H127" s="26">
        <v>-10.066948314814814</v>
      </c>
      <c r="I127" s="26">
        <v>-13.598408585185185</v>
      </c>
      <c r="J127" s="26">
        <v>-27.461943514814813</v>
      </c>
      <c r="K127" s="26">
        <v>-11.715923312550981</v>
      </c>
      <c r="L127" s="26">
        <v>-0.7775823956655683</v>
      </c>
      <c r="M127" s="26">
        <v>-7.6275287207571543</v>
      </c>
      <c r="N127" s="26">
        <v>-6.05464139197238</v>
      </c>
      <c r="O127" s="26">
        <v>-2.0873570662660841</v>
      </c>
      <c r="P127" s="26">
        <v>-0.72250085605655545</v>
      </c>
      <c r="Q127" s="26">
        <v>7.0130772170470213</v>
      </c>
      <c r="R127" s="21"/>
      <c r="S127" s="42"/>
      <c r="T127" s="42">
        <f t="shared" si="10"/>
        <v>0</v>
      </c>
      <c r="U127" s="42">
        <f t="shared" si="11"/>
        <v>0</v>
      </c>
      <c r="V127" s="42">
        <f t="shared" si="12"/>
        <v>0</v>
      </c>
      <c r="W127" s="42">
        <f t="shared" si="9"/>
        <v>0</v>
      </c>
      <c r="X127" s="42" t="str">
        <f t="shared" si="7"/>
        <v/>
      </c>
      <c r="Y127" s="42" t="str">
        <f t="shared" si="8"/>
        <v/>
      </c>
      <c r="Z127" s="21"/>
      <c r="AA127" s="21">
        <v>1</v>
      </c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</row>
    <row r="128" spans="1:38" ht="14.25" customHeight="1" x14ac:dyDescent="0.25">
      <c r="A128" s="27" t="s">
        <v>501</v>
      </c>
      <c r="B128" s="24">
        <v>1040.5672782362499</v>
      </c>
      <c r="C128" s="24">
        <v>1411.2345015441886</v>
      </c>
      <c r="D128" s="24">
        <v>-122.03647379150617</v>
      </c>
      <c r="E128" s="24">
        <v>-4528.4771799765267</v>
      </c>
      <c r="F128" s="24">
        <v>-4971.3306523146366</v>
      </c>
      <c r="G128" s="24">
        <v>-3925.1691245372544</v>
      </c>
      <c r="H128" s="24">
        <v>-7999.5984221286062</v>
      </c>
      <c r="I128" s="24">
        <v>-9571.2676518658336</v>
      </c>
      <c r="J128" s="24">
        <v>-7844.0206447275896</v>
      </c>
      <c r="K128" s="24">
        <v>-6597.3</v>
      </c>
      <c r="L128" s="24">
        <v>-2160.6966774023822</v>
      </c>
      <c r="M128" s="24">
        <v>-4179.6695867282851</v>
      </c>
      <c r="N128" s="24">
        <v>-3677.2550136836553</v>
      </c>
      <c r="O128" s="24">
        <v>-6205.2088617204399</v>
      </c>
      <c r="P128" s="24">
        <v>-4406.7599406862928</v>
      </c>
      <c r="Q128" s="24">
        <v>-1633.348614140242</v>
      </c>
      <c r="R128" s="21"/>
      <c r="S128" s="42"/>
      <c r="T128" s="42">
        <f t="shared" si="10"/>
        <v>0</v>
      </c>
      <c r="U128" s="42">
        <f t="shared" si="11"/>
        <v>0</v>
      </c>
      <c r="V128" s="42">
        <f t="shared" si="12"/>
        <v>0</v>
      </c>
      <c r="W128" s="42">
        <f t="shared" si="9"/>
        <v>0</v>
      </c>
      <c r="X128" s="42" t="str">
        <f t="shared" si="7"/>
        <v/>
      </c>
      <c r="Y128" s="42" t="str">
        <f t="shared" si="8"/>
        <v/>
      </c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</row>
    <row r="129" spans="1:38" ht="14.25" customHeight="1" x14ac:dyDescent="0.25">
      <c r="A129" s="27" t="s">
        <v>503</v>
      </c>
      <c r="B129" s="26">
        <v>-760.59253712613292</v>
      </c>
      <c r="C129" s="26">
        <v>-755.42833140969708</v>
      </c>
      <c r="D129" s="26">
        <v>-786.19662824985005</v>
      </c>
      <c r="E129" s="26">
        <v>-1147.2028599185057</v>
      </c>
      <c r="F129" s="26">
        <v>-1226.1875716602299</v>
      </c>
      <c r="G129" s="26">
        <v>-1679.4409171726188</v>
      </c>
      <c r="H129" s="26">
        <v>-3328.8619008422097</v>
      </c>
      <c r="I129" s="26">
        <v>-6789.9774720380201</v>
      </c>
      <c r="J129" s="26">
        <v>-6253.4462335510998</v>
      </c>
      <c r="K129" s="26">
        <v>-5797.1455433413921</v>
      </c>
      <c r="L129" s="26">
        <v>-5967.85029605213</v>
      </c>
      <c r="M129" s="26">
        <v>-3845.999937590072</v>
      </c>
      <c r="N129" s="26">
        <v>-2585.5458616679803</v>
      </c>
      <c r="O129" s="26">
        <v>-4500.7621076333307</v>
      </c>
      <c r="P129" s="26">
        <v>-3022.3471547710546</v>
      </c>
      <c r="Q129" s="26">
        <v>-3812.7914421758455</v>
      </c>
      <c r="R129" s="21"/>
      <c r="S129" s="42"/>
      <c r="T129" s="42">
        <f t="shared" si="10"/>
        <v>0</v>
      </c>
      <c r="U129" s="42">
        <f t="shared" si="11"/>
        <v>0</v>
      </c>
      <c r="V129" s="42">
        <f t="shared" si="12"/>
        <v>0</v>
      </c>
      <c r="W129" s="42">
        <f t="shared" si="9"/>
        <v>0</v>
      </c>
      <c r="X129" s="42" t="str">
        <f t="shared" si="7"/>
        <v/>
      </c>
      <c r="Y129" s="42" t="str">
        <f t="shared" si="8"/>
        <v/>
      </c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</row>
    <row r="130" spans="1:38" ht="14.25" customHeight="1" x14ac:dyDescent="0.25">
      <c r="A130" s="27" t="s">
        <v>504</v>
      </c>
      <c r="B130" s="24">
        <v>581.82250916465807</v>
      </c>
      <c r="C130" s="24">
        <v>793.88529013114896</v>
      </c>
      <c r="D130" s="24">
        <v>1380.7409248100632</v>
      </c>
      <c r="E130" s="24">
        <v>1247.0285510320571</v>
      </c>
      <c r="F130" s="24">
        <v>986.00964390003742</v>
      </c>
      <c r="G130" s="24">
        <v>1574.1567472650549</v>
      </c>
      <c r="H130" s="24">
        <v>-1561.122334324501</v>
      </c>
      <c r="I130" s="24">
        <v>-1259.6467523722986</v>
      </c>
      <c r="J130" s="24">
        <v>-388.6</v>
      </c>
      <c r="K130" s="24">
        <v>-2425.2412797701218</v>
      </c>
      <c r="L130" s="24">
        <v>-3038.2306152290926</v>
      </c>
      <c r="M130" s="24">
        <v>-1827.3397121284263</v>
      </c>
      <c r="N130" s="24">
        <v>-4794.6301485293352</v>
      </c>
      <c r="O130" s="24">
        <v>-2398.1939492432148</v>
      </c>
      <c r="P130" s="24">
        <v>240.17912518934432</v>
      </c>
      <c r="Q130" s="24"/>
      <c r="R130" s="21"/>
      <c r="S130" s="42"/>
      <c r="T130" s="42">
        <f t="shared" si="10"/>
        <v>0</v>
      </c>
      <c r="U130" s="42">
        <f t="shared" si="11"/>
        <v>0</v>
      </c>
      <c r="V130" s="42">
        <f t="shared" si="12"/>
        <v>0</v>
      </c>
      <c r="W130" s="42">
        <f t="shared" si="9"/>
        <v>1</v>
      </c>
      <c r="X130" s="42" t="str">
        <f t="shared" si="7"/>
        <v/>
      </c>
      <c r="Y130" s="42" t="str">
        <f t="shared" si="8"/>
        <v>Myanmar</v>
      </c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</row>
    <row r="131" spans="1:38" ht="14.25" customHeight="1" x14ac:dyDescent="0.25">
      <c r="A131" s="27" t="s">
        <v>507</v>
      </c>
      <c r="B131" s="26">
        <v>329.44309777832927</v>
      </c>
      <c r="C131" s="26">
        <v>1082.8613071857148</v>
      </c>
      <c r="D131" s="26">
        <v>747.8238005741282</v>
      </c>
      <c r="E131" s="26">
        <v>-9.2147037678122814</v>
      </c>
      <c r="F131" s="26">
        <v>-305.3</v>
      </c>
      <c r="G131" s="26">
        <v>-438.55593984030185</v>
      </c>
      <c r="H131" s="26">
        <v>-838.67235505163148</v>
      </c>
      <c r="I131" s="26">
        <v>-1099.9710782734819</v>
      </c>
      <c r="J131" s="26">
        <v>-976.64900161969285</v>
      </c>
      <c r="K131" s="26">
        <v>-1154.6540633687882</v>
      </c>
      <c r="L131" s="26">
        <v>-1540.0108435344205</v>
      </c>
      <c r="M131" s="26">
        <v>-1750.5095075433201</v>
      </c>
      <c r="N131" s="26">
        <v>-547.85475281434856</v>
      </c>
      <c r="O131" s="26">
        <v>-465.62919253630901</v>
      </c>
      <c r="P131" s="26">
        <v>-215.838429406562</v>
      </c>
      <c r="Q131" s="26">
        <v>179.53521788658404</v>
      </c>
      <c r="R131" s="21"/>
      <c r="S131" s="42"/>
      <c r="T131" s="42">
        <f t="shared" si="10"/>
        <v>0</v>
      </c>
      <c r="U131" s="42">
        <f t="shared" si="11"/>
        <v>0</v>
      </c>
      <c r="V131" s="42">
        <f t="shared" si="12"/>
        <v>0</v>
      </c>
      <c r="W131" s="42">
        <f t="shared" si="9"/>
        <v>0</v>
      </c>
      <c r="X131" s="42" t="str">
        <f t="shared" si="7"/>
        <v/>
      </c>
      <c r="Y131" s="42" t="str">
        <f t="shared" si="8"/>
        <v/>
      </c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</row>
    <row r="132" spans="1:38" ht="14.25" customHeight="1" x14ac:dyDescent="0.25">
      <c r="A132" s="27" t="s">
        <v>509</v>
      </c>
      <c r="B132" s="24"/>
      <c r="C132" s="24"/>
      <c r="D132" s="24"/>
      <c r="E132" s="24">
        <v>18.600000000000001</v>
      </c>
      <c r="F132" s="24">
        <v>29.94489154478174</v>
      </c>
      <c r="G132" s="24">
        <v>23.679103789389885</v>
      </c>
      <c r="H132" s="24">
        <v>19.760151508714809</v>
      </c>
      <c r="I132" s="24">
        <v>34.86191067569132</v>
      </c>
      <c r="J132" s="24">
        <v>45.855066290642533</v>
      </c>
      <c r="K132" s="24">
        <v>26.029493695120919</v>
      </c>
      <c r="L132" s="24">
        <v>-16.701707682895275</v>
      </c>
      <c r="M132" s="24">
        <v>2.0793696693151995</v>
      </c>
      <c r="N132" s="24">
        <v>14.109926573251746</v>
      </c>
      <c r="O132" s="24">
        <v>8.4064083401481913</v>
      </c>
      <c r="P132" s="24"/>
      <c r="Q132" s="24"/>
      <c r="R132" s="21"/>
      <c r="S132" s="42"/>
      <c r="T132" s="42">
        <f t="shared" si="10"/>
        <v>0</v>
      </c>
      <c r="U132" s="42">
        <f t="shared" si="11"/>
        <v>0</v>
      </c>
      <c r="V132" s="42">
        <f t="shared" si="12"/>
        <v>1</v>
      </c>
      <c r="W132" s="42">
        <f t="shared" si="9"/>
        <v>1</v>
      </c>
      <c r="X132" s="42" t="str">
        <f t="shared" si="7"/>
        <v>Nauru, Rep. of</v>
      </c>
      <c r="Y132" s="42" t="str">
        <f t="shared" si="8"/>
        <v>Nauru, Rep. of</v>
      </c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</row>
    <row r="133" spans="1:38" ht="14.25" customHeight="1" x14ac:dyDescent="0.25">
      <c r="A133" s="27" t="s">
        <v>516</v>
      </c>
      <c r="B133" s="26">
        <v>153.09470723020851</v>
      </c>
      <c r="C133" s="26">
        <v>150.08061943749038</v>
      </c>
      <c r="D133" s="26">
        <v>5.6594826624514463</v>
      </c>
      <c r="E133" s="26">
        <v>733.34181231348066</v>
      </c>
      <c r="F133" s="26">
        <v>21.414155629329979</v>
      </c>
      <c r="G133" s="26">
        <v>-127.61574303021717</v>
      </c>
      <c r="H133" s="26">
        <v>288.60465024601876</v>
      </c>
      <c r="I133" s="26">
        <v>577.45589835532837</v>
      </c>
      <c r="J133" s="26">
        <v>1159.3877657380924</v>
      </c>
      <c r="K133" s="26">
        <v>496.22711317015819</v>
      </c>
      <c r="L133" s="26">
        <v>2446.6304000428427</v>
      </c>
      <c r="M133" s="26">
        <v>-167.82991888531637</v>
      </c>
      <c r="N133" s="26">
        <v>-1032.6428159455065</v>
      </c>
      <c r="O133" s="26">
        <v>-2774.6722206922345</v>
      </c>
      <c r="P133" s="26">
        <v>-1713.5524902528266</v>
      </c>
      <c r="Q133" s="26">
        <v>-49.992291272835374</v>
      </c>
      <c r="R133" s="21"/>
      <c r="S133" s="42"/>
      <c r="T133" s="42">
        <f t="shared" si="10"/>
        <v>0</v>
      </c>
      <c r="U133" s="42">
        <f t="shared" si="11"/>
        <v>0</v>
      </c>
      <c r="V133" s="42">
        <f t="shared" si="12"/>
        <v>0</v>
      </c>
      <c r="W133" s="42">
        <f t="shared" si="9"/>
        <v>0</v>
      </c>
      <c r="X133" s="42" t="str">
        <f t="shared" si="7"/>
        <v/>
      </c>
      <c r="Y133" s="42" t="str">
        <f t="shared" si="8"/>
        <v/>
      </c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</row>
    <row r="134" spans="1:38" ht="14.25" customHeight="1" x14ac:dyDescent="0.25">
      <c r="A134" s="27" t="s">
        <v>517</v>
      </c>
      <c r="B134" s="24">
        <v>-105.79776536312848</v>
      </c>
      <c r="C134" s="24">
        <v>-201.98994413407823</v>
      </c>
      <c r="D134" s="24">
        <v>-563.0614525139664</v>
      </c>
      <c r="E134" s="24">
        <v>-845.82960893854749</v>
      </c>
      <c r="F134" s="24">
        <v>-339.95418994413404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42"/>
      <c r="T134" s="42">
        <f t="shared" si="10"/>
        <v>1</v>
      </c>
      <c r="U134" s="42">
        <f t="shared" si="11"/>
        <v>1</v>
      </c>
      <c r="V134" s="42">
        <f t="shared" si="12"/>
        <v>1</v>
      </c>
      <c r="W134" s="42">
        <f t="shared" si="9"/>
        <v>1</v>
      </c>
      <c r="X134" s="42" t="str">
        <f t="shared" ref="X134:X197" si="13">IF(V134=0, "", $A134)</f>
        <v>Netherlands Antilles</v>
      </c>
      <c r="Y134" s="42" t="str">
        <f t="shared" ref="Y134:Y197" si="14">IF(W134=0, "", $A134)</f>
        <v>Netherlands Antilles</v>
      </c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</row>
    <row r="135" spans="1:38" ht="14.25" customHeight="1" x14ac:dyDescent="0.25">
      <c r="A135" s="27" t="s">
        <v>529</v>
      </c>
      <c r="B135" s="26">
        <v>41570.269413238952</v>
      </c>
      <c r="C135" s="26">
        <v>57194.899544272339</v>
      </c>
      <c r="D135" s="26">
        <v>50053.545967908649</v>
      </c>
      <c r="E135" s="26">
        <v>38962.664854220122</v>
      </c>
      <c r="F135" s="26">
        <v>50062.869721638657</v>
      </c>
      <c r="G135" s="26">
        <v>61803.347055122649</v>
      </c>
      <c r="H135" s="26">
        <v>81373.336077921995</v>
      </c>
      <c r="I135" s="26">
        <v>89514.058235688746</v>
      </c>
      <c r="J135" s="26">
        <v>85496.733373187744</v>
      </c>
      <c r="K135" s="26">
        <v>75952.978907921293</v>
      </c>
      <c r="L135" s="26">
        <v>48549.451527313024</v>
      </c>
      <c r="M135" s="26">
        <v>62924.713648236648</v>
      </c>
      <c r="N135" s="26">
        <v>90183.893396968968</v>
      </c>
      <c r="O135" s="26">
        <v>99005.769056987367</v>
      </c>
      <c r="P135" s="26">
        <v>90206.420131168983</v>
      </c>
      <c r="Q135" s="26">
        <v>71062.442223441394</v>
      </c>
      <c r="R135" s="21"/>
      <c r="S135" s="42"/>
      <c r="T135" s="42">
        <f t="shared" si="10"/>
        <v>0</v>
      </c>
      <c r="U135" s="42">
        <f t="shared" si="11"/>
        <v>0</v>
      </c>
      <c r="V135" s="42">
        <f t="shared" si="12"/>
        <v>0</v>
      </c>
      <c r="W135" s="42">
        <f t="shared" ref="W135:W198" si="15">IF(Q135="",1,0)</f>
        <v>0</v>
      </c>
      <c r="X135" s="42" t="str">
        <f t="shared" si="13"/>
        <v/>
      </c>
      <c r="Y135" s="42" t="str">
        <f t="shared" si="14"/>
        <v/>
      </c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</row>
    <row r="136" spans="1:38" ht="14.25" customHeight="1" x14ac:dyDescent="0.25">
      <c r="A136" s="27" t="s">
        <v>530</v>
      </c>
      <c r="B136" s="24">
        <v>-112.4530087159908</v>
      </c>
      <c r="C136" s="24">
        <v>-413.79835133162288</v>
      </c>
      <c r="D136" s="24">
        <v>-293.99359386044591</v>
      </c>
      <c r="E136" s="24">
        <v>-1418.7</v>
      </c>
      <c r="F136" s="24">
        <v>-823.62579717382494</v>
      </c>
      <c r="G136" s="24">
        <v>-1359.8769777787743</v>
      </c>
      <c r="H136" s="24">
        <v>-1391.6222447666512</v>
      </c>
      <c r="I136" s="24">
        <v>-1933.7614868344338</v>
      </c>
      <c r="J136" s="24">
        <v>-1803.5957221867063</v>
      </c>
      <c r="K136" s="24">
        <v>-1300.4719875469691</v>
      </c>
      <c r="L136" s="24">
        <v>-1119.3799980624594</v>
      </c>
      <c r="M136" s="24">
        <v>-654.23705744370022</v>
      </c>
      <c r="N136" s="24"/>
      <c r="O136" s="24"/>
      <c r="P136" s="24"/>
      <c r="Q136" s="24"/>
      <c r="R136" s="21"/>
      <c r="S136" s="42"/>
      <c r="T136" s="42">
        <f t="shared" si="10"/>
        <v>1</v>
      </c>
      <c r="U136" s="42">
        <f t="shared" si="11"/>
        <v>1</v>
      </c>
      <c r="V136" s="42">
        <f t="shared" si="12"/>
        <v>1</v>
      </c>
      <c r="W136" s="42">
        <f t="shared" si="15"/>
        <v>1</v>
      </c>
      <c r="X136" s="42" t="str">
        <f t="shared" si="13"/>
        <v>New Caledonia</v>
      </c>
      <c r="Y136" s="42" t="str">
        <f t="shared" si="14"/>
        <v>New Caledonia</v>
      </c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</row>
    <row r="137" spans="1:38" ht="14.25" customHeight="1" x14ac:dyDescent="0.25">
      <c r="A137" s="27" t="s">
        <v>536</v>
      </c>
      <c r="B137" s="26">
        <v>-8025.0951732474514</v>
      </c>
      <c r="C137" s="26">
        <v>-7880.4104003340162</v>
      </c>
      <c r="D137" s="26">
        <v>-9324.7567863214335</v>
      </c>
      <c r="E137" s="26">
        <v>-10263.738398260562</v>
      </c>
      <c r="F137" s="26">
        <v>-3010.1961743893667</v>
      </c>
      <c r="G137" s="26">
        <v>-3429.3820272257126</v>
      </c>
      <c r="H137" s="26">
        <v>-4822.8423070951576</v>
      </c>
      <c r="I137" s="26">
        <v>-6887.3030813339674</v>
      </c>
      <c r="J137" s="26">
        <v>-5836.8999431366792</v>
      </c>
      <c r="K137" s="26">
        <v>-6223.9464635765517</v>
      </c>
      <c r="L137" s="26">
        <v>-4766.5155556079098</v>
      </c>
      <c r="M137" s="26">
        <v>-4325.8481732803293</v>
      </c>
      <c r="N137" s="26">
        <v>-6115.4563213984356</v>
      </c>
      <c r="O137" s="26">
        <v>-8620.2626650201764</v>
      </c>
      <c r="P137" s="26">
        <v>-6842.7083861040619</v>
      </c>
      <c r="Q137" s="26">
        <v>-1886.1742741007845</v>
      </c>
      <c r="R137" s="21"/>
      <c r="S137" s="42"/>
      <c r="T137" s="42">
        <f t="shared" si="10"/>
        <v>0</v>
      </c>
      <c r="U137" s="42">
        <f t="shared" si="11"/>
        <v>0</v>
      </c>
      <c r="V137" s="42">
        <f t="shared" si="12"/>
        <v>0</v>
      </c>
      <c r="W137" s="42">
        <f t="shared" si="15"/>
        <v>0</v>
      </c>
      <c r="X137" s="42" t="str">
        <f t="shared" si="13"/>
        <v/>
      </c>
      <c r="Y137" s="42" t="str">
        <f t="shared" si="14"/>
        <v/>
      </c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</row>
    <row r="138" spans="1:38" ht="14.25" customHeight="1" x14ac:dyDescent="0.25">
      <c r="A138" s="27" t="s">
        <v>537</v>
      </c>
      <c r="B138" s="24">
        <v>-783.6</v>
      </c>
      <c r="C138" s="24">
        <v>-884.7</v>
      </c>
      <c r="D138" s="24">
        <v>-1207</v>
      </c>
      <c r="E138" s="24">
        <v>-1450.3</v>
      </c>
      <c r="F138" s="24">
        <v>-701.50000000000011</v>
      </c>
      <c r="G138" s="24">
        <v>-777.3</v>
      </c>
      <c r="H138" s="24">
        <v>-1163.9000000000001</v>
      </c>
      <c r="I138" s="24">
        <v>-1234.8</v>
      </c>
      <c r="J138" s="24">
        <v>-1380.4</v>
      </c>
      <c r="K138" s="24">
        <v>-953.8</v>
      </c>
      <c r="L138" s="24">
        <v>-1259.5</v>
      </c>
      <c r="M138" s="24">
        <v>-1127.0999999999999</v>
      </c>
      <c r="N138" s="24">
        <v>-987.1</v>
      </c>
      <c r="O138" s="24">
        <v>-234.1000000000007</v>
      </c>
      <c r="P138" s="24">
        <v>754.1</v>
      </c>
      <c r="Q138" s="24">
        <v>957.8</v>
      </c>
      <c r="R138" s="21"/>
      <c r="S138" s="42"/>
      <c r="T138" s="42">
        <f t="shared" si="10"/>
        <v>0</v>
      </c>
      <c r="U138" s="42">
        <f t="shared" si="11"/>
        <v>0</v>
      </c>
      <c r="V138" s="42">
        <f t="shared" si="12"/>
        <v>0</v>
      </c>
      <c r="W138" s="42">
        <f t="shared" si="15"/>
        <v>0</v>
      </c>
      <c r="X138" s="42" t="str">
        <f t="shared" si="13"/>
        <v/>
      </c>
      <c r="Y138" s="42" t="str">
        <f t="shared" si="14"/>
        <v/>
      </c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</row>
    <row r="139" spans="1:38" ht="14.25" customHeight="1" x14ac:dyDescent="0.25">
      <c r="A139" s="27" t="s">
        <v>539</v>
      </c>
      <c r="B139" s="26">
        <v>-311.63469683872745</v>
      </c>
      <c r="C139" s="26">
        <v>-314.00641963708307</v>
      </c>
      <c r="D139" s="26">
        <v>-351.73033888191026</v>
      </c>
      <c r="E139" s="26">
        <v>-654.07841457333564</v>
      </c>
      <c r="F139" s="26">
        <v>-1325.3704369740276</v>
      </c>
      <c r="G139" s="26">
        <v>-1137.0806877839082</v>
      </c>
      <c r="H139" s="26">
        <v>-1432.9</v>
      </c>
      <c r="I139" s="26">
        <v>-1021.6303093585794</v>
      </c>
      <c r="J139" s="26">
        <v>-1150.6001878835527</v>
      </c>
      <c r="K139" s="26">
        <v>-1306.9310792063759</v>
      </c>
      <c r="L139" s="26">
        <v>-1486.2164314378051</v>
      </c>
      <c r="M139" s="26">
        <v>-1181.6599137784569</v>
      </c>
      <c r="N139" s="26">
        <v>-1274.3688255156267</v>
      </c>
      <c r="O139" s="26">
        <v>-1625.0236118219575</v>
      </c>
      <c r="P139" s="26">
        <v>-1572.440249926452</v>
      </c>
      <c r="Q139" s="26"/>
      <c r="R139" s="21"/>
      <c r="S139" s="42"/>
      <c r="T139" s="42">
        <f t="shared" si="10"/>
        <v>0</v>
      </c>
      <c r="U139" s="42">
        <f t="shared" si="11"/>
        <v>0</v>
      </c>
      <c r="V139" s="42">
        <f t="shared" si="12"/>
        <v>0</v>
      </c>
      <c r="W139" s="42">
        <f t="shared" si="15"/>
        <v>1</v>
      </c>
      <c r="X139" s="42" t="str">
        <f t="shared" si="13"/>
        <v/>
      </c>
      <c r="Y139" s="42" t="str">
        <f t="shared" si="14"/>
        <v>Niger</v>
      </c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</row>
    <row r="140" spans="1:38" ht="14.25" customHeight="1" x14ac:dyDescent="0.25">
      <c r="A140" s="27" t="s">
        <v>542</v>
      </c>
      <c r="B140" s="24">
        <v>36529.017085340463</v>
      </c>
      <c r="C140" s="24">
        <v>36517.576727867141</v>
      </c>
      <c r="D140" s="24">
        <v>27648.255973962536</v>
      </c>
      <c r="E140" s="24">
        <v>29145.209282705226</v>
      </c>
      <c r="F140" s="24">
        <v>13869.493317996308</v>
      </c>
      <c r="G140" s="24">
        <v>13111.27686604767</v>
      </c>
      <c r="H140" s="24">
        <v>10668.377374356323</v>
      </c>
      <c r="I140" s="24">
        <v>17374.274674829838</v>
      </c>
      <c r="J140" s="24">
        <v>19048.981238377277</v>
      </c>
      <c r="K140" s="24">
        <v>906.5</v>
      </c>
      <c r="L140" s="24">
        <v>-15438.642533965311</v>
      </c>
      <c r="M140" s="24">
        <v>5077.2174761077904</v>
      </c>
      <c r="N140" s="24">
        <v>12689.34019254172</v>
      </c>
      <c r="O140" s="24">
        <v>6260.5749340839266</v>
      </c>
      <c r="P140" s="24">
        <v>-14627.01440531019</v>
      </c>
      <c r="Q140" s="24">
        <v>-16975.923423857563</v>
      </c>
      <c r="R140" s="21"/>
      <c r="S140" s="42"/>
      <c r="T140" s="42">
        <f t="shared" si="10"/>
        <v>0</v>
      </c>
      <c r="U140" s="42">
        <f t="shared" si="11"/>
        <v>0</v>
      </c>
      <c r="V140" s="42">
        <f t="shared" si="12"/>
        <v>0</v>
      </c>
      <c r="W140" s="42">
        <f t="shared" si="15"/>
        <v>0</v>
      </c>
      <c r="X140" s="42" t="str">
        <f t="shared" si="13"/>
        <v/>
      </c>
      <c r="Y140" s="42" t="str">
        <f t="shared" si="14"/>
        <v/>
      </c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</row>
    <row r="141" spans="1:38" ht="14.25" customHeight="1" x14ac:dyDescent="0.25">
      <c r="A141" s="27" t="s">
        <v>544</v>
      </c>
      <c r="B141" s="26">
        <v>-159.30240378070326</v>
      </c>
      <c r="C141" s="26">
        <v>-28.548236141841098</v>
      </c>
      <c r="D141" s="26">
        <v>-605.74764596668899</v>
      </c>
      <c r="E141" s="26">
        <v>-1235.7958729525421</v>
      </c>
      <c r="F141" s="26">
        <v>-609.56543999104497</v>
      </c>
      <c r="G141" s="26">
        <v>-198.29492328485651</v>
      </c>
      <c r="H141" s="26">
        <v>-261.70193856332685</v>
      </c>
      <c r="I141" s="26">
        <v>-319.13628094419875</v>
      </c>
      <c r="J141" s="26">
        <v>-177.15505735285899</v>
      </c>
      <c r="K141" s="26">
        <v>-71.568230401334304</v>
      </c>
      <c r="L141" s="26">
        <v>-192.57225071450202</v>
      </c>
      <c r="M141" s="26">
        <v>-309.75297905635318</v>
      </c>
      <c r="N141" s="26">
        <v>-96.732273524927493</v>
      </c>
      <c r="O141" s="26">
        <v>-16.564008243162185</v>
      </c>
      <c r="P141" s="26">
        <v>-418.62487673852445</v>
      </c>
      <c r="Q141" s="26">
        <v>-424.156466946026</v>
      </c>
      <c r="R141" s="21"/>
      <c r="S141" s="42"/>
      <c r="T141" s="42">
        <f t="shared" si="10"/>
        <v>0</v>
      </c>
      <c r="U141" s="42">
        <f t="shared" si="11"/>
        <v>0</v>
      </c>
      <c r="V141" s="42">
        <f t="shared" si="12"/>
        <v>0</v>
      </c>
      <c r="W141" s="42">
        <f t="shared" si="15"/>
        <v>0</v>
      </c>
      <c r="X141" s="42" t="str">
        <f t="shared" si="13"/>
        <v/>
      </c>
      <c r="Y141" s="42" t="str">
        <f t="shared" si="14"/>
        <v/>
      </c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</row>
    <row r="142" spans="1:38" ht="14.25" customHeight="1" x14ac:dyDescent="0.25">
      <c r="A142" s="27" t="s">
        <v>545</v>
      </c>
      <c r="B142" s="24">
        <v>49967.48800004075</v>
      </c>
      <c r="C142" s="24">
        <v>55913.071665184201</v>
      </c>
      <c r="D142" s="24">
        <v>49732.367558428581</v>
      </c>
      <c r="E142" s="24">
        <v>72915.061387041671</v>
      </c>
      <c r="F142" s="24">
        <v>45169.002358625621</v>
      </c>
      <c r="G142" s="24">
        <v>50258.127255871143</v>
      </c>
      <c r="H142" s="24">
        <v>66453.557988161701</v>
      </c>
      <c r="I142" s="24">
        <v>63595.4</v>
      </c>
      <c r="J142" s="24">
        <v>53449.786436072092</v>
      </c>
      <c r="K142" s="24">
        <v>54964.662112875863</v>
      </c>
      <c r="L142" s="24">
        <v>31105.57818847656</v>
      </c>
      <c r="M142" s="24">
        <v>14765.907707473065</v>
      </c>
      <c r="N142" s="24">
        <v>21649.914925111683</v>
      </c>
      <c r="O142" s="24">
        <v>34961.411607292423</v>
      </c>
      <c r="P142" s="24">
        <v>11687.537978607379</v>
      </c>
      <c r="Q142" s="24">
        <v>7033.2292620098879</v>
      </c>
      <c r="R142" s="21"/>
      <c r="S142" s="42"/>
      <c r="T142" s="42">
        <f t="shared" si="10"/>
        <v>0</v>
      </c>
      <c r="U142" s="42">
        <f t="shared" si="11"/>
        <v>0</v>
      </c>
      <c r="V142" s="42">
        <f t="shared" si="12"/>
        <v>0</v>
      </c>
      <c r="W142" s="42">
        <f t="shared" si="15"/>
        <v>0</v>
      </c>
      <c r="X142" s="42" t="str">
        <f t="shared" si="13"/>
        <v/>
      </c>
      <c r="Y142" s="42" t="str">
        <f t="shared" si="14"/>
        <v/>
      </c>
      <c r="Z142" s="21"/>
      <c r="AA142" s="21">
        <v>1</v>
      </c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</row>
    <row r="143" spans="1:38" ht="14.25" customHeight="1" x14ac:dyDescent="0.25">
      <c r="A143" s="27" t="s">
        <v>548</v>
      </c>
      <c r="B143" s="26">
        <v>5177.529258777633</v>
      </c>
      <c r="C143" s="26">
        <v>5664.3953185955779</v>
      </c>
      <c r="D143" s="26">
        <v>2462.1586475942781</v>
      </c>
      <c r="E143" s="26">
        <v>5018.9856957087122</v>
      </c>
      <c r="F143" s="26">
        <v>-501.06152925877763</v>
      </c>
      <c r="G143" s="26">
        <v>4634.0137269180759</v>
      </c>
      <c r="H143" s="26">
        <v>8845.1244150697512</v>
      </c>
      <c r="I143" s="26">
        <v>7819.2152143044214</v>
      </c>
      <c r="J143" s="26">
        <v>5203.6454977536541</v>
      </c>
      <c r="K143" s="26">
        <v>4205.4641839887645</v>
      </c>
      <c r="L143" s="26">
        <v>-10953.998389063252</v>
      </c>
      <c r="M143" s="26">
        <v>-12539.416596999219</v>
      </c>
      <c r="N143" s="26">
        <v>-10980.594917442992</v>
      </c>
      <c r="O143" s="26">
        <v>-4289.0949022364102</v>
      </c>
      <c r="P143" s="26">
        <v>-4140.3274054063986</v>
      </c>
      <c r="Q143" s="26"/>
      <c r="R143" s="21"/>
      <c r="S143" s="42"/>
      <c r="T143" s="42">
        <f t="shared" si="10"/>
        <v>0</v>
      </c>
      <c r="U143" s="42">
        <f t="shared" si="11"/>
        <v>0</v>
      </c>
      <c r="V143" s="42">
        <f t="shared" si="12"/>
        <v>0</v>
      </c>
      <c r="W143" s="42">
        <f t="shared" si="15"/>
        <v>1</v>
      </c>
      <c r="X143" s="42" t="str">
        <f t="shared" si="13"/>
        <v/>
      </c>
      <c r="Y143" s="42" t="str">
        <f t="shared" si="14"/>
        <v>Oman</v>
      </c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</row>
    <row r="144" spans="1:38" ht="14.25" customHeight="1" x14ac:dyDescent="0.25">
      <c r="A144" s="27" t="s">
        <v>550</v>
      </c>
      <c r="B144" s="24">
        <v>-3606.2</v>
      </c>
      <c r="C144" s="24">
        <v>-6747</v>
      </c>
      <c r="D144" s="24">
        <v>-8301</v>
      </c>
      <c r="E144" s="24">
        <v>-15654.5</v>
      </c>
      <c r="F144" s="24">
        <v>-3993.43</v>
      </c>
      <c r="G144" s="24">
        <v>-1354</v>
      </c>
      <c r="H144" s="24">
        <v>-2207</v>
      </c>
      <c r="I144" s="24">
        <v>-2342</v>
      </c>
      <c r="J144" s="24">
        <v>-4416</v>
      </c>
      <c r="K144" s="24">
        <v>-3658</v>
      </c>
      <c r="L144" s="24">
        <v>-2803</v>
      </c>
      <c r="M144" s="24">
        <v>-7190.8980000000001</v>
      </c>
      <c r="N144" s="24">
        <v>-16179.620999999999</v>
      </c>
      <c r="O144" s="24">
        <v>-18858.987000000001</v>
      </c>
      <c r="P144" s="24">
        <v>-7143.0420000000004</v>
      </c>
      <c r="Q144" s="24">
        <v>192.87600000000094</v>
      </c>
      <c r="R144" s="21"/>
      <c r="S144" s="42"/>
      <c r="T144" s="42">
        <f t="shared" si="10"/>
        <v>0</v>
      </c>
      <c r="U144" s="42">
        <f t="shared" si="11"/>
        <v>0</v>
      </c>
      <c r="V144" s="42">
        <f t="shared" si="12"/>
        <v>0</v>
      </c>
      <c r="W144" s="42">
        <f t="shared" si="15"/>
        <v>0</v>
      </c>
      <c r="X144" s="42" t="str">
        <f t="shared" si="13"/>
        <v/>
      </c>
      <c r="Y144" s="42" t="str">
        <f t="shared" si="14"/>
        <v/>
      </c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</row>
    <row r="145" spans="1:38" ht="14.25" customHeight="1" x14ac:dyDescent="0.25">
      <c r="A145" s="27" t="s">
        <v>552</v>
      </c>
      <c r="B145" s="26">
        <v>-39.6</v>
      </c>
      <c r="C145" s="26">
        <v>-48.787271789647605</v>
      </c>
      <c r="D145" s="26">
        <v>-36.190171798348601</v>
      </c>
      <c r="E145" s="26">
        <v>-34.224039461780798</v>
      </c>
      <c r="F145" s="26">
        <v>-6.1432442342495497</v>
      </c>
      <c r="G145" s="26">
        <v>-18.678699138455599</v>
      </c>
      <c r="H145" s="26">
        <v>-25.344199077144498</v>
      </c>
      <c r="I145" s="26">
        <v>-34.484250676044098</v>
      </c>
      <c r="J145" s="26">
        <v>-29.211556508476001</v>
      </c>
      <c r="K145" s="26">
        <v>-48.3937209253058</v>
      </c>
      <c r="L145" s="26">
        <v>-24.2459317867952</v>
      </c>
      <c r="M145" s="26">
        <v>-46.2488233941856</v>
      </c>
      <c r="N145" s="26">
        <v>-51.797200225241099</v>
      </c>
      <c r="O145" s="26"/>
      <c r="P145" s="26"/>
      <c r="Q145" s="26"/>
      <c r="R145" s="21"/>
      <c r="S145" s="42"/>
      <c r="T145" s="42">
        <f t="shared" si="10"/>
        <v>0</v>
      </c>
      <c r="U145" s="42">
        <f t="shared" si="11"/>
        <v>1</v>
      </c>
      <c r="V145" s="42">
        <f t="shared" si="12"/>
        <v>1</v>
      </c>
      <c r="W145" s="42">
        <f t="shared" si="15"/>
        <v>1</v>
      </c>
      <c r="X145" s="42" t="str">
        <f t="shared" si="13"/>
        <v>Palau, Rep. of</v>
      </c>
      <c r="Y145" s="42" t="str">
        <f t="shared" si="14"/>
        <v>Palau, Rep. of</v>
      </c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</row>
    <row r="146" spans="1:38" ht="14.25" customHeight="1" x14ac:dyDescent="0.25">
      <c r="A146" s="27" t="s">
        <v>557</v>
      </c>
      <c r="B146" s="24">
        <v>-1064.0999999999999</v>
      </c>
      <c r="C146" s="24">
        <v>-462.68</v>
      </c>
      <c r="D146" s="24">
        <v>-1537.2</v>
      </c>
      <c r="E146" s="24">
        <v>-2640.9</v>
      </c>
      <c r="F146" s="24">
        <v>-212.2</v>
      </c>
      <c r="G146" s="24">
        <v>-3112.9</v>
      </c>
      <c r="H146" s="24">
        <v>-4522.6000000000004</v>
      </c>
      <c r="I146" s="24">
        <v>-3735.1</v>
      </c>
      <c r="J146" s="24">
        <v>-4084</v>
      </c>
      <c r="K146" s="24">
        <v>-6677.2</v>
      </c>
      <c r="L146" s="24">
        <v>-4848.3999999999996</v>
      </c>
      <c r="M146" s="24">
        <v>-4507.9399805499997</v>
      </c>
      <c r="N146" s="24">
        <v>-3681.9199032699998</v>
      </c>
      <c r="O146" s="24">
        <v>-4966.8652974300021</v>
      </c>
      <c r="P146" s="24">
        <v>-3332.502810269998</v>
      </c>
      <c r="Q146" s="24">
        <v>1233.0744740726914</v>
      </c>
      <c r="R146" s="57"/>
      <c r="S146" s="57"/>
      <c r="T146" s="57">
        <f t="shared" si="10"/>
        <v>0</v>
      </c>
      <c r="U146" s="57">
        <f t="shared" si="11"/>
        <v>0</v>
      </c>
      <c r="V146" s="57">
        <f t="shared" si="12"/>
        <v>0</v>
      </c>
      <c r="W146" s="57">
        <f t="shared" si="15"/>
        <v>0</v>
      </c>
      <c r="X146" s="57" t="str">
        <f t="shared" si="13"/>
        <v/>
      </c>
      <c r="Y146" s="57" t="str">
        <f t="shared" si="14"/>
        <v/>
      </c>
      <c r="Z146" s="21"/>
      <c r="AA146" s="21">
        <v>1</v>
      </c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</row>
    <row r="147" spans="1:38" ht="14.25" customHeight="1" x14ac:dyDescent="0.25">
      <c r="A147" s="27" t="s">
        <v>560</v>
      </c>
      <c r="B147" s="26">
        <v>649.69780597790975</v>
      </c>
      <c r="C147" s="26">
        <v>440.83692897473202</v>
      </c>
      <c r="D147" s="26">
        <v>180.82835468381373</v>
      </c>
      <c r="E147" s="26">
        <v>795.13695520781823</v>
      </c>
      <c r="F147" s="26">
        <v>-591.62475130348776</v>
      </c>
      <c r="G147" s="26">
        <v>-642.49551009401227</v>
      </c>
      <c r="H147" s="26">
        <v>-197.86976144259137</v>
      </c>
      <c r="I147" s="26">
        <v>-2297.356874096447</v>
      </c>
      <c r="J147" s="26">
        <v>-3449.7970926528642</v>
      </c>
      <c r="K147" s="26">
        <v>2817.6356701755121</v>
      </c>
      <c r="L147" s="26">
        <v>4406.904200606903</v>
      </c>
      <c r="M147" s="26">
        <v>5175.0818344486015</v>
      </c>
      <c r="N147" s="26">
        <v>5347.8319068099136</v>
      </c>
      <c r="O147" s="26">
        <v>5450.7989543483791</v>
      </c>
      <c r="P147" s="26"/>
      <c r="Q147" s="26"/>
      <c r="R147" s="21"/>
      <c r="S147" s="42"/>
      <c r="T147" s="42">
        <f t="shared" si="10"/>
        <v>0</v>
      </c>
      <c r="U147" s="42">
        <f t="shared" si="11"/>
        <v>0</v>
      </c>
      <c r="V147" s="42">
        <f t="shared" si="12"/>
        <v>1</v>
      </c>
      <c r="W147" s="42">
        <f t="shared" si="15"/>
        <v>1</v>
      </c>
      <c r="X147" s="42" t="str">
        <f t="shared" si="13"/>
        <v>Papua New Guinea</v>
      </c>
      <c r="Y147" s="42" t="str">
        <f t="shared" si="14"/>
        <v>Papua New Guinea</v>
      </c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</row>
    <row r="148" spans="1:38" ht="14.25" customHeight="1" x14ac:dyDescent="0.25">
      <c r="A148" s="27" t="s">
        <v>563</v>
      </c>
      <c r="B148" s="24">
        <v>-67.505837882949606</v>
      </c>
      <c r="C148" s="24">
        <v>167.12614217400008</v>
      </c>
      <c r="D148" s="24">
        <v>778.96460971247996</v>
      </c>
      <c r="E148" s="24">
        <v>199.59936577944899</v>
      </c>
      <c r="F148" s="24">
        <v>603.74445404836467</v>
      </c>
      <c r="G148" s="24">
        <v>49.432979300524771</v>
      </c>
      <c r="H148" s="24">
        <v>199.7099891559603</v>
      </c>
      <c r="I148" s="24">
        <v>-286.20764634621446</v>
      </c>
      <c r="J148" s="24">
        <v>621.25595994723142</v>
      </c>
      <c r="K148" s="24">
        <v>-50.661951230780957</v>
      </c>
      <c r="L148" s="24">
        <v>-144.90590021823732</v>
      </c>
      <c r="M148" s="24">
        <v>1305.3574474381301</v>
      </c>
      <c r="N148" s="24">
        <v>1132.0378508381848</v>
      </c>
      <c r="O148" s="24">
        <v>-67.24669290000304</v>
      </c>
      <c r="P148" s="24">
        <v>-211.60521364471501</v>
      </c>
      <c r="Q148" s="24">
        <v>737.61022623509029</v>
      </c>
      <c r="R148" s="21"/>
      <c r="S148" s="42"/>
      <c r="T148" s="42">
        <f t="shared" si="10"/>
        <v>0</v>
      </c>
      <c r="U148" s="42">
        <f t="shared" si="11"/>
        <v>0</v>
      </c>
      <c r="V148" s="42">
        <f t="shared" si="12"/>
        <v>0</v>
      </c>
      <c r="W148" s="42">
        <f t="shared" si="15"/>
        <v>0</v>
      </c>
      <c r="X148" s="42" t="str">
        <f t="shared" si="13"/>
        <v/>
      </c>
      <c r="Y148" s="42" t="str">
        <f t="shared" si="14"/>
        <v/>
      </c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</row>
    <row r="149" spans="1:38" ht="14.25" customHeight="1" x14ac:dyDescent="0.25">
      <c r="A149" s="27" t="s">
        <v>564</v>
      </c>
      <c r="B149" s="26">
        <v>1147.6102289689279</v>
      </c>
      <c r="C149" s="26">
        <v>2872.4890241869698</v>
      </c>
      <c r="D149" s="26">
        <v>1460.3447859797902</v>
      </c>
      <c r="E149" s="26">
        <v>-5317.6325565480201</v>
      </c>
      <c r="F149" s="26">
        <v>-722.87031065398992</v>
      </c>
      <c r="G149" s="26">
        <v>-3564.4334612914499</v>
      </c>
      <c r="H149" s="26">
        <v>-3373.7820351181908</v>
      </c>
      <c r="I149" s="26">
        <v>-6090.9648117069528</v>
      </c>
      <c r="J149" s="26">
        <v>-10379.598398852202</v>
      </c>
      <c r="K149" s="26">
        <v>-9085.9146998322994</v>
      </c>
      <c r="L149" s="26">
        <v>-9525.8501094121202</v>
      </c>
      <c r="M149" s="26">
        <v>-5064.4038882988971</v>
      </c>
      <c r="N149" s="26">
        <v>-2668.5795564460341</v>
      </c>
      <c r="O149" s="26">
        <v>-3821.0933164865378</v>
      </c>
      <c r="P149" s="26">
        <v>-3531.1348660459016</v>
      </c>
      <c r="Q149" s="26">
        <v>988</v>
      </c>
      <c r="R149" s="21"/>
      <c r="S149" s="42"/>
      <c r="T149" s="42">
        <f t="shared" si="10"/>
        <v>0</v>
      </c>
      <c r="U149" s="42">
        <f t="shared" si="11"/>
        <v>0</v>
      </c>
      <c r="V149" s="42">
        <f t="shared" si="12"/>
        <v>0</v>
      </c>
      <c r="W149" s="42">
        <f t="shared" si="15"/>
        <v>0</v>
      </c>
      <c r="X149" s="42" t="str">
        <f t="shared" si="13"/>
        <v/>
      </c>
      <c r="Y149" s="42" t="str">
        <f t="shared" si="14"/>
        <v/>
      </c>
      <c r="Z149" s="21"/>
      <c r="AA149" s="21">
        <v>1</v>
      </c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</row>
    <row r="150" spans="1:38" ht="14.25" customHeight="1" x14ac:dyDescent="0.25">
      <c r="A150" s="27" t="s">
        <v>566</v>
      </c>
      <c r="B150" s="24">
        <v>1990.4</v>
      </c>
      <c r="C150" s="24">
        <v>6962.8576913655243</v>
      </c>
      <c r="D150" s="24">
        <v>8071.9445873721797</v>
      </c>
      <c r="E150" s="24">
        <v>144.02096658995487</v>
      </c>
      <c r="F150" s="24">
        <v>8448.1670392468404</v>
      </c>
      <c r="G150" s="24">
        <v>7179.1609671162096</v>
      </c>
      <c r="H150" s="24">
        <v>5642.7276819982499</v>
      </c>
      <c r="I150" s="24">
        <v>6949.4806693138307</v>
      </c>
      <c r="J150" s="24">
        <v>11383.508584592651</v>
      </c>
      <c r="K150" s="24">
        <v>10755.931842777258</v>
      </c>
      <c r="L150" s="24">
        <v>7265.6779538348201</v>
      </c>
      <c r="M150" s="24">
        <v>-1198.8744420167441</v>
      </c>
      <c r="N150" s="24">
        <v>-2142.9686773799449</v>
      </c>
      <c r="O150" s="24">
        <v>-8877.0474412657695</v>
      </c>
      <c r="P150" s="24">
        <v>-3046.8352466567035</v>
      </c>
      <c r="Q150" s="24">
        <v>12978.699962185947</v>
      </c>
      <c r="R150" s="21"/>
      <c r="S150" s="42"/>
      <c r="T150" s="42">
        <f t="shared" ref="T150:T207" si="16">IF(N150="",1,0)</f>
        <v>0</v>
      </c>
      <c r="U150" s="42">
        <f t="shared" ref="U150:U207" si="17">IF(O150="",1,0)</f>
        <v>0</v>
      </c>
      <c r="V150" s="42">
        <f t="shared" ref="V150:V207" si="18">IF(P150="",1,0)</f>
        <v>0</v>
      </c>
      <c r="W150" s="42">
        <f t="shared" si="15"/>
        <v>0</v>
      </c>
      <c r="X150" s="42" t="str">
        <f t="shared" si="13"/>
        <v/>
      </c>
      <c r="Y150" s="42" t="str">
        <f t="shared" si="14"/>
        <v/>
      </c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</row>
    <row r="151" spans="1:38" ht="14.25" customHeight="1" x14ac:dyDescent="0.25">
      <c r="A151" s="27" t="s">
        <v>568</v>
      </c>
      <c r="B151" s="26">
        <v>-8845</v>
      </c>
      <c r="C151" s="26">
        <v>-14903</v>
      </c>
      <c r="D151" s="26">
        <v>-28734</v>
      </c>
      <c r="E151" s="26">
        <v>-37306</v>
      </c>
      <c r="F151" s="26">
        <v>-18562</v>
      </c>
      <c r="G151" s="26">
        <v>-26660</v>
      </c>
      <c r="H151" s="26">
        <v>-28346</v>
      </c>
      <c r="I151" s="26">
        <v>-20193</v>
      </c>
      <c r="J151" s="26">
        <v>-9465</v>
      </c>
      <c r="K151" s="26">
        <v>-14212</v>
      </c>
      <c r="L151" s="26">
        <v>-4347</v>
      </c>
      <c r="M151" s="26">
        <v>-3719</v>
      </c>
      <c r="N151" s="26">
        <v>-1960</v>
      </c>
      <c r="O151" s="26">
        <v>-7530</v>
      </c>
      <c r="P151" s="26">
        <v>2931</v>
      </c>
      <c r="Q151" s="26">
        <v>21067</v>
      </c>
      <c r="R151" s="21"/>
      <c r="S151" s="42"/>
      <c r="T151" s="42">
        <f t="shared" si="16"/>
        <v>0</v>
      </c>
      <c r="U151" s="42">
        <f t="shared" si="17"/>
        <v>0</v>
      </c>
      <c r="V151" s="42">
        <f t="shared" si="18"/>
        <v>0</v>
      </c>
      <c r="W151" s="42">
        <f t="shared" si="15"/>
        <v>0</v>
      </c>
      <c r="X151" s="42" t="str">
        <f t="shared" si="13"/>
        <v/>
      </c>
      <c r="Y151" s="42" t="str">
        <f t="shared" si="14"/>
        <v/>
      </c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</row>
    <row r="152" spans="1:38" ht="14.25" customHeight="1" x14ac:dyDescent="0.25">
      <c r="A152" s="27" t="s">
        <v>569</v>
      </c>
      <c r="B152" s="24">
        <v>-18936.787439712883</v>
      </c>
      <c r="C152" s="24">
        <v>-21356.231609224873</v>
      </c>
      <c r="D152" s="24">
        <v>-23226.93547626783</v>
      </c>
      <c r="E152" s="24">
        <v>-31230.591785506782</v>
      </c>
      <c r="F152" s="24">
        <v>-25121.217594479273</v>
      </c>
      <c r="G152" s="24">
        <v>-24406.544935353522</v>
      </c>
      <c r="H152" s="24">
        <v>-14719.31283982005</v>
      </c>
      <c r="I152" s="24">
        <v>-3561.7283699193631</v>
      </c>
      <c r="J152" s="24">
        <v>3720.8821320995867</v>
      </c>
      <c r="K152" s="24">
        <v>340.85557758998175</v>
      </c>
      <c r="L152" s="24">
        <v>470.64235996454454</v>
      </c>
      <c r="M152" s="24">
        <v>2413.0909821861687</v>
      </c>
      <c r="N152" s="24">
        <v>3037.3264272775532</v>
      </c>
      <c r="O152" s="24">
        <v>1321.8212670329667</v>
      </c>
      <c r="P152" s="24">
        <v>887.65567686689803</v>
      </c>
      <c r="Q152" s="24">
        <v>-2606.8515173747601</v>
      </c>
      <c r="R152" s="21"/>
      <c r="S152" s="42"/>
      <c r="T152" s="42">
        <f t="shared" si="16"/>
        <v>0</v>
      </c>
      <c r="U152" s="42">
        <f t="shared" si="17"/>
        <v>0</v>
      </c>
      <c r="V152" s="42">
        <f t="shared" si="18"/>
        <v>0</v>
      </c>
      <c r="W152" s="42">
        <f t="shared" si="15"/>
        <v>0</v>
      </c>
      <c r="X152" s="42" t="str">
        <f t="shared" si="13"/>
        <v/>
      </c>
      <c r="Y152" s="42" t="str">
        <f t="shared" si="14"/>
        <v/>
      </c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</row>
    <row r="153" spans="1:38" ht="14.25" customHeight="1" x14ac:dyDescent="0.25">
      <c r="A153" s="27" t="s">
        <v>570</v>
      </c>
      <c r="B153" s="26"/>
      <c r="C153" s="26"/>
      <c r="D153" s="26"/>
      <c r="E153" s="26"/>
      <c r="F153" s="26"/>
      <c r="G153" s="26"/>
      <c r="H153" s="26">
        <v>52123.601586225741</v>
      </c>
      <c r="I153" s="26">
        <v>62000.183150183169</v>
      </c>
      <c r="J153" s="26">
        <v>60460.989010989011</v>
      </c>
      <c r="K153" s="26">
        <v>49409.890109890104</v>
      </c>
      <c r="L153" s="26">
        <v>13750.824175824175</v>
      </c>
      <c r="M153" s="26">
        <v>-8269.5054945054926</v>
      </c>
      <c r="N153" s="26">
        <v>6425.5494505494498</v>
      </c>
      <c r="O153" s="26">
        <v>16652.197802197803</v>
      </c>
      <c r="P153" s="26">
        <v>4259.8901098901097</v>
      </c>
      <c r="Q153" s="26">
        <v>-3617.3076923076924</v>
      </c>
      <c r="R153" s="21"/>
      <c r="S153" s="42"/>
      <c r="T153" s="42">
        <f t="shared" si="16"/>
        <v>0</v>
      </c>
      <c r="U153" s="42">
        <f t="shared" si="17"/>
        <v>0</v>
      </c>
      <c r="V153" s="42">
        <f t="shared" si="18"/>
        <v>0</v>
      </c>
      <c r="W153" s="42">
        <f t="shared" si="15"/>
        <v>0</v>
      </c>
      <c r="X153" s="42" t="str">
        <f t="shared" si="13"/>
        <v/>
      </c>
      <c r="Y153" s="42" t="str">
        <f t="shared" si="14"/>
        <v/>
      </c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</row>
    <row r="154" spans="1:38" ht="14.25" customHeight="1" x14ac:dyDescent="0.25">
      <c r="A154" s="27" t="s">
        <v>577</v>
      </c>
      <c r="B154" s="24">
        <v>-8540.6</v>
      </c>
      <c r="C154" s="24">
        <v>-13015.178209639858</v>
      </c>
      <c r="D154" s="24">
        <v>-23924.307026934075</v>
      </c>
      <c r="E154" s="24">
        <v>-24986.071300690401</v>
      </c>
      <c r="F154" s="24">
        <v>-8234.1344361817246</v>
      </c>
      <c r="G154" s="24">
        <v>-8478.4508567190151</v>
      </c>
      <c r="H154" s="24">
        <v>-9276.5454436021537</v>
      </c>
      <c r="I154" s="24">
        <v>-8200.0679357375302</v>
      </c>
      <c r="J154" s="24">
        <v>-1828.4796792139598</v>
      </c>
      <c r="K154" s="24">
        <v>-567.73064393087009</v>
      </c>
      <c r="L154" s="24">
        <v>-1396.0798752215985</v>
      </c>
      <c r="M154" s="24">
        <v>-3004.0267348998786</v>
      </c>
      <c r="N154" s="24">
        <v>-6584.1629675097956</v>
      </c>
      <c r="O154" s="24">
        <v>-11136.060726966158</v>
      </c>
      <c r="P154" s="24">
        <v>-12191.449939242391</v>
      </c>
      <c r="Q154" s="24">
        <v>-13137.72379296128</v>
      </c>
      <c r="R154" s="21"/>
      <c r="S154" s="42"/>
      <c r="T154" s="42">
        <f t="shared" si="16"/>
        <v>0</v>
      </c>
      <c r="U154" s="42">
        <f t="shared" si="17"/>
        <v>0</v>
      </c>
      <c r="V154" s="42">
        <f t="shared" si="18"/>
        <v>0</v>
      </c>
      <c r="W154" s="42">
        <f t="shared" si="15"/>
        <v>0</v>
      </c>
      <c r="X154" s="42" t="str">
        <f t="shared" si="13"/>
        <v/>
      </c>
      <c r="Y154" s="42" t="str">
        <f t="shared" si="14"/>
        <v/>
      </c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</row>
    <row r="155" spans="1:38" ht="14.25" customHeight="1" x14ac:dyDescent="0.25">
      <c r="A155" s="27" t="s">
        <v>579</v>
      </c>
      <c r="B155" s="26">
        <v>84388.75</v>
      </c>
      <c r="C155" s="26">
        <v>92315.57</v>
      </c>
      <c r="D155" s="26">
        <v>72193.02</v>
      </c>
      <c r="E155" s="26">
        <v>103935.4</v>
      </c>
      <c r="F155" s="26">
        <v>50383.64</v>
      </c>
      <c r="G155" s="26">
        <v>67452.2</v>
      </c>
      <c r="H155" s="26">
        <v>97273.94</v>
      </c>
      <c r="I155" s="26">
        <v>71282.19</v>
      </c>
      <c r="J155" s="26">
        <v>33428.199999999997</v>
      </c>
      <c r="K155" s="26">
        <v>57512.760000000009</v>
      </c>
      <c r="L155" s="26">
        <v>67777.180000000008</v>
      </c>
      <c r="M155" s="26">
        <v>24468.809999999983</v>
      </c>
      <c r="N155" s="26">
        <v>32178.63</v>
      </c>
      <c r="O155" s="26">
        <v>115679.87</v>
      </c>
      <c r="P155" s="26">
        <v>64806.3</v>
      </c>
      <c r="Q155" s="26">
        <v>33948.910000000011</v>
      </c>
      <c r="R155" s="21"/>
      <c r="S155" s="42"/>
      <c r="T155" s="42">
        <f t="shared" si="16"/>
        <v>0</v>
      </c>
      <c r="U155" s="42">
        <f t="shared" si="17"/>
        <v>0</v>
      </c>
      <c r="V155" s="42">
        <f t="shared" si="18"/>
        <v>0</v>
      </c>
      <c r="W155" s="42">
        <f t="shared" si="15"/>
        <v>0</v>
      </c>
      <c r="X155" s="42" t="str">
        <f t="shared" si="13"/>
        <v/>
      </c>
      <c r="Y155" s="42" t="str">
        <f t="shared" si="14"/>
        <v/>
      </c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</row>
    <row r="156" spans="1:38" ht="14.25" customHeight="1" x14ac:dyDescent="0.25">
      <c r="A156" s="27" t="s">
        <v>580</v>
      </c>
      <c r="B156" s="24"/>
      <c r="C156" s="24"/>
      <c r="D156" s="24"/>
      <c r="E156" s="24"/>
      <c r="F156" s="24"/>
      <c r="G156" s="24">
        <v>-399.1</v>
      </c>
      <c r="H156" s="24">
        <v>-477.01051383731595</v>
      </c>
      <c r="I156" s="24">
        <v>-741.015960680131</v>
      </c>
      <c r="J156" s="24">
        <v>-585.10560774615396</v>
      </c>
      <c r="K156" s="24">
        <v>-934.61950084757905</v>
      </c>
      <c r="L156" s="24">
        <v>-1083.6714859383098</v>
      </c>
      <c r="M156" s="24">
        <v>-1330.82236476704</v>
      </c>
      <c r="N156" s="24">
        <v>-861.51044854996098</v>
      </c>
      <c r="O156" s="24">
        <v>-978.43775778470797</v>
      </c>
      <c r="P156" s="24">
        <v>-1253.7422206065521</v>
      </c>
      <c r="Q156" s="24"/>
      <c r="R156" s="21"/>
      <c r="S156" s="42"/>
      <c r="T156" s="42">
        <f t="shared" si="16"/>
        <v>0</v>
      </c>
      <c r="U156" s="42">
        <f t="shared" si="17"/>
        <v>0</v>
      </c>
      <c r="V156" s="42">
        <f t="shared" si="18"/>
        <v>0</v>
      </c>
      <c r="W156" s="42">
        <f t="shared" si="15"/>
        <v>1</v>
      </c>
      <c r="X156" s="42" t="str">
        <f t="shared" si="13"/>
        <v/>
      </c>
      <c r="Y156" s="42" t="str">
        <f t="shared" si="14"/>
        <v>Rwanda</v>
      </c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</row>
    <row r="157" spans="1:38" ht="14.25" customHeight="1" x14ac:dyDescent="0.25">
      <c r="A157" s="27" t="s">
        <v>588</v>
      </c>
      <c r="B157" s="26">
        <v>-47.5</v>
      </c>
      <c r="C157" s="26">
        <v>-76.679877796944623</v>
      </c>
      <c r="D157" s="26">
        <v>-45.756167319326131</v>
      </c>
      <c r="E157" s="26">
        <v>-54.2463205784709</v>
      </c>
      <c r="F157" s="26">
        <v>-11.204735283268848</v>
      </c>
      <c r="G157" s="26">
        <v>-43.661800763321907</v>
      </c>
      <c r="H157" s="26">
        <v>-83.598646525853354</v>
      </c>
      <c r="I157" s="26">
        <v>-7.7050676407263294</v>
      </c>
      <c r="J157" s="26">
        <v>-44.729930084423131</v>
      </c>
      <c r="K157" s="26">
        <v>-46.461253303521715</v>
      </c>
      <c r="L157" s="26">
        <v>-12.709700518471667</v>
      </c>
      <c r="M157" s="26">
        <v>-38.4325341852742</v>
      </c>
      <c r="N157" s="26">
        <v>-10.612907322292868</v>
      </c>
      <c r="O157" s="26">
        <v>20.469711518117503</v>
      </c>
      <c r="P157" s="26"/>
      <c r="Q157" s="26"/>
      <c r="R157" s="21"/>
      <c r="S157" s="42"/>
      <c r="T157" s="42">
        <f t="shared" si="16"/>
        <v>0</v>
      </c>
      <c r="U157" s="42">
        <f t="shared" si="17"/>
        <v>0</v>
      </c>
      <c r="V157" s="42">
        <f t="shared" si="18"/>
        <v>1</v>
      </c>
      <c r="W157" s="42">
        <f t="shared" si="15"/>
        <v>1</v>
      </c>
      <c r="X157" s="42" t="str">
        <f t="shared" si="13"/>
        <v>Samoa</v>
      </c>
      <c r="Y157" s="42" t="str">
        <f t="shared" si="14"/>
        <v>Samoa</v>
      </c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</row>
    <row r="158" spans="1:38" ht="14.25" customHeight="1" x14ac:dyDescent="0.25">
      <c r="A158" s="27" t="s">
        <v>592</v>
      </c>
      <c r="B158" s="24">
        <v>-36.198730364531798</v>
      </c>
      <c r="C158" s="24">
        <v>-57.6596981292167</v>
      </c>
      <c r="D158" s="24">
        <v>-64.347011896812106</v>
      </c>
      <c r="E158" s="24">
        <v>-93.506392388771701</v>
      </c>
      <c r="F158" s="24">
        <v>-78.780635055683803</v>
      </c>
      <c r="G158" s="24">
        <v>-87.575752578883609</v>
      </c>
      <c r="H158" s="24">
        <v>-105.76160445309969</v>
      </c>
      <c r="I158" s="24">
        <v>-98.870179649623012</v>
      </c>
      <c r="J158" s="24">
        <v>-81.260661020998697</v>
      </c>
      <c r="K158" s="24">
        <v>-103.936467563758</v>
      </c>
      <c r="L158" s="24">
        <v>-68.693728208790205</v>
      </c>
      <c r="M158" s="24">
        <v>-61.493955303485464</v>
      </c>
      <c r="N158" s="24">
        <v>-73.1449717734545</v>
      </c>
      <c r="O158" s="24">
        <v>-75.131185106720295</v>
      </c>
      <c r="P158" s="24">
        <v>-87.746802402875502</v>
      </c>
      <c r="Q158" s="24"/>
      <c r="R158" s="21"/>
      <c r="S158" s="42"/>
      <c r="T158" s="42">
        <f t="shared" si="16"/>
        <v>0</v>
      </c>
      <c r="U158" s="42">
        <f t="shared" si="17"/>
        <v>0</v>
      </c>
      <c r="V158" s="42">
        <f t="shared" si="18"/>
        <v>0</v>
      </c>
      <c r="W158" s="42">
        <f t="shared" si="15"/>
        <v>1</v>
      </c>
      <c r="X158" s="42" t="str">
        <f t="shared" si="13"/>
        <v/>
      </c>
      <c r="Y158" s="42" t="str">
        <f t="shared" si="14"/>
        <v>São Tomé and Príncipe, Dem. Rep. of</v>
      </c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</row>
    <row r="159" spans="1:38" ht="14.25" customHeight="1" x14ac:dyDescent="0.25">
      <c r="A159" s="27" t="s">
        <v>594</v>
      </c>
      <c r="B159" s="26">
        <v>89990.2</v>
      </c>
      <c r="C159" s="26">
        <v>98934.039963565971</v>
      </c>
      <c r="D159" s="26">
        <v>93329.453235676876</v>
      </c>
      <c r="E159" s="26">
        <v>132322.21194513855</v>
      </c>
      <c r="F159" s="26">
        <v>20954.610933333333</v>
      </c>
      <c r="G159" s="26">
        <v>66750.991974933335</v>
      </c>
      <c r="H159" s="26">
        <v>158545.21706666666</v>
      </c>
      <c r="I159" s="26">
        <v>164763.65084215679</v>
      </c>
      <c r="J159" s="26">
        <v>135442.39895686266</v>
      </c>
      <c r="K159" s="26">
        <v>73758.204316583462</v>
      </c>
      <c r="L159" s="26">
        <v>-56723.789493775999</v>
      </c>
      <c r="M159" s="26">
        <v>-23842.75283534472</v>
      </c>
      <c r="N159" s="26">
        <v>10464.29186322904</v>
      </c>
      <c r="O159" s="26">
        <v>71971.8610329488</v>
      </c>
      <c r="P159" s="26">
        <v>38229.872563292563</v>
      </c>
      <c r="Q159" s="26">
        <v>-11389.012688630379</v>
      </c>
      <c r="R159" s="21"/>
      <c r="S159" s="42"/>
      <c r="T159" s="42">
        <f t="shared" si="16"/>
        <v>0</v>
      </c>
      <c r="U159" s="42">
        <f t="shared" si="17"/>
        <v>0</v>
      </c>
      <c r="V159" s="42">
        <f t="shared" si="18"/>
        <v>0</v>
      </c>
      <c r="W159" s="42">
        <f t="shared" si="15"/>
        <v>0</v>
      </c>
      <c r="X159" s="42" t="str">
        <f t="shared" si="13"/>
        <v/>
      </c>
      <c r="Y159" s="42" t="str">
        <f t="shared" si="14"/>
        <v/>
      </c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</row>
    <row r="160" spans="1:38" ht="14.25" customHeight="1" x14ac:dyDescent="0.25">
      <c r="A160" s="27" t="s">
        <v>596</v>
      </c>
      <c r="B160" s="24">
        <v>-676.1</v>
      </c>
      <c r="C160" s="24">
        <v>-861.97915749319543</v>
      </c>
      <c r="D160" s="24">
        <v>-1312.5276714724898</v>
      </c>
      <c r="E160" s="24">
        <v>-1891.3675372990353</v>
      </c>
      <c r="F160" s="24">
        <v>-857.20952067694645</v>
      </c>
      <c r="G160" s="24">
        <v>-589.47732879848513</v>
      </c>
      <c r="H160" s="24">
        <v>-1148.1839107212845</v>
      </c>
      <c r="I160" s="24">
        <v>-1528.0041226437613</v>
      </c>
      <c r="J160" s="24">
        <v>-1549.8688053850658</v>
      </c>
      <c r="K160" s="24">
        <v>-1346.7963101791711</v>
      </c>
      <c r="L160" s="24">
        <v>-944.94121463818283</v>
      </c>
      <c r="M160" s="24">
        <v>-795.64821529722883</v>
      </c>
      <c r="N160" s="24">
        <v>-1526.2697292833345</v>
      </c>
      <c r="O160" s="24">
        <v>-2215.2560006383683</v>
      </c>
      <c r="P160" s="24"/>
      <c r="Q160" s="24"/>
      <c r="R160" s="21"/>
      <c r="S160" s="42"/>
      <c r="T160" s="42">
        <f t="shared" si="16"/>
        <v>0</v>
      </c>
      <c r="U160" s="42">
        <f t="shared" si="17"/>
        <v>0</v>
      </c>
      <c r="V160" s="42">
        <f t="shared" si="18"/>
        <v>1</v>
      </c>
      <c r="W160" s="42">
        <f t="shared" si="15"/>
        <v>1</v>
      </c>
      <c r="X160" s="42" t="str">
        <f t="shared" si="13"/>
        <v>Senegal</v>
      </c>
      <c r="Y160" s="42" t="str">
        <f t="shared" si="14"/>
        <v>Senegal</v>
      </c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</row>
    <row r="161" spans="1:38" ht="14.25" customHeight="1" x14ac:dyDescent="0.25">
      <c r="A161" s="27" t="s">
        <v>600</v>
      </c>
      <c r="B161" s="26"/>
      <c r="C161" s="26"/>
      <c r="D161" s="26">
        <v>-7524</v>
      </c>
      <c r="E161" s="26">
        <v>-10537.199511023433</v>
      </c>
      <c r="F161" s="26">
        <v>-2799.4410988019131</v>
      </c>
      <c r="G161" s="26">
        <v>-2692.2435358513635</v>
      </c>
      <c r="H161" s="26">
        <v>-5088.222385209946</v>
      </c>
      <c r="I161" s="26">
        <v>-4726.5678611535914</v>
      </c>
      <c r="J161" s="26">
        <v>-2794.1702039555626</v>
      </c>
      <c r="K161" s="26">
        <v>-2634.6869723376508</v>
      </c>
      <c r="L161" s="26">
        <v>-1370.1735857307854</v>
      </c>
      <c r="M161" s="26">
        <v>-1190.0230370274594</v>
      </c>
      <c r="N161" s="26">
        <v>-2322.7312633623892</v>
      </c>
      <c r="O161" s="26">
        <v>-2459.0923087034294</v>
      </c>
      <c r="P161" s="26">
        <v>-3535.3096595134898</v>
      </c>
      <c r="Q161" s="26">
        <v>-2235.555743739088</v>
      </c>
      <c r="R161" s="21"/>
      <c r="S161" s="42"/>
      <c r="T161" s="42">
        <f t="shared" si="16"/>
        <v>0</v>
      </c>
      <c r="U161" s="42">
        <f t="shared" si="17"/>
        <v>0</v>
      </c>
      <c r="V161" s="42">
        <f t="shared" si="18"/>
        <v>0</v>
      </c>
      <c r="W161" s="42">
        <f t="shared" si="15"/>
        <v>0</v>
      </c>
      <c r="X161" s="42" t="str">
        <f t="shared" si="13"/>
        <v/>
      </c>
      <c r="Y161" s="42" t="str">
        <f t="shared" si="14"/>
        <v/>
      </c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</row>
    <row r="162" spans="1:38" ht="14.25" customHeight="1" x14ac:dyDescent="0.25">
      <c r="A162" s="27" t="s">
        <v>604</v>
      </c>
      <c r="B162" s="24">
        <v>-174.06943976536502</v>
      </c>
      <c r="C162" s="24">
        <v>-133.76734568416455</v>
      </c>
      <c r="D162" s="24">
        <v>-194</v>
      </c>
      <c r="E162" s="24">
        <v>-262.9471194491552</v>
      </c>
      <c r="F162" s="24">
        <v>-189.46179360420859</v>
      </c>
      <c r="G162" s="24">
        <v>-214.39020921556443</v>
      </c>
      <c r="H162" s="24">
        <v>-301.28499485432764</v>
      </c>
      <c r="I162" s="24">
        <v>-161.31327097901979</v>
      </c>
      <c r="J162" s="24">
        <v>-158.60933073402137</v>
      </c>
      <c r="K162" s="24">
        <v>-310.40374615098841</v>
      </c>
      <c r="L162" s="24">
        <v>-256.18131291055664</v>
      </c>
      <c r="M162" s="24">
        <v>-285.58898169947452</v>
      </c>
      <c r="N162" s="24">
        <v>-295.05029478341675</v>
      </c>
      <c r="O162" s="24">
        <v>-282.9499890635156</v>
      </c>
      <c r="P162" s="24">
        <v>-271.63687300986442</v>
      </c>
      <c r="Q162" s="24">
        <v>-330.49125055825448</v>
      </c>
      <c r="R162" s="21"/>
      <c r="S162" s="42"/>
      <c r="T162" s="42">
        <f t="shared" si="16"/>
        <v>0</v>
      </c>
      <c r="U162" s="42">
        <f t="shared" si="17"/>
        <v>0</v>
      </c>
      <c r="V162" s="42">
        <f t="shared" si="18"/>
        <v>0</v>
      </c>
      <c r="W162" s="42">
        <f t="shared" si="15"/>
        <v>0</v>
      </c>
      <c r="X162" s="42" t="str">
        <f t="shared" si="13"/>
        <v/>
      </c>
      <c r="Y162" s="42" t="str">
        <f t="shared" si="14"/>
        <v/>
      </c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</row>
    <row r="163" spans="1:38" ht="14.25" customHeight="1" x14ac:dyDescent="0.25">
      <c r="A163" s="27" t="s">
        <v>606</v>
      </c>
      <c r="B163" s="26">
        <v>-104.9379172304258</v>
      </c>
      <c r="C163" s="26">
        <v>-95.019083350408749</v>
      </c>
      <c r="D163" s="26">
        <v>-160.1337303104817</v>
      </c>
      <c r="E163" s="26">
        <v>-225.44446033722119</v>
      </c>
      <c r="F163" s="26">
        <v>-326.98482279704047</v>
      </c>
      <c r="G163" s="26">
        <v>-585.29761280076377</v>
      </c>
      <c r="H163" s="26">
        <v>-1913.5065502559301</v>
      </c>
      <c r="I163" s="26">
        <v>-1210.2127751602495</v>
      </c>
      <c r="J163" s="26">
        <v>-737.09548179438195</v>
      </c>
      <c r="K163" s="26">
        <v>-472.729593302718</v>
      </c>
      <c r="L163" s="26">
        <v>-1003.0780529262299</v>
      </c>
      <c r="M163" s="26">
        <v>-363.3</v>
      </c>
      <c r="N163" s="26">
        <v>-809.11016552605554</v>
      </c>
      <c r="O163" s="26">
        <v>-761.71255410630317</v>
      </c>
      <c r="P163" s="26">
        <v>-915.43040511983941</v>
      </c>
      <c r="Q163" s="26"/>
      <c r="R163" s="21"/>
      <c r="S163" s="42"/>
      <c r="T163" s="42">
        <f t="shared" si="16"/>
        <v>0</v>
      </c>
      <c r="U163" s="42">
        <f t="shared" si="17"/>
        <v>0</v>
      </c>
      <c r="V163" s="42">
        <f t="shared" si="18"/>
        <v>0</v>
      </c>
      <c r="W163" s="42">
        <f t="shared" si="15"/>
        <v>1</v>
      </c>
      <c r="X163" s="42" t="str">
        <f t="shared" si="13"/>
        <v/>
      </c>
      <c r="Y163" s="42" t="str">
        <f t="shared" si="14"/>
        <v>Sierra Leone</v>
      </c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</row>
    <row r="164" spans="1:38" ht="14.25" customHeight="1" x14ac:dyDescent="0.25">
      <c r="A164" s="27" t="s">
        <v>609</v>
      </c>
      <c r="B164" s="24">
        <v>29728.71564635251</v>
      </c>
      <c r="C164" s="24">
        <v>39970.902911806748</v>
      </c>
      <c r="D164" s="24">
        <v>49113.60768627638</v>
      </c>
      <c r="E164" s="24">
        <v>29204.144341640338</v>
      </c>
      <c r="F164" s="24">
        <v>31827.178901858562</v>
      </c>
      <c r="G164" s="24">
        <v>54995.996846370712</v>
      </c>
      <c r="H164" s="24">
        <v>62068.689196224732</v>
      </c>
      <c r="I164" s="24">
        <v>52064.046516345996</v>
      </c>
      <c r="J164" s="24">
        <v>48311.595940222171</v>
      </c>
      <c r="K164" s="24">
        <v>56518.685134761763</v>
      </c>
      <c r="L164" s="24">
        <v>57574.236721036999</v>
      </c>
      <c r="M164" s="24">
        <v>56011.945770911734</v>
      </c>
      <c r="N164" s="24">
        <v>59281.640929087465</v>
      </c>
      <c r="O164" s="24">
        <v>57934.449929260001</v>
      </c>
      <c r="P164" s="24">
        <v>53398.713492446775</v>
      </c>
      <c r="Q164" s="24">
        <v>59785.684518236885</v>
      </c>
      <c r="R164" s="21"/>
      <c r="S164" s="42"/>
      <c r="T164" s="42">
        <f t="shared" si="16"/>
        <v>0</v>
      </c>
      <c r="U164" s="42">
        <f t="shared" si="17"/>
        <v>0</v>
      </c>
      <c r="V164" s="42">
        <f t="shared" si="18"/>
        <v>0</v>
      </c>
      <c r="W164" s="42">
        <f t="shared" si="15"/>
        <v>0</v>
      </c>
      <c r="X164" s="42" t="str">
        <f t="shared" si="13"/>
        <v/>
      </c>
      <c r="Y164" s="42" t="str">
        <f t="shared" si="14"/>
        <v/>
      </c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</row>
    <row r="165" spans="1:38" ht="14.25" customHeight="1" x14ac:dyDescent="0.25">
      <c r="A165" s="27" t="s">
        <v>610</v>
      </c>
      <c r="B165" s="26"/>
      <c r="C165" s="26"/>
      <c r="D165" s="26"/>
      <c r="E165" s="26"/>
      <c r="F165" s="26"/>
      <c r="G165" s="26"/>
      <c r="H165" s="26">
        <v>-4.5</v>
      </c>
      <c r="I165" s="26">
        <v>92.629050279329547</v>
      </c>
      <c r="J165" s="26">
        <v>4.3178770949721264</v>
      </c>
      <c r="K165" s="26">
        <v>-110.79888268156424</v>
      </c>
      <c r="L165" s="26">
        <v>18.217877094972206</v>
      </c>
      <c r="M165" s="26">
        <v>-26.581005586592184</v>
      </c>
      <c r="N165" s="26">
        <v>47.107300072625669</v>
      </c>
      <c r="O165" s="26">
        <v>74.670468296089268</v>
      </c>
      <c r="P165" s="26">
        <v>-148.84239754748603</v>
      </c>
      <c r="Q165" s="26"/>
      <c r="R165" s="21"/>
      <c r="S165" s="42"/>
      <c r="T165" s="42">
        <f t="shared" si="16"/>
        <v>0</v>
      </c>
      <c r="U165" s="42">
        <f t="shared" si="17"/>
        <v>0</v>
      </c>
      <c r="V165" s="42">
        <f t="shared" si="18"/>
        <v>0</v>
      </c>
      <c r="W165" s="42">
        <f t="shared" si="15"/>
        <v>1</v>
      </c>
      <c r="X165" s="42" t="str">
        <f t="shared" si="13"/>
        <v/>
      </c>
      <c r="Y165" s="42" t="str">
        <f t="shared" si="14"/>
        <v>Sint Maarten, Kingdom of the Netherlands</v>
      </c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</row>
    <row r="166" spans="1:38" ht="14.25" customHeight="1" x14ac:dyDescent="0.25">
      <c r="A166" s="27" t="s">
        <v>619</v>
      </c>
      <c r="B166" s="24">
        <v>-5125.1487057389686</v>
      </c>
      <c r="C166" s="24">
        <v>-5452.4920954257896</v>
      </c>
      <c r="D166" s="24">
        <v>-4632.9722141230232</v>
      </c>
      <c r="E166" s="24">
        <v>-6270.3980545173135</v>
      </c>
      <c r="F166" s="24">
        <v>-3020.735525696512</v>
      </c>
      <c r="G166" s="24">
        <v>-4209.6592216365234</v>
      </c>
      <c r="H166" s="24">
        <v>-4909.247747635548</v>
      </c>
      <c r="I166" s="24">
        <v>889.40816761475685</v>
      </c>
      <c r="J166" s="24">
        <v>1797.1931932094287</v>
      </c>
      <c r="K166" s="24">
        <v>1198.8423986451942</v>
      </c>
      <c r="L166" s="24">
        <v>-1849.28947010001</v>
      </c>
      <c r="M166" s="24">
        <v>-2432.4876621963176</v>
      </c>
      <c r="N166" s="24">
        <v>-1853.4728343074505</v>
      </c>
      <c r="O166" s="24">
        <v>-2292.9766666236287</v>
      </c>
      <c r="P166" s="24">
        <v>-2842.0028552410249</v>
      </c>
      <c r="Q166" s="24">
        <v>-294.4115035650895</v>
      </c>
      <c r="R166" s="21"/>
      <c r="S166" s="42"/>
      <c r="T166" s="42">
        <f t="shared" si="16"/>
        <v>0</v>
      </c>
      <c r="U166" s="42">
        <f t="shared" si="17"/>
        <v>0</v>
      </c>
      <c r="V166" s="42">
        <f t="shared" si="18"/>
        <v>0</v>
      </c>
      <c r="W166" s="42">
        <f t="shared" si="15"/>
        <v>0</v>
      </c>
      <c r="X166" s="42" t="str">
        <f t="shared" si="13"/>
        <v/>
      </c>
      <c r="Y166" s="42" t="str">
        <f t="shared" si="14"/>
        <v/>
      </c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</row>
    <row r="167" spans="1:38" ht="14.25" customHeight="1" x14ac:dyDescent="0.25">
      <c r="A167" s="27" t="s">
        <v>620</v>
      </c>
      <c r="B167" s="26">
        <v>-680.5</v>
      </c>
      <c r="C167" s="26">
        <v>-695.26758898961816</v>
      </c>
      <c r="D167" s="26">
        <v>-2014.6195347841501</v>
      </c>
      <c r="E167" s="26">
        <v>-2946.5</v>
      </c>
      <c r="F167" s="26">
        <v>-545.28995065842719</v>
      </c>
      <c r="G167" s="26">
        <v>-366.49400100865762</v>
      </c>
      <c r="H167" s="26">
        <v>-431.49092898646506</v>
      </c>
      <c r="I167" s="26">
        <v>600.05368012876613</v>
      </c>
      <c r="J167" s="26">
        <v>1593.0811061623056</v>
      </c>
      <c r="K167" s="26">
        <v>2548.5917359635068</v>
      </c>
      <c r="L167" s="26">
        <v>1646.2914126833311</v>
      </c>
      <c r="M167" s="26">
        <v>2143.1722029065968</v>
      </c>
      <c r="N167" s="26">
        <v>3034.8153761064568</v>
      </c>
      <c r="O167" s="26">
        <v>3170.2197119330008</v>
      </c>
      <c r="P167" s="26">
        <v>3049.4896690529004</v>
      </c>
      <c r="Q167" s="26">
        <v>3748.4673805829866</v>
      </c>
      <c r="R167" s="21"/>
      <c r="S167" s="42"/>
      <c r="T167" s="42">
        <f t="shared" si="16"/>
        <v>0</v>
      </c>
      <c r="U167" s="42">
        <f t="shared" si="17"/>
        <v>0</v>
      </c>
      <c r="V167" s="42">
        <f t="shared" si="18"/>
        <v>0</v>
      </c>
      <c r="W167" s="42">
        <f t="shared" si="15"/>
        <v>0</v>
      </c>
      <c r="X167" s="42" t="str">
        <f t="shared" si="13"/>
        <v/>
      </c>
      <c r="Y167" s="42" t="str">
        <f t="shared" si="14"/>
        <v/>
      </c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</row>
    <row r="168" spans="1:38" ht="14.25" customHeight="1" x14ac:dyDescent="0.25">
      <c r="A168" s="27" t="s">
        <v>622</v>
      </c>
      <c r="B168" s="24">
        <v>-90.20204868790556</v>
      </c>
      <c r="C168" s="24">
        <v>-42.2</v>
      </c>
      <c r="D168" s="24">
        <v>-80.170915752016882</v>
      </c>
      <c r="E168" s="24">
        <v>-79.595554781832533</v>
      </c>
      <c r="F168" s="24">
        <v>-59.587899775392252</v>
      </c>
      <c r="G168" s="24">
        <v>-144.15557739015335</v>
      </c>
      <c r="H168" s="24">
        <v>-18.772240160295109</v>
      </c>
      <c r="I168" s="24">
        <v>26.390506675718211</v>
      </c>
      <c r="J168" s="24">
        <v>-38.546482694380863</v>
      </c>
      <c r="K168" s="24">
        <v>-49.565109160683868</v>
      </c>
      <c r="L168" s="24">
        <v>-36.072912857164603</v>
      </c>
      <c r="M168" s="24">
        <v>-48.80348605495594</v>
      </c>
      <c r="N168" s="24">
        <v>-62.833337717317953</v>
      </c>
      <c r="O168" s="24">
        <v>-47.815114650030324</v>
      </c>
      <c r="P168" s="24">
        <v>-153.99754950072955</v>
      </c>
      <c r="Q168" s="24">
        <v>-25.059550849340123</v>
      </c>
      <c r="R168" s="21"/>
      <c r="S168" s="42"/>
      <c r="T168" s="42">
        <f t="shared" si="16"/>
        <v>0</v>
      </c>
      <c r="U168" s="42">
        <f t="shared" si="17"/>
        <v>0</v>
      </c>
      <c r="V168" s="42">
        <f t="shared" si="18"/>
        <v>0</v>
      </c>
      <c r="W168" s="42">
        <f t="shared" si="15"/>
        <v>0</v>
      </c>
      <c r="X168" s="42" t="str">
        <f t="shared" si="13"/>
        <v/>
      </c>
      <c r="Y168" s="42" t="str">
        <f t="shared" si="14"/>
        <v/>
      </c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</row>
    <row r="169" spans="1:38" ht="14.25" customHeight="1" x14ac:dyDescent="0.25">
      <c r="A169" s="27" t="s">
        <v>624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42"/>
      <c r="T169" s="42">
        <f t="shared" si="16"/>
        <v>1</v>
      </c>
      <c r="U169" s="42">
        <f t="shared" si="17"/>
        <v>1</v>
      </c>
      <c r="V169" s="42">
        <f t="shared" si="18"/>
        <v>1</v>
      </c>
      <c r="W169" s="42">
        <f t="shared" si="15"/>
        <v>1</v>
      </c>
      <c r="X169" s="42" t="str">
        <f t="shared" si="13"/>
        <v>Somalia</v>
      </c>
      <c r="Y169" s="42" t="str">
        <f t="shared" si="14"/>
        <v>Somalia</v>
      </c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</row>
    <row r="170" spans="1:38" ht="14.25" customHeight="1" x14ac:dyDescent="0.25">
      <c r="A170" s="27" t="s">
        <v>641</v>
      </c>
      <c r="B170" s="24">
        <v>-8015.4179227641407</v>
      </c>
      <c r="C170" s="24">
        <v>-12075.594633939303</v>
      </c>
      <c r="D170" s="24">
        <v>-16171.239012010132</v>
      </c>
      <c r="E170" s="24">
        <v>-16410.85113811466</v>
      </c>
      <c r="F170" s="24">
        <v>-7906.8189444496711</v>
      </c>
      <c r="G170" s="24">
        <v>-5492.24001061125</v>
      </c>
      <c r="H170" s="24">
        <v>-9318.8297665827231</v>
      </c>
      <c r="I170" s="24">
        <v>-20314.943543003988</v>
      </c>
      <c r="J170" s="24">
        <v>-21280.021809553458</v>
      </c>
      <c r="K170" s="24">
        <v>-17824.025801179225</v>
      </c>
      <c r="L170" s="24">
        <v>-14567.849817588985</v>
      </c>
      <c r="M170" s="24">
        <v>-8353.3833412082131</v>
      </c>
      <c r="N170" s="24">
        <v>-8912.9289441532655</v>
      </c>
      <c r="O170" s="24">
        <v>-13384.03562069711</v>
      </c>
      <c r="P170" s="24">
        <v>-10666.816282202588</v>
      </c>
      <c r="Q170" s="24">
        <v>6711.1328470960307</v>
      </c>
      <c r="R170" s="21"/>
      <c r="S170" s="42"/>
      <c r="T170" s="42">
        <f t="shared" si="16"/>
        <v>0</v>
      </c>
      <c r="U170" s="42">
        <f t="shared" si="17"/>
        <v>0</v>
      </c>
      <c r="V170" s="42">
        <f t="shared" si="18"/>
        <v>0</v>
      </c>
      <c r="W170" s="42">
        <f t="shared" si="15"/>
        <v>0</v>
      </c>
      <c r="X170" s="42" t="str">
        <f t="shared" si="13"/>
        <v/>
      </c>
      <c r="Y170" s="42" t="str">
        <f t="shared" si="14"/>
        <v/>
      </c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</row>
    <row r="171" spans="1:38" ht="14.25" customHeight="1" x14ac:dyDescent="0.25">
      <c r="A171" s="27" t="s">
        <v>642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-790.2</v>
      </c>
      <c r="L171" s="26">
        <v>-500.19</v>
      </c>
      <c r="M171" s="26">
        <v>-215.6653</v>
      </c>
      <c r="N171" s="26">
        <v>281.71199999999999</v>
      </c>
      <c r="O171" s="26">
        <v>-315.55</v>
      </c>
      <c r="P171" s="26">
        <v>256.86</v>
      </c>
      <c r="Q171" s="26"/>
      <c r="R171" s="21"/>
      <c r="S171" s="42"/>
      <c r="T171" s="42">
        <f t="shared" si="16"/>
        <v>0</v>
      </c>
      <c r="U171" s="42">
        <f t="shared" si="17"/>
        <v>0</v>
      </c>
      <c r="V171" s="42">
        <f t="shared" si="18"/>
        <v>0</v>
      </c>
      <c r="W171" s="42">
        <f t="shared" si="15"/>
        <v>1</v>
      </c>
      <c r="X171" s="42" t="str">
        <f t="shared" si="13"/>
        <v/>
      </c>
      <c r="Y171" s="42" t="str">
        <f t="shared" si="14"/>
        <v>South Sudan, Rep. of</v>
      </c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</row>
    <row r="172" spans="1:38" ht="14.25" customHeight="1" x14ac:dyDescent="0.25">
      <c r="A172" s="27" t="s">
        <v>654</v>
      </c>
      <c r="B172" s="24">
        <v>-83915.470590102574</v>
      </c>
      <c r="C172" s="24">
        <v>-111532.33501435544</v>
      </c>
      <c r="D172" s="24">
        <v>-139287.62566158496</v>
      </c>
      <c r="E172" s="24">
        <v>-145715.51523516772</v>
      </c>
      <c r="F172" s="24">
        <v>-60418.93068733815</v>
      </c>
      <c r="G172" s="24">
        <v>-52249.545356132752</v>
      </c>
      <c r="H172" s="24">
        <v>-39975.229877502679</v>
      </c>
      <c r="I172" s="24">
        <v>735.15058304590036</v>
      </c>
      <c r="J172" s="24">
        <v>27588.00425541728</v>
      </c>
      <c r="K172" s="24">
        <v>22662.337678769894</v>
      </c>
      <c r="L172" s="24">
        <v>24107.676878121267</v>
      </c>
      <c r="M172" s="24">
        <v>39298.651172178121</v>
      </c>
      <c r="N172" s="24">
        <v>36857.922351027948</v>
      </c>
      <c r="O172" s="24">
        <v>27209.528503580626</v>
      </c>
      <c r="P172" s="24">
        <v>29606.456980113693</v>
      </c>
      <c r="Q172" s="24">
        <v>8664.9104841146491</v>
      </c>
      <c r="R172" s="21"/>
      <c r="S172" s="42"/>
      <c r="T172" s="42">
        <f t="shared" si="16"/>
        <v>0</v>
      </c>
      <c r="U172" s="42">
        <f t="shared" si="17"/>
        <v>0</v>
      </c>
      <c r="V172" s="42">
        <f t="shared" si="18"/>
        <v>0</v>
      </c>
      <c r="W172" s="42">
        <f t="shared" si="15"/>
        <v>0</v>
      </c>
      <c r="X172" s="42" t="str">
        <f t="shared" si="13"/>
        <v/>
      </c>
      <c r="Y172" s="42" t="str">
        <f t="shared" si="14"/>
        <v/>
      </c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</row>
    <row r="173" spans="1:38" ht="14.25" customHeight="1" x14ac:dyDescent="0.25">
      <c r="A173" s="27" t="s">
        <v>655</v>
      </c>
      <c r="B173" s="26">
        <v>-650.12693000000002</v>
      </c>
      <c r="C173" s="26">
        <v>-1498.011</v>
      </c>
      <c r="D173" s="26">
        <v>-1400.9</v>
      </c>
      <c r="E173" s="26">
        <v>-3885.4</v>
      </c>
      <c r="F173" s="26">
        <v>-214.7</v>
      </c>
      <c r="G173" s="26">
        <v>-1075.03</v>
      </c>
      <c r="H173" s="26">
        <v>-4615.42</v>
      </c>
      <c r="I173" s="26">
        <v>-4009.1</v>
      </c>
      <c r="J173" s="26">
        <v>-2540.5751535173931</v>
      </c>
      <c r="K173" s="26">
        <v>-1987.684224224997</v>
      </c>
      <c r="L173" s="26">
        <v>-1882.77408392544</v>
      </c>
      <c r="M173" s="26">
        <v>-1742.3997152289385</v>
      </c>
      <c r="N173" s="26">
        <v>-2308.9956230069656</v>
      </c>
      <c r="O173" s="26">
        <v>-2799.0530655505509</v>
      </c>
      <c r="P173" s="26">
        <v>-1847.6860442008547</v>
      </c>
      <c r="Q173" s="26">
        <v>-1082.9992062756182</v>
      </c>
      <c r="R173" s="21"/>
      <c r="S173" s="42"/>
      <c r="T173" s="42">
        <f t="shared" si="16"/>
        <v>0</v>
      </c>
      <c r="U173" s="42">
        <f t="shared" si="17"/>
        <v>0</v>
      </c>
      <c r="V173" s="42">
        <f t="shared" si="18"/>
        <v>0</v>
      </c>
      <c r="W173" s="42">
        <f t="shared" si="15"/>
        <v>0</v>
      </c>
      <c r="X173" s="42" t="str">
        <f t="shared" si="13"/>
        <v/>
      </c>
      <c r="Y173" s="42" t="str">
        <f t="shared" si="14"/>
        <v/>
      </c>
      <c r="Z173" s="21"/>
      <c r="AA173" s="21">
        <v>1</v>
      </c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</row>
    <row r="174" spans="1:38" ht="14.25" customHeight="1" x14ac:dyDescent="0.25">
      <c r="A174" s="27" t="s">
        <v>658</v>
      </c>
      <c r="B174" s="24">
        <v>-64.720367777777781</v>
      </c>
      <c r="C174" s="24">
        <v>-85.109481851851854</v>
      </c>
      <c r="D174" s="24">
        <v>-113.03471592592592</v>
      </c>
      <c r="E174" s="24">
        <v>-203.33138666666665</v>
      </c>
      <c r="F174" s="24">
        <v>-180.11576185185186</v>
      </c>
      <c r="G174" s="24">
        <v>-138.58115962962961</v>
      </c>
      <c r="H174" s="24">
        <v>-102.1988737037037</v>
      </c>
      <c r="I174" s="24">
        <v>-84.747152962962957</v>
      </c>
      <c r="J174" s="24">
        <v>-62.703314074074065</v>
      </c>
      <c r="K174" s="24">
        <v>0.90682754492742046</v>
      </c>
      <c r="L174" s="24">
        <v>-79.919646279960205</v>
      </c>
      <c r="M174" s="24">
        <v>-123.63698053557634</v>
      </c>
      <c r="N174" s="24">
        <v>-111.71940682548716</v>
      </c>
      <c r="O174" s="24">
        <v>-57.997781013727185</v>
      </c>
      <c r="P174" s="24">
        <v>-55.690039829168263</v>
      </c>
      <c r="Q174" s="24">
        <v>-141.93638742666079</v>
      </c>
      <c r="R174" s="21"/>
      <c r="S174" s="42"/>
      <c r="T174" s="42">
        <f t="shared" si="16"/>
        <v>0</v>
      </c>
      <c r="U174" s="42">
        <f t="shared" si="17"/>
        <v>0</v>
      </c>
      <c r="V174" s="42">
        <f t="shared" si="18"/>
        <v>0</v>
      </c>
      <c r="W174" s="42">
        <f t="shared" si="15"/>
        <v>0</v>
      </c>
      <c r="X174" s="42" t="str">
        <f t="shared" si="13"/>
        <v/>
      </c>
      <c r="Y174" s="42" t="str">
        <f t="shared" si="14"/>
        <v/>
      </c>
      <c r="Z174" s="21"/>
      <c r="AA174" s="21">
        <v>1</v>
      </c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</row>
    <row r="175" spans="1:38" ht="14.25" customHeight="1" x14ac:dyDescent="0.25">
      <c r="A175" s="27" t="s">
        <v>662</v>
      </c>
      <c r="B175" s="26">
        <v>-129.47103814814812</v>
      </c>
      <c r="C175" s="26">
        <v>-308.99083629629632</v>
      </c>
      <c r="D175" s="26">
        <v>-344.66430518518513</v>
      </c>
      <c r="E175" s="26">
        <v>-339.86035407407405</v>
      </c>
      <c r="F175" s="26">
        <v>-136.74293037037035</v>
      </c>
      <c r="G175" s="26">
        <v>-202.75507111111111</v>
      </c>
      <c r="H175" s="26">
        <v>-242.68318148148145</v>
      </c>
      <c r="I175" s="26">
        <v>-182.93038333333331</v>
      </c>
      <c r="J175" s="26">
        <v>-100.32708777777778</v>
      </c>
      <c r="K175" s="26">
        <v>-43.529853558903618</v>
      </c>
      <c r="L175" s="26">
        <v>0.21583678946336107</v>
      </c>
      <c r="M175" s="26">
        <v>-121.59046042414171</v>
      </c>
      <c r="N175" s="26">
        <v>-19.285540860719856</v>
      </c>
      <c r="O175" s="26">
        <v>44.80182836692439</v>
      </c>
      <c r="P175" s="26">
        <v>129.24619705730544</v>
      </c>
      <c r="Q175" s="26">
        <v>-218.78265244839537</v>
      </c>
      <c r="R175" s="21"/>
      <c r="S175" s="42"/>
      <c r="T175" s="42">
        <f t="shared" si="16"/>
        <v>0</v>
      </c>
      <c r="U175" s="42">
        <f t="shared" si="17"/>
        <v>0</v>
      </c>
      <c r="V175" s="42">
        <f t="shared" si="18"/>
        <v>0</v>
      </c>
      <c r="W175" s="42">
        <f t="shared" si="15"/>
        <v>0</v>
      </c>
      <c r="X175" s="42" t="str">
        <f t="shared" si="13"/>
        <v/>
      </c>
      <c r="Y175" s="42" t="str">
        <f t="shared" si="14"/>
        <v/>
      </c>
      <c r="Z175" s="21"/>
      <c r="AA175" s="21">
        <v>1</v>
      </c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</row>
    <row r="176" spans="1:38" ht="14.25" customHeight="1" x14ac:dyDescent="0.25">
      <c r="A176" s="27" t="s">
        <v>666</v>
      </c>
      <c r="B176" s="24">
        <v>-102.19808185185185</v>
      </c>
      <c r="C176" s="24">
        <v>-119.3903374074074</v>
      </c>
      <c r="D176" s="24">
        <v>-191.74564666666666</v>
      </c>
      <c r="E176" s="24">
        <v>-230.32951185185186</v>
      </c>
      <c r="F176" s="24">
        <v>-197.32647037037034</v>
      </c>
      <c r="G176" s="24">
        <v>-208.31312666666665</v>
      </c>
      <c r="H176" s="24">
        <v>-198.87875703703702</v>
      </c>
      <c r="I176" s="24">
        <v>-192.87671777777777</v>
      </c>
      <c r="J176" s="24">
        <v>-210.27677518518516</v>
      </c>
      <c r="K176" s="24">
        <v>-190.25849896687205</v>
      </c>
      <c r="L176" s="24">
        <v>-115.81428724095777</v>
      </c>
      <c r="M176" s="24">
        <v>-103.73856734269424</v>
      </c>
      <c r="N176" s="24">
        <v>-91.938949749944243</v>
      </c>
      <c r="O176" s="24">
        <v>-98.491909081147853</v>
      </c>
      <c r="P176" s="24">
        <v>-79.969737017323254</v>
      </c>
      <c r="Q176" s="24">
        <v>-142.36697733701925</v>
      </c>
      <c r="R176" s="21"/>
      <c r="S176" s="42"/>
      <c r="T176" s="42">
        <f t="shared" si="16"/>
        <v>0</v>
      </c>
      <c r="U176" s="42">
        <f t="shared" si="17"/>
        <v>0</v>
      </c>
      <c r="V176" s="42">
        <f t="shared" si="18"/>
        <v>0</v>
      </c>
      <c r="W176" s="42">
        <f t="shared" si="15"/>
        <v>0</v>
      </c>
      <c r="X176" s="42" t="str">
        <f t="shared" si="13"/>
        <v/>
      </c>
      <c r="Y176" s="42" t="str">
        <f t="shared" si="14"/>
        <v/>
      </c>
      <c r="Z176" s="21"/>
      <c r="AA176" s="21">
        <v>1</v>
      </c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</row>
    <row r="177" spans="1:38" ht="14.25" customHeight="1" x14ac:dyDescent="0.25">
      <c r="A177" s="27" t="s">
        <v>670</v>
      </c>
      <c r="B177" s="26">
        <v>-2472.7302961294799</v>
      </c>
      <c r="C177" s="26">
        <v>-6495.8500871588594</v>
      </c>
      <c r="D177" s="26">
        <v>-3597.1520204386297</v>
      </c>
      <c r="E177" s="26">
        <v>-3593.872576144031</v>
      </c>
      <c r="F177" s="26">
        <v>-4926.5721250266997</v>
      </c>
      <c r="G177" s="26">
        <v>-1725.4</v>
      </c>
      <c r="H177" s="26">
        <v>-2652.9320204381097</v>
      </c>
      <c r="I177" s="26">
        <v>-6259.0612447270205</v>
      </c>
      <c r="J177" s="26">
        <v>-5822.0741525092899</v>
      </c>
      <c r="K177" s="26">
        <v>-3545.4666353017165</v>
      </c>
      <c r="L177" s="26">
        <v>-5460.7600744605397</v>
      </c>
      <c r="M177" s="26">
        <v>-4213.3566334409543</v>
      </c>
      <c r="N177" s="26">
        <v>-4611.2585284371098</v>
      </c>
      <c r="O177" s="26">
        <v>-4678.501890251835</v>
      </c>
      <c r="P177" s="26">
        <v>-5215.0139361621968</v>
      </c>
      <c r="Q177" s="26"/>
      <c r="R177" s="21"/>
      <c r="S177" s="42"/>
      <c r="T177" s="42">
        <f t="shared" si="16"/>
        <v>0</v>
      </c>
      <c r="U177" s="42">
        <f t="shared" si="17"/>
        <v>0</v>
      </c>
      <c r="V177" s="42">
        <f t="shared" si="18"/>
        <v>0</v>
      </c>
      <c r="W177" s="42">
        <f t="shared" si="15"/>
        <v>1</v>
      </c>
      <c r="X177" s="42" t="str">
        <f t="shared" si="13"/>
        <v/>
      </c>
      <c r="Y177" s="42" t="str">
        <f t="shared" si="14"/>
        <v>Sudan</v>
      </c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</row>
    <row r="178" spans="1:38" ht="14.25" customHeight="1" x14ac:dyDescent="0.25">
      <c r="A178" s="27" t="s">
        <v>673</v>
      </c>
      <c r="B178" s="24">
        <v>-146.7000000000001</v>
      </c>
      <c r="C178" s="24">
        <v>220.6</v>
      </c>
      <c r="D178" s="24">
        <v>324.5</v>
      </c>
      <c r="E178" s="24">
        <v>325.7</v>
      </c>
      <c r="F178" s="24">
        <v>111.29999999999998</v>
      </c>
      <c r="G178" s="24">
        <v>650.84584032374096</v>
      </c>
      <c r="H178" s="24">
        <v>431.30607117965042</v>
      </c>
      <c r="I178" s="24">
        <v>162.37125640544008</v>
      </c>
      <c r="J178" s="24">
        <v>-196.00567993115848</v>
      </c>
      <c r="K178" s="24">
        <v>-416.34220081301487</v>
      </c>
      <c r="L178" s="24">
        <v>-786.43495613439609</v>
      </c>
      <c r="M178" s="24">
        <v>-160.48193100171895</v>
      </c>
      <c r="N178" s="24">
        <v>69.2</v>
      </c>
      <c r="O178" s="24">
        <v>-118.71123044696563</v>
      </c>
      <c r="P178" s="24">
        <v>-448.94509612731423</v>
      </c>
      <c r="Q178" s="24"/>
      <c r="R178" s="21"/>
      <c r="S178" s="42"/>
      <c r="T178" s="42">
        <f t="shared" si="16"/>
        <v>0</v>
      </c>
      <c r="U178" s="42">
        <f t="shared" si="17"/>
        <v>0</v>
      </c>
      <c r="V178" s="42">
        <f t="shared" si="18"/>
        <v>0</v>
      </c>
      <c r="W178" s="42">
        <f t="shared" si="15"/>
        <v>1</v>
      </c>
      <c r="X178" s="42" t="str">
        <f t="shared" si="13"/>
        <v/>
      </c>
      <c r="Y178" s="42" t="str">
        <f t="shared" si="14"/>
        <v>Suriname</v>
      </c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</row>
    <row r="179" spans="1:38" ht="14.25" customHeight="1" x14ac:dyDescent="0.25">
      <c r="A179" s="27" t="s">
        <v>676</v>
      </c>
      <c r="B179" s="26">
        <v>23583.338994912996</v>
      </c>
      <c r="C179" s="26">
        <v>34468.824245493292</v>
      </c>
      <c r="D179" s="26">
        <v>39927.51657952556</v>
      </c>
      <c r="E179" s="26">
        <v>40802.93594226156</v>
      </c>
      <c r="F179" s="26">
        <v>25918.197361002396</v>
      </c>
      <c r="G179" s="26">
        <v>29195.824932373507</v>
      </c>
      <c r="H179" s="26">
        <v>31438.3</v>
      </c>
      <c r="I179" s="26">
        <v>30417.334377563708</v>
      </c>
      <c r="J179" s="26">
        <v>30703.928592680342</v>
      </c>
      <c r="K179" s="26">
        <v>24497.351413475255</v>
      </c>
      <c r="L179" s="26">
        <v>16750.093766597802</v>
      </c>
      <c r="M179" s="26">
        <v>12153.872131317332</v>
      </c>
      <c r="N179" s="26">
        <v>16089.00294278585</v>
      </c>
      <c r="O179" s="26">
        <v>14562.139557929115</v>
      </c>
      <c r="P179" s="26">
        <v>27162.464174518951</v>
      </c>
      <c r="Q179" s="26">
        <v>28188.460665278937</v>
      </c>
      <c r="R179" s="21"/>
      <c r="S179" s="42"/>
      <c r="T179" s="42">
        <f t="shared" si="16"/>
        <v>0</v>
      </c>
      <c r="U179" s="42">
        <f t="shared" si="17"/>
        <v>0</v>
      </c>
      <c r="V179" s="42">
        <f t="shared" si="18"/>
        <v>0</v>
      </c>
      <c r="W179" s="42">
        <f t="shared" si="15"/>
        <v>0</v>
      </c>
      <c r="X179" s="42" t="str">
        <f t="shared" si="13"/>
        <v/>
      </c>
      <c r="Y179" s="42" t="str">
        <f t="shared" si="14"/>
        <v/>
      </c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</row>
    <row r="180" spans="1:38" ht="14.25" customHeight="1" x14ac:dyDescent="0.25">
      <c r="A180" s="27" t="s">
        <v>678</v>
      </c>
      <c r="B180" s="24">
        <v>52795.167544201322</v>
      </c>
      <c r="C180" s="24">
        <v>60350.709355355553</v>
      </c>
      <c r="D180" s="24">
        <v>46895.775894959945</v>
      </c>
      <c r="E180" s="24">
        <v>14358.330659656438</v>
      </c>
      <c r="F180" s="24">
        <v>40958.311492108114</v>
      </c>
      <c r="G180" s="24">
        <v>88315.496578821723</v>
      </c>
      <c r="H180" s="24">
        <v>57071.152571575592</v>
      </c>
      <c r="I180" s="24">
        <v>75135.43676796458</v>
      </c>
      <c r="J180" s="24">
        <v>81054.419275874869</v>
      </c>
      <c r="K180" s="24">
        <v>59087.798785017883</v>
      </c>
      <c r="L180" s="24">
        <v>72111.675814090107</v>
      </c>
      <c r="M180" s="24">
        <v>62620.847146954446</v>
      </c>
      <c r="N180" s="24">
        <v>50798.774165328658</v>
      </c>
      <c r="O180" s="24">
        <v>49094.756565258249</v>
      </c>
      <c r="P180" s="24">
        <v>49150.831505509064</v>
      </c>
      <c r="Q180" s="24">
        <v>28094.323423382495</v>
      </c>
      <c r="R180" s="21"/>
      <c r="S180" s="42"/>
      <c r="T180" s="42">
        <f t="shared" si="16"/>
        <v>0</v>
      </c>
      <c r="U180" s="42">
        <f t="shared" si="17"/>
        <v>0</v>
      </c>
      <c r="V180" s="42">
        <f t="shared" si="18"/>
        <v>0</v>
      </c>
      <c r="W180" s="42">
        <f t="shared" si="15"/>
        <v>0</v>
      </c>
      <c r="X180" s="42" t="str">
        <f t="shared" si="13"/>
        <v/>
      </c>
      <c r="Y180" s="42" t="str">
        <f t="shared" si="14"/>
        <v/>
      </c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</row>
    <row r="181" spans="1:38" ht="14.25" customHeight="1" x14ac:dyDescent="0.25">
      <c r="A181" s="27" t="s">
        <v>679</v>
      </c>
      <c r="B181" s="26">
        <v>299</v>
      </c>
      <c r="C181" s="26">
        <v>919.8</v>
      </c>
      <c r="D181" s="26">
        <v>459.57595536721999</v>
      </c>
      <c r="E181" s="26">
        <v>471.95198102868699</v>
      </c>
      <c r="F181" s="26">
        <v>-1029.5252480283</v>
      </c>
      <c r="G181" s="26">
        <v>-367.38847302263304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42"/>
      <c r="T181" s="42">
        <f t="shared" si="16"/>
        <v>1</v>
      </c>
      <c r="U181" s="42">
        <f t="shared" si="17"/>
        <v>1</v>
      </c>
      <c r="V181" s="42">
        <f t="shared" si="18"/>
        <v>1</v>
      </c>
      <c r="W181" s="42">
        <f t="shared" si="15"/>
        <v>1</v>
      </c>
      <c r="X181" s="42" t="str">
        <f t="shared" si="13"/>
        <v>Syrian Arab Rep.</v>
      </c>
      <c r="Y181" s="42" t="str">
        <f t="shared" si="14"/>
        <v>Syrian Arab Rep.</v>
      </c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</row>
    <row r="182" spans="1:38" ht="14.25" customHeight="1" x14ac:dyDescent="0.25">
      <c r="A182" s="27" t="s">
        <v>690</v>
      </c>
      <c r="B182" s="24">
        <v>14948</v>
      </c>
      <c r="C182" s="24">
        <v>23157</v>
      </c>
      <c r="D182" s="44">
        <v>32044</v>
      </c>
      <c r="E182" s="44">
        <v>24794</v>
      </c>
      <c r="F182" s="44">
        <v>40662</v>
      </c>
      <c r="G182" s="44">
        <v>36726</v>
      </c>
      <c r="H182" s="44">
        <v>37914</v>
      </c>
      <c r="I182" s="44">
        <v>42925</v>
      </c>
      <c r="J182" s="44">
        <v>49937</v>
      </c>
      <c r="K182" s="44">
        <v>60607</v>
      </c>
      <c r="L182" s="44">
        <v>72730</v>
      </c>
      <c r="M182" s="44">
        <v>71222</v>
      </c>
      <c r="N182" s="44">
        <v>83053</v>
      </c>
      <c r="O182" s="44">
        <v>70843</v>
      </c>
      <c r="P182" s="44">
        <v>65161</v>
      </c>
      <c r="Q182" s="44">
        <v>94276</v>
      </c>
      <c r="R182" s="21"/>
      <c r="S182" s="42"/>
      <c r="T182" s="42">
        <f t="shared" si="16"/>
        <v>0</v>
      </c>
      <c r="U182" s="42">
        <f t="shared" si="17"/>
        <v>0</v>
      </c>
      <c r="V182" s="42">
        <f t="shared" si="18"/>
        <v>0</v>
      </c>
      <c r="W182" s="42">
        <f t="shared" si="15"/>
        <v>0</v>
      </c>
      <c r="X182" s="42" t="str">
        <f t="shared" si="13"/>
        <v/>
      </c>
      <c r="Y182" s="42" t="str">
        <f t="shared" si="14"/>
        <v/>
      </c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</row>
    <row r="183" spans="1:38" ht="14.25" customHeight="1" x14ac:dyDescent="0.25">
      <c r="A183" s="27" t="s">
        <v>707</v>
      </c>
      <c r="B183" s="26">
        <v>-296.20946441960001</v>
      </c>
      <c r="C183" s="26">
        <v>-372.41119379500003</v>
      </c>
      <c r="D183" s="26">
        <v>-1193.8282448550001</v>
      </c>
      <c r="E183" s="26">
        <v>-1058.7815370450001</v>
      </c>
      <c r="F183" s="26">
        <v>-717.46886237399997</v>
      </c>
      <c r="G183" s="26">
        <v>-581.1</v>
      </c>
      <c r="H183" s="26">
        <v>-413.31827722453619</v>
      </c>
      <c r="I183" s="26">
        <v>-681.39775932297903</v>
      </c>
      <c r="J183" s="26">
        <v>-884.7921608552831</v>
      </c>
      <c r="K183" s="26">
        <v>-316.45456873875702</v>
      </c>
      <c r="L183" s="26">
        <v>-477.07455079659599</v>
      </c>
      <c r="M183" s="26">
        <v>-290.82673594252901</v>
      </c>
      <c r="N183" s="26">
        <v>158.96931095047739</v>
      </c>
      <c r="O183" s="26">
        <v>-379.68245859978606</v>
      </c>
      <c r="P183" s="26">
        <v>-185.29484392771718</v>
      </c>
      <c r="Q183" s="26">
        <v>335.90595446442302</v>
      </c>
      <c r="R183" s="21"/>
      <c r="S183" s="42"/>
      <c r="T183" s="42">
        <f t="shared" si="16"/>
        <v>0</v>
      </c>
      <c r="U183" s="42">
        <f t="shared" si="17"/>
        <v>0</v>
      </c>
      <c r="V183" s="42">
        <f t="shared" si="18"/>
        <v>0</v>
      </c>
      <c r="W183" s="42">
        <f t="shared" si="15"/>
        <v>0</v>
      </c>
      <c r="X183" s="42" t="str">
        <f t="shared" si="13"/>
        <v/>
      </c>
      <c r="Y183" s="42" t="str">
        <f t="shared" si="14"/>
        <v/>
      </c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</row>
    <row r="184" spans="1:38" ht="14.25" customHeight="1" x14ac:dyDescent="0.25">
      <c r="A184" s="27" t="s">
        <v>709</v>
      </c>
      <c r="B184" s="24">
        <v>-1092.5589096017202</v>
      </c>
      <c r="C184" s="24">
        <v>-1102.0541716858102</v>
      </c>
      <c r="D184" s="24">
        <v>-1714.7361512067398</v>
      </c>
      <c r="E184" s="24">
        <v>-2577.0863346933797</v>
      </c>
      <c r="F184" s="24">
        <v>-1809.9147375781702</v>
      </c>
      <c r="G184" s="24">
        <v>-2210.8000000000002</v>
      </c>
      <c r="H184" s="24">
        <v>-4380.9513476640705</v>
      </c>
      <c r="I184" s="24">
        <v>-3764.3359148111231</v>
      </c>
      <c r="J184" s="24">
        <v>-4987.9547316252156</v>
      </c>
      <c r="K184" s="24">
        <v>-5061.9974489820406</v>
      </c>
      <c r="L184" s="24">
        <v>-4477.4183582915202</v>
      </c>
      <c r="M184" s="24">
        <v>-2739.3024537121187</v>
      </c>
      <c r="N184" s="24">
        <v>-2127.8117801185658</v>
      </c>
      <c r="O184" s="24">
        <v>-1897.8342400224631</v>
      </c>
      <c r="P184" s="24">
        <v>-1301.3357335109001</v>
      </c>
      <c r="Q184" s="24"/>
      <c r="R184" s="21"/>
      <c r="S184" s="42"/>
      <c r="T184" s="42">
        <f t="shared" si="16"/>
        <v>0</v>
      </c>
      <c r="U184" s="42">
        <f t="shared" si="17"/>
        <v>0</v>
      </c>
      <c r="V184" s="42">
        <f t="shared" si="18"/>
        <v>0</v>
      </c>
      <c r="W184" s="42">
        <f t="shared" si="15"/>
        <v>1</v>
      </c>
      <c r="X184" s="42" t="str">
        <f t="shared" si="13"/>
        <v/>
      </c>
      <c r="Y184" s="42" t="str">
        <f t="shared" si="14"/>
        <v>Tanzania, United Rep. of</v>
      </c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</row>
    <row r="185" spans="1:38" ht="14.25" customHeight="1" x14ac:dyDescent="0.25">
      <c r="A185" s="27" t="s">
        <v>712</v>
      </c>
      <c r="B185" s="26">
        <v>-7641.8</v>
      </c>
      <c r="C185" s="26">
        <v>2314.7299999999873</v>
      </c>
      <c r="D185" s="26">
        <v>15583.69999999999</v>
      </c>
      <c r="E185" s="26">
        <v>930.8700000000257</v>
      </c>
      <c r="F185" s="26">
        <v>22189.105411706001</v>
      </c>
      <c r="G185" s="26">
        <v>11486.104954626777</v>
      </c>
      <c r="H185" s="26">
        <v>9426.8463251252197</v>
      </c>
      <c r="I185" s="26">
        <v>-4899.2558724431346</v>
      </c>
      <c r="J185" s="26">
        <v>-8833.4571422453009</v>
      </c>
      <c r="K185" s="26">
        <v>11642.907013768321</v>
      </c>
      <c r="L185" s="26">
        <v>27752.906126783932</v>
      </c>
      <c r="M185" s="26">
        <v>43438.000973738199</v>
      </c>
      <c r="N185" s="26">
        <v>43951.862494144756</v>
      </c>
      <c r="O185" s="26">
        <v>28422.528298990899</v>
      </c>
      <c r="P185" s="26">
        <v>38205.560432783575</v>
      </c>
      <c r="Q185" s="26">
        <v>16298.295985329309</v>
      </c>
      <c r="R185" s="21"/>
      <c r="S185" s="42"/>
      <c r="T185" s="42">
        <f t="shared" si="16"/>
        <v>0</v>
      </c>
      <c r="U185" s="42">
        <f t="shared" si="17"/>
        <v>0</v>
      </c>
      <c r="V185" s="42">
        <f t="shared" si="18"/>
        <v>0</v>
      </c>
      <c r="W185" s="42">
        <f t="shared" si="15"/>
        <v>0</v>
      </c>
      <c r="X185" s="42" t="str">
        <f t="shared" si="13"/>
        <v/>
      </c>
      <c r="Y185" s="42" t="str">
        <f t="shared" si="14"/>
        <v/>
      </c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</row>
    <row r="186" spans="1:38" ht="14.25" customHeight="1" x14ac:dyDescent="0.25">
      <c r="A186" s="27" t="s">
        <v>714</v>
      </c>
      <c r="B186" s="24"/>
      <c r="C186" s="24">
        <v>540.95351407721103</v>
      </c>
      <c r="D186" s="24">
        <v>1177.20411307114</v>
      </c>
      <c r="E186" s="24">
        <v>2021.7467536593201</v>
      </c>
      <c r="F186" s="24">
        <v>1284.9560021482862</v>
      </c>
      <c r="G186" s="24">
        <v>1671.379453847308</v>
      </c>
      <c r="H186" s="24">
        <v>2346.0456890912756</v>
      </c>
      <c r="I186" s="24">
        <v>2736.0154380688455</v>
      </c>
      <c r="J186" s="24">
        <v>2390.0357813106898</v>
      </c>
      <c r="K186" s="24">
        <v>1106.1588416805969</v>
      </c>
      <c r="L186" s="24">
        <v>224.8</v>
      </c>
      <c r="M186" s="24">
        <v>-533.07510000000002</v>
      </c>
      <c r="N186" s="24">
        <v>-339.08023953320401</v>
      </c>
      <c r="O186" s="24">
        <v>-191.14718488793099</v>
      </c>
      <c r="P186" s="24">
        <v>133.97991466935954</v>
      </c>
      <c r="Q186" s="24">
        <v>-356.80299005356829</v>
      </c>
      <c r="R186" s="21"/>
      <c r="S186" s="42"/>
      <c r="T186" s="42">
        <f t="shared" si="16"/>
        <v>0</v>
      </c>
      <c r="U186" s="42">
        <f t="shared" si="17"/>
        <v>0</v>
      </c>
      <c r="V186" s="42">
        <f t="shared" si="18"/>
        <v>0</v>
      </c>
      <c r="W186" s="42">
        <f t="shared" si="15"/>
        <v>0</v>
      </c>
      <c r="X186" s="42" t="str">
        <f t="shared" si="13"/>
        <v/>
      </c>
      <c r="Y186" s="42" t="str">
        <f t="shared" si="14"/>
        <v/>
      </c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</row>
    <row r="187" spans="1:38" ht="14.25" customHeight="1" x14ac:dyDescent="0.25">
      <c r="A187" s="27" t="s">
        <v>717</v>
      </c>
      <c r="B187" s="26">
        <v>-203.9758314017825</v>
      </c>
      <c r="C187" s="26">
        <v>-176.44808755316316</v>
      </c>
      <c r="D187" s="26">
        <v>-216.04694119798978</v>
      </c>
      <c r="E187" s="26">
        <v>-222.86224612931795</v>
      </c>
      <c r="F187" s="26">
        <v>-177.38031613652339</v>
      </c>
      <c r="G187" s="26">
        <v>-199.90252548796178</v>
      </c>
      <c r="H187" s="26">
        <v>-302.10000000000002</v>
      </c>
      <c r="I187" s="26">
        <v>-294.11903386535988</v>
      </c>
      <c r="J187" s="26">
        <v>-568.41793968203569</v>
      </c>
      <c r="K187" s="26">
        <v>-458.46987181172113</v>
      </c>
      <c r="L187" s="26">
        <v>-461.024604594766</v>
      </c>
      <c r="M187" s="26">
        <v>-436.62662624668496</v>
      </c>
      <c r="N187" s="26">
        <v>-96.64329547455938</v>
      </c>
      <c r="O187" s="26">
        <v>-184.85158640868909</v>
      </c>
      <c r="P187" s="26"/>
      <c r="Q187" s="26"/>
      <c r="R187" s="21"/>
      <c r="S187" s="42"/>
      <c r="T187" s="42">
        <f t="shared" si="16"/>
        <v>0</v>
      </c>
      <c r="U187" s="42">
        <f t="shared" si="17"/>
        <v>0</v>
      </c>
      <c r="V187" s="42">
        <f t="shared" si="18"/>
        <v>1</v>
      </c>
      <c r="W187" s="42">
        <f t="shared" si="15"/>
        <v>1</v>
      </c>
      <c r="X187" s="42" t="str">
        <f t="shared" si="13"/>
        <v>Togo</v>
      </c>
      <c r="Y187" s="42" t="str">
        <f t="shared" si="14"/>
        <v>Togo</v>
      </c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</row>
    <row r="188" spans="1:38" ht="14.25" customHeight="1" x14ac:dyDescent="0.25">
      <c r="A188" s="27" t="s">
        <v>721</v>
      </c>
      <c r="B188" s="24">
        <v>-24.332160879919115</v>
      </c>
      <c r="C188" s="24">
        <v>-23.696552557945274</v>
      </c>
      <c r="D188" s="24">
        <v>-49.242000986535935</v>
      </c>
      <c r="E188" s="24">
        <v>-62.713603651497934</v>
      </c>
      <c r="F188" s="24">
        <v>-93.845899271506852</v>
      </c>
      <c r="G188" s="24">
        <v>-87.437001177864303</v>
      </c>
      <c r="H188" s="24">
        <v>-83.9</v>
      </c>
      <c r="I188" s="24">
        <v>-69.820546138821513</v>
      </c>
      <c r="J188" s="24">
        <v>-42.800210414192684</v>
      </c>
      <c r="K188" s="24">
        <v>-27.630995779905415</v>
      </c>
      <c r="L188" s="24">
        <v>-44.092179859399792</v>
      </c>
      <c r="M188" s="24">
        <v>-27.15428899084711</v>
      </c>
      <c r="N188" s="24">
        <v>-29.482091569284027</v>
      </c>
      <c r="O188" s="24">
        <v>-30.86502319111036</v>
      </c>
      <c r="P188" s="24">
        <v>-4.2143050165520366</v>
      </c>
      <c r="Q188" s="24">
        <v>-18.93468755104308</v>
      </c>
      <c r="R188" s="21"/>
      <c r="S188" s="42"/>
      <c r="T188" s="42">
        <f t="shared" si="16"/>
        <v>0</v>
      </c>
      <c r="U188" s="42">
        <f t="shared" si="17"/>
        <v>0</v>
      </c>
      <c r="V188" s="42">
        <f t="shared" si="18"/>
        <v>0</v>
      </c>
      <c r="W188" s="42">
        <f t="shared" si="15"/>
        <v>0</v>
      </c>
      <c r="X188" s="42" t="str">
        <f t="shared" si="13"/>
        <v/>
      </c>
      <c r="Y188" s="42" t="str">
        <f t="shared" si="14"/>
        <v/>
      </c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</row>
    <row r="189" spans="1:38" ht="14.25" customHeight="1" x14ac:dyDescent="0.25">
      <c r="A189" s="27" t="s">
        <v>723</v>
      </c>
      <c r="B189" s="26">
        <v>3881.3468096652005</v>
      </c>
      <c r="C189" s="26">
        <v>7124.8221937938997</v>
      </c>
      <c r="D189" s="26">
        <v>5166.4607806821004</v>
      </c>
      <c r="E189" s="26">
        <v>8499.0289226859004</v>
      </c>
      <c r="F189" s="26">
        <v>1632.7760472721</v>
      </c>
      <c r="G189" s="26">
        <v>4172.3273221487007</v>
      </c>
      <c r="H189" s="26">
        <v>4708.3999999999996</v>
      </c>
      <c r="I189" s="26">
        <v>3866.5096984312199</v>
      </c>
      <c r="J189" s="26">
        <v>5571.3374364306401</v>
      </c>
      <c r="K189" s="26">
        <v>4154.5027549848701</v>
      </c>
      <c r="L189" s="26">
        <v>2057.0319408045275</v>
      </c>
      <c r="M189" s="26">
        <v>-779.46213145001491</v>
      </c>
      <c r="N189" s="26">
        <v>1409.1269557781602</v>
      </c>
      <c r="O189" s="26">
        <v>1612.5543226635871</v>
      </c>
      <c r="P189" s="26">
        <v>1055.9592502303333</v>
      </c>
      <c r="Q189" s="26"/>
      <c r="R189" s="21"/>
      <c r="S189" s="42"/>
      <c r="T189" s="42">
        <f t="shared" si="16"/>
        <v>0</v>
      </c>
      <c r="U189" s="42">
        <f t="shared" si="17"/>
        <v>0</v>
      </c>
      <c r="V189" s="42">
        <f t="shared" si="18"/>
        <v>0</v>
      </c>
      <c r="W189" s="42">
        <f t="shared" si="15"/>
        <v>1</v>
      </c>
      <c r="X189" s="42" t="str">
        <f t="shared" si="13"/>
        <v/>
      </c>
      <c r="Y189" s="42" t="str">
        <f t="shared" si="14"/>
        <v>Trinidad and Tobago</v>
      </c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</row>
    <row r="190" spans="1:38" ht="14.25" customHeight="1" x14ac:dyDescent="0.25">
      <c r="A190" s="27" t="s">
        <v>726</v>
      </c>
      <c r="B190" s="24">
        <v>-299.28320016442791</v>
      </c>
      <c r="C190" s="24">
        <v>-619.37228827407455</v>
      </c>
      <c r="D190" s="24">
        <v>-916.9175939595375</v>
      </c>
      <c r="E190" s="24">
        <v>-1711.2480301913288</v>
      </c>
      <c r="F190" s="24">
        <v>-1233.7486808242768</v>
      </c>
      <c r="G190" s="24">
        <v>-2104.443202459131</v>
      </c>
      <c r="H190" s="24">
        <v>-3385.7482803935341</v>
      </c>
      <c r="I190" s="24">
        <v>-3721.3848591718297</v>
      </c>
      <c r="J190" s="24">
        <v>-3878.6616673249328</v>
      </c>
      <c r="K190" s="24">
        <v>-4340.58344500567</v>
      </c>
      <c r="L190" s="24">
        <v>-3849.7164340788891</v>
      </c>
      <c r="M190" s="24">
        <v>-3694.262969227671</v>
      </c>
      <c r="N190" s="24">
        <v>-4079.7296878390525</v>
      </c>
      <c r="O190" s="24">
        <v>-4443.3292194544438</v>
      </c>
      <c r="P190" s="24">
        <v>-3284.0752899480908</v>
      </c>
      <c r="Q190" s="24"/>
      <c r="R190" s="21"/>
      <c r="S190" s="42"/>
      <c r="T190" s="42">
        <f t="shared" si="16"/>
        <v>0</v>
      </c>
      <c r="U190" s="42">
        <f t="shared" si="17"/>
        <v>0</v>
      </c>
      <c r="V190" s="42">
        <f t="shared" si="18"/>
        <v>0</v>
      </c>
      <c r="W190" s="42">
        <f t="shared" si="15"/>
        <v>1</v>
      </c>
      <c r="X190" s="42" t="str">
        <f t="shared" si="13"/>
        <v/>
      </c>
      <c r="Y190" s="42" t="str">
        <f t="shared" si="14"/>
        <v>Tunisia</v>
      </c>
      <c r="Z190" s="21">
        <v>1</v>
      </c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</row>
    <row r="191" spans="1:38" ht="14.25" customHeight="1" x14ac:dyDescent="0.25">
      <c r="A191" s="27" t="s">
        <v>728</v>
      </c>
      <c r="B191" s="26">
        <v>-20980</v>
      </c>
      <c r="C191" s="26">
        <v>-31161</v>
      </c>
      <c r="D191" s="26">
        <v>-36946</v>
      </c>
      <c r="E191" s="26">
        <v>-39425</v>
      </c>
      <c r="F191" s="26">
        <v>-11360</v>
      </c>
      <c r="G191" s="26">
        <v>-44620</v>
      </c>
      <c r="H191" s="26">
        <v>-74402</v>
      </c>
      <c r="I191" s="26">
        <v>-47960</v>
      </c>
      <c r="J191" s="26">
        <v>-55858</v>
      </c>
      <c r="K191" s="26">
        <v>-38848</v>
      </c>
      <c r="L191" s="26">
        <v>-27314</v>
      </c>
      <c r="M191" s="26">
        <v>-27039</v>
      </c>
      <c r="N191" s="26">
        <v>-40813</v>
      </c>
      <c r="O191" s="26">
        <v>-21743</v>
      </c>
      <c r="P191" s="26">
        <v>6759</v>
      </c>
      <c r="Q191" s="26">
        <v>-36770</v>
      </c>
      <c r="R191" s="21"/>
      <c r="S191" s="42"/>
      <c r="T191" s="42">
        <f t="shared" si="16"/>
        <v>0</v>
      </c>
      <c r="U191" s="42">
        <f t="shared" si="17"/>
        <v>0</v>
      </c>
      <c r="V191" s="42">
        <f t="shared" si="18"/>
        <v>0</v>
      </c>
      <c r="W191" s="42">
        <f t="shared" si="15"/>
        <v>0</v>
      </c>
      <c r="X191" s="42" t="str">
        <f t="shared" si="13"/>
        <v/>
      </c>
      <c r="Y191" s="42" t="str">
        <f t="shared" si="14"/>
        <v/>
      </c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</row>
    <row r="192" spans="1:38" ht="14.25" customHeight="1" x14ac:dyDescent="0.25">
      <c r="A192" s="27" t="s">
        <v>730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42"/>
      <c r="T192" s="42">
        <f t="shared" si="16"/>
        <v>1</v>
      </c>
      <c r="U192" s="42">
        <f t="shared" si="17"/>
        <v>1</v>
      </c>
      <c r="V192" s="42">
        <f t="shared" si="18"/>
        <v>1</v>
      </c>
      <c r="W192" s="42">
        <f t="shared" si="15"/>
        <v>1</v>
      </c>
      <c r="X192" s="42" t="str">
        <f t="shared" si="13"/>
        <v>Turkmenistan</v>
      </c>
      <c r="Y192" s="42" t="str">
        <f t="shared" si="14"/>
        <v>Turkmenistan</v>
      </c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</row>
    <row r="193" spans="1:38" ht="14.25" customHeight="1" x14ac:dyDescent="0.25">
      <c r="A193" s="27" t="s">
        <v>747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107.9</v>
      </c>
      <c r="L193" s="26">
        <v>153.55824484417798</v>
      </c>
      <c r="M193" s="26">
        <v>247.081152355792</v>
      </c>
      <c r="N193" s="26">
        <v>35.015932703047497</v>
      </c>
      <c r="O193" s="26">
        <v>172.70925903915798</v>
      </c>
      <c r="P193" s="26"/>
      <c r="Q193" s="26"/>
      <c r="R193" s="21"/>
      <c r="S193" s="42"/>
      <c r="T193" s="42">
        <f t="shared" si="16"/>
        <v>0</v>
      </c>
      <c r="U193" s="42">
        <f t="shared" si="17"/>
        <v>0</v>
      </c>
      <c r="V193" s="42">
        <f t="shared" si="18"/>
        <v>1</v>
      </c>
      <c r="W193" s="42">
        <f t="shared" si="15"/>
        <v>1</v>
      </c>
      <c r="X193" s="42" t="str">
        <f t="shared" si="13"/>
        <v>Turks and Caicos Islands</v>
      </c>
      <c r="Y193" s="42" t="str">
        <f t="shared" si="14"/>
        <v>Turks and Caicos Islands</v>
      </c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</row>
    <row r="194" spans="1:38" ht="14.25" customHeight="1" x14ac:dyDescent="0.25">
      <c r="A194" s="27" t="s">
        <v>760</v>
      </c>
      <c r="B194" s="24">
        <v>-4.2777827745311994</v>
      </c>
      <c r="C194" s="24">
        <v>6.5492534614957227</v>
      </c>
      <c r="D194" s="24">
        <v>-4.364217462979318</v>
      </c>
      <c r="E194" s="24">
        <v>-3.7085635714313843</v>
      </c>
      <c r="F194" s="24">
        <v>-16.906760375092524</v>
      </c>
      <c r="G194" s="24">
        <v>-14.013751299186969</v>
      </c>
      <c r="H194" s="24">
        <v>-23.862227540281534</v>
      </c>
      <c r="I194" s="24">
        <v>6.4283783585933181</v>
      </c>
      <c r="J194" s="24">
        <v>-2.7930603982326394</v>
      </c>
      <c r="K194" s="24">
        <v>-1.4462083548546272</v>
      </c>
      <c r="L194" s="24">
        <v>-25.925734210825873</v>
      </c>
      <c r="M194" s="24">
        <v>5.7378766479382488</v>
      </c>
      <c r="N194" s="24">
        <v>5.2261485281478768</v>
      </c>
      <c r="O194" s="24">
        <v>25.953042840559409</v>
      </c>
      <c r="P194" s="24">
        <v>-9.1345474325894696</v>
      </c>
      <c r="Q194" s="24"/>
      <c r="R194" s="21"/>
      <c r="S194" s="42"/>
      <c r="T194" s="42">
        <f t="shared" si="16"/>
        <v>0</v>
      </c>
      <c r="U194" s="42">
        <f t="shared" si="17"/>
        <v>0</v>
      </c>
      <c r="V194" s="42">
        <f t="shared" si="18"/>
        <v>0</v>
      </c>
      <c r="W194" s="42">
        <f t="shared" si="15"/>
        <v>1</v>
      </c>
      <c r="X194" s="42" t="str">
        <f t="shared" si="13"/>
        <v/>
      </c>
      <c r="Y194" s="42" t="str">
        <f t="shared" si="14"/>
        <v>Tuvalu</v>
      </c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</row>
    <row r="195" spans="1:38" ht="14.25" customHeight="1" x14ac:dyDescent="0.25">
      <c r="A195" s="27" t="s">
        <v>762</v>
      </c>
      <c r="B195" s="26">
        <v>49.224086169394504</v>
      </c>
      <c r="C195" s="26">
        <v>-306.42466366805098</v>
      </c>
      <c r="D195" s="26">
        <v>-551.65683220173594</v>
      </c>
      <c r="E195" s="26">
        <v>-1223.8391641142841</v>
      </c>
      <c r="F195" s="26">
        <v>-1048.0428855575951</v>
      </c>
      <c r="G195" s="26">
        <v>-1609.7737038724169</v>
      </c>
      <c r="H195" s="26">
        <v>-2087.253428488606</v>
      </c>
      <c r="I195" s="26">
        <v>-1655.592192890125</v>
      </c>
      <c r="J195" s="26">
        <v>-1843.0696903896539</v>
      </c>
      <c r="K195" s="26">
        <v>-2165.9877265322225</v>
      </c>
      <c r="L195" s="26">
        <v>-1671.266703959147</v>
      </c>
      <c r="M195" s="26">
        <v>-833.45619128898204</v>
      </c>
      <c r="N195" s="26">
        <v>-1487.5462030440599</v>
      </c>
      <c r="O195" s="26">
        <v>-2302.1959850447302</v>
      </c>
      <c r="P195" s="26">
        <v>-2332.5886623904098</v>
      </c>
      <c r="Q195" s="26"/>
      <c r="R195" s="21"/>
      <c r="S195" s="42"/>
      <c r="T195" s="42">
        <f t="shared" si="16"/>
        <v>0</v>
      </c>
      <c r="U195" s="42">
        <f t="shared" si="17"/>
        <v>0</v>
      </c>
      <c r="V195" s="42">
        <f t="shared" si="18"/>
        <v>0</v>
      </c>
      <c r="W195" s="42">
        <f t="shared" si="15"/>
        <v>1</v>
      </c>
      <c r="X195" s="42" t="str">
        <f t="shared" si="13"/>
        <v/>
      </c>
      <c r="Y195" s="42" t="str">
        <f t="shared" si="14"/>
        <v>Uganda</v>
      </c>
      <c r="Z195" s="21">
        <v>1</v>
      </c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</row>
    <row r="196" spans="1:38" ht="14.25" customHeight="1" x14ac:dyDescent="0.25">
      <c r="A196" s="27" t="s">
        <v>764</v>
      </c>
      <c r="B196" s="24">
        <v>2534</v>
      </c>
      <c r="C196" s="24">
        <v>-1619</v>
      </c>
      <c r="D196" s="24">
        <v>-5251</v>
      </c>
      <c r="E196" s="24">
        <v>-12781</v>
      </c>
      <c r="F196" s="24">
        <v>-1736</v>
      </c>
      <c r="G196" s="24">
        <v>-3016</v>
      </c>
      <c r="H196" s="24">
        <v>-10233</v>
      </c>
      <c r="I196" s="24">
        <v>-14335</v>
      </c>
      <c r="J196" s="24">
        <v>-16518</v>
      </c>
      <c r="K196" s="24">
        <v>-4596</v>
      </c>
      <c r="L196" s="24">
        <v>5035</v>
      </c>
      <c r="M196" s="24">
        <v>-1866</v>
      </c>
      <c r="N196" s="24">
        <v>-3473</v>
      </c>
      <c r="O196" s="24">
        <v>-6432</v>
      </c>
      <c r="P196" s="24">
        <v>-4124</v>
      </c>
      <c r="Q196" s="24">
        <v>6224</v>
      </c>
      <c r="R196" s="21"/>
      <c r="S196" s="42"/>
      <c r="T196" s="42">
        <f t="shared" si="16"/>
        <v>0</v>
      </c>
      <c r="U196" s="42">
        <f t="shared" si="17"/>
        <v>0</v>
      </c>
      <c r="V196" s="42">
        <f t="shared" si="18"/>
        <v>0</v>
      </c>
      <c r="W196" s="42">
        <f t="shared" si="15"/>
        <v>0</v>
      </c>
      <c r="X196" s="42" t="str">
        <f t="shared" si="13"/>
        <v/>
      </c>
      <c r="Y196" s="42" t="str">
        <f t="shared" si="14"/>
        <v/>
      </c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</row>
    <row r="197" spans="1:38" ht="14.25" customHeight="1" x14ac:dyDescent="0.25">
      <c r="A197" s="27" t="s">
        <v>765</v>
      </c>
      <c r="B197" s="26">
        <v>-49882.390349265406</v>
      </c>
      <c r="C197" s="26">
        <v>-77503.140150640655</v>
      </c>
      <c r="D197" s="26">
        <v>-104929.78298701069</v>
      </c>
      <c r="E197" s="26">
        <v>-115710.78062337992</v>
      </c>
      <c r="F197" s="26">
        <v>-79778.321139470456</v>
      </c>
      <c r="G197" s="26">
        <v>-77464.401023995102</v>
      </c>
      <c r="H197" s="26">
        <v>-47997.253873299393</v>
      </c>
      <c r="I197" s="26">
        <v>-94588.381464693113</v>
      </c>
      <c r="J197" s="26">
        <v>-136462.84749540401</v>
      </c>
      <c r="K197" s="26">
        <v>-149410.18640638673</v>
      </c>
      <c r="L197" s="26">
        <v>-147252.09943309205</v>
      </c>
      <c r="M197" s="26">
        <v>-147720.07023725103</v>
      </c>
      <c r="N197" s="26">
        <v>-100432.54906907806</v>
      </c>
      <c r="O197" s="26">
        <v>-104799.37205143744</v>
      </c>
      <c r="P197" s="26">
        <v>-87544.62016835135</v>
      </c>
      <c r="Q197" s="26">
        <v>-95421.171027897712</v>
      </c>
      <c r="R197" s="21"/>
      <c r="S197" s="42"/>
      <c r="T197" s="42">
        <f t="shared" si="16"/>
        <v>0</v>
      </c>
      <c r="U197" s="42">
        <f t="shared" si="17"/>
        <v>0</v>
      </c>
      <c r="V197" s="42">
        <f t="shared" si="18"/>
        <v>0</v>
      </c>
      <c r="W197" s="42">
        <f t="shared" si="15"/>
        <v>0</v>
      </c>
      <c r="X197" s="42" t="str">
        <f t="shared" si="13"/>
        <v/>
      </c>
      <c r="Y197" s="42" t="str">
        <f t="shared" si="14"/>
        <v/>
      </c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</row>
    <row r="198" spans="1:38" ht="14.25" customHeight="1" x14ac:dyDescent="0.25">
      <c r="A198" s="27" t="s">
        <v>766</v>
      </c>
      <c r="B198" s="24">
        <v>-749230</v>
      </c>
      <c r="C198" s="24">
        <v>-816642</v>
      </c>
      <c r="D198" s="24">
        <v>-736554</v>
      </c>
      <c r="E198" s="24">
        <v>-696526</v>
      </c>
      <c r="F198" s="24">
        <v>-379736</v>
      </c>
      <c r="G198" s="24">
        <v>-432002</v>
      </c>
      <c r="H198" s="24">
        <v>-455297</v>
      </c>
      <c r="I198" s="24">
        <v>-418112</v>
      </c>
      <c r="J198" s="24">
        <v>-336853</v>
      </c>
      <c r="K198" s="24">
        <v>-367812</v>
      </c>
      <c r="L198" s="24">
        <v>-407356</v>
      </c>
      <c r="M198" s="24">
        <v>-394867</v>
      </c>
      <c r="N198" s="24">
        <v>-365261</v>
      </c>
      <c r="O198" s="24">
        <v>-449700</v>
      </c>
      <c r="P198" s="24">
        <v>-480228</v>
      </c>
      <c r="Q198" s="24">
        <v>-647218</v>
      </c>
      <c r="R198" s="21"/>
      <c r="S198" s="42"/>
      <c r="T198" s="42">
        <f t="shared" si="16"/>
        <v>0</v>
      </c>
      <c r="U198" s="42">
        <f t="shared" si="17"/>
        <v>0</v>
      </c>
      <c r="V198" s="42">
        <f t="shared" si="18"/>
        <v>0</v>
      </c>
      <c r="W198" s="42">
        <f t="shared" si="15"/>
        <v>0</v>
      </c>
      <c r="X198" s="42" t="str">
        <f t="shared" ref="X198:X207" si="19">IF(V198=0, "", $A198)</f>
        <v/>
      </c>
      <c r="Y198" s="42" t="str">
        <f t="shared" ref="Y198:Y207" si="20">IF(W198=0, "", $A198)</f>
        <v/>
      </c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</row>
    <row r="199" spans="1:38" ht="14.25" customHeight="1" x14ac:dyDescent="0.25">
      <c r="A199" s="27" t="s">
        <v>767</v>
      </c>
      <c r="B199" s="26">
        <v>42.278058644969192</v>
      </c>
      <c r="C199" s="26">
        <v>-391.88082791514978</v>
      </c>
      <c r="D199" s="26">
        <v>-220.45211674446989</v>
      </c>
      <c r="E199" s="26">
        <v>-1728.9897270731299</v>
      </c>
      <c r="F199" s="26">
        <v>-381.28546492504034</v>
      </c>
      <c r="G199" s="26">
        <v>-730.84106789420957</v>
      </c>
      <c r="H199" s="26">
        <v>-1314.6056530487444</v>
      </c>
      <c r="I199" s="26">
        <v>-2036.5</v>
      </c>
      <c r="J199" s="26">
        <v>-2016.296046759358</v>
      </c>
      <c r="K199" s="26">
        <v>-1838.3825242625326</v>
      </c>
      <c r="L199" s="26">
        <v>-147.09352250082731</v>
      </c>
      <c r="M199" s="26">
        <v>427.97340213214636</v>
      </c>
      <c r="N199" s="26">
        <v>-17.809778846477865</v>
      </c>
      <c r="O199" s="26">
        <v>-335.79376742486204</v>
      </c>
      <c r="P199" s="26">
        <v>824.07835441580801</v>
      </c>
      <c r="Q199" s="26">
        <v>-296.77902551079842</v>
      </c>
      <c r="R199" s="21"/>
      <c r="S199" s="42"/>
      <c r="T199" s="42">
        <f t="shared" si="16"/>
        <v>0</v>
      </c>
      <c r="U199" s="42">
        <f t="shared" si="17"/>
        <v>0</v>
      </c>
      <c r="V199" s="42">
        <f t="shared" si="18"/>
        <v>0</v>
      </c>
      <c r="W199" s="42">
        <f t="shared" ref="W199:W207" si="21">IF(Q199="",1,0)</f>
        <v>0</v>
      </c>
      <c r="X199" s="42" t="str">
        <f t="shared" si="19"/>
        <v/>
      </c>
      <c r="Y199" s="42" t="str">
        <f t="shared" si="20"/>
        <v/>
      </c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</row>
    <row r="200" spans="1:38" ht="14.25" customHeight="1" x14ac:dyDescent="0.25">
      <c r="A200" s="27" t="s">
        <v>769</v>
      </c>
      <c r="B200" s="24"/>
      <c r="C200" s="24"/>
      <c r="D200" s="24"/>
      <c r="E200" s="24"/>
      <c r="F200" s="24"/>
      <c r="G200" s="24">
        <v>2516.5928938239003</v>
      </c>
      <c r="H200" s="24">
        <v>2770.7257432377241</v>
      </c>
      <c r="I200" s="24">
        <v>1196.1096342643939</v>
      </c>
      <c r="J200" s="24">
        <v>1302.199589863191</v>
      </c>
      <c r="K200" s="24">
        <v>2073.354239002917</v>
      </c>
      <c r="L200" s="24">
        <v>888.15547543992091</v>
      </c>
      <c r="M200" s="24">
        <v>213.2</v>
      </c>
      <c r="N200" s="24">
        <v>1477.8840381887082</v>
      </c>
      <c r="O200" s="24">
        <v>-3593.1739235866844</v>
      </c>
      <c r="P200" s="24">
        <v>-3365.6379508853797</v>
      </c>
      <c r="Q200" s="24">
        <v>-3138.4495382693472</v>
      </c>
      <c r="R200" s="21"/>
      <c r="S200" s="42"/>
      <c r="T200" s="42">
        <f t="shared" si="16"/>
        <v>0</v>
      </c>
      <c r="U200" s="42">
        <f t="shared" si="17"/>
        <v>0</v>
      </c>
      <c r="V200" s="42">
        <f t="shared" si="18"/>
        <v>0</v>
      </c>
      <c r="W200" s="42">
        <f t="shared" si="21"/>
        <v>0</v>
      </c>
      <c r="X200" s="42" t="str">
        <f t="shared" si="19"/>
        <v/>
      </c>
      <c r="Y200" s="42" t="str">
        <f t="shared" si="20"/>
        <v/>
      </c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</row>
    <row r="201" spans="1:38" ht="14.25" customHeight="1" x14ac:dyDescent="0.25">
      <c r="A201" s="27" t="s">
        <v>776</v>
      </c>
      <c r="B201" s="26">
        <v>-34.047560079120473</v>
      </c>
      <c r="C201" s="26">
        <v>-30.132346109561041</v>
      </c>
      <c r="D201" s="26">
        <v>-34.414598224019066</v>
      </c>
      <c r="E201" s="26">
        <v>-141.5793141498896</v>
      </c>
      <c r="F201" s="26">
        <v>10.280152555913523</v>
      </c>
      <c r="G201" s="26">
        <v>-42.2</v>
      </c>
      <c r="H201" s="26">
        <v>-60.95676936600718</v>
      </c>
      <c r="I201" s="26">
        <v>-68.614470716854598</v>
      </c>
      <c r="J201" s="26">
        <v>-5.1530663187312111</v>
      </c>
      <c r="K201" s="26">
        <v>50.548384108793698</v>
      </c>
      <c r="L201" s="26">
        <v>-12.124260058987996</v>
      </c>
      <c r="M201" s="26">
        <v>2.7564848713357497</v>
      </c>
      <c r="N201" s="26">
        <v>-55.962864177482217</v>
      </c>
      <c r="O201" s="26">
        <v>85.908335714977667</v>
      </c>
      <c r="P201" s="26">
        <v>113.31924972349286</v>
      </c>
      <c r="Q201" s="26"/>
      <c r="R201" s="21"/>
      <c r="S201" s="42"/>
      <c r="T201" s="42">
        <f t="shared" si="16"/>
        <v>0</v>
      </c>
      <c r="U201" s="42">
        <f t="shared" si="17"/>
        <v>0</v>
      </c>
      <c r="V201" s="42">
        <f t="shared" si="18"/>
        <v>0</v>
      </c>
      <c r="W201" s="42">
        <f t="shared" si="21"/>
        <v>1</v>
      </c>
      <c r="X201" s="42" t="str">
        <f t="shared" si="19"/>
        <v/>
      </c>
      <c r="Y201" s="42" t="str">
        <f t="shared" si="20"/>
        <v>Vanuatu</v>
      </c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</row>
    <row r="202" spans="1:38" ht="14.25" customHeight="1" x14ac:dyDescent="0.25">
      <c r="A202" s="27" t="s">
        <v>779</v>
      </c>
      <c r="B202" s="24">
        <v>25447</v>
      </c>
      <c r="C202" s="24">
        <v>26462</v>
      </c>
      <c r="D202" s="24">
        <v>13464</v>
      </c>
      <c r="E202" s="24">
        <v>31297</v>
      </c>
      <c r="F202" s="24">
        <v>429</v>
      </c>
      <c r="G202" s="24">
        <v>5585</v>
      </c>
      <c r="H202" s="24">
        <v>16342</v>
      </c>
      <c r="I202" s="24">
        <v>2586</v>
      </c>
      <c r="J202" s="24">
        <v>4604</v>
      </c>
      <c r="K202" s="24">
        <v>4919</v>
      </c>
      <c r="L202" s="24">
        <v>-16051</v>
      </c>
      <c r="M202" s="24">
        <v>-3870</v>
      </c>
      <c r="N202" s="24"/>
      <c r="O202" s="24"/>
      <c r="P202" s="24"/>
      <c r="Q202" s="24"/>
      <c r="R202" s="21"/>
      <c r="S202" s="42"/>
      <c r="T202" s="42">
        <f t="shared" si="16"/>
        <v>1</v>
      </c>
      <c r="U202" s="42">
        <f t="shared" si="17"/>
        <v>1</v>
      </c>
      <c r="V202" s="42">
        <f t="shared" si="18"/>
        <v>1</v>
      </c>
      <c r="W202" s="42">
        <f t="shared" si="21"/>
        <v>1</v>
      </c>
      <c r="X202" s="42" t="str">
        <f t="shared" si="19"/>
        <v>Venezuela, Rep. Bolivariana de</v>
      </c>
      <c r="Y202" s="42" t="str">
        <f t="shared" si="20"/>
        <v>Venezuela, Rep. Bolivariana de</v>
      </c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</row>
    <row r="203" spans="1:38" ht="14.25" customHeight="1" x14ac:dyDescent="0.25">
      <c r="A203" s="27" t="s">
        <v>785</v>
      </c>
      <c r="B203" s="26">
        <v>-560.18900000000951</v>
      </c>
      <c r="C203" s="26">
        <v>-163.74180000000001</v>
      </c>
      <c r="D203" s="26">
        <v>-6953.1</v>
      </c>
      <c r="E203" s="26">
        <v>-10823</v>
      </c>
      <c r="F203" s="26">
        <v>-6608</v>
      </c>
      <c r="G203" s="26">
        <v>-4276</v>
      </c>
      <c r="H203" s="26">
        <v>236</v>
      </c>
      <c r="I203" s="26">
        <v>9429</v>
      </c>
      <c r="J203" s="26">
        <v>7745</v>
      </c>
      <c r="K203" s="26">
        <v>9359</v>
      </c>
      <c r="L203" s="26">
        <v>-2041</v>
      </c>
      <c r="M203" s="26">
        <v>625</v>
      </c>
      <c r="N203" s="26">
        <v>-1649</v>
      </c>
      <c r="O203" s="26">
        <v>5899.3530000000292</v>
      </c>
      <c r="P203" s="26">
        <v>13101.24700000003</v>
      </c>
      <c r="Q203" s="26"/>
      <c r="R203" s="21"/>
      <c r="S203" s="42"/>
      <c r="T203" s="42">
        <f t="shared" si="16"/>
        <v>0</v>
      </c>
      <c r="U203" s="42">
        <f t="shared" si="17"/>
        <v>0</v>
      </c>
      <c r="V203" s="42">
        <f t="shared" si="18"/>
        <v>0</v>
      </c>
      <c r="W203" s="42">
        <f t="shared" si="21"/>
        <v>1</v>
      </c>
      <c r="X203" s="42" t="str">
        <f t="shared" si="19"/>
        <v/>
      </c>
      <c r="Y203" s="42" t="str">
        <f t="shared" si="20"/>
        <v>Vietnam</v>
      </c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</row>
    <row r="204" spans="1:38" ht="14.25" customHeight="1" x14ac:dyDescent="0.25">
      <c r="A204" s="27" t="s">
        <v>788</v>
      </c>
      <c r="B204" s="24">
        <v>-1365.34599707185</v>
      </c>
      <c r="C204" s="24">
        <v>-1233.4963592644999</v>
      </c>
      <c r="D204" s="24">
        <v>-418.527245532861</v>
      </c>
      <c r="E204" s="24">
        <v>380.59925618391799</v>
      </c>
      <c r="F204" s="24">
        <v>-1143.37492562742</v>
      </c>
      <c r="G204" s="24">
        <v>-1306.9437558776099</v>
      </c>
      <c r="H204" s="24">
        <v>-2069.5074470837899</v>
      </c>
      <c r="I204" s="24">
        <v>-1821.1362015209349</v>
      </c>
      <c r="J204" s="24">
        <v>-1996.5627243314168</v>
      </c>
      <c r="K204" s="24">
        <v>-1900.768004432276</v>
      </c>
      <c r="L204" s="24">
        <v>-1939.2178817761678</v>
      </c>
      <c r="M204" s="24">
        <v>-2142.5464082218809</v>
      </c>
      <c r="N204" s="24">
        <v>-2129.9541238330221</v>
      </c>
      <c r="O204" s="24">
        <v>-2140.37787197119</v>
      </c>
      <c r="P204" s="24">
        <v>-1833.5529330946213</v>
      </c>
      <c r="Q204" s="24"/>
      <c r="R204" s="21"/>
      <c r="S204" s="42"/>
      <c r="T204" s="42">
        <f t="shared" si="16"/>
        <v>0</v>
      </c>
      <c r="U204" s="42">
        <f t="shared" si="17"/>
        <v>0</v>
      </c>
      <c r="V204" s="42">
        <f t="shared" si="18"/>
        <v>0</v>
      </c>
      <c r="W204" s="42">
        <f t="shared" si="21"/>
        <v>1</v>
      </c>
      <c r="X204" s="42" t="str">
        <f t="shared" si="19"/>
        <v/>
      </c>
      <c r="Y204" s="42" t="str">
        <f t="shared" si="20"/>
        <v>West Bank and Gaza</v>
      </c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</row>
    <row r="205" spans="1:38" ht="14.25" customHeight="1" x14ac:dyDescent="0.25">
      <c r="A205" s="27" t="s">
        <v>824</v>
      </c>
      <c r="B205" s="26">
        <v>624.14591738769741</v>
      </c>
      <c r="C205" s="26">
        <v>205.72</v>
      </c>
      <c r="D205" s="26">
        <v>-1508.33</v>
      </c>
      <c r="E205" s="26">
        <v>-1251.29</v>
      </c>
      <c r="F205" s="26">
        <v>-2527.4177589288201</v>
      </c>
      <c r="G205" s="26">
        <v>-1054.13626998015</v>
      </c>
      <c r="H205" s="26">
        <v>-527.36657392018992</v>
      </c>
      <c r="I205" s="26">
        <v>-334.61731569514973</v>
      </c>
      <c r="J205" s="26">
        <v>-1530.4899567876398</v>
      </c>
      <c r="K205" s="26">
        <v>-1488.25331075383</v>
      </c>
      <c r="L205" s="26">
        <v>-3026.0245462360867</v>
      </c>
      <c r="M205" s="26">
        <v>-2418.9608214916739</v>
      </c>
      <c r="N205" s="26"/>
      <c r="O205" s="26"/>
      <c r="P205" s="26"/>
      <c r="Q205" s="26"/>
      <c r="R205" s="21"/>
      <c r="S205" s="42"/>
      <c r="T205" s="42">
        <f t="shared" si="16"/>
        <v>1</v>
      </c>
      <c r="U205" s="42">
        <f t="shared" si="17"/>
        <v>1</v>
      </c>
      <c r="V205" s="42">
        <f t="shared" si="18"/>
        <v>1</v>
      </c>
      <c r="W205" s="42">
        <f t="shared" si="21"/>
        <v>1</v>
      </c>
      <c r="X205" s="42" t="str">
        <f t="shared" si="19"/>
        <v>Yemen, Rep. of</v>
      </c>
      <c r="Y205" s="42" t="str">
        <f t="shared" si="20"/>
        <v>Yemen, Rep. of</v>
      </c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</row>
    <row r="206" spans="1:38" ht="14.25" customHeight="1" x14ac:dyDescent="0.25">
      <c r="A206" s="27" t="s">
        <v>846</v>
      </c>
      <c r="B206" s="26">
        <v>-232</v>
      </c>
      <c r="C206" s="26">
        <v>592.52357382846697</v>
      </c>
      <c r="D206" s="26">
        <v>-174.02800726204879</v>
      </c>
      <c r="E206" s="26">
        <v>-596.53530600671604</v>
      </c>
      <c r="F206" s="26">
        <v>912.56185098575702</v>
      </c>
      <c r="G206" s="26">
        <v>1525.082951626765</v>
      </c>
      <c r="H206" s="26">
        <v>1092.7997168181601</v>
      </c>
      <c r="I206" s="26">
        <v>1371.8057592277853</v>
      </c>
      <c r="J206" s="26">
        <v>-161.48209297400001</v>
      </c>
      <c r="K206" s="26">
        <v>-387.32790789247048</v>
      </c>
      <c r="L206" s="26">
        <v>-767.65177097102401</v>
      </c>
      <c r="M206" s="26">
        <v>-953.96160622066702</v>
      </c>
      <c r="N206" s="26">
        <v>-435.005244996172</v>
      </c>
      <c r="O206" s="26">
        <v>-342.35659078912596</v>
      </c>
      <c r="P206" s="26">
        <v>140.71228504961277</v>
      </c>
      <c r="Q206" s="26">
        <v>2038.92439673843</v>
      </c>
      <c r="R206" s="23"/>
      <c r="S206" s="23"/>
      <c r="T206" s="42">
        <f t="shared" si="16"/>
        <v>0</v>
      </c>
      <c r="U206" s="42">
        <f t="shared" si="17"/>
        <v>0</v>
      </c>
      <c r="V206" s="42">
        <f t="shared" si="18"/>
        <v>0</v>
      </c>
      <c r="W206" s="42">
        <f t="shared" si="21"/>
        <v>0</v>
      </c>
      <c r="X206" s="42" t="str">
        <f t="shared" si="19"/>
        <v/>
      </c>
      <c r="Y206" s="42" t="str">
        <f t="shared" si="20"/>
        <v/>
      </c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</row>
    <row r="207" spans="1:38" ht="14.25" customHeight="1" x14ac:dyDescent="0.25">
      <c r="A207" s="25" t="s">
        <v>848</v>
      </c>
      <c r="B207" s="24"/>
      <c r="C207" s="24"/>
      <c r="D207" s="24"/>
      <c r="E207" s="24"/>
      <c r="F207" s="24">
        <v>-940.9</v>
      </c>
      <c r="G207" s="24">
        <v>-1443.7030790584299</v>
      </c>
      <c r="H207" s="24">
        <v>-2431.8439539184396</v>
      </c>
      <c r="I207" s="24">
        <v>-1835.9485787660301</v>
      </c>
      <c r="J207" s="24">
        <v>-2525.7192860681503</v>
      </c>
      <c r="K207" s="24">
        <v>-2405.18192296907</v>
      </c>
      <c r="L207" s="24">
        <v>-1678.4512609097299</v>
      </c>
      <c r="M207" s="24">
        <v>-717.9652184359569</v>
      </c>
      <c r="N207" s="24">
        <v>-307.81092805303928</v>
      </c>
      <c r="O207" s="24"/>
      <c r="P207" s="24"/>
      <c r="Q207" s="24"/>
      <c r="R207" s="23"/>
      <c r="S207" s="23"/>
      <c r="T207" s="42">
        <f t="shared" si="16"/>
        <v>0</v>
      </c>
      <c r="U207" s="42">
        <f t="shared" si="17"/>
        <v>1</v>
      </c>
      <c r="V207" s="42">
        <f t="shared" si="18"/>
        <v>1</v>
      </c>
      <c r="W207" s="42">
        <f t="shared" si="21"/>
        <v>1</v>
      </c>
      <c r="X207" s="42" t="str">
        <f t="shared" si="19"/>
        <v>Zimbabwe</v>
      </c>
      <c r="Y207" s="42" t="str">
        <f t="shared" si="20"/>
        <v>Zimbabwe</v>
      </c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</row>
    <row r="208" spans="1:38" ht="13.5" customHeight="1" x14ac:dyDescent="0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42"/>
      <c r="T208" s="42"/>
      <c r="U208" s="42"/>
      <c r="V208" s="42"/>
      <c r="W208" s="21"/>
      <c r="X208" s="42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</row>
    <row r="209" spans="1:38" ht="14.25" customHeight="1" x14ac:dyDescent="0.25">
      <c r="A209" s="59" t="s">
        <v>857</v>
      </c>
      <c r="B209" s="59"/>
      <c r="C209" s="59"/>
      <c r="D209" s="59"/>
      <c r="E209" s="59"/>
      <c r="F209" s="59"/>
      <c r="G209" s="59"/>
      <c r="H209" s="59"/>
      <c r="I209" s="59"/>
      <c r="J209" s="21"/>
      <c r="K209" s="21"/>
      <c r="L209" s="21"/>
      <c r="M209" s="21"/>
      <c r="N209" s="21"/>
      <c r="O209" s="21"/>
      <c r="P209" s="21"/>
      <c r="Q209" s="21"/>
      <c r="R209" s="21"/>
      <c r="S209" s="42"/>
      <c r="T209" s="42">
        <f t="shared" ref="T209:V209" si="22">SUM(T6:T207)</f>
        <v>14</v>
      </c>
      <c r="U209" s="42">
        <f t="shared" si="22"/>
        <v>16</v>
      </c>
      <c r="V209" s="42">
        <f t="shared" si="22"/>
        <v>28</v>
      </c>
      <c r="W209" s="21">
        <f>SUM(W6:W207)</f>
        <v>81</v>
      </c>
      <c r="X209" s="42"/>
      <c r="Y209" s="42"/>
      <c r="Z209" s="42">
        <f t="shared" ref="Z209:AA209" si="23">SUM(Z6:Z207)</f>
        <v>9</v>
      </c>
      <c r="AA209" s="54">
        <f t="shared" si="23"/>
        <v>20</v>
      </c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</row>
    <row r="210" spans="1:38" ht="14.25" customHeight="1" x14ac:dyDescent="0.25">
      <c r="A210" s="21" t="s">
        <v>858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42"/>
      <c r="T210" s="42"/>
      <c r="U210" s="42"/>
      <c r="V210" s="42"/>
      <c r="W210" s="21"/>
      <c r="X210" s="42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</row>
    <row r="211" spans="1:38" ht="14.25" customHeight="1" x14ac:dyDescent="0.25">
      <c r="A211" s="59" t="s">
        <v>859</v>
      </c>
      <c r="B211" s="59"/>
      <c r="C211" s="59"/>
      <c r="D211" s="59"/>
      <c r="E211" s="59"/>
      <c r="F211" s="59"/>
      <c r="G211" s="59"/>
      <c r="H211" s="59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42"/>
      <c r="T211" s="42"/>
      <c r="U211" s="42"/>
      <c r="V211" s="42"/>
      <c r="W211" s="21"/>
      <c r="X211" s="42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</row>
    <row r="212" spans="1:38" ht="14.25" customHeight="1" x14ac:dyDescent="0.25">
      <c r="A212" s="64" t="s">
        <v>860</v>
      </c>
      <c r="B212" s="64"/>
      <c r="C212" s="64"/>
      <c r="D212" s="64"/>
      <c r="E212" s="64"/>
      <c r="F212" s="64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42"/>
      <c r="T212" s="42"/>
      <c r="U212" s="42"/>
      <c r="V212" s="42"/>
      <c r="W212" s="21"/>
      <c r="X212" s="42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</row>
    <row r="213" spans="1:38" ht="14.25" customHeight="1" x14ac:dyDescent="0.25">
      <c r="A213" s="59" t="s">
        <v>1140</v>
      </c>
      <c r="B213" s="59"/>
      <c r="C213" s="59"/>
      <c r="D213" s="59"/>
      <c r="E213" s="5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42"/>
      <c r="T213" s="42"/>
      <c r="U213" s="42"/>
      <c r="V213" s="42"/>
      <c r="W213" s="21"/>
      <c r="X213" s="42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</row>
  </sheetData>
  <mergeCells count="12">
    <mergeCell ref="AB3:AB5"/>
    <mergeCell ref="AA3:AA5"/>
    <mergeCell ref="T4:W4"/>
    <mergeCell ref="X3:Y3"/>
    <mergeCell ref="A213:E213"/>
    <mergeCell ref="A212:F212"/>
    <mergeCell ref="Z3:Z5"/>
    <mergeCell ref="A1:M1"/>
    <mergeCell ref="A209:I209"/>
    <mergeCell ref="A211:H211"/>
    <mergeCell ref="A4:B4"/>
    <mergeCell ref="T3:W3"/>
  </mergeCells>
  <pageMargins left="0.39" right="0.39" top="0.39" bottom="0.39" header="0.39" footer="0.39"/>
  <pageSetup paperSize="9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D090-0CAD-4C9A-98EA-DD8A00277D85}">
  <dimension ref="A1:AG213"/>
  <sheetViews>
    <sheetView showGridLines="0" workbookViewId="0">
      <pane xSplit="1" ySplit="5" topLeftCell="H76" activePane="bottomRight" state="frozen"/>
      <selection pane="topRight"/>
      <selection pane="bottomLeft"/>
      <selection pane="bottomRight" activeCell="S76" sqref="S76"/>
    </sheetView>
  </sheetViews>
  <sheetFormatPr defaultColWidth="10.1796875" defaultRowHeight="14.5" customHeight="1" x14ac:dyDescent="0.25"/>
  <cols>
    <col min="1" max="1" width="34" style="20" customWidth="1"/>
    <col min="2" max="2" width="11.1796875" style="20" customWidth="1"/>
    <col min="3" max="4" width="10.26953125" style="20" customWidth="1"/>
    <col min="5" max="5" width="10.81640625" style="20" customWidth="1"/>
    <col min="6" max="6" width="11.7265625" style="20" customWidth="1"/>
    <col min="7" max="10" width="10.26953125" style="20" customWidth="1"/>
    <col min="11" max="11" width="10.81640625" style="20" customWidth="1"/>
    <col min="12" max="17" width="10.26953125" style="20" customWidth="1"/>
    <col min="18" max="18" width="9.453125" style="20" customWidth="1"/>
    <col min="19" max="21" width="10.26953125" style="20" customWidth="1"/>
    <col min="22" max="22" width="9.453125" style="20" customWidth="1"/>
    <col min="23" max="25" width="10.26953125" style="20" customWidth="1"/>
    <col min="26" max="28" width="11.54296875" style="20" customWidth="1"/>
    <col min="29" max="29" width="10.26953125" style="20" customWidth="1"/>
    <col min="30" max="33" width="11.54296875" style="20" customWidth="1"/>
    <col min="34" max="16384" width="10.1796875" style="20"/>
  </cols>
  <sheetData>
    <row r="1" spans="1:33" ht="19.5" customHeight="1" x14ac:dyDescent="0.25">
      <c r="A1" s="58" t="s">
        <v>1401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25">
      <c r="A6" s="28" t="s">
        <v>19</v>
      </c>
      <c r="B6" s="26"/>
      <c r="C6" s="26"/>
      <c r="D6" s="26"/>
      <c r="E6" s="26">
        <v>-2415.6</v>
      </c>
      <c r="F6" s="26">
        <v>-2807.1376196595816</v>
      </c>
      <c r="G6" s="26">
        <v>-4252.3742042178364</v>
      </c>
      <c r="H6" s="26">
        <v>-5189.7704310796998</v>
      </c>
      <c r="I6" s="26">
        <v>-7515.8621397700499</v>
      </c>
      <c r="J6" s="26">
        <v>-8020.2772897568602</v>
      </c>
      <c r="K6" s="26">
        <v>-6106.2448797012994</v>
      </c>
      <c r="L6" s="26">
        <v>-6668.3176507087901</v>
      </c>
      <c r="M6" s="26">
        <v>-5594.9762115990197</v>
      </c>
      <c r="N6" s="26">
        <v>-5932.25186545208</v>
      </c>
      <c r="O6" s="26">
        <v>-5720.6370893864705</v>
      </c>
      <c r="P6" s="26">
        <v>-5294.1695576287102</v>
      </c>
      <c r="Q6" s="26">
        <v>-5102.9366615400695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25">
      <c r="A7" s="27" t="s">
        <v>24</v>
      </c>
      <c r="B7" s="24">
        <v>-1923.340854613107</v>
      </c>
      <c r="C7" s="24">
        <v>-2276.1418124496104</v>
      </c>
      <c r="D7" s="24">
        <v>-3059.8615880083753</v>
      </c>
      <c r="E7" s="24">
        <v>-3810.6</v>
      </c>
      <c r="F7" s="24">
        <v>-3392.763361182142</v>
      </c>
      <c r="G7" s="24">
        <v>-3036.521620002884</v>
      </c>
      <c r="H7" s="24">
        <v>-3498.2876862540552</v>
      </c>
      <c r="I7" s="24">
        <v>-2858.4722777710981</v>
      </c>
      <c r="J7" s="24">
        <v>-2611.5360094332609</v>
      </c>
      <c r="K7" s="24">
        <v>-2930.5541403454704</v>
      </c>
      <c r="L7" s="24">
        <v>-2548.0302680757577</v>
      </c>
      <c r="M7" s="24">
        <v>-2881.3042584374771</v>
      </c>
      <c r="N7" s="24">
        <v>-3204.5897134355841</v>
      </c>
      <c r="O7" s="24">
        <v>-3381.2967405519285</v>
      </c>
      <c r="P7" s="24">
        <v>-3517.3616301517914</v>
      </c>
      <c r="Q7" s="24">
        <v>-3419.8846485433164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25">
      <c r="A8" s="27" t="s">
        <v>26</v>
      </c>
      <c r="B8" s="26">
        <v>26516.999999998778</v>
      </c>
      <c r="C8" s="26">
        <v>34220.000000001593</v>
      </c>
      <c r="D8" s="26">
        <v>34081.918031537658</v>
      </c>
      <c r="E8" s="26">
        <v>40082.572964280269</v>
      </c>
      <c r="F8" s="26">
        <v>7789.8762820614138</v>
      </c>
      <c r="G8" s="26">
        <v>18301.3</v>
      </c>
      <c r="H8" s="26">
        <v>25978.556382497038</v>
      </c>
      <c r="I8" s="26">
        <v>19930.067045544361</v>
      </c>
      <c r="J8" s="26">
        <v>9945.2017429660937</v>
      </c>
      <c r="K8" s="26">
        <v>576.13921227139667</v>
      </c>
      <c r="L8" s="26">
        <v>-17812.024818578109</v>
      </c>
      <c r="M8" s="26">
        <v>-19999.945988006661</v>
      </c>
      <c r="N8" s="26">
        <v>-14241.146081152612</v>
      </c>
      <c r="O8" s="26">
        <v>-7160.5734480952342</v>
      </c>
      <c r="P8" s="26">
        <v>-9326.0618003432028</v>
      </c>
      <c r="Q8" s="26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25">
      <c r="A9" s="27" t="s">
        <v>29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-1343.8</v>
      </c>
      <c r="Q9" s="24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25">
      <c r="A10" s="27" t="s">
        <v>46</v>
      </c>
      <c r="B10" s="26">
        <v>15756.173956528</v>
      </c>
      <c r="C10" s="26">
        <v>23084.603431746</v>
      </c>
      <c r="D10" s="26">
        <v>30734.729604529999</v>
      </c>
      <c r="E10" s="26">
        <v>42931.755130518999</v>
      </c>
      <c r="F10" s="26">
        <v>18168</v>
      </c>
      <c r="G10" s="26">
        <v>33927.995188519999</v>
      </c>
      <c r="H10" s="26">
        <v>47081.836430758201</v>
      </c>
      <c r="I10" s="26">
        <v>47389.426685280101</v>
      </c>
      <c r="J10" s="26">
        <v>41915.531034313499</v>
      </c>
      <c r="K10" s="26">
        <v>30589.613989416761</v>
      </c>
      <c r="L10" s="26">
        <v>12488.593164324015</v>
      </c>
      <c r="M10" s="26">
        <v>14548.384197709142</v>
      </c>
      <c r="N10" s="26">
        <v>20150.211603709802</v>
      </c>
      <c r="O10" s="26">
        <v>24959.919442242001</v>
      </c>
      <c r="P10" s="26">
        <v>20598.502994263341</v>
      </c>
      <c r="Q10" s="26">
        <v>11394.296844843571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25">
      <c r="A11" s="27" t="s">
        <v>48</v>
      </c>
      <c r="B11" s="24">
        <v>-99.288057777777766</v>
      </c>
      <c r="C11" s="24">
        <v>-184.84606851851851</v>
      </c>
      <c r="D11" s="24">
        <v>-208.99335296296294</v>
      </c>
      <c r="E11" s="24">
        <v>-227.69161111111111</v>
      </c>
      <c r="F11" s="24">
        <v>-125.50811296296297</v>
      </c>
      <c r="G11" s="24">
        <v>-119.44465385185185</v>
      </c>
      <c r="H11" s="24">
        <v>-121.79005333333333</v>
      </c>
      <c r="I11" s="24">
        <v>-121.8041095185185</v>
      </c>
      <c r="J11" s="24">
        <v>-123.35693088888887</v>
      </c>
      <c r="K11" s="24">
        <v>-143.40739842503703</v>
      </c>
      <c r="L11" s="24">
        <v>-164.95128843570367</v>
      </c>
      <c r="M11" s="24">
        <v>-159.90495108082959</v>
      </c>
      <c r="N11" s="24">
        <v>-147.81226955724631</v>
      </c>
      <c r="O11" s="24">
        <v>-249.19963034333298</v>
      </c>
      <c r="P11" s="24">
        <v>-231.80029153791952</v>
      </c>
      <c r="Q11" s="24">
        <v>-124.73274074074074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25">
      <c r="A12" s="27" t="s">
        <v>52</v>
      </c>
      <c r="B12" s="26">
        <v>-372.68454518518513</v>
      </c>
      <c r="C12" s="26">
        <v>-485.7063333333333</v>
      </c>
      <c r="D12" s="26">
        <v>-589.6273611111111</v>
      </c>
      <c r="E12" s="26">
        <v>-604.50011296296282</v>
      </c>
      <c r="F12" s="26">
        <v>-428.16565592592593</v>
      </c>
      <c r="G12" s="26">
        <v>-408.16817185185181</v>
      </c>
      <c r="H12" s="26">
        <v>-374.56949074074072</v>
      </c>
      <c r="I12" s="26">
        <v>-424.50536259259252</v>
      </c>
      <c r="J12" s="26">
        <v>-430.18329666666665</v>
      </c>
      <c r="K12" s="26">
        <v>-433.64431983559257</v>
      </c>
      <c r="L12" s="26">
        <v>-358.53705590474067</v>
      </c>
      <c r="M12" s="26">
        <v>-393.09077473333326</v>
      </c>
      <c r="N12" s="26">
        <v>-456.69461962944865</v>
      </c>
      <c r="O12" s="26">
        <v>-579.75414281851829</v>
      </c>
      <c r="P12" s="26">
        <v>-567.25585185185184</v>
      </c>
      <c r="Q12" s="26">
        <v>-349.04496296296298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25">
      <c r="A13" s="27" t="s">
        <v>56</v>
      </c>
      <c r="B13" s="24">
        <v>13134.05</v>
      </c>
      <c r="C13" s="24">
        <v>14029.6</v>
      </c>
      <c r="D13" s="24">
        <v>13552.062</v>
      </c>
      <c r="E13" s="24">
        <v>15563.272000000001</v>
      </c>
      <c r="F13" s="24">
        <v>18644.849999999999</v>
      </c>
      <c r="G13" s="24">
        <v>14147.109298490001</v>
      </c>
      <c r="H13" s="24">
        <v>12350.93108679</v>
      </c>
      <c r="I13" s="24">
        <v>15040.912786540021</v>
      </c>
      <c r="J13" s="24">
        <v>4635.2352409099303</v>
      </c>
      <c r="K13" s="24">
        <v>5541.4698128999999</v>
      </c>
      <c r="L13" s="24">
        <v>-785.17639262</v>
      </c>
      <c r="M13" s="24">
        <v>4416.1569416000002</v>
      </c>
      <c r="N13" s="24">
        <v>-5447.0631075400997</v>
      </c>
      <c r="O13" s="24">
        <v>-743.39695107009993</v>
      </c>
      <c r="P13" s="24">
        <v>18227.048277160196</v>
      </c>
      <c r="Q13" s="24">
        <v>14412.608198509934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25">
      <c r="A14" s="27" t="s">
        <v>58</v>
      </c>
      <c r="B14" s="26">
        <v>-634.67216130999998</v>
      </c>
      <c r="C14" s="26">
        <v>-946.96546320799996</v>
      </c>
      <c r="D14" s="26">
        <v>-1716.8702689249999</v>
      </c>
      <c r="E14" s="26">
        <v>-2816.3265532249998</v>
      </c>
      <c r="F14" s="26">
        <v>-2089.9818610000002</v>
      </c>
      <c r="G14" s="26">
        <v>-2065.7302085091042</v>
      </c>
      <c r="H14" s="26">
        <v>-2109.832448615281</v>
      </c>
      <c r="I14" s="26">
        <v>-2111.9103163619511</v>
      </c>
      <c r="J14" s="26">
        <v>-2196.1613732017204</v>
      </c>
      <c r="K14" s="26">
        <v>-2055.4021939770587</v>
      </c>
      <c r="L14" s="26">
        <v>-1186.4006739457832</v>
      </c>
      <c r="M14" s="26">
        <v>-976.862645585574</v>
      </c>
      <c r="N14" s="26">
        <v>-1400.8652840772399</v>
      </c>
      <c r="O14" s="26">
        <v>-1758.96759189369</v>
      </c>
      <c r="P14" s="26">
        <v>-1805.4524833755058</v>
      </c>
      <c r="Q14" s="26">
        <v>-1326.7906377848301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25">
      <c r="A15" s="27" t="s">
        <v>59</v>
      </c>
      <c r="B15" s="24">
        <v>119.97683512605546</v>
      </c>
      <c r="C15" s="24">
        <v>-7.3167992536723609</v>
      </c>
      <c r="D15" s="24">
        <v>80.558659217877391</v>
      </c>
      <c r="E15" s="24">
        <v>-561.39664804469248</v>
      </c>
      <c r="F15" s="24">
        <v>-501.3407821229049</v>
      </c>
      <c r="G15" s="24">
        <v>-1129.7206703910613</v>
      </c>
      <c r="H15" s="24">
        <v>-736.59217877094966</v>
      </c>
      <c r="I15" s="24">
        <v>-656.03351955307244</v>
      </c>
      <c r="J15" s="24">
        <v>-1097.7446117318434</v>
      </c>
      <c r="K15" s="24">
        <v>-1090.6603966480448</v>
      </c>
      <c r="L15" s="24">
        <v>-919.5237530726256</v>
      </c>
      <c r="M15" s="24">
        <v>-854.3</v>
      </c>
      <c r="N15" s="24">
        <v>-989.41438823453973</v>
      </c>
      <c r="O15" s="24">
        <v>-1037.1481226728267</v>
      </c>
      <c r="P15" s="24">
        <v>-1073.6957286672921</v>
      </c>
      <c r="Q15" s="24">
        <v>-766.89456310455864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25">
      <c r="A16" s="27" t="s">
        <v>61</v>
      </c>
      <c r="B16" s="26">
        <v>-14265.351923115692</v>
      </c>
      <c r="C16" s="26">
        <v>-12120.550586743144</v>
      </c>
      <c r="D16" s="26">
        <v>-21163.684115717038</v>
      </c>
      <c r="E16" s="26">
        <v>-7787.2111187960199</v>
      </c>
      <c r="F16" s="26">
        <v>-7474.9469513336089</v>
      </c>
      <c r="G16" s="26">
        <v>11335.460382781326</v>
      </c>
      <c r="H16" s="26">
        <v>22743.776294612795</v>
      </c>
      <c r="I16" s="26">
        <v>-8275.9001075486885</v>
      </c>
      <c r="J16" s="26">
        <v>7310.5474716932358</v>
      </c>
      <c r="K16" s="26">
        <v>2190.228897702877</v>
      </c>
      <c r="L16" s="26">
        <v>-19012.929787972596</v>
      </c>
      <c r="M16" s="26">
        <v>-5795.4649106480401</v>
      </c>
      <c r="N16" s="26">
        <v>10502.593366510993</v>
      </c>
      <c r="O16" s="26">
        <v>20942.65510540059</v>
      </c>
      <c r="P16" s="26">
        <v>48013.770177622522</v>
      </c>
      <c r="Q16" s="26">
        <v>39939.51934000125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25">
      <c r="A17" s="27" t="s">
        <v>62</v>
      </c>
      <c r="B17" s="24">
        <v>954.20373209101842</v>
      </c>
      <c r="C17" s="24">
        <v>3233.3</v>
      </c>
      <c r="D17" s="24">
        <v>5333.4585488461535</v>
      </c>
      <c r="E17" s="24">
        <v>2562.6922053015023</v>
      </c>
      <c r="F17" s="24">
        <v>-676.87522713959993</v>
      </c>
      <c r="G17" s="24">
        <v>-1840.8242142857134</v>
      </c>
      <c r="H17" s="24">
        <v>-5046.8570012716418</v>
      </c>
      <c r="I17" s="24">
        <v>-4061.46792228599</v>
      </c>
      <c r="J17" s="24">
        <v>-1344.818487204197</v>
      </c>
      <c r="K17" s="24">
        <v>1029.0255166880463</v>
      </c>
      <c r="L17" s="24">
        <v>2541.8791665296089</v>
      </c>
      <c r="M17" s="24">
        <v>2946.0919231884432</v>
      </c>
      <c r="N17" s="24">
        <v>1200.5867265544123</v>
      </c>
      <c r="O17" s="24">
        <v>2562.7894054853573</v>
      </c>
      <c r="P17" s="24">
        <v>3333.3637881223003</v>
      </c>
      <c r="Q17" s="24">
        <v>6052.7461649832758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25">
      <c r="A18" s="27" t="s">
        <v>64</v>
      </c>
      <c r="B18" s="26">
        <v>3246.4209999999998</v>
      </c>
      <c r="C18" s="26">
        <v>7795.2129999999997</v>
      </c>
      <c r="D18" s="26">
        <v>15023.035</v>
      </c>
      <c r="E18" s="26">
        <v>22915.511999999999</v>
      </c>
      <c r="F18" s="26">
        <v>14544.894</v>
      </c>
      <c r="G18" s="26">
        <v>19434.185000000001</v>
      </c>
      <c r="H18" s="26">
        <v>24128.432000000001</v>
      </c>
      <c r="I18" s="26">
        <v>21913.644</v>
      </c>
      <c r="J18" s="26">
        <v>20608.2</v>
      </c>
      <c r="K18" s="26">
        <v>18927.656999999999</v>
      </c>
      <c r="L18" s="26">
        <v>5812.4229999999998</v>
      </c>
      <c r="M18" s="26">
        <v>4206.335</v>
      </c>
      <c r="N18" s="26">
        <v>6114.7430000000004</v>
      </c>
      <c r="O18" s="26">
        <v>9841.3279999999995</v>
      </c>
      <c r="P18" s="26">
        <v>8532.9449999999997</v>
      </c>
      <c r="Q18" s="26">
        <v>2511.5940000000001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25">
      <c r="A19" s="27" t="s">
        <v>66</v>
      </c>
      <c r="B19" s="24">
        <v>-1828.299458185</v>
      </c>
      <c r="C19" s="24">
        <v>-2062.96</v>
      </c>
      <c r="D19" s="24">
        <v>-2155.0482511209998</v>
      </c>
      <c r="E19" s="24">
        <v>-2243.2190000000001</v>
      </c>
      <c r="F19" s="24">
        <v>-1825.1130000000001</v>
      </c>
      <c r="G19" s="24">
        <v>-1889.0640000000001</v>
      </c>
      <c r="H19" s="24">
        <v>-2132.1170000000002</v>
      </c>
      <c r="I19" s="24">
        <v>-2401.4479999999999</v>
      </c>
      <c r="J19" s="24">
        <v>-2211.0320000000002</v>
      </c>
      <c r="K19" s="24">
        <v>-2510.2966784704399</v>
      </c>
      <c r="L19" s="24">
        <v>-2433.5032035680397</v>
      </c>
      <c r="M19" s="24">
        <v>-2150.222359968503</v>
      </c>
      <c r="N19" s="24">
        <v>-2538.4044938700799</v>
      </c>
      <c r="O19" s="24">
        <v>-2675.0803383469729</v>
      </c>
      <c r="P19" s="24">
        <v>-2404.0531612825444</v>
      </c>
      <c r="Q19" s="24">
        <v>-1824.3465000000001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25">
      <c r="A20" s="27" t="s">
        <v>68</v>
      </c>
      <c r="B20" s="26">
        <v>1371.2765957446784</v>
      </c>
      <c r="C20" s="26">
        <v>2246.1968085106391</v>
      </c>
      <c r="D20" s="26">
        <v>2708.1117021276586</v>
      </c>
      <c r="E20" s="26">
        <v>3069.4148936170209</v>
      </c>
      <c r="F20" s="26">
        <v>2260.6382978723391</v>
      </c>
      <c r="G20" s="26">
        <v>2456.6489361702138</v>
      </c>
      <c r="H20" s="26">
        <v>7544.4148936170213</v>
      </c>
      <c r="I20" s="26">
        <v>3372.0744680851062</v>
      </c>
      <c r="J20" s="26">
        <v>4322.3404255319147</v>
      </c>
      <c r="K20" s="26">
        <v>3713.3510638297871</v>
      </c>
      <c r="L20" s="26">
        <v>830.9</v>
      </c>
      <c r="M20" s="26">
        <v>-803.72340425532184</v>
      </c>
      <c r="N20" s="26">
        <v>-700.00000000000273</v>
      </c>
      <c r="O20" s="26">
        <v>-1066.4893617021278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25">
      <c r="A21" s="27" t="s">
        <v>72</v>
      </c>
      <c r="B21" s="24">
        <v>-3289.2</v>
      </c>
      <c r="C21" s="24">
        <v>-3011.8574689726065</v>
      </c>
      <c r="D21" s="24">
        <v>-4332.0988532109695</v>
      </c>
      <c r="E21" s="24">
        <v>-6112.7334690552925</v>
      </c>
      <c r="F21" s="24">
        <v>-4625.9964804098863</v>
      </c>
      <c r="G21" s="24">
        <v>-5872.2280673040814</v>
      </c>
      <c r="H21" s="24">
        <v>-8070.1768261226143</v>
      </c>
      <c r="I21" s="24">
        <v>-7266.4786734303989</v>
      </c>
      <c r="J21" s="24">
        <v>-6362.3801110357417</v>
      </c>
      <c r="K21" s="24">
        <v>-7481.914473343435</v>
      </c>
      <c r="L21" s="24">
        <v>-6120.2422442542802</v>
      </c>
      <c r="M21" s="24">
        <v>-6243.937554117013</v>
      </c>
      <c r="N21" s="24">
        <v>-12965.813782118115</v>
      </c>
      <c r="O21" s="24">
        <v>-17284.133891570604</v>
      </c>
      <c r="P21" s="24">
        <v>-15928.569464426959</v>
      </c>
      <c r="Q21" s="24">
        <v>-16381.953175233126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25">
      <c r="A22" s="27" t="s">
        <v>74</v>
      </c>
      <c r="B22" s="26">
        <v>-991.26910500323493</v>
      </c>
      <c r="C22" s="26">
        <v>-912.08201610264507</v>
      </c>
      <c r="D22" s="26">
        <v>-965.751417191325</v>
      </c>
      <c r="E22" s="26">
        <v>-1050.16211327511</v>
      </c>
      <c r="F22" s="26">
        <v>-866.37973636879508</v>
      </c>
      <c r="G22" s="26">
        <v>-761.44602660565499</v>
      </c>
      <c r="H22" s="26">
        <v>-879.28916727976002</v>
      </c>
      <c r="I22" s="26">
        <v>-840.01293253257506</v>
      </c>
      <c r="J22" s="26">
        <v>-776.14083936650002</v>
      </c>
      <c r="K22" s="26">
        <v>-658.19450575433507</v>
      </c>
      <c r="L22" s="26">
        <v>-590.87948472757489</v>
      </c>
      <c r="M22" s="26">
        <v>-569.48730443396994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25">
      <c r="A23" s="27" t="s">
        <v>79</v>
      </c>
      <c r="B23" s="24">
        <v>-859.7</v>
      </c>
      <c r="C23" s="24">
        <v>-2454.5</v>
      </c>
      <c r="D23" s="24">
        <v>-4274.8</v>
      </c>
      <c r="E23" s="24">
        <v>-6494.1</v>
      </c>
      <c r="F23" s="24">
        <v>-7104.9</v>
      </c>
      <c r="G23" s="24">
        <v>-9288.7000000000007</v>
      </c>
      <c r="H23" s="24">
        <v>-3466.8000000000047</v>
      </c>
      <c r="I23" s="24">
        <v>565.39999999999475</v>
      </c>
      <c r="J23" s="24">
        <v>-4593.3999999999996</v>
      </c>
      <c r="K23" s="24">
        <v>-2635.3999999999955</v>
      </c>
      <c r="L23" s="24">
        <v>-2142.5</v>
      </c>
      <c r="M23" s="24">
        <v>-2511.3000000000002</v>
      </c>
      <c r="N23" s="24">
        <v>-2978.9</v>
      </c>
      <c r="O23" s="24">
        <v>-2502.8000000000002</v>
      </c>
      <c r="P23" s="24">
        <v>-4192.7</v>
      </c>
      <c r="Q23" s="24">
        <v>-1968.7999999999961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25">
      <c r="A24" s="27" t="s">
        <v>80</v>
      </c>
      <c r="B24" s="26">
        <v>3871.6692883505602</v>
      </c>
      <c r="C24" s="26">
        <v>2862.5281795041133</v>
      </c>
      <c r="D24" s="26">
        <v>2360.7601689004368</v>
      </c>
      <c r="E24" s="26">
        <v>-14341.1</v>
      </c>
      <c r="F24" s="26">
        <v>-4480.2801046746899</v>
      </c>
      <c r="G24" s="26">
        <v>-4736.1436897547037</v>
      </c>
      <c r="H24" s="26">
        <v>-13472.908473687763</v>
      </c>
      <c r="I24" s="26">
        <v>-12420.649680071358</v>
      </c>
      <c r="J24" s="26">
        <v>-8825.3236615182468</v>
      </c>
      <c r="K24" s="26">
        <v>-7023.0692635798587</v>
      </c>
      <c r="L24" s="26">
        <v>1851.1492808401308</v>
      </c>
      <c r="M24" s="26">
        <v>1924.9922277173064</v>
      </c>
      <c r="N24" s="26">
        <v>2705.9697135909219</v>
      </c>
      <c r="O24" s="26">
        <v>-503.51558534798073</v>
      </c>
      <c r="P24" s="26">
        <v>3854.157776839842</v>
      </c>
      <c r="Q24" s="26">
        <v>1286.9220172468515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25">
      <c r="A25" s="27" t="s">
        <v>99</v>
      </c>
      <c r="B25" s="26">
        <v>-236.16486899180001</v>
      </c>
      <c r="C25" s="26">
        <v>-188.94428538720001</v>
      </c>
      <c r="D25" s="26">
        <v>-218.45318104421452</v>
      </c>
      <c r="E25" s="26">
        <v>-308.26576905712596</v>
      </c>
      <c r="F25" s="26">
        <v>-236.55634413057501</v>
      </c>
      <c r="G25" s="26">
        <v>-171.493846596418</v>
      </c>
      <c r="H25" s="26">
        <v>-174.6</v>
      </c>
      <c r="I25" s="26">
        <v>-209.12549719196502</v>
      </c>
      <c r="J25" s="26">
        <v>-267.83329908016401</v>
      </c>
      <c r="K25" s="26">
        <v>-336.84536704197899</v>
      </c>
      <c r="L25" s="26">
        <v>-423.353128448353</v>
      </c>
      <c r="M25" s="26">
        <v>-473.32875673647044</v>
      </c>
      <c r="N25" s="26">
        <v>-389.92884768786951</v>
      </c>
      <c r="O25" s="26">
        <v>-465.98642957470753</v>
      </c>
      <c r="P25" s="26">
        <v>-543.22452081138658</v>
      </c>
      <c r="Q25" s="26">
        <v>-444.12018575670101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25">
      <c r="A26" s="27" t="s">
        <v>102</v>
      </c>
      <c r="B26" s="24">
        <v>-285.36389492978816</v>
      </c>
      <c r="C26" s="24">
        <v>-306.77859653641178</v>
      </c>
      <c r="D26" s="24">
        <v>-555.56679300923906</v>
      </c>
      <c r="E26" s="24">
        <v>-609.98649041829378</v>
      </c>
      <c r="F26" s="24">
        <v>-515.271930188331</v>
      </c>
      <c r="G26" s="24">
        <v>-494.12456583790458</v>
      </c>
      <c r="H26" s="24">
        <v>-550.29999999999995</v>
      </c>
      <c r="I26" s="24">
        <v>-559.43835868290523</v>
      </c>
      <c r="J26" s="24">
        <v>-612.00490019087692</v>
      </c>
      <c r="K26" s="24">
        <v>-711.40438581175817</v>
      </c>
      <c r="L26" s="24">
        <v>-523.66690486071298</v>
      </c>
      <c r="M26" s="24">
        <v>-110.68575513417039</v>
      </c>
      <c r="N26" s="24">
        <v>-343.61780887179788</v>
      </c>
      <c r="O26" s="24">
        <v>-555.55428490780628</v>
      </c>
      <c r="P26" s="24">
        <v>-449.42241535846648</v>
      </c>
      <c r="Q26" s="2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25">
      <c r="A27" s="27" t="s">
        <v>105</v>
      </c>
      <c r="B27" s="26"/>
      <c r="C27" s="26">
        <v>-1068.9000000000001</v>
      </c>
      <c r="D27" s="26">
        <v>-1140.4658513792588</v>
      </c>
      <c r="E27" s="26">
        <v>-1135.671150798398</v>
      </c>
      <c r="F27" s="26">
        <v>-1035.67976241416</v>
      </c>
      <c r="G27" s="26">
        <v>-973.35068586013199</v>
      </c>
      <c r="H27" s="26">
        <v>-887.77864828029203</v>
      </c>
      <c r="I27" s="26">
        <v>-889.21746747302495</v>
      </c>
      <c r="J27" s="26">
        <v>-998.83463899773506</v>
      </c>
      <c r="K27" s="26">
        <v>-948.01162599136808</v>
      </c>
      <c r="L27" s="26">
        <v>-918.25410830999999</v>
      </c>
      <c r="M27" s="26">
        <v>-960.83608837666702</v>
      </c>
      <c r="N27" s="26">
        <v>-1075.78902246442</v>
      </c>
      <c r="O27" s="26">
        <v>-1083.8154403972039</v>
      </c>
      <c r="P27" s="26">
        <v>-1133.9996119503051</v>
      </c>
      <c r="Q27" s="26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25">
      <c r="A28" s="27" t="s">
        <v>109</v>
      </c>
      <c r="B28" s="24"/>
      <c r="C28" s="24">
        <v>-122.9</v>
      </c>
      <c r="D28" s="24">
        <v>79.6537333572156</v>
      </c>
      <c r="E28" s="24">
        <v>-46.06815728941384</v>
      </c>
      <c r="F28" s="24">
        <v>-65.495446670777881</v>
      </c>
      <c r="G28" s="24">
        <v>-273.37261260218122</v>
      </c>
      <c r="H28" s="24">
        <v>-464.30129623549459</v>
      </c>
      <c r="I28" s="24">
        <v>-385.54706494265702</v>
      </c>
      <c r="J28" s="24">
        <v>-379.0043959868745</v>
      </c>
      <c r="K28" s="24">
        <v>-394.1495298177262</v>
      </c>
      <c r="L28" s="24">
        <v>-427.04337555171725</v>
      </c>
      <c r="M28" s="24">
        <v>-533.36293697559961</v>
      </c>
      <c r="N28" s="24">
        <v>-470.45853827005487</v>
      </c>
      <c r="O28" s="24">
        <v>-417.46578623851912</v>
      </c>
      <c r="P28" s="24">
        <v>-401.16337727588297</v>
      </c>
      <c r="Q28" s="24">
        <v>-240.08621799963129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25">
      <c r="A29" s="27" t="s">
        <v>112</v>
      </c>
      <c r="B29" s="26">
        <v>439.636456732049</v>
      </c>
      <c r="C29" s="26">
        <v>1029.854430620589</v>
      </c>
      <c r="D29" s="26">
        <v>1019.3532245549121</v>
      </c>
      <c r="E29" s="26">
        <v>1507.3592531345898</v>
      </c>
      <c r="F29" s="26">
        <v>566.26</v>
      </c>
      <c r="G29" s="26">
        <v>1122.5263669448</v>
      </c>
      <c r="H29" s="26">
        <v>1048.46858958443</v>
      </c>
      <c r="I29" s="26">
        <v>3135.3392208417199</v>
      </c>
      <c r="J29" s="26">
        <v>2809.51921017213</v>
      </c>
      <c r="K29" s="26">
        <v>2915.9</v>
      </c>
      <c r="L29" s="26">
        <v>-387.88061164231146</v>
      </c>
      <c r="M29" s="26">
        <v>-900.82647737475861</v>
      </c>
      <c r="N29" s="26">
        <v>-547.03156104618893</v>
      </c>
      <c r="O29" s="26">
        <v>-459.90787646604701</v>
      </c>
      <c r="P29" s="26">
        <v>-235.65829540084499</v>
      </c>
      <c r="Q29" s="26">
        <v>450.40928512108746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25">
      <c r="A30" s="27" t="s">
        <v>114</v>
      </c>
      <c r="B30" s="24">
        <v>-4898.9154854247945</v>
      </c>
      <c r="C30" s="24">
        <v>-4297.9587874777526</v>
      </c>
      <c r="D30" s="24">
        <v>-5967.9</v>
      </c>
      <c r="E30" s="24">
        <v>-7669.0488172508676</v>
      </c>
      <c r="F30" s="24">
        <v>-5298.4894839679055</v>
      </c>
      <c r="G30" s="24">
        <v>-4860.2828317983067</v>
      </c>
      <c r="H30" s="24">
        <v>-5568.2545240992986</v>
      </c>
      <c r="I30" s="24">
        <v>-5104.7461563684565</v>
      </c>
      <c r="J30" s="24">
        <v>-4826.3103500145853</v>
      </c>
      <c r="K30" s="24">
        <v>-5337.148709693668</v>
      </c>
      <c r="L30" s="24">
        <v>-4067.3751885652305</v>
      </c>
      <c r="M30" s="24">
        <v>-4010.7270108557277</v>
      </c>
      <c r="N30" s="24">
        <v>-4290.8287330613639</v>
      </c>
      <c r="O30" s="24">
        <v>-4535.7135468088773</v>
      </c>
      <c r="P30" s="24">
        <v>-4558.6456315930609</v>
      </c>
      <c r="Q30" s="24">
        <v>-3693.7656622528202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25">
      <c r="A31" s="27" t="s">
        <v>116</v>
      </c>
      <c r="B31" s="26">
        <v>1587.8475673034638</v>
      </c>
      <c r="C31" s="26">
        <v>1742.390537708179</v>
      </c>
      <c r="D31" s="26">
        <v>1155.5406066415198</v>
      </c>
      <c r="E31" s="26">
        <v>-377.03614493884243</v>
      </c>
      <c r="F31" s="26">
        <v>-1310.4750862254066</v>
      </c>
      <c r="G31" s="26">
        <v>-987.8</v>
      </c>
      <c r="H31" s="26">
        <v>-790.84101011203529</v>
      </c>
      <c r="I31" s="26">
        <v>-2031.5296731533499</v>
      </c>
      <c r="J31" s="26">
        <v>-194.37476981631312</v>
      </c>
      <c r="K31" s="26">
        <v>720.42550228849166</v>
      </c>
      <c r="L31" s="26">
        <v>-702.39255908888572</v>
      </c>
      <c r="M31" s="26">
        <v>1475.8332935285976</v>
      </c>
      <c r="N31" s="26">
        <v>812.90009250875573</v>
      </c>
      <c r="O31" s="26">
        <v>486.50520755590082</v>
      </c>
      <c r="P31" s="26">
        <v>-1086.2054690011</v>
      </c>
      <c r="Q31" s="26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25">
      <c r="A32" s="27" t="s">
        <v>119</v>
      </c>
      <c r="B32" s="24">
        <v>44889.564254999998</v>
      </c>
      <c r="C32" s="24">
        <v>46458.612543000003</v>
      </c>
      <c r="D32" s="24">
        <v>40031.626579999996</v>
      </c>
      <c r="E32" s="24">
        <v>24835.752407</v>
      </c>
      <c r="F32" s="24">
        <v>25271.419900000001</v>
      </c>
      <c r="G32" s="24">
        <v>18491</v>
      </c>
      <c r="H32" s="24">
        <v>27625.039387665001</v>
      </c>
      <c r="I32" s="24">
        <v>17419.62455855</v>
      </c>
      <c r="J32" s="24">
        <v>388.58098615997841</v>
      </c>
      <c r="K32" s="24">
        <v>-6629.2483044250002</v>
      </c>
      <c r="L32" s="24">
        <v>17654.680637154997</v>
      </c>
      <c r="M32" s="24">
        <v>44634.816669239997</v>
      </c>
      <c r="N32" s="24">
        <v>63959.459089010001</v>
      </c>
      <c r="O32" s="24">
        <v>53047.266107339994</v>
      </c>
      <c r="P32" s="24">
        <v>40472.639321265</v>
      </c>
      <c r="Q32" s="24">
        <v>43294.959653735001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25">
      <c r="A33" s="27" t="s">
        <v>121</v>
      </c>
      <c r="B33" s="26">
        <v>4829.1558031550867</v>
      </c>
      <c r="C33" s="26">
        <v>6038.6066361727508</v>
      </c>
      <c r="D33" s="26">
        <v>5699.8102494676768</v>
      </c>
      <c r="E33" s="26">
        <v>7840.014233326754</v>
      </c>
      <c r="F33" s="26">
        <v>4889.4508863380643</v>
      </c>
      <c r="G33" s="26">
        <v>6231.6</v>
      </c>
      <c r="H33" s="26">
        <v>8619.6057089708374</v>
      </c>
      <c r="I33" s="26">
        <v>8765.6479178000336</v>
      </c>
      <c r="J33" s="26">
        <v>6923.7530371684379</v>
      </c>
      <c r="K33" s="26">
        <v>7443.4755145264153</v>
      </c>
      <c r="L33" s="26">
        <v>2909.6881957860314</v>
      </c>
      <c r="M33" s="26">
        <v>2153.264280111021</v>
      </c>
      <c r="N33" s="26">
        <v>2402.7806468320914</v>
      </c>
      <c r="O33" s="26">
        <v>2364.6783292470664</v>
      </c>
      <c r="P33" s="26">
        <v>2210.515469651004</v>
      </c>
      <c r="Q33" s="26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25">
      <c r="A34" s="27" t="s">
        <v>124</v>
      </c>
      <c r="B34" s="24">
        <v>-5413.4455250333503</v>
      </c>
      <c r="C34" s="24">
        <v>-6975.4690397224194</v>
      </c>
      <c r="D34" s="24">
        <v>-10507.45686884858</v>
      </c>
      <c r="E34" s="24">
        <v>-12605.078320333991</v>
      </c>
      <c r="F34" s="24">
        <v>-5773.2808729299004</v>
      </c>
      <c r="G34" s="24">
        <v>-4779.1000000000004</v>
      </c>
      <c r="H34" s="24">
        <v>-3726.58</v>
      </c>
      <c r="I34" s="24">
        <v>-5143.9799999999996</v>
      </c>
      <c r="J34" s="24">
        <v>-3898.49</v>
      </c>
      <c r="K34" s="24">
        <v>-3686.29</v>
      </c>
      <c r="L34" s="24">
        <v>-2909.39</v>
      </c>
      <c r="M34" s="24">
        <v>-1094.8800000000001</v>
      </c>
      <c r="N34" s="24">
        <v>-866.56</v>
      </c>
      <c r="O34" s="24">
        <v>-3200.73</v>
      </c>
      <c r="P34" s="24">
        <v>-3255.64</v>
      </c>
      <c r="Q34" s="24">
        <v>-2175.33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25">
      <c r="A35" s="27" t="s">
        <v>126</v>
      </c>
      <c r="B35" s="26">
        <v>-553.80629438027393</v>
      </c>
      <c r="C35" s="26">
        <v>-483.10034572029366</v>
      </c>
      <c r="D35" s="26">
        <v>-600.46542670435201</v>
      </c>
      <c r="E35" s="26">
        <v>-891.97749561185094</v>
      </c>
      <c r="F35" s="26">
        <v>-482.79433377314098</v>
      </c>
      <c r="G35" s="26">
        <v>-132.54802047491975</v>
      </c>
      <c r="H35" s="26">
        <v>30.1</v>
      </c>
      <c r="I35" s="26">
        <v>212.47802020916572</v>
      </c>
      <c r="J35" s="26">
        <v>-665.7942507329783</v>
      </c>
      <c r="K35" s="26">
        <v>-260.53081588173092</v>
      </c>
      <c r="L35" s="26">
        <v>-241.41267922644889</v>
      </c>
      <c r="M35" s="26">
        <v>-0.6378609827377365</v>
      </c>
      <c r="N35" s="26">
        <v>-5.3473932787380578</v>
      </c>
      <c r="O35" s="26">
        <v>290.07598763818959</v>
      </c>
      <c r="P35" s="26">
        <v>365.79104194790523</v>
      </c>
      <c r="Q35" s="26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25">
      <c r="A36" s="27" t="s">
        <v>129</v>
      </c>
      <c r="B36" s="24">
        <v>-128.1</v>
      </c>
      <c r="C36" s="24">
        <v>-186.02854049908191</v>
      </c>
      <c r="D36" s="24">
        <v>-195.28442604269023</v>
      </c>
      <c r="E36" s="24">
        <v>-265.8216553078417</v>
      </c>
      <c r="F36" s="24">
        <v>-274.6128443350047</v>
      </c>
      <c r="G36" s="24">
        <v>-337.15804341261304</v>
      </c>
      <c r="H36" s="24">
        <v>-428.48824546286079</v>
      </c>
      <c r="I36" s="24">
        <v>-576.34700731236319</v>
      </c>
      <c r="J36" s="24">
        <v>-581.54512946457157</v>
      </c>
      <c r="K36" s="24">
        <v>-523.34407313698421</v>
      </c>
      <c r="L36" s="24">
        <v>-482.99020610959889</v>
      </c>
      <c r="M36" s="24">
        <v>-402.4897660700895</v>
      </c>
      <c r="N36" s="24">
        <v>-475.13358453027809</v>
      </c>
      <c r="O36" s="24">
        <v>-495.92342152062525</v>
      </c>
      <c r="P36" s="24"/>
      <c r="Q36" s="24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25">
      <c r="A37" s="27" t="s">
        <v>133</v>
      </c>
      <c r="B37" s="26">
        <v>-350.11468521885939</v>
      </c>
      <c r="C37" s="26">
        <v>-458.79982205636668</v>
      </c>
      <c r="D37" s="26">
        <v>-661.84005771209672</v>
      </c>
      <c r="E37" s="26">
        <v>-713.01125880988502</v>
      </c>
      <c r="F37" s="26">
        <v>-670.56884768257328</v>
      </c>
      <c r="G37" s="26">
        <v>-682.91692589253501</v>
      </c>
      <c r="H37" s="26">
        <v>-843.62240098948905</v>
      </c>
      <c r="I37" s="26">
        <v>-650.4</v>
      </c>
      <c r="J37" s="26">
        <v>-616.29996364750286</v>
      </c>
      <c r="K37" s="26">
        <v>-601.73193741349553</v>
      </c>
      <c r="L37" s="26">
        <v>-470.61641381786683</v>
      </c>
      <c r="M37" s="26">
        <v>-532.00369111616908</v>
      </c>
      <c r="N37" s="26">
        <v>-659.8095614086584</v>
      </c>
      <c r="O37" s="26">
        <v>-685.88974355972505</v>
      </c>
      <c r="P37" s="26">
        <v>-663.06392434733891</v>
      </c>
      <c r="Q37" s="26">
        <v>-659.38504693189475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25">
      <c r="A38" s="27" t="s">
        <v>135</v>
      </c>
      <c r="B38" s="24">
        <v>-1010.2890162464391</v>
      </c>
      <c r="C38" s="24">
        <v>-1078.8533379161993</v>
      </c>
      <c r="D38" s="24">
        <v>-1268.120581296469</v>
      </c>
      <c r="E38" s="24">
        <v>-1583.5880206269494</v>
      </c>
      <c r="F38" s="24">
        <v>-1828.4874182506219</v>
      </c>
      <c r="G38" s="24">
        <v>-2684.6</v>
      </c>
      <c r="H38" s="24">
        <v>-3107.1340356181258</v>
      </c>
      <c r="I38" s="24">
        <v>-3527.816486589863</v>
      </c>
      <c r="J38" s="24">
        <v>-3635.7534328829538</v>
      </c>
      <c r="K38" s="24">
        <v>-3853.45041429824</v>
      </c>
      <c r="L38" s="24">
        <v>-3948.8414236548469</v>
      </c>
      <c r="M38" s="24">
        <v>-3846.4916454286822</v>
      </c>
      <c r="N38" s="24">
        <v>-4277.9766615591698</v>
      </c>
      <c r="O38" s="24">
        <v>-5843.7653912086498</v>
      </c>
      <c r="P38" s="24">
        <v>-7255.4587671713898</v>
      </c>
      <c r="Q38" s="24">
        <v>-3593.2910363897868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25">
      <c r="A39" s="27" t="s">
        <v>137</v>
      </c>
      <c r="B39" s="26">
        <v>381.80712580518167</v>
      </c>
      <c r="C39" s="26">
        <v>681.07110954098471</v>
      </c>
      <c r="D39" s="26">
        <v>735.73796915310811</v>
      </c>
      <c r="E39" s="26">
        <v>485.70623290546291</v>
      </c>
      <c r="F39" s="26">
        <v>-208.63357880463627</v>
      </c>
      <c r="G39" s="26">
        <v>-312.93814787656481</v>
      </c>
      <c r="H39" s="26">
        <v>-580.33060485381577</v>
      </c>
      <c r="I39" s="26">
        <v>-274.0872837337991</v>
      </c>
      <c r="J39" s="26">
        <v>-197.33739287248315</v>
      </c>
      <c r="K39" s="26">
        <v>-449.4110498694493</v>
      </c>
      <c r="L39" s="26">
        <v>-372.11712953364298</v>
      </c>
      <c r="M39" s="26">
        <v>-237.2</v>
      </c>
      <c r="N39" s="26">
        <v>-226.75499776162917</v>
      </c>
      <c r="O39" s="26">
        <v>-533.02689216295971</v>
      </c>
      <c r="P39" s="26">
        <v>-736.82776506177265</v>
      </c>
      <c r="Q39" s="26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25">
      <c r="A40" s="27" t="s">
        <v>140</v>
      </c>
      <c r="B40" s="24">
        <v>50584.058885227307</v>
      </c>
      <c r="C40" s="24">
        <v>41771.546320028057</v>
      </c>
      <c r="D40" s="24">
        <v>42050.053468042694</v>
      </c>
      <c r="E40" s="24">
        <v>42578.539710644989</v>
      </c>
      <c r="F40" s="24">
        <v>-6152.6984464032221</v>
      </c>
      <c r="G40" s="24">
        <v>-9366.8341769953076</v>
      </c>
      <c r="H40" s="24">
        <v>399.52822997529552</v>
      </c>
      <c r="I40" s="24">
        <v>-12533.624908311776</v>
      </c>
      <c r="J40" s="24">
        <v>-6985.2934001240437</v>
      </c>
      <c r="K40" s="24">
        <v>5082.9477801915391</v>
      </c>
      <c r="L40" s="24">
        <v>-18615.268413866201</v>
      </c>
      <c r="M40" s="24">
        <v>-19170.157630645244</v>
      </c>
      <c r="N40" s="24">
        <v>-19083.00296472013</v>
      </c>
      <c r="O40" s="24">
        <v>-15326.811255515817</v>
      </c>
      <c r="P40" s="24">
        <v>-11575.59087330404</v>
      </c>
      <c r="Q40" s="24">
        <v>-27320.836340393151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25">
      <c r="A41" s="27" t="s">
        <v>141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-283.8</v>
      </c>
      <c r="N41" s="26">
        <v>-622.28857469464913</v>
      </c>
      <c r="O41" s="26">
        <v>-818.68477511380843</v>
      </c>
      <c r="P41" s="26">
        <v>-927.79722385464709</v>
      </c>
      <c r="Q41" s="26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25">
      <c r="A42" s="27" t="s">
        <v>189</v>
      </c>
      <c r="B42" s="24">
        <v>11300.419677727208</v>
      </c>
      <c r="C42" s="24">
        <v>22897.166104781452</v>
      </c>
      <c r="D42" s="24">
        <v>24083.102890798098</v>
      </c>
      <c r="E42" s="24">
        <v>6054.6934814452397</v>
      </c>
      <c r="F42" s="24">
        <v>15320.813003163459</v>
      </c>
      <c r="G42" s="24">
        <v>15892.5031242239</v>
      </c>
      <c r="H42" s="24">
        <v>10772.31257900765</v>
      </c>
      <c r="I42" s="24">
        <v>2608.3571931446668</v>
      </c>
      <c r="J42" s="24">
        <v>2015.4353528001109</v>
      </c>
      <c r="K42" s="24">
        <v>6465.8483903803963</v>
      </c>
      <c r="L42" s="24">
        <v>3426.1244452013866</v>
      </c>
      <c r="M42" s="24">
        <v>4863.5987629933034</v>
      </c>
      <c r="N42" s="24">
        <v>7350.9278340963301</v>
      </c>
      <c r="O42" s="24">
        <v>4210.8646482778358</v>
      </c>
      <c r="P42" s="24">
        <v>2952.6078379555465</v>
      </c>
      <c r="Q42" s="24">
        <v>18368.868004813005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25">
      <c r="A43" s="27" t="s">
        <v>190</v>
      </c>
      <c r="B43" s="26">
        <v>31067.637830382551</v>
      </c>
      <c r="C43" s="26">
        <v>30856.959323250267</v>
      </c>
      <c r="D43" s="26">
        <v>26860.969916269012</v>
      </c>
      <c r="E43" s="26">
        <v>25029.002700261422</v>
      </c>
      <c r="F43" s="26">
        <v>13288.275707807232</v>
      </c>
      <c r="G43" s="26">
        <v>3292.1437092649153</v>
      </c>
      <c r="H43" s="26">
        <v>-7481.9742060914159</v>
      </c>
      <c r="I43" s="26">
        <v>-18912.698210319075</v>
      </c>
      <c r="J43" s="26">
        <v>-27920.889805611965</v>
      </c>
      <c r="K43" s="26">
        <v>-32358.676195231721</v>
      </c>
      <c r="L43" s="26">
        <v>-22870.031241646648</v>
      </c>
      <c r="M43" s="26">
        <v>-16704.48641308468</v>
      </c>
      <c r="N43" s="26">
        <v>-22927.264441208688</v>
      </c>
      <c r="O43" s="26">
        <v>-32271.922448017922</v>
      </c>
      <c r="P43" s="26">
        <v>-16065.762577877236</v>
      </c>
      <c r="Q43" s="26">
        <v>-6017.6834565162108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25">
      <c r="A44" s="27" t="s">
        <v>191</v>
      </c>
      <c r="B44" s="24">
        <v>-2342.7954930043384</v>
      </c>
      <c r="C44" s="24">
        <v>-3244.5953332861041</v>
      </c>
      <c r="D44" s="24">
        <v>-4744.5866233236948</v>
      </c>
      <c r="E44" s="24">
        <v>-5253.9841611445972</v>
      </c>
      <c r="F44" s="24">
        <v>-4461.4408938956631</v>
      </c>
      <c r="G44" s="24">
        <v>-5676.1118302157347</v>
      </c>
      <c r="H44" s="24">
        <v>-7758.1075444352373</v>
      </c>
      <c r="I44" s="24">
        <v>-9017.1418630743829</v>
      </c>
      <c r="J44" s="24">
        <v>-10716.115435142032</v>
      </c>
      <c r="K44" s="24">
        <v>-12389.857351258506</v>
      </c>
      <c r="L44" s="24">
        <v>-11968.437091487143</v>
      </c>
      <c r="M44" s="24">
        <v>-10297.024429495985</v>
      </c>
      <c r="N44" s="24">
        <v>-10665.383358212886</v>
      </c>
      <c r="O44" s="24">
        <v>-10834.072217997855</v>
      </c>
      <c r="P44" s="24">
        <v>-10403.233159591158</v>
      </c>
      <c r="Q44" s="24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25">
      <c r="A45" s="27" t="s">
        <v>193</v>
      </c>
      <c r="B45" s="26">
        <v>130128.7</v>
      </c>
      <c r="C45" s="26">
        <v>215686.12028952461</v>
      </c>
      <c r="D45" s="26">
        <v>311715.21967560996</v>
      </c>
      <c r="E45" s="26">
        <v>359886.09236575098</v>
      </c>
      <c r="F45" s="26">
        <v>243546.09266710549</v>
      </c>
      <c r="G45" s="26">
        <v>246425.73526664221</v>
      </c>
      <c r="H45" s="26">
        <v>228700.75263392419</v>
      </c>
      <c r="I45" s="26">
        <v>311569.75315518002</v>
      </c>
      <c r="J45" s="26">
        <v>358981.29773986904</v>
      </c>
      <c r="K45" s="26">
        <v>435041.62180211343</v>
      </c>
      <c r="L45" s="26">
        <v>576191.07236571296</v>
      </c>
      <c r="M45" s="26">
        <v>488882.99935909902</v>
      </c>
      <c r="N45" s="26">
        <v>475941.41313388001</v>
      </c>
      <c r="O45" s="26">
        <v>380073.51863200043</v>
      </c>
      <c r="P45" s="26">
        <v>392993.32822290697</v>
      </c>
      <c r="Q45" s="26">
        <v>515000.21111955016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25">
      <c r="A46" s="27" t="s">
        <v>195</v>
      </c>
      <c r="B46" s="24">
        <v>1614.29644273739</v>
      </c>
      <c r="C46" s="24">
        <v>356.22789228736639</v>
      </c>
      <c r="D46" s="24">
        <v>-560.51960549880596</v>
      </c>
      <c r="E46" s="24">
        <v>964.58057357818097</v>
      </c>
      <c r="F46" s="24">
        <v>2549.2596790161328</v>
      </c>
      <c r="G46" s="24">
        <v>2356.0827261809</v>
      </c>
      <c r="H46" s="24">
        <v>6136.6459063332704</v>
      </c>
      <c r="I46" s="24">
        <v>4955.5741796430366</v>
      </c>
      <c r="J46" s="24">
        <v>3179.2243242230402</v>
      </c>
      <c r="K46" s="24">
        <v>-4640.5954624342003</v>
      </c>
      <c r="L46" s="24">
        <v>-13478.638990228639</v>
      </c>
      <c r="M46" s="24">
        <v>-9175.7158284589405</v>
      </c>
      <c r="N46" s="24">
        <v>-4470.3351997367199</v>
      </c>
      <c r="O46" s="24">
        <v>-5144.0837252310512</v>
      </c>
      <c r="P46" s="24">
        <v>-8450.7731298324306</v>
      </c>
      <c r="Q46" s="24">
        <v>-7918.42367983842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25">
      <c r="A47" s="27" t="s">
        <v>196</v>
      </c>
      <c r="B47" s="26">
        <v>-78.208337545898942</v>
      </c>
      <c r="C47" s="26">
        <v>-87.509745224512031</v>
      </c>
      <c r="D47" s="26">
        <v>-111.53623184855195</v>
      </c>
      <c r="E47" s="26">
        <v>-166.74397212141764</v>
      </c>
      <c r="F47" s="26">
        <v>-151.28433950966519</v>
      </c>
      <c r="G47" s="26">
        <v>-154.91537382033457</v>
      </c>
      <c r="H47" s="26">
        <v>-173.90953329770264</v>
      </c>
      <c r="I47" s="26">
        <v>-198.32308106436005</v>
      </c>
      <c r="J47" s="26"/>
      <c r="K47" s="26">
        <v>-214.77773215850075</v>
      </c>
      <c r="L47" s="26">
        <v>-168.34781035138329</v>
      </c>
      <c r="M47" s="26">
        <v>-153.37256996057724</v>
      </c>
      <c r="N47" s="26">
        <v>-171.19339146376299</v>
      </c>
      <c r="O47" s="26">
        <v>-203.63421666422386</v>
      </c>
      <c r="P47" s="26">
        <v>-199.92241999180837</v>
      </c>
      <c r="Q47" s="26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25">
      <c r="A48" s="27" t="s">
        <v>199</v>
      </c>
      <c r="B48" s="24">
        <v>-287.60000000000002</v>
      </c>
      <c r="C48" s="24">
        <v>-186.9</v>
      </c>
      <c r="D48" s="24">
        <v>890.7</v>
      </c>
      <c r="E48" s="24">
        <v>144</v>
      </c>
      <c r="F48" s="24">
        <v>-578</v>
      </c>
      <c r="G48" s="24">
        <v>435.4</v>
      </c>
      <c r="H48" s="24">
        <v>556.29999999999995</v>
      </c>
      <c r="I48" s="24">
        <v>66.131256066570103</v>
      </c>
      <c r="J48" s="24">
        <v>804.52691937822101</v>
      </c>
      <c r="K48" s="24">
        <v>-385.09717391880099</v>
      </c>
      <c r="L48" s="24">
        <v>-289.83589446654202</v>
      </c>
      <c r="M48" s="24">
        <v>-263.26526674124898</v>
      </c>
      <c r="N48" s="24">
        <v>208.152922613328</v>
      </c>
      <c r="O48" s="24">
        <v>994.15682641932312</v>
      </c>
      <c r="P48" s="24">
        <v>399.63195043943796</v>
      </c>
      <c r="Q48" s="24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25">
      <c r="A49" s="27" t="s">
        <v>202</v>
      </c>
      <c r="B49" s="26">
        <v>3439.8285936869793</v>
      </c>
      <c r="C49" s="26">
        <v>4062.2302104373066</v>
      </c>
      <c r="D49" s="26">
        <v>2051</v>
      </c>
      <c r="E49" s="26">
        <v>4807.446927580414</v>
      </c>
      <c r="F49" s="26">
        <v>2128.4184222995373</v>
      </c>
      <c r="G49" s="26">
        <v>4561.1887925428182</v>
      </c>
      <c r="H49" s="26">
        <v>6739.2516754911767</v>
      </c>
      <c r="I49" s="26">
        <v>5883.563847577273</v>
      </c>
      <c r="J49" s="26">
        <v>4638.7394265508283</v>
      </c>
      <c r="K49" s="26">
        <v>3464.2034794362012</v>
      </c>
      <c r="L49" s="26">
        <v>-1108.9484253201906</v>
      </c>
      <c r="M49" s="26">
        <v>-715.35945229223307</v>
      </c>
      <c r="N49" s="26"/>
      <c r="O49" s="26"/>
      <c r="P49" s="26"/>
      <c r="Q49" s="26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25">
      <c r="A50" s="27" t="s">
        <v>208</v>
      </c>
      <c r="B50" s="24">
        <v>-2046.0852697073351</v>
      </c>
      <c r="C50" s="24">
        <v>-2532.5400005623596</v>
      </c>
      <c r="D50" s="24">
        <v>-3455.2413065943597</v>
      </c>
      <c r="E50" s="24">
        <v>-5145.1598535765397</v>
      </c>
      <c r="F50" s="24">
        <v>-2581.9214259077403</v>
      </c>
      <c r="G50" s="24">
        <v>-3547.8740275983228</v>
      </c>
      <c r="H50" s="24">
        <v>-5027.3297955611897</v>
      </c>
      <c r="I50" s="24">
        <v>-5347.9732881383106</v>
      </c>
      <c r="J50" s="24">
        <v>-5558.8168312338803</v>
      </c>
      <c r="K50" s="24">
        <v>-5328.7621298385402</v>
      </c>
      <c r="L50" s="24">
        <v>-4607.0901321560896</v>
      </c>
      <c r="M50" s="24">
        <v>-4426.0656254577907</v>
      </c>
      <c r="N50" s="24">
        <v>-4367.0468808938858</v>
      </c>
      <c r="O50" s="24">
        <v>-4389.2999999999993</v>
      </c>
      <c r="P50" s="24">
        <v>-3742.8</v>
      </c>
      <c r="Q50" s="24">
        <v>-1943.1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25">
      <c r="A51" s="27" t="s">
        <v>210</v>
      </c>
      <c r="B51" s="26">
        <v>2493.1875777066589</v>
      </c>
      <c r="C51" s="26">
        <v>3155.4080072752217</v>
      </c>
      <c r="D51" s="26">
        <v>2614.4776567693657</v>
      </c>
      <c r="E51" s="26">
        <v>3382.8265594207273</v>
      </c>
      <c r="F51" s="26">
        <v>4273.8840377170964</v>
      </c>
      <c r="G51" s="26">
        <v>3625.1232397939361</v>
      </c>
      <c r="H51" s="26">
        <v>5976.3</v>
      </c>
      <c r="I51" s="26">
        <v>3066.5338158635568</v>
      </c>
      <c r="J51" s="26">
        <v>2994.9832360340238</v>
      </c>
      <c r="K51" s="26">
        <v>3878.0844132509396</v>
      </c>
      <c r="L51" s="26">
        <v>3169.8120314053949</v>
      </c>
      <c r="M51" s="26">
        <v>3067.5076033605919</v>
      </c>
      <c r="N51" s="26">
        <v>3374.3011191907972</v>
      </c>
      <c r="O51" s="26">
        <v>2202.6758110615178</v>
      </c>
      <c r="P51" s="26">
        <v>3151.3264573197885</v>
      </c>
      <c r="Q51" s="26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25">
      <c r="A52" s="27" t="s">
        <v>213</v>
      </c>
      <c r="B52" s="24">
        <v>-9498.9091218723115</v>
      </c>
      <c r="C52" s="24">
        <v>-10661.122679255936</v>
      </c>
      <c r="D52" s="24">
        <v>-13154.516212361365</v>
      </c>
      <c r="E52" s="24">
        <v>-15907.666930891199</v>
      </c>
      <c r="F52" s="24">
        <v>-10385.377076815452</v>
      </c>
      <c r="G52" s="24">
        <v>-7838.1801309747962</v>
      </c>
      <c r="H52" s="24">
        <v>-8894.2482124891903</v>
      </c>
      <c r="I52" s="24">
        <v>-8092.6597736053782</v>
      </c>
      <c r="J52" s="24">
        <v>-8718.0248621775063</v>
      </c>
      <c r="K52" s="24">
        <v>-8843.5048559185598</v>
      </c>
      <c r="L52" s="24">
        <v>-7909.0905189376963</v>
      </c>
      <c r="M52" s="24">
        <v>-8437.2503019629421</v>
      </c>
      <c r="N52" s="24">
        <v>-9517.2279696307523</v>
      </c>
      <c r="O52" s="24">
        <v>-11405.806859488644</v>
      </c>
      <c r="P52" s="24">
        <v>-11525.128213219326</v>
      </c>
      <c r="Q52" s="24">
        <v>-9779.4909278890918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25">
      <c r="A53" s="27" t="s">
        <v>214</v>
      </c>
      <c r="B53" s="26"/>
      <c r="C53" s="26"/>
      <c r="D53" s="26"/>
      <c r="E53" s="26"/>
      <c r="F53" s="26"/>
      <c r="G53" s="26"/>
      <c r="H53" s="26">
        <v>-1908.7</v>
      </c>
      <c r="I53" s="26">
        <v>-2019.7486033519551</v>
      </c>
      <c r="J53" s="26">
        <v>-2024.36312849162</v>
      </c>
      <c r="K53" s="26">
        <v>-2053.2737430167595</v>
      </c>
      <c r="L53" s="26">
        <v>-1837.7597765363128</v>
      </c>
      <c r="M53" s="26">
        <v>-1787.68156424581</v>
      </c>
      <c r="N53" s="26">
        <v>-1681.9726651508379</v>
      </c>
      <c r="O53" s="26">
        <v>-1942.1915940391061</v>
      </c>
      <c r="P53" s="26">
        <v>-1803.7819875418993</v>
      </c>
      <c r="Q53" s="26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25">
      <c r="A54" s="27" t="s">
        <v>223</v>
      </c>
      <c r="B54" s="24"/>
      <c r="C54" s="24"/>
      <c r="D54" s="24"/>
      <c r="E54" s="24"/>
      <c r="F54" s="24"/>
      <c r="G54" s="24"/>
      <c r="H54" s="24">
        <v>-1302.4000000000001</v>
      </c>
      <c r="I54" s="24">
        <v>-1382.4860335195528</v>
      </c>
      <c r="J54" s="24">
        <v>-1264.4692737430166</v>
      </c>
      <c r="K54" s="24">
        <v>-1173.6312849162011</v>
      </c>
      <c r="L54" s="24">
        <v>-1111.1955307262569</v>
      </c>
      <c r="M54" s="24">
        <v>-1064.0391061452515</v>
      </c>
      <c r="N54" s="24">
        <v>-1043.7827210167595</v>
      </c>
      <c r="O54" s="24">
        <v>-1171.0468547597766</v>
      </c>
      <c r="P54" s="24">
        <v>-1062.9533324413408</v>
      </c>
      <c r="Q54" s="24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25">
      <c r="A55" s="27" t="s">
        <v>232</v>
      </c>
      <c r="B55" s="26">
        <v>-3740.4661401415356</v>
      </c>
      <c r="C55" s="26">
        <v>-4319.230208736235</v>
      </c>
      <c r="D55" s="26">
        <v>-5959.8787397866281</v>
      </c>
      <c r="E55" s="26">
        <v>-8436.6</v>
      </c>
      <c r="F55" s="26">
        <v>-5622.3438505183822</v>
      </c>
      <c r="G55" s="26">
        <v>-6193.9526924529155</v>
      </c>
      <c r="H55" s="26">
        <v>-5933.5148399862455</v>
      </c>
      <c r="I55" s="26">
        <v>-4860.0027192435073</v>
      </c>
      <c r="J55" s="26">
        <v>-4243.7697026821588</v>
      </c>
      <c r="K55" s="26">
        <v>-4367.5533367975522</v>
      </c>
      <c r="L55" s="26">
        <v>-3586.3498762331828</v>
      </c>
      <c r="M55" s="26">
        <v>-4612.7905282195579</v>
      </c>
      <c r="N55" s="26">
        <v>-5632.6083294833106</v>
      </c>
      <c r="O55" s="26">
        <v>-5302.5964295702333</v>
      </c>
      <c r="P55" s="26">
        <v>-5183.9056148701784</v>
      </c>
      <c r="Q55" s="26">
        <v>-4796.9187331046905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25">
      <c r="A56" s="27" t="s">
        <v>234</v>
      </c>
      <c r="B56" s="24">
        <v>860.61374902776026</v>
      </c>
      <c r="C56" s="24">
        <v>1036.6798278922242</v>
      </c>
      <c r="D56" s="24">
        <v>435.52017409103013</v>
      </c>
      <c r="E56" s="24">
        <v>-69.619926175149686</v>
      </c>
      <c r="F56" s="24">
        <v>3365.6675210165204</v>
      </c>
      <c r="G56" s="24">
        <v>2098.9958269930362</v>
      </c>
      <c r="H56" s="24">
        <v>4276.5401158657778</v>
      </c>
      <c r="I56" s="24">
        <v>6338.7648660517852</v>
      </c>
      <c r="J56" s="24">
        <v>8526.6888163970998</v>
      </c>
      <c r="K56" s="24">
        <v>10720.948284356564</v>
      </c>
      <c r="L56" s="24">
        <v>7630.8922779097657</v>
      </c>
      <c r="M56" s="24">
        <v>10608.518671247455</v>
      </c>
      <c r="N56" s="24">
        <v>10900.437549222126</v>
      </c>
      <c r="O56" s="24">
        <v>9379.1742329883327</v>
      </c>
      <c r="P56" s="24">
        <v>10481.750351734217</v>
      </c>
      <c r="Q56" s="24">
        <v>12478.728144459297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25">
      <c r="A57" s="27" t="s">
        <v>252</v>
      </c>
      <c r="B57" s="24">
        <v>9118</v>
      </c>
      <c r="C57" s="24">
        <v>5460.6386934605616</v>
      </c>
      <c r="D57" s="24">
        <v>2728.8172591410748</v>
      </c>
      <c r="E57" s="24">
        <v>4800.86762701922</v>
      </c>
      <c r="F57" s="24">
        <v>12990.287001826546</v>
      </c>
      <c r="G57" s="24">
        <v>15924.479830463661</v>
      </c>
      <c r="H57" s="24">
        <v>16787.147946439341</v>
      </c>
      <c r="I57" s="24">
        <v>14132.405596986275</v>
      </c>
      <c r="J57" s="24">
        <v>15272.340617165988</v>
      </c>
      <c r="K57" s="24">
        <v>15892.494840095418</v>
      </c>
      <c r="L57" s="24">
        <v>14375.236791105537</v>
      </c>
      <c r="M57" s="24">
        <v>17011.347970731083</v>
      </c>
      <c r="N57" s="24">
        <v>15009.657155991021</v>
      </c>
      <c r="O57" s="24">
        <v>12398.039758200875</v>
      </c>
      <c r="P57" s="24">
        <v>18175.539875772702</v>
      </c>
      <c r="Q57" s="24">
        <v>18208.163764684912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25">
      <c r="A58" s="27" t="s">
        <v>254</v>
      </c>
      <c r="B58" s="26">
        <v>-237.81657766949317</v>
      </c>
      <c r="C58" s="26">
        <v>-280.5464745303031</v>
      </c>
      <c r="D58" s="26">
        <v>-415.16196735332346</v>
      </c>
      <c r="E58" s="26">
        <v>-505.3201366186326</v>
      </c>
      <c r="F58" s="26">
        <v>-373.3436116159599</v>
      </c>
      <c r="G58" s="26">
        <v>-288.75597143837808</v>
      </c>
      <c r="H58" s="26">
        <v>-417.87971033248738</v>
      </c>
      <c r="I58" s="26">
        <v>-446.43570540341318</v>
      </c>
      <c r="J58" s="26">
        <v>-866.34668947395085</v>
      </c>
      <c r="K58" s="26">
        <v>113.22251658734464</v>
      </c>
      <c r="L58" s="26">
        <v>135.16767949583578</v>
      </c>
      <c r="M58" s="26">
        <v>-594.60949808687803</v>
      </c>
      <c r="N58" s="26">
        <v>-413.65068647310397</v>
      </c>
      <c r="O58" s="26">
        <v>-80.818140895791061</v>
      </c>
      <c r="P58" s="26">
        <v>-141.95926176007129</v>
      </c>
      <c r="Q58" s="26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25">
      <c r="A59" s="27" t="s">
        <v>256</v>
      </c>
      <c r="B59" s="24">
        <v>-103.02285296296296</v>
      </c>
      <c r="C59" s="24">
        <v>-102.60890296296296</v>
      </c>
      <c r="D59" s="24">
        <v>-133.32600370370369</v>
      </c>
      <c r="E59" s="24">
        <v>-173.4919011111111</v>
      </c>
      <c r="F59" s="24">
        <v>-161.40984666666668</v>
      </c>
      <c r="G59" s="24">
        <v>-159.67824666666667</v>
      </c>
      <c r="H59" s="24">
        <v>-162.76696925925924</v>
      </c>
      <c r="I59" s="24">
        <v>-144.72125851851851</v>
      </c>
      <c r="J59" s="24">
        <v>-137.60236444444442</v>
      </c>
      <c r="K59" s="24">
        <v>-164.13025487407407</v>
      </c>
      <c r="L59" s="24">
        <v>-160.48019629259258</v>
      </c>
      <c r="M59" s="24">
        <v>-162.56143050740738</v>
      </c>
      <c r="N59" s="24">
        <v>-161.25313474074071</v>
      </c>
      <c r="O59" s="24">
        <v>-272.94744630370366</v>
      </c>
      <c r="P59" s="24">
        <v>-262.77751222222219</v>
      </c>
      <c r="Q59" s="24">
        <v>-172.52965860711109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25">
      <c r="A60" s="27" t="s">
        <v>260</v>
      </c>
      <c r="B60" s="26">
        <v>-5971.2</v>
      </c>
      <c r="C60" s="26">
        <v>-7627.4</v>
      </c>
      <c r="D60" s="26">
        <v>-8462.2000000000007</v>
      </c>
      <c r="E60" s="26">
        <v>-11170.6</v>
      </c>
      <c r="F60" s="26">
        <v>-8256.7999999999993</v>
      </c>
      <c r="G60" s="26">
        <v>-8393.9</v>
      </c>
      <c r="H60" s="26">
        <v>-8940</v>
      </c>
      <c r="I60" s="26">
        <v>-8737.7999999999993</v>
      </c>
      <c r="J60" s="26">
        <v>-7376.8</v>
      </c>
      <c r="K60" s="26">
        <v>-7374.2</v>
      </c>
      <c r="L60" s="26">
        <v>-7464.7</v>
      </c>
      <c r="M60" s="26">
        <v>-7559</v>
      </c>
      <c r="N60" s="26">
        <v>-7599.7</v>
      </c>
      <c r="O60" s="26">
        <v>-9559.2000000000007</v>
      </c>
      <c r="P60" s="26">
        <v>-9075.1</v>
      </c>
      <c r="Q60" s="26">
        <v>-6749.2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25">
      <c r="A61" s="27" t="s">
        <v>262</v>
      </c>
      <c r="B61" s="24">
        <v>-1487.3573370370368</v>
      </c>
      <c r="C61" s="24">
        <v>-1844.966605185185</v>
      </c>
      <c r="D61" s="24">
        <v>-2104.5863522222216</v>
      </c>
      <c r="E61" s="24">
        <v>-2280.3409374074072</v>
      </c>
      <c r="F61" s="24">
        <v>-1700.8609802222222</v>
      </c>
      <c r="G61" s="24">
        <v>-1758.1956625925923</v>
      </c>
      <c r="H61" s="24">
        <v>-1792.9912746666662</v>
      </c>
      <c r="I61" s="24">
        <v>-1765.575267148148</v>
      </c>
      <c r="J61" s="24">
        <v>-1762.8190345777775</v>
      </c>
      <c r="K61" s="24">
        <v>-1986.9356794137809</v>
      </c>
      <c r="L61" s="24">
        <v>-1888.6796038591963</v>
      </c>
      <c r="M61" s="24">
        <v>-2064.957680931198</v>
      </c>
      <c r="N61" s="24">
        <v>-2153.0519412249801</v>
      </c>
      <c r="O61" s="24">
        <v>-2611.5698960682726</v>
      </c>
      <c r="P61" s="24">
        <v>-2496.0058609615712</v>
      </c>
      <c r="Q61" s="24">
        <v>-1855.1744615541074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25">
      <c r="A62" s="27" t="s">
        <v>266</v>
      </c>
      <c r="B62" s="26">
        <v>758.34070899264998</v>
      </c>
      <c r="C62" s="26">
        <v>1768.4061483552207</v>
      </c>
      <c r="D62" s="26">
        <v>1823.0250496261806</v>
      </c>
      <c r="E62" s="26">
        <v>1548.6646699934106</v>
      </c>
      <c r="F62" s="26">
        <v>143.58037667390965</v>
      </c>
      <c r="G62" s="26">
        <v>-1503.9816882554808</v>
      </c>
      <c r="H62" s="26">
        <v>-302.61416866658021</v>
      </c>
      <c r="I62" s="26">
        <v>49.949414054638865</v>
      </c>
      <c r="J62" s="26">
        <v>-528.55404745506951</v>
      </c>
      <c r="K62" s="26">
        <v>-63.492992806738854</v>
      </c>
      <c r="L62" s="26">
        <v>-1649.7939909274496</v>
      </c>
      <c r="M62" s="26">
        <v>1567.3</v>
      </c>
      <c r="N62" s="26">
        <v>280.98249520672243</v>
      </c>
      <c r="O62" s="26">
        <v>-225.98233218785509</v>
      </c>
      <c r="P62" s="26">
        <v>1025.1319524648816</v>
      </c>
      <c r="Q62" s="26">
        <v>3331.2489742186199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25">
      <c r="A63" s="27" t="s">
        <v>268</v>
      </c>
      <c r="B63" s="24">
        <v>-7745</v>
      </c>
      <c r="C63" s="24">
        <v>-8437.899999999996</v>
      </c>
      <c r="D63" s="24">
        <v>-14899.7</v>
      </c>
      <c r="E63" s="24">
        <v>-19758.900000000001</v>
      </c>
      <c r="F63" s="24">
        <v>-16817.599999999999</v>
      </c>
      <c r="G63" s="24">
        <v>-20120.3</v>
      </c>
      <c r="H63" s="24">
        <v>-19398.099999999999</v>
      </c>
      <c r="I63" s="24">
        <v>-25515.9</v>
      </c>
      <c r="J63" s="24">
        <v>-22384.400000000001</v>
      </c>
      <c r="K63" s="24">
        <v>-31177.7</v>
      </c>
      <c r="L63" s="24">
        <v>-31389</v>
      </c>
      <c r="M63" s="24">
        <v>-31047.8</v>
      </c>
      <c r="N63" s="24">
        <v>-29064.7</v>
      </c>
      <c r="O63" s="24">
        <v>-29589.5805</v>
      </c>
      <c r="P63" s="24">
        <v>-29285.480499999991</v>
      </c>
      <c r="Q63" s="24">
        <v>-36964.300000000003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25">
      <c r="A64" s="27" t="s">
        <v>270</v>
      </c>
      <c r="B64" s="26">
        <v>-3529.4</v>
      </c>
      <c r="C64" s="26">
        <v>-4084.13</v>
      </c>
      <c r="D64" s="26">
        <v>-4740.3</v>
      </c>
      <c r="E64" s="26">
        <v>-5113.3100000000004</v>
      </c>
      <c r="F64" s="26">
        <v>-3506.3849863292198</v>
      </c>
      <c r="G64" s="26">
        <v>-4022.2176354869698</v>
      </c>
      <c r="H64" s="26">
        <v>-4772.1820578287397</v>
      </c>
      <c r="I64" s="26">
        <v>-4916.8123603042095</v>
      </c>
      <c r="J64" s="26">
        <v>-5289.2527608137198</v>
      </c>
      <c r="K64" s="26">
        <v>-5286.5734418770198</v>
      </c>
      <c r="L64" s="26">
        <v>-4970.3513123821895</v>
      </c>
      <c r="M64" s="26">
        <v>-4653.6261470497302</v>
      </c>
      <c r="N64" s="26">
        <v>-4844.94129454831</v>
      </c>
      <c r="O64" s="26">
        <v>-5640.2572098609307</v>
      </c>
      <c r="P64" s="26">
        <v>-5710.6763599584292</v>
      </c>
      <c r="Q64" s="26">
        <v>-5204.4861736052708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25">
      <c r="A65" s="27" t="s">
        <v>305</v>
      </c>
      <c r="B65" s="24">
        <v>-1920.0642107982485</v>
      </c>
      <c r="C65" s="24">
        <v>-3002.3651348160229</v>
      </c>
      <c r="D65" s="24">
        <v>-3490.9578923325057</v>
      </c>
      <c r="E65" s="24">
        <v>-3092.3332601910743</v>
      </c>
      <c r="F65" s="24">
        <v>-1003.8761995564818</v>
      </c>
      <c r="G65" s="24">
        <v>-534.99508586233708</v>
      </c>
      <c r="H65" s="24">
        <v>-496.34978158678229</v>
      </c>
      <c r="I65" s="24">
        <v>-1633.2812484953947</v>
      </c>
      <c r="J65" s="24">
        <v>-1227.4362057804765</v>
      </c>
      <c r="K65" s="24">
        <v>-1321.1173080679205</v>
      </c>
      <c r="L65" s="24">
        <v>-973.43170057736415</v>
      </c>
      <c r="M65" s="24">
        <v>-901.92390206377422</v>
      </c>
      <c r="N65" s="24">
        <v>-1030.343910729913</v>
      </c>
      <c r="O65" s="24">
        <v>-1432.3263009636926</v>
      </c>
      <c r="P65" s="24">
        <v>-994.14349361315112</v>
      </c>
      <c r="Q65" s="24">
        <v>-202.38378012878752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25">
      <c r="A66" s="27" t="s">
        <v>306</v>
      </c>
      <c r="B66" s="26">
        <v>-178.58239690931725</v>
      </c>
      <c r="C66" s="26">
        <v>-245.74000279601216</v>
      </c>
      <c r="D66" s="26">
        <v>-308.83261710997226</v>
      </c>
      <c r="E66" s="26">
        <v>-40.100949418290135</v>
      </c>
      <c r="F66" s="26">
        <v>-131.18998881794715</v>
      </c>
      <c r="G66" s="26">
        <v>-148.63638963196254</v>
      </c>
      <c r="H66" s="26">
        <v>-239.7</v>
      </c>
      <c r="I66" s="26">
        <v>-104.86003494291941</v>
      </c>
      <c r="J66" s="26">
        <v>130.79135827344311</v>
      </c>
      <c r="K66" s="26">
        <v>165.38407160721866</v>
      </c>
      <c r="L66" s="26">
        <v>176.92921056597703</v>
      </c>
      <c r="M66" s="26">
        <v>186.70374418476504</v>
      </c>
      <c r="N66" s="26">
        <v>185.7446041528375</v>
      </c>
      <c r="O66" s="26">
        <v>20.209851779570894</v>
      </c>
      <c r="P66" s="26">
        <v>257.66838166759567</v>
      </c>
      <c r="Q66" s="26">
        <v>240.82550273298577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25">
      <c r="A67" s="27" t="s">
        <v>308</v>
      </c>
      <c r="B67" s="24">
        <v>-2783.508632221487</v>
      </c>
      <c r="C67" s="24">
        <v>-3050.022984133298</v>
      </c>
      <c r="D67" s="24">
        <v>-3804.8504699975983</v>
      </c>
      <c r="E67" s="24">
        <v>-5487.7492419147884</v>
      </c>
      <c r="F67" s="24">
        <v>-5124.3712930379979</v>
      </c>
      <c r="G67" s="24">
        <v>-4885.0321084046973</v>
      </c>
      <c r="H67" s="24">
        <v>-5299.4928819996603</v>
      </c>
      <c r="I67" s="24">
        <v>-7289.316453330769</v>
      </c>
      <c r="J67" s="24">
        <v>-7776.3269214043348</v>
      </c>
      <c r="K67" s="24">
        <v>-10349.841945130882</v>
      </c>
      <c r="L67" s="24">
        <v>-12056.904316123344</v>
      </c>
      <c r="M67" s="24">
        <v>-11917.264575238078</v>
      </c>
      <c r="N67" s="24">
        <v>-11205.951331486725</v>
      </c>
      <c r="O67" s="24">
        <v>-11020.751506103237</v>
      </c>
      <c r="P67" s="24"/>
      <c r="Q67" s="24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25">
      <c r="A68" s="27" t="s">
        <v>311</v>
      </c>
      <c r="B68" s="26">
        <v>65381.63533319781</v>
      </c>
      <c r="C68" s="26">
        <v>29308.120652721787</v>
      </c>
      <c r="D68" s="26">
        <v>75745.119920178156</v>
      </c>
      <c r="E68" s="26">
        <v>-26352.799999999999</v>
      </c>
      <c r="F68" s="26">
        <v>70755.663724939572</v>
      </c>
      <c r="G68" s="26">
        <v>43507.2874327561</v>
      </c>
      <c r="H68" s="26">
        <v>39242.620213000526</v>
      </c>
      <c r="I68" s="26">
        <v>164974.22364353013</v>
      </c>
      <c r="J68" s="26">
        <v>263455.81400597357</v>
      </c>
      <c r="K68" s="26">
        <v>305574.73060664046</v>
      </c>
      <c r="L68" s="26">
        <v>385386.84922488191</v>
      </c>
      <c r="M68" s="26">
        <v>401456.30333906773</v>
      </c>
      <c r="N68" s="26">
        <v>393608.875340375</v>
      </c>
      <c r="O68" s="26">
        <v>337018.90040245483</v>
      </c>
      <c r="P68" s="26">
        <v>360940.17400148866</v>
      </c>
      <c r="Q68" s="26">
        <v>391652.68986982625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25">
      <c r="A69" s="27" t="s">
        <v>313</v>
      </c>
      <c r="B69" s="24">
        <v>-75.6325438967731</v>
      </c>
      <c r="C69" s="24">
        <v>-100.89062991255499</v>
      </c>
      <c r="D69" s="24">
        <v>-225.55080580519603</v>
      </c>
      <c r="E69" s="24">
        <v>-89.607591451631066</v>
      </c>
      <c r="F69" s="24">
        <v>13.060645995043039</v>
      </c>
      <c r="G69" s="24">
        <v>90.419571191707021</v>
      </c>
      <c r="H69" s="24">
        <v>56.966108542261004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25">
      <c r="A70" s="27" t="s">
        <v>323</v>
      </c>
      <c r="B70" s="26">
        <v>-684.7</v>
      </c>
      <c r="C70" s="26">
        <v>-896.40217483150684</v>
      </c>
      <c r="D70" s="26">
        <v>-852.77793899079882</v>
      </c>
      <c r="E70" s="26">
        <v>-1081.208974879564</v>
      </c>
      <c r="F70" s="26">
        <v>-629.47933041590454</v>
      </c>
      <c r="G70" s="26">
        <v>-738.75416705702742</v>
      </c>
      <c r="H70" s="26">
        <v>-854.70023758375658</v>
      </c>
      <c r="I70" s="26">
        <v>-769.4648042835355</v>
      </c>
      <c r="J70" s="26">
        <v>-1157.8408897885208</v>
      </c>
      <c r="K70" s="26">
        <v>-1028.4245838475729</v>
      </c>
      <c r="L70" s="26">
        <v>-909.25625097120758</v>
      </c>
      <c r="M70" s="26">
        <v>-998.71953063918693</v>
      </c>
      <c r="N70" s="26">
        <v>-1092.4144979371893</v>
      </c>
      <c r="O70" s="26">
        <v>-1349.895936535582</v>
      </c>
      <c r="P70" s="26">
        <v>-1384.1283202555524</v>
      </c>
      <c r="Q70" s="26">
        <v>-656.41112473847761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25">
      <c r="A71" s="27" t="s">
        <v>325</v>
      </c>
      <c r="B71" s="24">
        <v>14772.5</v>
      </c>
      <c r="C71" s="24">
        <v>16512.150488342988</v>
      </c>
      <c r="D71" s="24">
        <v>21683.815551277137</v>
      </c>
      <c r="E71" s="24">
        <v>19115.291007267231</v>
      </c>
      <c r="F71" s="24">
        <v>13478.421050546043</v>
      </c>
      <c r="G71" s="24">
        <v>9840.9644168831146</v>
      </c>
      <c r="H71" s="24">
        <v>3342.8900649756451</v>
      </c>
      <c r="I71" s="24">
        <v>3149.2682851054678</v>
      </c>
      <c r="J71" s="24">
        <v>3394.8426385269781</v>
      </c>
      <c r="K71" s="24">
        <v>2340.0444194138977</v>
      </c>
      <c r="L71" s="24">
        <v>2128.8544879227302</v>
      </c>
      <c r="M71" s="24">
        <v>48.692356415212274</v>
      </c>
      <c r="N71" s="24">
        <v>1688.6788205210894</v>
      </c>
      <c r="O71" s="24">
        <v>324.51130158425116</v>
      </c>
      <c r="P71" s="24">
        <v>2531.6857341991331</v>
      </c>
      <c r="Q71" s="24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25">
      <c r="A72" s="27" t="s">
        <v>328</v>
      </c>
      <c r="B72" s="26">
        <v>-19194.469793490895</v>
      </c>
      <c r="C72" s="26">
        <v>-27305.300917710072</v>
      </c>
      <c r="D72" s="26">
        <v>-45898.193443675656</v>
      </c>
      <c r="E72" s="26">
        <v>-71360.709201609294</v>
      </c>
      <c r="F72" s="26">
        <v>-50697.034287699593</v>
      </c>
      <c r="G72" s="26">
        <v>-63521.453980597827</v>
      </c>
      <c r="H72" s="26">
        <v>-90358.200049540508</v>
      </c>
      <c r="I72" s="26">
        <v>-69611.528578908343</v>
      </c>
      <c r="J72" s="26">
        <v>-56628.976455433905</v>
      </c>
      <c r="K72" s="26">
        <v>-56490.401093285574</v>
      </c>
      <c r="L72" s="26">
        <v>-32061.697861141492</v>
      </c>
      <c r="M72" s="26">
        <v>-35747.477329604117</v>
      </c>
      <c r="N72" s="26">
        <v>-51541.127195790759</v>
      </c>
      <c r="O72" s="26">
        <v>-57411.230631892075</v>
      </c>
      <c r="P72" s="26">
        <v>-52568.376347059078</v>
      </c>
      <c r="Q72" s="26">
        <v>-71279.235342021741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25">
      <c r="A73" s="27" t="s">
        <v>329</v>
      </c>
      <c r="B73" s="24">
        <v>-1388.9212056083909</v>
      </c>
      <c r="C73" s="24">
        <v>-1414.2877780202807</v>
      </c>
      <c r="D73" s="24">
        <v>-1593.6140575390446</v>
      </c>
      <c r="E73" s="24">
        <v>-1962.7</v>
      </c>
      <c r="F73" s="24">
        <v>-1525.5994306070322</v>
      </c>
      <c r="G73" s="24">
        <v>-1578.6025479123921</v>
      </c>
      <c r="H73" s="24">
        <v>-1626.0098087591359</v>
      </c>
      <c r="I73" s="24">
        <v>-1570.4152965985763</v>
      </c>
      <c r="J73" s="24">
        <v>-1632.8569542026421</v>
      </c>
      <c r="K73" s="24">
        <v>-1580.1231020099706</v>
      </c>
      <c r="L73" s="24">
        <v>-1371.3226824449796</v>
      </c>
      <c r="M73" s="24">
        <v>-1309.8714463851798</v>
      </c>
      <c r="N73" s="24"/>
      <c r="O73" s="24"/>
      <c r="P73" s="24"/>
      <c r="Q73" s="24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25">
      <c r="A74" s="27" t="s">
        <v>335</v>
      </c>
      <c r="B74" s="26">
        <v>4098.0313775190107</v>
      </c>
      <c r="C74" s="26"/>
      <c r="D74" s="26">
        <v>4945.4455078310657</v>
      </c>
      <c r="E74" s="26">
        <v>6959.6398887664272</v>
      </c>
      <c r="F74" s="26">
        <v>3798.9182916179611</v>
      </c>
      <c r="G74" s="26">
        <v>5731.8710062244127</v>
      </c>
      <c r="H74" s="26">
        <v>6494.8274700743277</v>
      </c>
      <c r="I74" s="26">
        <v>6137.2526153078661</v>
      </c>
      <c r="J74" s="26">
        <v>5309.2984397675382</v>
      </c>
      <c r="K74" s="26">
        <v>4438.3507968041913</v>
      </c>
      <c r="L74" s="26">
        <v>1941.2696864870104</v>
      </c>
      <c r="M74" s="26"/>
      <c r="N74" s="26"/>
      <c r="O74" s="26"/>
      <c r="P74" s="26"/>
      <c r="Q74" s="26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25">
      <c r="A75" s="27" t="s">
        <v>342</v>
      </c>
      <c r="B75" s="24">
        <v>-118.28299296715258</v>
      </c>
      <c r="C75" s="24">
        <v>-113.35110566358074</v>
      </c>
      <c r="D75" s="24">
        <v>-145.23935621821101</v>
      </c>
      <c r="E75" s="24">
        <v>-68.71163912410799</v>
      </c>
      <c r="F75" s="24">
        <v>-85.752141475770145</v>
      </c>
      <c r="G75" s="24">
        <v>-105.838655776012</v>
      </c>
      <c r="H75" s="24">
        <v>-178.50103185436669</v>
      </c>
      <c r="I75" s="24">
        <v>-200.0857228681414</v>
      </c>
      <c r="J75" s="24">
        <v>-166.87977728623247</v>
      </c>
      <c r="K75" s="24">
        <v>-206.55456917521084</v>
      </c>
      <c r="L75" s="24">
        <v>-228.63220159015358</v>
      </c>
      <c r="M75" s="24">
        <v>-209.96575460671872</v>
      </c>
      <c r="N75" s="24">
        <v>-297.16444095889619</v>
      </c>
      <c r="O75" s="24">
        <v>-368.73103708822225</v>
      </c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25">
      <c r="A76" s="27" t="s">
        <v>345</v>
      </c>
      <c r="B76" s="26">
        <v>-1217.5056098499999</v>
      </c>
      <c r="C76" s="26">
        <v>-2056.53359606</v>
      </c>
      <c r="D76" s="26">
        <v>-2888.7520336500002</v>
      </c>
      <c r="E76" s="26">
        <v>-3836.8782292300002</v>
      </c>
      <c r="F76" s="26">
        <v>-2416.7336884199999</v>
      </c>
      <c r="G76" s="26">
        <v>-2628.0895500400002</v>
      </c>
      <c r="H76" s="26">
        <v>-3499.6145017700001</v>
      </c>
      <c r="I76" s="26">
        <v>-4226.1088051500001</v>
      </c>
      <c r="J76" s="26">
        <v>-3506.2457865199999</v>
      </c>
      <c r="K76" s="26">
        <v>-4285.6419627499999</v>
      </c>
      <c r="L76" s="26">
        <v>-3951.9416998699999</v>
      </c>
      <c r="M76" s="26">
        <v>-3882.5297201799999</v>
      </c>
      <c r="N76" s="26">
        <v>-3809.1993194000001</v>
      </c>
      <c r="O76" s="26">
        <v>-4115.7764414699996</v>
      </c>
      <c r="P76" s="26">
        <v>-3736.4429224299997</v>
      </c>
      <c r="Q76" s="26">
        <v>-3139.2619009200002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25">
      <c r="A77" s="27" t="s">
        <v>346</v>
      </c>
      <c r="B77" s="24">
        <v>195440.96814433666</v>
      </c>
      <c r="C77" s="24">
        <v>202361.3568547013</v>
      </c>
      <c r="D77" s="24">
        <v>276455.0985417827</v>
      </c>
      <c r="E77" s="24">
        <v>273317.52515344572</v>
      </c>
      <c r="F77" s="24">
        <v>197429.64953769257</v>
      </c>
      <c r="G77" s="24">
        <v>213267.59757301578</v>
      </c>
      <c r="H77" s="24">
        <v>226801.91504307336</v>
      </c>
      <c r="I77" s="24">
        <v>256215.56415746026</v>
      </c>
      <c r="J77" s="24">
        <v>270629.12040228338</v>
      </c>
      <c r="K77" s="24">
        <v>291485.56773916364</v>
      </c>
      <c r="L77" s="24">
        <v>275591.82130730286</v>
      </c>
      <c r="M77" s="24">
        <v>279767.6614968853</v>
      </c>
      <c r="N77" s="24">
        <v>288052.51053060911</v>
      </c>
      <c r="O77" s="24">
        <v>266362.21186018374</v>
      </c>
      <c r="P77" s="24">
        <v>242478.83762345818</v>
      </c>
      <c r="Q77" s="24">
        <v>217296.20252123836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25">
      <c r="A78" s="27" t="s">
        <v>347</v>
      </c>
      <c r="B78" s="26">
        <v>-2545.11386808925</v>
      </c>
      <c r="C78" s="26">
        <v>-3027.0004960791703</v>
      </c>
      <c r="D78" s="26">
        <v>-3893.9757472740503</v>
      </c>
      <c r="E78" s="26">
        <v>-4998.7688030424006</v>
      </c>
      <c r="F78" s="26">
        <v>-2206.56</v>
      </c>
      <c r="G78" s="26">
        <v>-2962.02</v>
      </c>
      <c r="H78" s="26">
        <v>-3052.3</v>
      </c>
      <c r="I78" s="26">
        <v>-4210.8160268716138</v>
      </c>
      <c r="J78" s="26">
        <v>-3848.3176115311098</v>
      </c>
      <c r="K78" s="26">
        <v>-1383.2510771360373</v>
      </c>
      <c r="L78" s="26">
        <v>-3143.8665444915837</v>
      </c>
      <c r="M78" s="26">
        <v>-1773.3267613482838</v>
      </c>
      <c r="N78" s="26">
        <v>1187.08</v>
      </c>
      <c r="O78" s="26">
        <v>1808.6448375356879</v>
      </c>
      <c r="P78" s="26">
        <v>2256.82517300379</v>
      </c>
      <c r="Q78" s="26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25">
      <c r="A79" s="27" t="s">
        <v>350</v>
      </c>
      <c r="B79" s="24">
        <v>-34218.73882624651</v>
      </c>
      <c r="C79" s="24">
        <v>-44050.578971577925</v>
      </c>
      <c r="D79" s="24">
        <v>-56914.603182560757</v>
      </c>
      <c r="E79" s="24">
        <v>-64899.521188128456</v>
      </c>
      <c r="F79" s="24">
        <v>-42891.9</v>
      </c>
      <c r="G79" s="24">
        <v>-37541.321399733948</v>
      </c>
      <c r="H79" s="24">
        <v>-37909.431516480428</v>
      </c>
      <c r="I79" s="24">
        <v>-25272.646680225163</v>
      </c>
      <c r="J79" s="24">
        <v>-27615.840125301376</v>
      </c>
      <c r="K79" s="24">
        <v>-29549.383718553909</v>
      </c>
      <c r="L79" s="24">
        <v>-19602.740553720905</v>
      </c>
      <c r="M79" s="24">
        <v>-19858.20421358871</v>
      </c>
      <c r="N79" s="24">
        <v>-22389.144869127271</v>
      </c>
      <c r="O79" s="24">
        <v>-26532.107326620473</v>
      </c>
      <c r="P79" s="24">
        <v>-25572.17005601024</v>
      </c>
      <c r="Q79" s="24">
        <v>-21135.301378405027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25">
      <c r="A80" s="27" t="s">
        <v>352</v>
      </c>
      <c r="B80" s="26">
        <v>-267.09782592592586</v>
      </c>
      <c r="C80" s="26">
        <v>-264.79969259259258</v>
      </c>
      <c r="D80" s="26">
        <v>-287.15734740740737</v>
      </c>
      <c r="E80" s="26">
        <v>-298.29660962962959</v>
      </c>
      <c r="F80" s="26">
        <v>-227.58472962962961</v>
      </c>
      <c r="G80" s="26">
        <v>-254.44668814814813</v>
      </c>
      <c r="H80" s="26">
        <v>-258.14174407407404</v>
      </c>
      <c r="I80" s="26">
        <v>-257.50179629629628</v>
      </c>
      <c r="J80" s="26">
        <v>-277.70413481481478</v>
      </c>
      <c r="K80" s="26">
        <v>-258.98668280325921</v>
      </c>
      <c r="L80" s="26">
        <v>-263.36109263362965</v>
      </c>
      <c r="M80" s="26">
        <v>-269.15428002897778</v>
      </c>
      <c r="N80" s="26">
        <v>-328.54474015783694</v>
      </c>
      <c r="O80" s="26">
        <v>-365.38889803703699</v>
      </c>
      <c r="P80" s="26">
        <v>-367.36976731577994</v>
      </c>
      <c r="Q80" s="26">
        <v>-319.33056122232693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25">
      <c r="A81" s="27" t="s">
        <v>356</v>
      </c>
      <c r="B81" s="24">
        <v>-4190.6000000000004</v>
      </c>
      <c r="C81" s="24">
        <v>-4852.3</v>
      </c>
      <c r="D81" s="24">
        <v>-5487</v>
      </c>
      <c r="E81" s="24">
        <v>-5765.1</v>
      </c>
      <c r="F81" s="24">
        <v>-3865.3673600000002</v>
      </c>
      <c r="G81" s="24">
        <v>-4682.5675199999996</v>
      </c>
      <c r="H81" s="24">
        <v>-5339.9511300000004</v>
      </c>
      <c r="I81" s="24">
        <v>-6428.2007400000002</v>
      </c>
      <c r="J81" s="24">
        <v>-6749.0277800000003</v>
      </c>
      <c r="K81" s="24">
        <v>-6782.0691900000002</v>
      </c>
      <c r="L81" s="24">
        <v>-6439.1532999999999</v>
      </c>
      <c r="M81" s="24">
        <v>-6077.0636699999995</v>
      </c>
      <c r="N81" s="24">
        <v>-6791.4591300000002</v>
      </c>
      <c r="O81" s="24">
        <v>-7984.8668399999997</v>
      </c>
      <c r="P81" s="24">
        <v>-7966.9060399999998</v>
      </c>
      <c r="Q81" s="24">
        <v>-5926.7183800000003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25">
      <c r="A82" s="27" t="s">
        <v>358</v>
      </c>
      <c r="B82" s="26">
        <v>103.31</v>
      </c>
      <c r="C82" s="26">
        <v>81.94</v>
      </c>
      <c r="D82" s="26">
        <v>-3.24</v>
      </c>
      <c r="E82" s="26">
        <v>-22.22</v>
      </c>
      <c r="F82" s="26">
        <v>-4.8</v>
      </c>
      <c r="G82" s="26">
        <v>72.720000000000098</v>
      </c>
      <c r="H82" s="26">
        <v>-668.76</v>
      </c>
      <c r="I82" s="26">
        <v>-316.39</v>
      </c>
      <c r="J82" s="26">
        <v>-252.79</v>
      </c>
      <c r="K82" s="26">
        <v>-306.0760646225479</v>
      </c>
      <c r="L82" s="26">
        <v>-410.60693770710532</v>
      </c>
      <c r="M82" s="26">
        <v>-2015.08031238338</v>
      </c>
      <c r="N82" s="26">
        <v>1111.03</v>
      </c>
      <c r="O82" s="26">
        <v>592.42999999999995</v>
      </c>
      <c r="P82" s="26">
        <v>475.35</v>
      </c>
      <c r="Q82" s="26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25">
      <c r="A83" s="27" t="s">
        <v>361</v>
      </c>
      <c r="B83" s="24">
        <v>-16.309800159077501</v>
      </c>
      <c r="C83" s="24">
        <v>-52.905953835288706</v>
      </c>
      <c r="D83" s="24">
        <v>-60.9</v>
      </c>
      <c r="E83" s="24">
        <v>-70.660788959480001</v>
      </c>
      <c r="F83" s="24">
        <v>-80.680683459484001</v>
      </c>
      <c r="G83" s="24">
        <v>-69.970423823436008</v>
      </c>
      <c r="H83" s="24">
        <v>-2.2171543341565001</v>
      </c>
      <c r="I83" s="24">
        <v>-50.402766455378</v>
      </c>
      <c r="J83" s="24">
        <v>-30.038860973069102</v>
      </c>
      <c r="K83" s="24">
        <v>-48.1955690496874</v>
      </c>
      <c r="L83" s="24">
        <v>45.314265478426904</v>
      </c>
      <c r="M83" s="24">
        <v>27.491129999999998</v>
      </c>
      <c r="N83" s="24">
        <v>48.740155040112533</v>
      </c>
      <c r="O83" s="24">
        <v>46.280788384413079</v>
      </c>
      <c r="P83" s="24">
        <v>-86.428312253640826</v>
      </c>
      <c r="Q83" s="24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25">
      <c r="A84" s="27" t="s">
        <v>364</v>
      </c>
      <c r="B84" s="26">
        <v>-171.44900000000001</v>
      </c>
      <c r="C84" s="26">
        <v>-230.155</v>
      </c>
      <c r="D84" s="26">
        <v>-307.97300000000001</v>
      </c>
      <c r="E84" s="26">
        <v>-522.09260210000002</v>
      </c>
      <c r="F84" s="26">
        <v>-411.21458239999998</v>
      </c>
      <c r="G84" s="26">
        <v>-534.0988665991099</v>
      </c>
      <c r="H84" s="26">
        <v>-641.44590748000007</v>
      </c>
      <c r="I84" s="26">
        <v>-581.28127726677985</v>
      </c>
      <c r="J84" s="26">
        <v>-499.7903613533299</v>
      </c>
      <c r="K84" s="26">
        <v>-624.07976513260007</v>
      </c>
      <c r="L84" s="26">
        <v>-201.6</v>
      </c>
      <c r="M84" s="26">
        <v>93.780461220959239</v>
      </c>
      <c r="N84" s="26">
        <v>10.68657270379437</v>
      </c>
      <c r="O84" s="26">
        <v>-710.20601891743502</v>
      </c>
      <c r="P84" s="26">
        <v>-1021.894636885928</v>
      </c>
      <c r="Q84" s="26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25">
      <c r="A85" s="27" t="s">
        <v>367</v>
      </c>
      <c r="B85" s="24">
        <v>-848.89</v>
      </c>
      <c r="C85" s="24">
        <v>-1053.02</v>
      </c>
      <c r="D85" s="24">
        <v>-1182.1199999999999</v>
      </c>
      <c r="E85" s="24">
        <v>-1617.5410480089099</v>
      </c>
      <c r="F85" s="24">
        <v>-1481.1320458459911</v>
      </c>
      <c r="G85" s="24">
        <v>-2446.6883647729196</v>
      </c>
      <c r="H85" s="24">
        <v>-2546.3714935102703</v>
      </c>
      <c r="I85" s="24">
        <v>-2300.4852770849725</v>
      </c>
      <c r="J85" s="24">
        <v>-2425.733160788433</v>
      </c>
      <c r="K85" s="24">
        <v>-2705.2222308965361</v>
      </c>
      <c r="L85" s="24">
        <v>-2425.0922198073258</v>
      </c>
      <c r="M85" s="24">
        <v>-2188.3224626311012</v>
      </c>
      <c r="N85" s="24">
        <v>-2625.6972795519341</v>
      </c>
      <c r="O85" s="24">
        <v>-3405.8519733574553</v>
      </c>
      <c r="P85" s="24">
        <v>-2996.5989525923446</v>
      </c>
      <c r="Q85" s="24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25">
      <c r="A86" s="27" t="s">
        <v>369</v>
      </c>
      <c r="B86" s="26">
        <v>-2570.2515583793174</v>
      </c>
      <c r="C86" s="26">
        <v>-3110.1417502497729</v>
      </c>
      <c r="D86" s="26">
        <v>-4164.5151267058172</v>
      </c>
      <c r="E86" s="26">
        <v>-5360.4786427124245</v>
      </c>
      <c r="F86" s="26">
        <v>-3470.127020649004</v>
      </c>
      <c r="G86" s="26">
        <v>-3774.0022063983847</v>
      </c>
      <c r="H86" s="26">
        <v>-4378.3815062407357</v>
      </c>
      <c r="I86" s="26">
        <v>-4200.3531036017375</v>
      </c>
      <c r="J86" s="26">
        <v>-4468.6565936633642</v>
      </c>
      <c r="K86" s="26">
        <v>-4426.8210390660242</v>
      </c>
      <c r="L86" s="26">
        <v>-4668.1049894506396</v>
      </c>
      <c r="M86" s="26">
        <v>-4225.9921903876557</v>
      </c>
      <c r="N86" s="26">
        <v>-4212.9940113722769</v>
      </c>
      <c r="O86" s="26">
        <v>-5144.8747594763927</v>
      </c>
      <c r="P86" s="26">
        <v>-4891.400200847881</v>
      </c>
      <c r="Q86" s="26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25">
      <c r="A87" s="27" t="s">
        <v>371</v>
      </c>
      <c r="B87" s="24">
        <v>-2523.1033295424177</v>
      </c>
      <c r="C87" s="24">
        <v>-2751.5789731793852</v>
      </c>
      <c r="D87" s="24">
        <v>-731.3641883901239</v>
      </c>
      <c r="E87" s="24">
        <v>-1463.5054957176869</v>
      </c>
      <c r="F87" s="24">
        <v>3653.8746176959303</v>
      </c>
      <c r="G87" s="24">
        <v>3350.7627264433659</v>
      </c>
      <c r="H87" s="24">
        <v>3971.2936999670596</v>
      </c>
      <c r="I87" s="24">
        <v>3730.9856778279095</v>
      </c>
      <c r="J87" s="24">
        <v>4429.253940371932</v>
      </c>
      <c r="K87" s="24">
        <v>2836.6660265277987</v>
      </c>
      <c r="L87" s="24">
        <v>4504.456526119995</v>
      </c>
      <c r="M87" s="24">
        <v>4390.7990848037589</v>
      </c>
      <c r="N87" s="24">
        <v>1896.0371715676586</v>
      </c>
      <c r="O87" s="24">
        <v>-1925.7594461760777</v>
      </c>
      <c r="P87" s="24">
        <v>-3379.2479466678005</v>
      </c>
      <c r="Q87" s="24">
        <v>-929.94784380364251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25">
      <c r="A88" s="27" t="s">
        <v>372</v>
      </c>
      <c r="B88" s="26">
        <v>-1783.2440107491198</v>
      </c>
      <c r="C88" s="26">
        <v>-2691.3618940856436</v>
      </c>
      <c r="D88" s="26">
        <v>-2096.8245054933186</v>
      </c>
      <c r="E88" s="26">
        <v>-990.57745576614764</v>
      </c>
      <c r="F88" s="26">
        <v>349.95770894050668</v>
      </c>
      <c r="G88" s="26">
        <v>523.79150585494688</v>
      </c>
      <c r="H88" s="26">
        <v>315.6761055558311</v>
      </c>
      <c r="I88" s="26">
        <v>98.616633856453362</v>
      </c>
      <c r="J88" s="26">
        <v>62.488328430556443</v>
      </c>
      <c r="K88" s="26">
        <v>-65.457299217918035</v>
      </c>
      <c r="L88" s="26">
        <v>-244.56243283464391</v>
      </c>
      <c r="M88" s="26">
        <v>-799.30918006338072</v>
      </c>
      <c r="N88" s="26">
        <v>-1525.1006048965755</v>
      </c>
      <c r="O88" s="26">
        <v>-1459.8254719670338</v>
      </c>
      <c r="P88" s="26">
        <v>-857.0809852020268</v>
      </c>
      <c r="Q88" s="26">
        <v>-667.34466719179761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25">
      <c r="A89" s="27" t="s">
        <v>373</v>
      </c>
      <c r="B89" s="24">
        <v>-32288.927607998907</v>
      </c>
      <c r="C89" s="24">
        <v>-42695.648387861263</v>
      </c>
      <c r="D89" s="24">
        <v>-55081.319692838828</v>
      </c>
      <c r="E89" s="24">
        <v>-124851.42088079968</v>
      </c>
      <c r="F89" s="24">
        <v>-107269.4</v>
      </c>
      <c r="G89" s="24">
        <v>-129179.00273922677</v>
      </c>
      <c r="H89" s="24">
        <v>-167456.55919364947</v>
      </c>
      <c r="I89" s="24">
        <v>-201668.37707513422</v>
      </c>
      <c r="J89" s="24">
        <v>-162576.46320291172</v>
      </c>
      <c r="K89" s="24">
        <v>-144047.35669690088</v>
      </c>
      <c r="L89" s="24">
        <v>-136884.24892258734</v>
      </c>
      <c r="M89" s="24">
        <v>-107475.54927598382</v>
      </c>
      <c r="N89" s="24">
        <v>-148134.48499710779</v>
      </c>
      <c r="O89" s="24">
        <v>-186691.64928793791</v>
      </c>
      <c r="P89" s="24">
        <v>-157678.0107631791</v>
      </c>
      <c r="Q89" s="24">
        <v>-95245.521486376441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25">
      <c r="A90" s="27" t="s">
        <v>375</v>
      </c>
      <c r="B90" s="26">
        <v>17610.89</v>
      </c>
      <c r="C90" s="26">
        <v>32197.86</v>
      </c>
      <c r="D90" s="26">
        <v>34525.719992494007</v>
      </c>
      <c r="E90" s="26">
        <v>24542.404510885899</v>
      </c>
      <c r="F90" s="26">
        <v>32287.432062569154</v>
      </c>
      <c r="G90" s="26">
        <v>31002.7</v>
      </c>
      <c r="H90" s="26">
        <v>33824.995304482771</v>
      </c>
      <c r="I90" s="26">
        <v>8679.5947186448811</v>
      </c>
      <c r="J90" s="26">
        <v>5833.2324786168001</v>
      </c>
      <c r="K90" s="26">
        <v>6982.56977734674</v>
      </c>
      <c r="L90" s="26">
        <v>14048.569144213532</v>
      </c>
      <c r="M90" s="26">
        <v>15317.98971911288</v>
      </c>
      <c r="N90" s="26">
        <v>18813.932315726059</v>
      </c>
      <c r="O90" s="26">
        <v>-228.30271277437544</v>
      </c>
      <c r="P90" s="26">
        <v>3507.7339122496473</v>
      </c>
      <c r="Q90" s="26">
        <v>28200.542780121858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25">
      <c r="A91" s="27" t="s">
        <v>394</v>
      </c>
      <c r="B91" s="26">
        <v>3695.2</v>
      </c>
      <c r="C91" s="26">
        <v>11821.9</v>
      </c>
      <c r="D91" s="26">
        <v>22964.5</v>
      </c>
      <c r="E91" s="26">
        <v>33966.800000000003</v>
      </c>
      <c r="F91" s="26">
        <v>4144.5</v>
      </c>
      <c r="G91" s="26">
        <v>14432.3</v>
      </c>
      <c r="H91" s="26">
        <v>39051</v>
      </c>
      <c r="I91" s="26">
        <v>44052</v>
      </c>
      <c r="J91" s="26">
        <v>36765.1</v>
      </c>
      <c r="K91" s="26">
        <v>35558</v>
      </c>
      <c r="L91" s="26">
        <v>10990.38577787</v>
      </c>
      <c r="M91" s="26">
        <v>12221.3</v>
      </c>
      <c r="N91" s="26">
        <v>25373.5</v>
      </c>
      <c r="O91" s="26">
        <v>47484.2</v>
      </c>
      <c r="P91" s="26">
        <v>32167.599999999999</v>
      </c>
      <c r="Q91" s="26">
        <v>5883.2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25">
      <c r="A92" s="27" t="s">
        <v>397</v>
      </c>
      <c r="B92" s="24">
        <v>40017.994163727111</v>
      </c>
      <c r="C92" s="24">
        <v>38113.65075113318</v>
      </c>
      <c r="D92" s="24">
        <v>39236.005523047454</v>
      </c>
      <c r="E92" s="24">
        <v>45519.984660121889</v>
      </c>
      <c r="F92" s="24">
        <v>55494.181498154554</v>
      </c>
      <c r="G92" s="24">
        <v>56654.462130447297</v>
      </c>
      <c r="H92" s="24">
        <v>60316.632292748858</v>
      </c>
      <c r="I92" s="24">
        <v>47356.205305223433</v>
      </c>
      <c r="J92" s="24">
        <v>45759.993465135107</v>
      </c>
      <c r="K92" s="24">
        <v>54175</v>
      </c>
      <c r="L92" s="24">
        <v>125778.29115702256</v>
      </c>
      <c r="M92" s="24">
        <v>117313.00500928184</v>
      </c>
      <c r="N92" s="24">
        <v>123713.64263292779</v>
      </c>
      <c r="O92" s="24">
        <v>129048.22535884641</v>
      </c>
      <c r="P92" s="24">
        <v>133368.39944272209</v>
      </c>
      <c r="Q92" s="24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25">
      <c r="A93" s="27" t="s">
        <v>400</v>
      </c>
      <c r="B93" s="26">
        <v>-3161.6000000000026</v>
      </c>
      <c r="C93" s="26">
        <v>-3388.7</v>
      </c>
      <c r="D93" s="26">
        <v>-4698.1000000000022</v>
      </c>
      <c r="E93" s="26">
        <v>-5844</v>
      </c>
      <c r="F93" s="26">
        <v>730.89999999999714</v>
      </c>
      <c r="G93" s="26">
        <v>-1990.0000000000041</v>
      </c>
      <c r="H93" s="26">
        <v>-9461.6</v>
      </c>
      <c r="I93" s="26">
        <v>-9686.7000000000007</v>
      </c>
      <c r="J93" s="26">
        <v>-7650.7</v>
      </c>
      <c r="K93" s="26">
        <v>-7852.4</v>
      </c>
      <c r="L93" s="26">
        <v>-3345.2</v>
      </c>
      <c r="M93" s="26">
        <v>-7991.2</v>
      </c>
      <c r="N93" s="26">
        <v>-10735.3</v>
      </c>
      <c r="O93" s="26">
        <v>-17453.8</v>
      </c>
      <c r="P93" s="26">
        <v>-15886.5</v>
      </c>
      <c r="Q93" s="26">
        <v>-10696.4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25">
      <c r="A94" s="27" t="s">
        <v>402</v>
      </c>
      <c r="B94" s="24">
        <v>-520.36186260182171</v>
      </c>
      <c r="C94" s="24">
        <v>-13369.139297443393</v>
      </c>
      <c r="D94" s="24">
        <v>3057.1339147254994</v>
      </c>
      <c r="E94" s="24">
        <v>-2906.0037674761738</v>
      </c>
      <c r="F94" s="24">
        <v>866.19525579571405</v>
      </c>
      <c r="G94" s="24">
        <v>-26631.476574891782</v>
      </c>
      <c r="H94" s="24">
        <v>-22220.611318770265</v>
      </c>
      <c r="I94" s="24">
        <v>23926.500133675603</v>
      </c>
      <c r="J94" s="24">
        <v>50635.46694677708</v>
      </c>
      <c r="K94" s="24">
        <v>65127.558362990887</v>
      </c>
      <c r="L94" s="24">
        <v>58475.193357621509</v>
      </c>
      <c r="M94" s="24">
        <v>65758.927216374781</v>
      </c>
      <c r="N94" s="24">
        <v>61798.029411254764</v>
      </c>
      <c r="O94" s="24">
        <v>54147.567457152116</v>
      </c>
      <c r="P94" s="24">
        <v>67305.56148541678</v>
      </c>
      <c r="Q94" s="24">
        <v>77314.936040981775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25">
      <c r="A95" s="27" t="s">
        <v>403</v>
      </c>
      <c r="B95" s="26">
        <v>-2581.1915747122002</v>
      </c>
      <c r="C95" s="26">
        <v>-2943.4142910136698</v>
      </c>
      <c r="D95" s="26">
        <v>-3841.3132329999999</v>
      </c>
      <c r="E95" s="26">
        <v>-4802.89558511631</v>
      </c>
      <c r="F95" s="26">
        <v>-3087.9335150000002</v>
      </c>
      <c r="G95" s="26">
        <v>-3259.0190387612201</v>
      </c>
      <c r="H95" s="26">
        <v>-4215.3</v>
      </c>
      <c r="I95" s="26">
        <v>-3905.6673585832427</v>
      </c>
      <c r="J95" s="26">
        <v>-3877.6926546502827</v>
      </c>
      <c r="K95" s="26">
        <v>-3758.9936760613632</v>
      </c>
      <c r="L95" s="26">
        <v>-3194.5193719286253</v>
      </c>
      <c r="M95" s="26">
        <v>-2883.6865093431179</v>
      </c>
      <c r="N95" s="26">
        <v>-3553.4623135182724</v>
      </c>
      <c r="O95" s="26">
        <v>-3514.7830184064233</v>
      </c>
      <c r="P95" s="26">
        <v>-4036.0674037425974</v>
      </c>
      <c r="Q95" s="26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25">
      <c r="A96" s="27" t="s">
        <v>406</v>
      </c>
      <c r="B96" s="24">
        <v>106964.12107628011</v>
      </c>
      <c r="C96" s="24">
        <v>95106.835108432366</v>
      </c>
      <c r="D96" s="24">
        <v>120600.66114506827</v>
      </c>
      <c r="E96" s="24">
        <v>55277.345660865416</v>
      </c>
      <c r="F96" s="24">
        <v>58091.528286808469</v>
      </c>
      <c r="G96" s="24">
        <v>108524.00032032245</v>
      </c>
      <c r="H96" s="24">
        <v>-4473.5921938074089</v>
      </c>
      <c r="I96" s="24">
        <v>-53483.855626717756</v>
      </c>
      <c r="J96" s="24">
        <v>-89648.250591352524</v>
      </c>
      <c r="K96" s="24">
        <v>-99824.695777401183</v>
      </c>
      <c r="L96" s="24">
        <v>-7334.9156446758179</v>
      </c>
      <c r="M96" s="24">
        <v>51162.728469520785</v>
      </c>
      <c r="N96" s="24">
        <v>43835.883340210166</v>
      </c>
      <c r="O96" s="24">
        <v>10587.297215719414</v>
      </c>
      <c r="P96" s="24">
        <v>1361.4461186131812</v>
      </c>
      <c r="Q96" s="24">
        <v>28806.274144040322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25">
      <c r="A97" s="27" t="s">
        <v>407</v>
      </c>
      <c r="B97" s="26">
        <v>-5015.863543399154</v>
      </c>
      <c r="C97" s="26">
        <v>-5055.9669111424546</v>
      </c>
      <c r="D97" s="26">
        <v>-6451.8465673336923</v>
      </c>
      <c r="E97" s="26">
        <v>-7164.8105642534247</v>
      </c>
      <c r="F97" s="26">
        <v>-6266.063380281691</v>
      </c>
      <c r="G97" s="26">
        <v>-6794.1</v>
      </c>
      <c r="H97" s="26">
        <v>-8819.2957746478878</v>
      </c>
      <c r="I97" s="26">
        <v>-10544.507042253521</v>
      </c>
      <c r="J97" s="26">
        <v>-11648.028169014086</v>
      </c>
      <c r="K97" s="26">
        <v>-11965.633802816903</v>
      </c>
      <c r="L97" s="26">
        <v>-10332.676056338029</v>
      </c>
      <c r="M97" s="26">
        <v>-9587.7464788732395</v>
      </c>
      <c r="N97" s="26">
        <v>-10694.647887323945</v>
      </c>
      <c r="O97" s="26">
        <v>-10302.112676056338</v>
      </c>
      <c r="P97" s="26">
        <v>-8887.0422535211273</v>
      </c>
      <c r="Q97" s="26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25">
      <c r="A98" s="27" t="s">
        <v>410</v>
      </c>
      <c r="B98" s="24">
        <v>10361.535935329901</v>
      </c>
      <c r="C98" s="24">
        <v>14691.741231937562</v>
      </c>
      <c r="D98" s="24">
        <v>15226.2256356742</v>
      </c>
      <c r="E98" s="24">
        <v>33611.995352127102</v>
      </c>
      <c r="F98" s="24">
        <v>15003.91823516727</v>
      </c>
      <c r="G98" s="24">
        <v>28500.173868206901</v>
      </c>
      <c r="H98" s="24">
        <v>44844.055363874701</v>
      </c>
      <c r="I98" s="24">
        <v>39836.747048839316</v>
      </c>
      <c r="J98" s="24">
        <v>35960.174248244599</v>
      </c>
      <c r="K98" s="24">
        <v>36618.922094503403</v>
      </c>
      <c r="L98" s="24">
        <v>11627.11171513348</v>
      </c>
      <c r="M98" s="24">
        <v>9253.3787370842892</v>
      </c>
      <c r="N98" s="24">
        <v>16727.806602490811</v>
      </c>
      <c r="O98" s="24">
        <v>25579.209193040471</v>
      </c>
      <c r="P98" s="24">
        <v>18130.46072137884</v>
      </c>
      <c r="Q98" s="24">
        <v>10506.175773892242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25">
      <c r="A99" s="27" t="s">
        <v>411</v>
      </c>
      <c r="B99" s="26">
        <v>-2127.0707995480971</v>
      </c>
      <c r="C99" s="26">
        <v>-3243.0795002869495</v>
      </c>
      <c r="D99" s="26">
        <v>-4245.5784600148527</v>
      </c>
      <c r="E99" s="26">
        <v>-5606.9491513172979</v>
      </c>
      <c r="F99" s="26">
        <v>-4969.1984356988196</v>
      </c>
      <c r="G99" s="26">
        <v>-6231.3158681471341</v>
      </c>
      <c r="H99" s="26">
        <v>-8355.2999999999993</v>
      </c>
      <c r="I99" s="26">
        <v>-9314.6046374068374</v>
      </c>
      <c r="J99" s="26">
        <v>-10243.201997135893</v>
      </c>
      <c r="K99" s="26">
        <v>-10710.174983650373</v>
      </c>
      <c r="L99" s="26">
        <v>-8378.5564853300784</v>
      </c>
      <c r="M99" s="26">
        <v>-7691.3789973419262</v>
      </c>
      <c r="N99" s="26">
        <v>-10187.168621480336</v>
      </c>
      <c r="O99" s="26">
        <v>-10199.616418551752</v>
      </c>
      <c r="P99" s="26">
        <v>-10682.885880341068</v>
      </c>
      <c r="Q99" s="26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25">
      <c r="A100" s="27" t="s">
        <v>414</v>
      </c>
      <c r="B100" s="24"/>
      <c r="C100" s="24">
        <v>-57.2</v>
      </c>
      <c r="D100" s="24">
        <v>-56.970132774371429</v>
      </c>
      <c r="E100" s="24">
        <v>-62.878331179829836</v>
      </c>
      <c r="F100" s="24">
        <v>-59.448557342327305</v>
      </c>
      <c r="G100" s="24">
        <v>-63.83188003922799</v>
      </c>
      <c r="H100" s="24">
        <v>-77.204167058637623</v>
      </c>
      <c r="I100" s="24">
        <v>-93.890009738577305</v>
      </c>
      <c r="J100" s="24">
        <v>-97.254636050743443</v>
      </c>
      <c r="K100" s="24">
        <v>-93.288061788824734</v>
      </c>
      <c r="L100" s="24">
        <v>-89.421054880333912</v>
      </c>
      <c r="M100" s="24">
        <v>-95.735788997493884</v>
      </c>
      <c r="N100" s="24">
        <v>-98.49271981903</v>
      </c>
      <c r="O100" s="24">
        <v>-92.163319085701886</v>
      </c>
      <c r="P100" s="24">
        <v>-94.109116299518462</v>
      </c>
      <c r="Q100" s="24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25">
      <c r="A101" s="27" t="s">
        <v>418</v>
      </c>
      <c r="B101" s="26">
        <v>32492.5</v>
      </c>
      <c r="C101" s="26">
        <v>24514.5</v>
      </c>
      <c r="D101" s="26">
        <v>32436.1</v>
      </c>
      <c r="E101" s="26">
        <v>11746.1</v>
      </c>
      <c r="F101" s="26">
        <v>48055.6</v>
      </c>
      <c r="G101" s="26">
        <v>47932.3</v>
      </c>
      <c r="H101" s="26">
        <v>28014.3</v>
      </c>
      <c r="I101" s="26">
        <v>48589.3</v>
      </c>
      <c r="J101" s="26">
        <v>80259</v>
      </c>
      <c r="K101" s="26">
        <v>86145</v>
      </c>
      <c r="L101" s="26">
        <v>120275</v>
      </c>
      <c r="M101" s="26">
        <v>116461.7</v>
      </c>
      <c r="N101" s="26">
        <v>113592.9</v>
      </c>
      <c r="O101" s="26">
        <v>110086.8</v>
      </c>
      <c r="P101" s="26">
        <v>79812.100000000006</v>
      </c>
      <c r="Q101" s="26">
        <v>81945.2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25">
      <c r="A102" s="27" t="s">
        <v>419</v>
      </c>
      <c r="B102" s="24">
        <v>-1343.6321233195429</v>
      </c>
      <c r="C102" s="24">
        <v>-1461.1824878458692</v>
      </c>
      <c r="D102" s="24">
        <v>-1896.3212953922805</v>
      </c>
      <c r="E102" s="24">
        <v>-2549.3800459212766</v>
      </c>
      <c r="F102" s="24">
        <v>-2308.0548891070966</v>
      </c>
      <c r="G102" s="24">
        <v>-2300.2634780237381</v>
      </c>
      <c r="H102" s="24">
        <v>-2849.6800326959669</v>
      </c>
      <c r="I102" s="24">
        <v>-2627.1770012824213</v>
      </c>
      <c r="J102" s="24">
        <v>-2651.5</v>
      </c>
      <c r="K102" s="24">
        <v>-2729.2645125346835</v>
      </c>
      <c r="L102" s="24">
        <v>-2337.1936386092393</v>
      </c>
      <c r="M102" s="24">
        <v>-2535.9626892573519</v>
      </c>
      <c r="N102" s="24">
        <v>-2796.59347207578</v>
      </c>
      <c r="O102" s="24">
        <v>-3224.8826709358991</v>
      </c>
      <c r="P102" s="24">
        <v>-3176.7077086251497</v>
      </c>
      <c r="Q102" s="24">
        <v>-2949.8874217494549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25">
      <c r="A103" s="27" t="s">
        <v>421</v>
      </c>
      <c r="B103" s="26">
        <v>30249.315068493153</v>
      </c>
      <c r="C103" s="26">
        <v>40213.149785100417</v>
      </c>
      <c r="D103" s="26">
        <v>42564.060086774458</v>
      </c>
      <c r="E103" s="26">
        <v>64004.406281033509</v>
      </c>
      <c r="F103" s="26">
        <v>35894.300000000003</v>
      </c>
      <c r="G103" s="26">
        <v>47560.853324174765</v>
      </c>
      <c r="H103" s="26">
        <v>80257.498924736938</v>
      </c>
      <c r="I103" s="26">
        <v>95401.317213869595</v>
      </c>
      <c r="J103" s="26">
        <v>90168.871325810018</v>
      </c>
      <c r="K103" s="26">
        <v>77406.650054496407</v>
      </c>
      <c r="L103" s="26">
        <v>27992.646495111989</v>
      </c>
      <c r="M103" s="26">
        <v>20054.202586856652</v>
      </c>
      <c r="N103" s="26">
        <v>25647.868158554349</v>
      </c>
      <c r="O103" s="26">
        <v>45710.575127335294</v>
      </c>
      <c r="P103" s="26">
        <v>35361.306233063129</v>
      </c>
      <c r="Q103" s="26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25">
      <c r="A104" s="27" t="s">
        <v>424</v>
      </c>
      <c r="B104" s="24">
        <v>-418.70617434886702</v>
      </c>
      <c r="C104" s="24">
        <v>-886.45405408018803</v>
      </c>
      <c r="D104" s="24">
        <v>-1275.780609492024</v>
      </c>
      <c r="E104" s="24">
        <v>-1879.163553424906</v>
      </c>
      <c r="F104" s="24">
        <v>-1119.7715674800811</v>
      </c>
      <c r="G104" s="24">
        <v>-1333.1</v>
      </c>
      <c r="H104" s="24">
        <v>-1552.9981261004259</v>
      </c>
      <c r="I104" s="24">
        <v>-2581.8619984505199</v>
      </c>
      <c r="J104" s="24">
        <v>-2773.5079378601531</v>
      </c>
      <c r="K104" s="24">
        <v>-2823.4531999734904</v>
      </c>
      <c r="L104" s="24">
        <v>-2219.9605728449501</v>
      </c>
      <c r="M104" s="24">
        <v>-2136.3256481438402</v>
      </c>
      <c r="N104" s="24">
        <v>-2410.1790148141927</v>
      </c>
      <c r="O104" s="24">
        <v>-2993.78789984983</v>
      </c>
      <c r="P104" s="24">
        <v>-2624.3115857785433</v>
      </c>
      <c r="Q104" s="24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25">
      <c r="A105" s="27" t="s">
        <v>427</v>
      </c>
      <c r="B105" s="26">
        <v>-328.89277677945103</v>
      </c>
      <c r="C105" s="26">
        <v>-178.16310939500002</v>
      </c>
      <c r="D105" s="26">
        <v>-141.93541443558101</v>
      </c>
      <c r="E105" s="26">
        <v>-311.26212495541404</v>
      </c>
      <c r="F105" s="26">
        <v>-408.40662796040596</v>
      </c>
      <c r="G105" s="26">
        <v>-314.02112093357903</v>
      </c>
      <c r="H105" s="26">
        <v>-568.88548024137197</v>
      </c>
      <c r="I105" s="26">
        <v>-855.2</v>
      </c>
      <c r="J105" s="26">
        <v>-786.45309187809505</v>
      </c>
      <c r="K105" s="26">
        <v>-1699.4199314304699</v>
      </c>
      <c r="L105" s="26">
        <v>-2022.0239589079858</v>
      </c>
      <c r="M105" s="26">
        <v>-1127.5939050700563</v>
      </c>
      <c r="N105" s="26">
        <v>-794.15910169030701</v>
      </c>
      <c r="O105" s="26">
        <v>-906.82171353370597</v>
      </c>
      <c r="P105" s="26">
        <v>-465.97041911711699</v>
      </c>
      <c r="Q105" s="26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25">
      <c r="A106" s="27" t="s">
        <v>430</v>
      </c>
      <c r="B106" s="24">
        <v>-3301.1720307624632</v>
      </c>
      <c r="C106" s="24">
        <v>-5440.0598889538778</v>
      </c>
      <c r="D106" s="24">
        <v>-7273.0924905412521</v>
      </c>
      <c r="E106" s="24">
        <v>-6315.6120616568924</v>
      </c>
      <c r="F106" s="24">
        <v>-2274.4278826488262</v>
      </c>
      <c r="G106" s="24">
        <v>-2184.1941389610383</v>
      </c>
      <c r="H106" s="24">
        <v>-3691.9168929653642</v>
      </c>
      <c r="I106" s="24">
        <v>-3601.8607274751939</v>
      </c>
      <c r="J106" s="24">
        <v>-3669.2444847471711</v>
      </c>
      <c r="K106" s="24">
        <v>-3569.9784882153208</v>
      </c>
      <c r="L106" s="24">
        <v>-2713.3675296667902</v>
      </c>
      <c r="M106" s="24">
        <v>-2282.5925655689098</v>
      </c>
      <c r="N106" s="24">
        <v>-2770.2454421836183</v>
      </c>
      <c r="O106" s="24">
        <v>-2993.0132470787594</v>
      </c>
      <c r="P106" s="24">
        <v>-2994.4992515963254</v>
      </c>
      <c r="Q106" s="24">
        <v>-1676.8208327557545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25">
      <c r="A107" s="27" t="s">
        <v>431</v>
      </c>
      <c r="B107" s="26">
        <v>-6598.2277500355131</v>
      </c>
      <c r="C107" s="26">
        <v>-6211.186453452161</v>
      </c>
      <c r="D107" s="26">
        <v>-7888.8</v>
      </c>
      <c r="E107" s="26">
        <v>-11077.08</v>
      </c>
      <c r="F107" s="26">
        <v>-11207.240626990089</v>
      </c>
      <c r="G107" s="26">
        <v>-12499.049452356865</v>
      </c>
      <c r="H107" s="26">
        <v>-14057.889585122002</v>
      </c>
      <c r="I107" s="26">
        <v>-15529.9360858372</v>
      </c>
      <c r="J107" s="26">
        <v>-15905.713194389002</v>
      </c>
      <c r="K107" s="26">
        <v>-15935.712025183502</v>
      </c>
      <c r="L107" s="26">
        <v>-13645.575944099301</v>
      </c>
      <c r="M107" s="26">
        <v>-14020.0510216488</v>
      </c>
      <c r="N107" s="26">
        <v>-14459.339121703</v>
      </c>
      <c r="O107" s="26">
        <v>-14912.060612792282</v>
      </c>
      <c r="P107" s="26">
        <v>-13440.817300150586</v>
      </c>
      <c r="Q107" s="26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25">
      <c r="A108" s="27" t="s">
        <v>433</v>
      </c>
      <c r="B108" s="24">
        <v>-655.1</v>
      </c>
      <c r="C108" s="24">
        <v>-640.87777408546071</v>
      </c>
      <c r="D108" s="24">
        <v>-676.46285409436177</v>
      </c>
      <c r="E108" s="24">
        <v>-647.61023239008216</v>
      </c>
      <c r="F108" s="24">
        <v>-849.19400027478741</v>
      </c>
      <c r="G108" s="24">
        <v>-1091.0440246118435</v>
      </c>
      <c r="H108" s="24">
        <v>-980.56114427111049</v>
      </c>
      <c r="I108" s="24">
        <v>-1281.7540387112413</v>
      </c>
      <c r="J108" s="24">
        <v>-1044.7796994410726</v>
      </c>
      <c r="K108" s="24">
        <v>-946.94901770747504</v>
      </c>
      <c r="L108" s="24">
        <v>-801.69518298822788</v>
      </c>
      <c r="M108" s="24">
        <v>-731.09923838618545</v>
      </c>
      <c r="N108" s="24">
        <v>-798.97683387262521</v>
      </c>
      <c r="O108" s="24">
        <v>-710.3984657878899</v>
      </c>
      <c r="P108" s="24">
        <v>-719.0925258533988</v>
      </c>
      <c r="Q108" s="24">
        <v>-712.79762251796615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25">
      <c r="A109" s="27" t="s">
        <v>435</v>
      </c>
      <c r="B109" s="26">
        <v>-174.11751871055307</v>
      </c>
      <c r="C109" s="26">
        <v>-286.45530117746739</v>
      </c>
      <c r="D109" s="26">
        <v>-302.28942494893818</v>
      </c>
      <c r="E109" s="26">
        <v>-479.83187870222361</v>
      </c>
      <c r="F109" s="26">
        <v>-379.02827838182003</v>
      </c>
      <c r="G109" s="26">
        <v>-315.7</v>
      </c>
      <c r="H109" s="26">
        <v>-694.39824954446999</v>
      </c>
      <c r="I109" s="26">
        <v>-1066.5979604931001</v>
      </c>
      <c r="J109" s="26">
        <v>-635.60786211554</v>
      </c>
      <c r="K109" s="26">
        <v>-1372.3309157967001</v>
      </c>
      <c r="L109" s="26">
        <v>-1268.0007366993</v>
      </c>
      <c r="M109" s="26">
        <v>-921.86976033370604</v>
      </c>
      <c r="N109" s="26">
        <v>-630.06835433964397</v>
      </c>
      <c r="O109" s="26">
        <v>-524.18660121246103</v>
      </c>
      <c r="P109" s="26">
        <v>-390.89819135181199</v>
      </c>
      <c r="Q109" s="26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25">
      <c r="A110" s="27" t="s">
        <v>438</v>
      </c>
      <c r="B110" s="24">
        <v>17675</v>
      </c>
      <c r="C110" s="24">
        <v>24254</v>
      </c>
      <c r="D110" s="24">
        <v>29227.599999999999</v>
      </c>
      <c r="E110" s="24">
        <v>40291.800000000003</v>
      </c>
      <c r="F110" s="24">
        <v>15053</v>
      </c>
      <c r="G110" s="24">
        <v>24376</v>
      </c>
      <c r="H110" s="24">
        <v>7860</v>
      </c>
      <c r="I110" s="24">
        <v>35436.1</v>
      </c>
      <c r="J110" s="24">
        <v>11968.4</v>
      </c>
      <c r="K110" s="24">
        <v>-11118.7</v>
      </c>
      <c r="L110" s="24">
        <v>-5567.5</v>
      </c>
      <c r="M110" s="24">
        <v>-1902.9</v>
      </c>
      <c r="N110" s="24">
        <v>8308.4</v>
      </c>
      <c r="O110" s="24">
        <v>16044.2</v>
      </c>
      <c r="P110" s="24"/>
      <c r="Q110" s="24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25">
      <c r="A111" s="27" t="s">
        <v>442</v>
      </c>
      <c r="B111" s="26">
        <v>-2914.9461335788542</v>
      </c>
      <c r="C111" s="26">
        <v>-4222.8526523545906</v>
      </c>
      <c r="D111" s="26">
        <v>-6115.5930483348393</v>
      </c>
      <c r="E111" s="26">
        <v>-6499.6971588023735</v>
      </c>
      <c r="F111" s="26">
        <v>-1438.9163557888287</v>
      </c>
      <c r="G111" s="26">
        <v>-2019.6196739090904</v>
      </c>
      <c r="H111" s="26">
        <v>-2864.5737918189225</v>
      </c>
      <c r="I111" s="26">
        <v>-1443.5063549371628</v>
      </c>
      <c r="J111" s="26">
        <v>-1318.4309655205386</v>
      </c>
      <c r="K111" s="26">
        <v>-1395.4470226589124</v>
      </c>
      <c r="L111" s="26">
        <v>-2365.7565306352058</v>
      </c>
      <c r="M111" s="26">
        <v>-2101.0009087958097</v>
      </c>
      <c r="N111" s="26">
        <v>-2307.1482699154158</v>
      </c>
      <c r="O111" s="26">
        <v>-3289.4482625274791</v>
      </c>
      <c r="P111" s="26">
        <v>-2633.7219325322012</v>
      </c>
      <c r="Q111" s="26">
        <v>-304.29524765495859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25">
      <c r="A112" s="27" t="s">
        <v>443</v>
      </c>
      <c r="B112" s="24">
        <v>-4265.8775902735415</v>
      </c>
      <c r="C112" s="24">
        <v>-3514.1137043870276</v>
      </c>
      <c r="D112" s="24">
        <v>-3590.2180562306421</v>
      </c>
      <c r="E112" s="24">
        <v>-4261.7805753963285</v>
      </c>
      <c r="F112" s="24">
        <v>-2376.7706422284564</v>
      </c>
      <c r="G112" s="24">
        <v>-414.9970131377172</v>
      </c>
      <c r="H112" s="24">
        <v>-425.19276485123265</v>
      </c>
      <c r="I112" s="24">
        <v>597.70090099403239</v>
      </c>
      <c r="J112" s="24">
        <v>1752.155829898511</v>
      </c>
      <c r="K112" s="24">
        <v>253.14077317953056</v>
      </c>
      <c r="L112" s="24">
        <v>-1672.997200573461</v>
      </c>
      <c r="M112" s="24">
        <v>-2285.3591889538802</v>
      </c>
      <c r="N112" s="24">
        <v>-1926.279605906939</v>
      </c>
      <c r="O112" s="24">
        <v>-2082.795491959881</v>
      </c>
      <c r="P112" s="24">
        <v>-1234.313391357977</v>
      </c>
      <c r="Q112" s="24">
        <v>2778.4146802467326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25">
      <c r="A113" s="27" t="s">
        <v>444</v>
      </c>
      <c r="B113" s="26">
        <v>-618.29999999999995</v>
      </c>
      <c r="C113" s="26">
        <v>-564.82853019275842</v>
      </c>
      <c r="D113" s="26">
        <v>-1004.646530043927</v>
      </c>
      <c r="E113" s="26">
        <v>-1898.458440519061</v>
      </c>
      <c r="F113" s="26">
        <v>-1649.9362929989481</v>
      </c>
      <c r="G113" s="26">
        <v>-1045.6164372246733</v>
      </c>
      <c r="H113" s="26">
        <v>-996.69970573920989</v>
      </c>
      <c r="I113" s="26">
        <v>-1113.8837614719907</v>
      </c>
      <c r="J113" s="26">
        <v>-945.22081335963583</v>
      </c>
      <c r="K113" s="26">
        <v>-548.38158610602522</v>
      </c>
      <c r="L113" s="26">
        <v>-328.8988949231163</v>
      </c>
      <c r="M113" s="26">
        <v>-266.09465194517804</v>
      </c>
      <c r="N113" s="26">
        <v>-449.92723541744868</v>
      </c>
      <c r="O113" s="26">
        <v>-457.53644028169674</v>
      </c>
      <c r="P113" s="26">
        <v>-844.36498445101586</v>
      </c>
      <c r="Q113" s="26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25">
      <c r="A114" s="27" t="s">
        <v>447</v>
      </c>
      <c r="B114" s="24">
        <v>-608.5963973818408</v>
      </c>
      <c r="C114" s="24">
        <v>-439.64394921164234</v>
      </c>
      <c r="D114" s="24">
        <v>-582.11995708625261</v>
      </c>
      <c r="E114" s="24">
        <v>-868.50926454661135</v>
      </c>
      <c r="F114" s="24">
        <v>-739.97240669470659</v>
      </c>
      <c r="G114" s="24">
        <v>-1260.0697314047904</v>
      </c>
      <c r="H114" s="24">
        <v>-1114.5062159963413</v>
      </c>
      <c r="I114" s="24">
        <v>-1050.4733029431461</v>
      </c>
      <c r="J114" s="24">
        <v>-1428.2088258639751</v>
      </c>
      <c r="K114" s="24">
        <v>-1212.6824558098831</v>
      </c>
      <c r="L114" s="24">
        <v>-1066.2244735491299</v>
      </c>
      <c r="M114" s="24">
        <v>-1089.98424789039</v>
      </c>
      <c r="N114" s="24">
        <v>-1576.8547922776002</v>
      </c>
      <c r="O114" s="24">
        <v>-1658.35358439635</v>
      </c>
      <c r="P114" s="24">
        <v>-1857.2985569913199</v>
      </c>
      <c r="Q114" s="24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25">
      <c r="A115" s="27" t="s">
        <v>449</v>
      </c>
      <c r="B115" s="26">
        <v>32981.557785639772</v>
      </c>
      <c r="C115" s="26">
        <v>38041.835538582862</v>
      </c>
      <c r="D115" s="26">
        <v>38113.020960772643</v>
      </c>
      <c r="E115" s="26">
        <v>50831.096977755435</v>
      </c>
      <c r="F115" s="26">
        <v>40731.049060033249</v>
      </c>
      <c r="G115" s="26">
        <v>38403.1</v>
      </c>
      <c r="H115" s="26">
        <v>45938.381870802827</v>
      </c>
      <c r="I115" s="26">
        <v>36643.050452158954</v>
      </c>
      <c r="J115" s="26">
        <v>30577.423644436334</v>
      </c>
      <c r="K115" s="26">
        <v>34605.096942472534</v>
      </c>
      <c r="L115" s="26">
        <v>27943.873214842406</v>
      </c>
      <c r="M115" s="26">
        <v>24534.516760760074</v>
      </c>
      <c r="N115" s="26">
        <v>27315.981201508152</v>
      </c>
      <c r="O115" s="26">
        <v>28425.817652205609</v>
      </c>
      <c r="P115" s="26">
        <v>29783.634728928118</v>
      </c>
      <c r="Q115" s="26">
        <v>33206.970945959947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25">
      <c r="A116" s="27" t="s">
        <v>451</v>
      </c>
      <c r="B116" s="24">
        <v>-493.843630930421</v>
      </c>
      <c r="C116" s="24">
        <v>-590.09556729975907</v>
      </c>
      <c r="D116" s="24">
        <v>-1077.8369719833902</v>
      </c>
      <c r="E116" s="24">
        <v>-1317.6417523692201</v>
      </c>
      <c r="F116" s="24">
        <v>-912.66793624301511</v>
      </c>
      <c r="G116" s="24">
        <v>-1044.3376658725801</v>
      </c>
      <c r="H116" s="24">
        <v>-1370.5</v>
      </c>
      <c r="I116" s="24">
        <v>-1261.3791613205901</v>
      </c>
      <c r="J116" s="24">
        <v>-1372.0252946795399</v>
      </c>
      <c r="K116" s="24">
        <v>-1659.9839496319898</v>
      </c>
      <c r="L116" s="24">
        <v>-1654.6538278805899</v>
      </c>
      <c r="M116" s="24">
        <v>-1838.672495473206</v>
      </c>
      <c r="N116" s="24">
        <v>-1908.1295867368151</v>
      </c>
      <c r="O116" s="24">
        <v>-2424.9375968742447</v>
      </c>
      <c r="P116" s="24">
        <v>-2392.3893471110855</v>
      </c>
      <c r="Q116" s="24">
        <v>-1450.6795210327987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25">
      <c r="A117" s="27" t="s">
        <v>454</v>
      </c>
      <c r="B117" s="26">
        <v>-142.69999999999999</v>
      </c>
      <c r="C117" s="26">
        <v>77.071643275092441</v>
      </c>
      <c r="D117" s="26">
        <v>-288.77444677637811</v>
      </c>
      <c r="E117" s="26">
        <v>-634.87419245220724</v>
      </c>
      <c r="F117" s="26">
        <v>-210.08657375758858</v>
      </c>
      <c r="G117" s="26">
        <v>-664.61795250455475</v>
      </c>
      <c r="H117" s="26">
        <v>-332.84229426459376</v>
      </c>
      <c r="I117" s="26">
        <v>111.67568967567607</v>
      </c>
      <c r="J117" s="26">
        <v>-248.55627214864336</v>
      </c>
      <c r="K117" s="26">
        <v>-508.26654522450906</v>
      </c>
      <c r="L117" s="26">
        <v>-475.60839164173012</v>
      </c>
      <c r="M117" s="26">
        <v>-576.86758304673833</v>
      </c>
      <c r="N117" s="26">
        <v>-703.59241448784178</v>
      </c>
      <c r="O117" s="26">
        <v>-382.57061111994477</v>
      </c>
      <c r="P117" s="26"/>
      <c r="Q117" s="26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25">
      <c r="A118" s="27" t="s">
        <v>458</v>
      </c>
      <c r="B118" s="24">
        <v>-1146.4897687408791</v>
      </c>
      <c r="C118" s="24">
        <v>-1198.2262070327367</v>
      </c>
      <c r="D118" s="24">
        <v>-1277.7239141814193</v>
      </c>
      <c r="E118" s="24">
        <v>-1832.9677391870441</v>
      </c>
      <c r="F118" s="24">
        <v>-1564.2815341939222</v>
      </c>
      <c r="G118" s="24">
        <v>-1655.5499156443282</v>
      </c>
      <c r="H118" s="24">
        <v>-1685.4938938305372</v>
      </c>
      <c r="I118" s="24">
        <v>-1408.3077960816952</v>
      </c>
      <c r="J118" s="24">
        <v>-1506.7219703225555</v>
      </c>
      <c r="K118" s="24">
        <v>-1608.8275170239388</v>
      </c>
      <c r="L118" s="24">
        <v>-2192.0107820179587</v>
      </c>
      <c r="M118" s="24">
        <v>-2200.760342446496</v>
      </c>
      <c r="N118" s="24">
        <v>-1660.5676279317704</v>
      </c>
      <c r="O118" s="24">
        <v>-1745.9053689232026</v>
      </c>
      <c r="P118" s="24">
        <v>-1764.0733121302283</v>
      </c>
      <c r="Q118" s="24">
        <v>-1605.4731298450206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25">
      <c r="A119" s="27" t="s">
        <v>459</v>
      </c>
      <c r="B119" s="26">
        <v>-61.7</v>
      </c>
      <c r="C119" s="26">
        <v>-64.064827247332303</v>
      </c>
      <c r="D119" s="26">
        <v>-69.601890459612292</v>
      </c>
      <c r="E119" s="26">
        <v>-69.7770083152284</v>
      </c>
      <c r="F119" s="26">
        <v>-73.5231755948206</v>
      </c>
      <c r="G119" s="26">
        <v>-64.741901022805393</v>
      </c>
      <c r="H119" s="26">
        <v>-52.196524054646297</v>
      </c>
      <c r="I119" s="26">
        <v>-18.519730384033601</v>
      </c>
      <c r="J119" s="26">
        <v>-34.091489273463395</v>
      </c>
      <c r="K119" s="26">
        <v>-45.293244893967504</v>
      </c>
      <c r="L119" s="26">
        <v>-60.404858354579098</v>
      </c>
      <c r="M119" s="26">
        <v>-66.115665854579092</v>
      </c>
      <c r="N119" s="26">
        <v>-58.084682685112405</v>
      </c>
      <c r="O119" s="26">
        <v>-32.975737384353302</v>
      </c>
      <c r="P119" s="26"/>
      <c r="Q119" s="26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25">
      <c r="A120" s="27" t="s">
        <v>463</v>
      </c>
      <c r="B120" s="24"/>
      <c r="C120" s="24"/>
      <c r="D120" s="24"/>
      <c r="E120" s="24"/>
      <c r="F120" s="24"/>
      <c r="G120" s="24"/>
      <c r="H120" s="24"/>
      <c r="I120" s="24">
        <v>-487.86766155232453</v>
      </c>
      <c r="J120" s="24">
        <v>-392.86392362558877</v>
      </c>
      <c r="K120" s="24">
        <v>-712.33029652045968</v>
      </c>
      <c r="L120" s="24">
        <v>-559.44177012114528</v>
      </c>
      <c r="M120" s="24">
        <v>-499.38143582595245</v>
      </c>
      <c r="N120" s="24">
        <v>-371.6</v>
      </c>
      <c r="O120" s="24">
        <v>-706.41377089854507</v>
      </c>
      <c r="P120" s="24">
        <v>-570.21611451048898</v>
      </c>
      <c r="Q120" s="24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25">
      <c r="A121" s="27" t="s">
        <v>473</v>
      </c>
      <c r="B121" s="26">
        <v>-796.84678434016348</v>
      </c>
      <c r="C121" s="26">
        <v>-1079.9757951508475</v>
      </c>
      <c r="D121" s="26">
        <v>-1417.7582529693441</v>
      </c>
      <c r="E121" s="26">
        <v>-2002.0524862755733</v>
      </c>
      <c r="F121" s="26">
        <v>-1565.393401666031</v>
      </c>
      <c r="G121" s="26">
        <v>-1895.2454858472552</v>
      </c>
      <c r="H121" s="26">
        <v>-2352.362155146885</v>
      </c>
      <c r="I121" s="26">
        <v>-2455.6506049935633</v>
      </c>
      <c r="J121" s="26">
        <v>-2270.3000000000002</v>
      </c>
      <c r="K121" s="26">
        <v>-2260.0190300460786</v>
      </c>
      <c r="L121" s="26">
        <v>-1862.2903015227157</v>
      </c>
      <c r="M121" s="26">
        <v>-2031.0182777711277</v>
      </c>
      <c r="N121" s="26">
        <v>-2648.4553691295864</v>
      </c>
      <c r="O121" s="26">
        <v>-3015.0306785176781</v>
      </c>
      <c r="P121" s="26">
        <v>-3070.6690921826621</v>
      </c>
      <c r="Q121" s="26">
        <v>-2130.5853569274373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25">
      <c r="A122" s="27" t="s">
        <v>476</v>
      </c>
      <c r="B122" s="24">
        <v>-7662.5091869999696</v>
      </c>
      <c r="C122" s="24">
        <v>-6312.2</v>
      </c>
      <c r="D122" s="24">
        <v>-10311.37958000001</v>
      </c>
      <c r="E122" s="24">
        <v>-17614.987766999999</v>
      </c>
      <c r="F122" s="24">
        <v>-4925.5501539999996</v>
      </c>
      <c r="G122" s="24">
        <v>-2942.8595409999953</v>
      </c>
      <c r="H122" s="24">
        <v>-1205.0866800000201</v>
      </c>
      <c r="I122" s="24">
        <v>291.24213500001002</v>
      </c>
      <c r="J122" s="24">
        <v>-909.24003000000812</v>
      </c>
      <c r="K122" s="24">
        <v>-2795.2222489999999</v>
      </c>
      <c r="L122" s="24">
        <v>-14598.592631</v>
      </c>
      <c r="M122" s="24">
        <v>-13069.770435999952</v>
      </c>
      <c r="N122" s="24">
        <v>-10983.784712999999</v>
      </c>
      <c r="O122" s="24">
        <v>-13767.25348999999</v>
      </c>
      <c r="P122" s="24">
        <v>5213.7341640000004</v>
      </c>
      <c r="Q122" s="24">
        <v>34444.964207999998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25">
      <c r="A123" s="27" t="s">
        <v>478</v>
      </c>
      <c r="B123" s="26"/>
      <c r="C123" s="26"/>
      <c r="D123" s="26"/>
      <c r="E123" s="26"/>
      <c r="F123" s="26">
        <v>-108.4</v>
      </c>
      <c r="G123" s="26">
        <v>-102.9956</v>
      </c>
      <c r="H123" s="26">
        <v>-115.7642</v>
      </c>
      <c r="I123" s="26">
        <v>-99.189400000000006</v>
      </c>
      <c r="J123" s="26">
        <v>-86.438699999999997</v>
      </c>
      <c r="K123" s="26">
        <v>-66.358900000000006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25">
      <c r="A124" s="27" t="s">
        <v>490</v>
      </c>
      <c r="B124" s="24">
        <v>-1232.7</v>
      </c>
      <c r="C124" s="24">
        <v>-1647.08</v>
      </c>
      <c r="D124" s="24">
        <v>-2382.96</v>
      </c>
      <c r="E124" s="24">
        <v>-3349.95</v>
      </c>
      <c r="F124" s="24">
        <v>-2057.1999999999998</v>
      </c>
      <c r="G124" s="24">
        <v>-2327.0887503566669</v>
      </c>
      <c r="H124" s="24">
        <v>-2984.553937836667</v>
      </c>
      <c r="I124" s="24">
        <v>-3067.87</v>
      </c>
      <c r="J124" s="24">
        <v>-3138.41</v>
      </c>
      <c r="K124" s="24">
        <v>-3040.71</v>
      </c>
      <c r="L124" s="24">
        <v>-2123.73</v>
      </c>
      <c r="M124" s="24">
        <v>-2078.69</v>
      </c>
      <c r="N124" s="24">
        <v>-2558.81</v>
      </c>
      <c r="O124" s="24">
        <v>-3294</v>
      </c>
      <c r="P124" s="24">
        <v>-3311.76</v>
      </c>
      <c r="Q124" s="24">
        <v>-3075.81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25">
      <c r="A125" s="27" t="s">
        <v>492</v>
      </c>
      <c r="B125" s="26">
        <v>-99.501098870000007</v>
      </c>
      <c r="C125" s="26">
        <v>136.1855492</v>
      </c>
      <c r="D125" s="26">
        <v>-52.420071840000013</v>
      </c>
      <c r="E125" s="26">
        <v>-629.46679074437407</v>
      </c>
      <c r="F125" s="26">
        <v>-178.19567036901</v>
      </c>
      <c r="G125" s="26">
        <v>-172.0125263293198</v>
      </c>
      <c r="H125" s="26">
        <v>-2669.1553034818821</v>
      </c>
      <c r="I125" s="26">
        <v>-3029.8076344701608</v>
      </c>
      <c r="J125" s="26">
        <v>-2608.1022263649561</v>
      </c>
      <c r="K125" s="26">
        <v>177.71124546578508</v>
      </c>
      <c r="L125" s="26">
        <v>562.6036464539502</v>
      </c>
      <c r="M125" s="26">
        <v>1337.7835513094858</v>
      </c>
      <c r="N125" s="26">
        <v>1489.7323640546558</v>
      </c>
      <c r="O125" s="26">
        <v>685.25414137397286</v>
      </c>
      <c r="P125" s="26">
        <v>1158.1123015602941</v>
      </c>
      <c r="Q125" s="26">
        <v>1767.1419424132591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25">
      <c r="A126" s="27" t="s">
        <v>493</v>
      </c>
      <c r="B126" s="24"/>
      <c r="C126" s="24"/>
      <c r="D126" s="24">
        <v>-2128.0101722535856</v>
      </c>
      <c r="E126" s="24">
        <v>-3017.1158745936236</v>
      </c>
      <c r="F126" s="24">
        <v>-1864.7007603264942</v>
      </c>
      <c r="G126" s="24">
        <v>-1679.1</v>
      </c>
      <c r="H126" s="24">
        <v>-1819.0834268232268</v>
      </c>
      <c r="I126" s="24">
        <v>-1775.3796933263222</v>
      </c>
      <c r="J126" s="24">
        <v>-1764.1577029007854</v>
      </c>
      <c r="K126" s="24">
        <v>-1828.229562570152</v>
      </c>
      <c r="L126" s="24">
        <v>-1622.7716552406307</v>
      </c>
      <c r="M126" s="24">
        <v>-1838.0615681644292</v>
      </c>
      <c r="N126" s="24">
        <v>-2109.5528227881277</v>
      </c>
      <c r="O126" s="24">
        <v>-2413.9180353206757</v>
      </c>
      <c r="P126" s="24">
        <v>-2310.8981148257049</v>
      </c>
      <c r="Q126" s="24">
        <v>-1872.0743263503882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25">
      <c r="A127" s="27" t="s">
        <v>497</v>
      </c>
      <c r="B127" s="26">
        <v>-24.314485925925926</v>
      </c>
      <c r="C127" s="26">
        <v>-24.785999629629625</v>
      </c>
      <c r="D127" s="26">
        <v>-23.007103333333333</v>
      </c>
      <c r="E127" s="26">
        <v>-29.469791111111107</v>
      </c>
      <c r="F127" s="26">
        <v>-22.837830962962958</v>
      </c>
      <c r="G127" s="26">
        <v>-24.860581481481482</v>
      </c>
      <c r="H127" s="26">
        <v>-27.252553555555551</v>
      </c>
      <c r="I127" s="26">
        <v>-30.953143925925918</v>
      </c>
      <c r="J127" s="26">
        <v>-29.324957392592587</v>
      </c>
      <c r="K127" s="26">
        <v>-33.149033574074075</v>
      </c>
      <c r="L127" s="26">
        <v>-31.273284970370373</v>
      </c>
      <c r="M127" s="26">
        <v>-28.596243940740742</v>
      </c>
      <c r="N127" s="26">
        <v>-21.26134008888889</v>
      </c>
      <c r="O127" s="26">
        <v>-25.738792103703702</v>
      </c>
      <c r="P127" s="26">
        <v>-23.619909629629632</v>
      </c>
      <c r="Q127" s="26">
        <v>-21.887999999999995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25">
      <c r="A128" s="27" t="s">
        <v>501</v>
      </c>
      <c r="B128" s="24">
        <v>-9369.8510098018251</v>
      </c>
      <c r="C128" s="24">
        <v>-11344.583443907472</v>
      </c>
      <c r="D128" s="24">
        <v>-16069.347860107961</v>
      </c>
      <c r="E128" s="24">
        <v>-21398.348692094074</v>
      </c>
      <c r="F128" s="24">
        <v>-18861.25853444458</v>
      </c>
      <c r="G128" s="24">
        <v>-17317.872457476369</v>
      </c>
      <c r="H128" s="24">
        <v>-21387.270121498954</v>
      </c>
      <c r="I128" s="24">
        <v>-21884.983024514742</v>
      </c>
      <c r="J128" s="24">
        <v>-21591.857329297116</v>
      </c>
      <c r="K128" s="24">
        <v>-21055</v>
      </c>
      <c r="L128" s="24">
        <v>-14688.336713262372</v>
      </c>
      <c r="M128" s="24">
        <v>-17630.044669830721</v>
      </c>
      <c r="N128" s="24">
        <v>-18064.872732137079</v>
      </c>
      <c r="O128" s="24">
        <v>-20252.571152068456</v>
      </c>
      <c r="P128" s="24">
        <v>-19771.169646020935</v>
      </c>
      <c r="Q128" s="24">
        <v>-15507.308218018254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25">
      <c r="A129" s="27" t="s">
        <v>503</v>
      </c>
      <c r="B129" s="26">
        <v>-497.07047271791765</v>
      </c>
      <c r="C129" s="26">
        <v>-267.71020789171098</v>
      </c>
      <c r="D129" s="26">
        <v>-399.01181914497243</v>
      </c>
      <c r="E129" s="26">
        <v>-990.16486430670204</v>
      </c>
      <c r="F129" s="26">
        <v>-1274.822729994577</v>
      </c>
      <c r="G129" s="26">
        <v>-1179.1765138194551</v>
      </c>
      <c r="H129" s="26">
        <v>-2249.309574386727</v>
      </c>
      <c r="I129" s="26">
        <v>-4047.5182088350402</v>
      </c>
      <c r="J129" s="26">
        <v>-4356.8891940458207</v>
      </c>
      <c r="K129" s="26">
        <v>-4035.2736366049849</v>
      </c>
      <c r="L129" s="26">
        <v>-4163.2936808468075</v>
      </c>
      <c r="M129" s="26">
        <v>-1404.6612320502179</v>
      </c>
      <c r="N129" s="26">
        <v>-497.78647166144367</v>
      </c>
      <c r="O129" s="26">
        <v>-973.11521129600408</v>
      </c>
      <c r="P129" s="26">
        <v>-2083.64129518754</v>
      </c>
      <c r="Q129" s="26">
        <v>-2294.24961064531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25">
      <c r="A130" s="27" t="s">
        <v>504</v>
      </c>
      <c r="B130" s="24">
        <v>1983.9701922721581</v>
      </c>
      <c r="C130" s="24">
        <v>2152.1001031026171</v>
      </c>
      <c r="D130" s="24">
        <v>2748.8383432042178</v>
      </c>
      <c r="E130" s="24">
        <v>2939.9183369409207</v>
      </c>
      <c r="F130" s="24">
        <v>2588.1106569922181</v>
      </c>
      <c r="G130" s="24">
        <v>3477.2453942230445</v>
      </c>
      <c r="H130" s="24">
        <v>208.04754441799466</v>
      </c>
      <c r="I130" s="24">
        <v>591.684434348134</v>
      </c>
      <c r="J130" s="24">
        <v>-114</v>
      </c>
      <c r="K130" s="24">
        <v>-1872.4398987167683</v>
      </c>
      <c r="L130" s="24">
        <v>-3814.9432818209884</v>
      </c>
      <c r="M130" s="24">
        <v>-3577.6279356713981</v>
      </c>
      <c r="N130" s="24">
        <v>-5766.8349482525746</v>
      </c>
      <c r="O130" s="24">
        <v>-4131.8871064751529</v>
      </c>
      <c r="P130" s="24">
        <v>-2850.3336185281701</v>
      </c>
      <c r="Q130" s="24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25">
      <c r="A131" s="27" t="s">
        <v>507</v>
      </c>
      <c r="B131" s="26">
        <v>-258.17813302981659</v>
      </c>
      <c r="C131" s="26">
        <v>102.35941907264542</v>
      </c>
      <c r="D131" s="26">
        <v>-179.16378971448904</v>
      </c>
      <c r="E131" s="26">
        <v>-959.45704056911609</v>
      </c>
      <c r="F131" s="26">
        <v>-1444.2</v>
      </c>
      <c r="G131" s="26">
        <v>-1306.5722959238358</v>
      </c>
      <c r="H131" s="26">
        <v>-1674.1709370993087</v>
      </c>
      <c r="I131" s="26">
        <v>-2293.2635381948235</v>
      </c>
      <c r="J131" s="26">
        <v>-2339.4950477559514</v>
      </c>
      <c r="K131" s="26">
        <v>-2933.9285047400749</v>
      </c>
      <c r="L131" s="26">
        <v>-3140.2677275534784</v>
      </c>
      <c r="M131" s="26">
        <v>-2412.4314474189814</v>
      </c>
      <c r="N131" s="26">
        <v>-1810.9406442349677</v>
      </c>
      <c r="O131" s="26">
        <v>-1555.3874341017081</v>
      </c>
      <c r="P131" s="26">
        <v>-1302.3196337327834</v>
      </c>
      <c r="Q131" s="26">
        <v>-907.20438758136856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25">
      <c r="A132" s="27" t="s">
        <v>509</v>
      </c>
      <c r="B132" s="24"/>
      <c r="C132" s="24"/>
      <c r="D132" s="24"/>
      <c r="E132" s="24">
        <v>10.5</v>
      </c>
      <c r="F132" s="24">
        <v>15.457423721199406</v>
      </c>
      <c r="G132" s="24">
        <v>6.1483784359786879</v>
      </c>
      <c r="H132" s="24">
        <v>8.9122771709502242</v>
      </c>
      <c r="I132" s="24">
        <v>30.412099825103425</v>
      </c>
      <c r="J132" s="24">
        <v>17.898976091659023</v>
      </c>
      <c r="K132" s="24">
        <v>-5.3873695714298258</v>
      </c>
      <c r="L132" s="24">
        <v>-43.164596799513994</v>
      </c>
      <c r="M132" s="24">
        <v>-21.522610858999471</v>
      </c>
      <c r="N132" s="24">
        <v>-34.323476677224448</v>
      </c>
      <c r="O132" s="24">
        <v>-48.716149018702161</v>
      </c>
      <c r="P132" s="24"/>
      <c r="Q132" s="24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25">
      <c r="A133" s="27" t="s">
        <v>516</v>
      </c>
      <c r="B133" s="26">
        <v>-1373.5807741113538</v>
      </c>
      <c r="C133" s="26">
        <v>-1592.247110365478</v>
      </c>
      <c r="D133" s="26">
        <v>-2007.6422474833198</v>
      </c>
      <c r="E133" s="26">
        <v>-2532.7703438612593</v>
      </c>
      <c r="F133" s="26">
        <v>-3422.2905074457735</v>
      </c>
      <c r="G133" s="26">
        <v>-4108.6033293618621</v>
      </c>
      <c r="H133" s="26">
        <v>-4666.1174225714294</v>
      </c>
      <c r="I133" s="26">
        <v>-4945.525852753477</v>
      </c>
      <c r="J133" s="26">
        <v>-5539.3239761836849</v>
      </c>
      <c r="K133" s="26">
        <v>-6558.1241718655865</v>
      </c>
      <c r="L133" s="26">
        <v>-5697.5559048623845</v>
      </c>
      <c r="M133" s="26">
        <v>-8002.012574411453</v>
      </c>
      <c r="N133" s="26">
        <v>-9364.7023965338103</v>
      </c>
      <c r="O133" s="26">
        <v>-11915.635915301174</v>
      </c>
      <c r="P133" s="26">
        <v>-11021.010517586599</v>
      </c>
      <c r="Q133" s="26">
        <v>-8699.8069234701616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25">
      <c r="A134" s="27" t="s">
        <v>517</v>
      </c>
      <c r="B134" s="24">
        <v>-1386.7811173184357</v>
      </c>
      <c r="C134" s="24">
        <v>-1574.0888268156423</v>
      </c>
      <c r="D134" s="24">
        <v>-1929.7534636871508</v>
      </c>
      <c r="E134" s="24">
        <v>-2057.5426256983242</v>
      </c>
      <c r="F134" s="24">
        <v>-1853.1397206703912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25">
      <c r="A135" s="27" t="s">
        <v>529</v>
      </c>
      <c r="B135" s="26">
        <v>63163.253915377907</v>
      </c>
      <c r="C135" s="26">
        <v>68605.423159252852</v>
      </c>
      <c r="D135" s="26">
        <v>80715.212651671056</v>
      </c>
      <c r="E135" s="26">
        <v>87835.387786537773</v>
      </c>
      <c r="F135" s="26">
        <v>75032.967655638829</v>
      </c>
      <c r="G135" s="26">
        <v>80025.080758585842</v>
      </c>
      <c r="H135" s="26">
        <v>90255.60021251344</v>
      </c>
      <c r="I135" s="26">
        <v>91437.763210806646</v>
      </c>
      <c r="J135" s="26">
        <v>100090.44597957988</v>
      </c>
      <c r="K135" s="26">
        <v>100837.52568018746</v>
      </c>
      <c r="L135" s="26">
        <v>72650.745573988082</v>
      </c>
      <c r="M135" s="26">
        <v>72644.563059338223</v>
      </c>
      <c r="N135" s="26">
        <v>81225.978808415297</v>
      </c>
      <c r="O135" s="26">
        <v>84601.034007655835</v>
      </c>
      <c r="P135" s="26">
        <v>76358.249240178702</v>
      </c>
      <c r="Q135" s="26">
        <v>79748.708232148478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25">
      <c r="A136" s="27" t="s">
        <v>530</v>
      </c>
      <c r="B136" s="24">
        <v>-549.27745463667748</v>
      </c>
      <c r="C136" s="24">
        <v>-588.6810434318752</v>
      </c>
      <c r="D136" s="24">
        <v>-467.69548614216302</v>
      </c>
      <c r="E136" s="24">
        <v>-1803.1</v>
      </c>
      <c r="F136" s="24">
        <v>-1374.8038904607788</v>
      </c>
      <c r="G136" s="24">
        <v>-1615.9445049536714</v>
      </c>
      <c r="H136" s="24">
        <v>-1726.3482501293547</v>
      </c>
      <c r="I136" s="24">
        <v>-1754.3368253682304</v>
      </c>
      <c r="J136" s="24">
        <v>-1829.7084718015499</v>
      </c>
      <c r="K136" s="24">
        <v>-1542.1078654452792</v>
      </c>
      <c r="L136" s="24">
        <v>-1341.3480695204894</v>
      </c>
      <c r="M136" s="24">
        <v>-931.90035601522789</v>
      </c>
      <c r="N136" s="24"/>
      <c r="O136" s="24"/>
      <c r="P136" s="24"/>
      <c r="Q136" s="24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25">
      <c r="A137" s="27" t="s">
        <v>536</v>
      </c>
      <c r="B137" s="26">
        <v>-3042.805279195471</v>
      </c>
      <c r="C137" s="26">
        <v>-2512.4157690969218</v>
      </c>
      <c r="D137" s="26">
        <v>-2248.3516714803213</v>
      </c>
      <c r="E137" s="26">
        <v>-2141.7323455223154</v>
      </c>
      <c r="F137" s="26">
        <v>956.28242144829949</v>
      </c>
      <c r="G137" s="26">
        <v>2002.5905454811216</v>
      </c>
      <c r="H137" s="26">
        <v>2213.8002542045797</v>
      </c>
      <c r="I137" s="26">
        <v>54.284746766336021</v>
      </c>
      <c r="J137" s="26">
        <v>1053.8591362326763</v>
      </c>
      <c r="K137" s="26">
        <v>974.64640246205931</v>
      </c>
      <c r="L137" s="26">
        <v>-1327.7275093454987</v>
      </c>
      <c r="M137" s="26">
        <v>-1881.4168180384713</v>
      </c>
      <c r="N137" s="26">
        <v>-1502.6656070368381</v>
      </c>
      <c r="O137" s="26">
        <v>-3523.0585354013801</v>
      </c>
      <c r="P137" s="26">
        <v>-2414.9028132740223</v>
      </c>
      <c r="Q137" s="26">
        <v>2003.9312958606276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25">
      <c r="A138" s="27" t="s">
        <v>537</v>
      </c>
      <c r="B138" s="24">
        <v>-1524.2</v>
      </c>
      <c r="C138" s="24">
        <v>-1556.6</v>
      </c>
      <c r="D138" s="24">
        <v>-1850.9</v>
      </c>
      <c r="E138" s="24">
        <v>-2367</v>
      </c>
      <c r="F138" s="24">
        <v>-1605.9</v>
      </c>
      <c r="G138" s="24">
        <v>-1786.8</v>
      </c>
      <c r="H138" s="24">
        <v>-2253.5</v>
      </c>
      <c r="I138" s="24">
        <v>-2290.4</v>
      </c>
      <c r="J138" s="24">
        <v>-2234.9</v>
      </c>
      <c r="K138" s="24">
        <v>-2142.9</v>
      </c>
      <c r="L138" s="24">
        <v>-2514.1999999999998</v>
      </c>
      <c r="M138" s="24">
        <v>-2497</v>
      </c>
      <c r="N138" s="24">
        <v>-2369.6</v>
      </c>
      <c r="O138" s="24">
        <v>-1604.1</v>
      </c>
      <c r="P138" s="24">
        <v>-1055.9000000000001</v>
      </c>
      <c r="Q138" s="24">
        <v>-927.9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25">
      <c r="A139" s="27" t="s">
        <v>539</v>
      </c>
      <c r="B139" s="26">
        <v>-291.07551605015573</v>
      </c>
      <c r="C139" s="26">
        <v>-239.77958589825039</v>
      </c>
      <c r="D139" s="26">
        <v>-251.72902649554999</v>
      </c>
      <c r="E139" s="26">
        <v>-438.89009375686049</v>
      </c>
      <c r="F139" s="26">
        <v>-799.57954191297529</v>
      </c>
      <c r="G139" s="26">
        <v>-812.31742299165205</v>
      </c>
      <c r="H139" s="26">
        <v>-923.2</v>
      </c>
      <c r="I139" s="26">
        <v>-460.60538727612374</v>
      </c>
      <c r="J139" s="26">
        <v>-429.77558546087278</v>
      </c>
      <c r="K139" s="26">
        <v>-745.09415403089668</v>
      </c>
      <c r="L139" s="26">
        <v>-888.6934101487526</v>
      </c>
      <c r="M139" s="26">
        <v>-684.22996625990197</v>
      </c>
      <c r="N139" s="26">
        <v>-747.7153762668994</v>
      </c>
      <c r="O139" s="26">
        <v>-1079.3061706231858</v>
      </c>
      <c r="P139" s="26">
        <v>-1200.1057911221378</v>
      </c>
      <c r="Q139" s="26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25">
      <c r="A140" s="27" t="s">
        <v>542</v>
      </c>
      <c r="B140" s="24">
        <v>29198.364163596409</v>
      </c>
      <c r="C140" s="24">
        <v>34946.52006062874</v>
      </c>
      <c r="D140" s="24">
        <v>37754.970589137403</v>
      </c>
      <c r="E140" s="24">
        <v>45913.700053879409</v>
      </c>
      <c r="F140" s="24">
        <v>25391.504843017534</v>
      </c>
      <c r="G140" s="24">
        <v>30098.2479020502</v>
      </c>
      <c r="H140" s="24">
        <v>32828.14757778927</v>
      </c>
      <c r="I140" s="24">
        <v>39190.291025129023</v>
      </c>
      <c r="J140" s="24">
        <v>42171.745820952143</v>
      </c>
      <c r="K140" s="24">
        <v>21059.599999999999</v>
      </c>
      <c r="L140" s="24">
        <v>-6447.0204383801502</v>
      </c>
      <c r="M140" s="24">
        <v>-536.05787769431117</v>
      </c>
      <c r="N140" s="24">
        <v>13148.15033939175</v>
      </c>
      <c r="O140" s="24">
        <v>20467.324945399701</v>
      </c>
      <c r="P140" s="24">
        <v>2867.5121504507342</v>
      </c>
      <c r="Q140" s="24">
        <v>-16401.761979116371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25">
      <c r="A141" s="27" t="s">
        <v>544</v>
      </c>
      <c r="B141" s="26">
        <v>-1235.3882202</v>
      </c>
      <c r="C141" s="26">
        <v>-1418.1037814921851</v>
      </c>
      <c r="D141" s="26">
        <v>-1875.6812575124061</v>
      </c>
      <c r="E141" s="26">
        <v>-2842.4525385506399</v>
      </c>
      <c r="F141" s="26">
        <v>-2421.8985338000002</v>
      </c>
      <c r="G141" s="26">
        <v>-2031.7047239799999</v>
      </c>
      <c r="H141" s="26">
        <v>-2641.5492174000001</v>
      </c>
      <c r="I141" s="26">
        <v>-2583.8546138564702</v>
      </c>
      <c r="J141" s="26">
        <v>-2474.12939147108</v>
      </c>
      <c r="K141" s="26">
        <v>-2468.6471156417597</v>
      </c>
      <c r="L141" s="26">
        <v>-2018.1180326181959</v>
      </c>
      <c r="M141" s="26">
        <v>-2008.761582373837</v>
      </c>
      <c r="N141" s="26">
        <v>-2013.9121337806769</v>
      </c>
      <c r="O141" s="26">
        <v>-2054.5034793319001</v>
      </c>
      <c r="P141" s="26">
        <v>-2204.99415008087</v>
      </c>
      <c r="Q141" s="26">
        <v>-2066.0918685575043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25">
      <c r="A142" s="27" t="s">
        <v>545</v>
      </c>
      <c r="B142" s="24">
        <v>48640.731741926051</v>
      </c>
      <c r="C142" s="24">
        <v>58076.486288774337</v>
      </c>
      <c r="D142" s="24">
        <v>57487.715906715915</v>
      </c>
      <c r="E142" s="24">
        <v>84838.13034435625</v>
      </c>
      <c r="F142" s="24">
        <v>48685.685218994462</v>
      </c>
      <c r="G142" s="24">
        <v>54080.788159680611</v>
      </c>
      <c r="H142" s="24">
        <v>73763.055993324539</v>
      </c>
      <c r="I142" s="24">
        <v>72026.3</v>
      </c>
      <c r="J142" s="24">
        <v>63703.57585394528</v>
      </c>
      <c r="K142" s="24">
        <v>52620.068476236447</v>
      </c>
      <c r="L142" s="24">
        <v>27485.551206729593</v>
      </c>
      <c r="M142" s="24">
        <v>12920.268385886626</v>
      </c>
      <c r="N142" s="24">
        <v>23202.559416254684</v>
      </c>
      <c r="O142" s="24">
        <v>33816.312280752158</v>
      </c>
      <c r="P142" s="24">
        <v>15670.38549869292</v>
      </c>
      <c r="Q142" s="24">
        <v>-831.5037512290221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25">
      <c r="A143" s="27" t="s">
        <v>548</v>
      </c>
      <c r="B143" s="26">
        <v>10663.198959687908</v>
      </c>
      <c r="C143" s="26">
        <v>11705.331599479843</v>
      </c>
      <c r="D143" s="26">
        <v>10348.504551365411</v>
      </c>
      <c r="E143" s="26">
        <v>17011.96358907672</v>
      </c>
      <c r="F143" s="26">
        <v>11599.739921976594</v>
      </c>
      <c r="G143" s="26">
        <v>18725.617685305591</v>
      </c>
      <c r="H143" s="26">
        <v>25595.048114434332</v>
      </c>
      <c r="I143" s="26">
        <v>26509.472041612487</v>
      </c>
      <c r="J143" s="26">
        <v>24386.040156046809</v>
      </c>
      <c r="K143" s="26">
        <v>25676.92007802341</v>
      </c>
      <c r="L143" s="26">
        <v>9118.5904562403102</v>
      </c>
      <c r="M143" s="26">
        <v>6257.5447204161264</v>
      </c>
      <c r="N143" s="26">
        <v>8764.4695383866037</v>
      </c>
      <c r="O143" s="26">
        <v>18084.975876117034</v>
      </c>
      <c r="P143" s="26">
        <v>18229.070868655061</v>
      </c>
      <c r="Q143" s="26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25">
      <c r="A144" s="27" t="s">
        <v>550</v>
      </c>
      <c r="B144" s="24">
        <v>-6242.2</v>
      </c>
      <c r="C144" s="24">
        <v>-9532</v>
      </c>
      <c r="D144" s="24">
        <v>-10421</v>
      </c>
      <c r="E144" s="24">
        <v>-16908.5</v>
      </c>
      <c r="F144" s="24">
        <v>-10180</v>
      </c>
      <c r="G144" s="24">
        <v>-11362</v>
      </c>
      <c r="H144" s="24">
        <v>-12667</v>
      </c>
      <c r="I144" s="24">
        <v>-15593</v>
      </c>
      <c r="J144" s="24">
        <v>-16099</v>
      </c>
      <c r="K144" s="24">
        <v>-17898</v>
      </c>
      <c r="L144" s="24">
        <v>-17108</v>
      </c>
      <c r="M144" s="24">
        <v>-20380</v>
      </c>
      <c r="N144" s="24">
        <v>-29594</v>
      </c>
      <c r="O144" s="24">
        <v>-31911</v>
      </c>
      <c r="P144" s="24">
        <v>-21718</v>
      </c>
      <c r="Q144" s="24">
        <v>-21571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25">
      <c r="A145" s="27" t="s">
        <v>552</v>
      </c>
      <c r="B145" s="26">
        <v>-97.1</v>
      </c>
      <c r="C145" s="26">
        <v>-105.619923383452</v>
      </c>
      <c r="D145" s="26">
        <v>-99.0405828141553</v>
      </c>
      <c r="E145" s="26">
        <v>-108.31187356328499</v>
      </c>
      <c r="F145" s="26">
        <v>-85.903105026314009</v>
      </c>
      <c r="G145" s="26">
        <v>-91.099554453028304</v>
      </c>
      <c r="H145" s="26">
        <v>-112.219216847341</v>
      </c>
      <c r="I145" s="26">
        <v>-123.91755781402699</v>
      </c>
      <c r="J145" s="26">
        <v>-132.12845548290599</v>
      </c>
      <c r="K145" s="26">
        <v>-158.65019580751698</v>
      </c>
      <c r="L145" s="26">
        <v>-142.08347034954198</v>
      </c>
      <c r="M145" s="26">
        <v>-140.660561438028</v>
      </c>
      <c r="N145" s="26">
        <v>-143.70081969318602</v>
      </c>
      <c r="O145" s="26"/>
      <c r="P145" s="26"/>
      <c r="Q145" s="26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25">
      <c r="A146" s="27" t="s">
        <v>557</v>
      </c>
      <c r="B146" s="24">
        <v>-1543.5</v>
      </c>
      <c r="C146" s="24">
        <v>-1724.68</v>
      </c>
      <c r="D146" s="24">
        <v>-3136.9</v>
      </c>
      <c r="E146" s="24">
        <v>-4157.8</v>
      </c>
      <c r="F146" s="24">
        <v>-2194.4</v>
      </c>
      <c r="G146" s="24">
        <v>-4563.5</v>
      </c>
      <c r="H146" s="24">
        <v>-6585.3</v>
      </c>
      <c r="I146" s="24">
        <v>-6639.8</v>
      </c>
      <c r="J146" s="24">
        <v>-6890.4</v>
      </c>
      <c r="K146" s="24">
        <v>-8942.2999999999993</v>
      </c>
      <c r="L146" s="24">
        <v>-8333.2000000000007</v>
      </c>
      <c r="M146" s="24">
        <v>-7760.9066000000003</v>
      </c>
      <c r="N146" s="24">
        <v>-8468.6322999999993</v>
      </c>
      <c r="O146" s="24">
        <v>-9206.63809502</v>
      </c>
      <c r="P146" s="24">
        <v>-7607.8591120000001</v>
      </c>
      <c r="Q146" s="24">
        <v>-2713.8284793699986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25">
      <c r="A147" s="27" t="s">
        <v>560</v>
      </c>
      <c r="B147" s="26">
        <v>1794.2694421527974</v>
      </c>
      <c r="C147" s="26">
        <v>2212.7649042675075</v>
      </c>
      <c r="D147" s="26">
        <v>2116.6219063594826</v>
      </c>
      <c r="E147" s="26">
        <v>2666.0419393862735</v>
      </c>
      <c r="F147" s="26">
        <v>1527.5441110299612</v>
      </c>
      <c r="G147" s="26">
        <v>2217.2994982692353</v>
      </c>
      <c r="H147" s="26">
        <v>2664.0725259822739</v>
      </c>
      <c r="I147" s="26">
        <v>1566.8472293543996</v>
      </c>
      <c r="J147" s="26">
        <v>528.1865649786746</v>
      </c>
      <c r="K147" s="26">
        <v>5192.5995463729951</v>
      </c>
      <c r="L147" s="26">
        <v>5890.1955792529443</v>
      </c>
      <c r="M147" s="26">
        <v>6117.8369919266452</v>
      </c>
      <c r="N147" s="26">
        <v>6891.6770982906128</v>
      </c>
      <c r="O147" s="26">
        <v>6994.6460994809868</v>
      </c>
      <c r="P147" s="26"/>
      <c r="Q147" s="26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25">
      <c r="A148" s="27" t="s">
        <v>563</v>
      </c>
      <c r="B148" s="24">
        <v>1145.61970113899</v>
      </c>
      <c r="C148" s="24">
        <v>1097.2646873322999</v>
      </c>
      <c r="D148" s="24">
        <v>1359.9171810000103</v>
      </c>
      <c r="E148" s="24">
        <v>1011.4850437755089</v>
      </c>
      <c r="F148" s="24">
        <v>1098.4674172902098</v>
      </c>
      <c r="G148" s="24">
        <v>830.16159546632957</v>
      </c>
      <c r="H148" s="24">
        <v>776.8478853866992</v>
      </c>
      <c r="I148" s="24">
        <v>500.80722936750982</v>
      </c>
      <c r="J148" s="24">
        <v>1583.4123949131013</v>
      </c>
      <c r="K148" s="24">
        <v>928.10680356462865</v>
      </c>
      <c r="L148" s="24">
        <v>698.95209378586003</v>
      </c>
      <c r="M148" s="24">
        <v>2072.774460438719</v>
      </c>
      <c r="N148" s="24">
        <v>1692.9984071487302</v>
      </c>
      <c r="O148" s="24">
        <v>586.30178930492968</v>
      </c>
      <c r="P148" s="24">
        <v>220.44132305517959</v>
      </c>
      <c r="Q148" s="24">
        <v>1249.6437450000001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25">
      <c r="A149" s="27" t="s">
        <v>564</v>
      </c>
      <c r="B149" s="26">
        <v>5583.408147389835</v>
      </c>
      <c r="C149" s="26">
        <v>9361.8539191595337</v>
      </c>
      <c r="D149" s="26">
        <v>8835.4807949084443</v>
      </c>
      <c r="E149" s="26">
        <v>2940.2375484450567</v>
      </c>
      <c r="F149" s="26">
        <v>6153.4342902868084</v>
      </c>
      <c r="G149" s="26">
        <v>7411.8095864685483</v>
      </c>
      <c r="H149" s="26">
        <v>9927.1847490862965</v>
      </c>
      <c r="I149" s="26">
        <v>7131.3739345675949</v>
      </c>
      <c r="J149" s="26">
        <v>1157.1828323562927</v>
      </c>
      <c r="K149" s="26">
        <v>-1178.8113684259949</v>
      </c>
      <c r="L149" s="26">
        <v>-2547.668172486925</v>
      </c>
      <c r="M149" s="26">
        <v>2173.2645445387725</v>
      </c>
      <c r="N149" s="26">
        <v>7090.4233436804925</v>
      </c>
      <c r="O149" s="26">
        <v>7512.9961979630925</v>
      </c>
      <c r="P149" s="26">
        <v>7028.1827016754933</v>
      </c>
      <c r="Q149" s="26">
        <v>7750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25">
      <c r="A150" s="27" t="s">
        <v>566</v>
      </c>
      <c r="B150" s="24">
        <v>-12145.6</v>
      </c>
      <c r="C150" s="24">
        <v>-11459.15810315674</v>
      </c>
      <c r="D150" s="24">
        <v>-13966.1856995821</v>
      </c>
      <c r="E150" s="24">
        <v>-18645.616470403249</v>
      </c>
      <c r="F150" s="24">
        <v>-13860.144075515</v>
      </c>
      <c r="G150" s="24">
        <v>-16859.20120241135</v>
      </c>
      <c r="H150" s="24">
        <v>-20428.035854303398</v>
      </c>
      <c r="I150" s="24">
        <v>-18926.07715300678</v>
      </c>
      <c r="J150" s="24">
        <v>-17661.97580549572</v>
      </c>
      <c r="K150" s="24">
        <v>-17330.408069200348</v>
      </c>
      <c r="L150" s="24">
        <v>-23309.222497532319</v>
      </c>
      <c r="M150" s="24">
        <v>-35548.813858540903</v>
      </c>
      <c r="N150" s="24">
        <v>-40214.789305213468</v>
      </c>
      <c r="O150" s="24">
        <v>-50972.497468480797</v>
      </c>
      <c r="P150" s="24">
        <v>-49311.547543852095</v>
      </c>
      <c r="Q150" s="24">
        <v>-31838.837607296533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25">
      <c r="A151" s="27" t="s">
        <v>568</v>
      </c>
      <c r="B151" s="26">
        <v>-7057</v>
      </c>
      <c r="C151" s="26">
        <v>-11566</v>
      </c>
      <c r="D151" s="26">
        <v>-24879</v>
      </c>
      <c r="E151" s="26">
        <v>-36924</v>
      </c>
      <c r="F151" s="26">
        <v>-12170</v>
      </c>
      <c r="G151" s="26">
        <v>-15929</v>
      </c>
      <c r="H151" s="26">
        <v>-20134</v>
      </c>
      <c r="I151" s="26">
        <v>-12478</v>
      </c>
      <c r="J151" s="26">
        <v>-3582</v>
      </c>
      <c r="K151" s="26">
        <v>-7428</v>
      </c>
      <c r="L151" s="26">
        <v>883</v>
      </c>
      <c r="M151" s="26">
        <v>2262</v>
      </c>
      <c r="N151" s="26">
        <v>-463</v>
      </c>
      <c r="O151" s="26">
        <v>-7327</v>
      </c>
      <c r="P151" s="26">
        <v>1339</v>
      </c>
      <c r="Q151" s="26">
        <v>14262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25">
      <c r="A152" s="27" t="s">
        <v>569</v>
      </c>
      <c r="B152" s="24">
        <v>-22449.508545808687</v>
      </c>
      <c r="C152" s="24">
        <v>-23475.681591024069</v>
      </c>
      <c r="D152" s="24">
        <v>-27589.229717054121</v>
      </c>
      <c r="E152" s="24">
        <v>-35311.664808256966</v>
      </c>
      <c r="F152" s="24">
        <v>-25385.355969042634</v>
      </c>
      <c r="G152" s="24">
        <v>-25803.49197835497</v>
      </c>
      <c r="H152" s="24">
        <v>-20220.480929619836</v>
      </c>
      <c r="I152" s="24">
        <v>-12018.221040260571</v>
      </c>
      <c r="J152" s="24">
        <v>-10813.235609958969</v>
      </c>
      <c r="K152" s="24">
        <v>-12807.238884021748</v>
      </c>
      <c r="L152" s="24">
        <v>-10802.485226426819</v>
      </c>
      <c r="M152" s="24">
        <v>-11062.004202278462</v>
      </c>
      <c r="N152" s="24">
        <v>-15101.799690141766</v>
      </c>
      <c r="O152" s="24">
        <v>-18415.436455869996</v>
      </c>
      <c r="P152" s="24">
        <v>-18226.215737472972</v>
      </c>
      <c r="Q152" s="24">
        <v>-13861.469781546888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25">
      <c r="A153" s="27" t="s">
        <v>570</v>
      </c>
      <c r="B153" s="26"/>
      <c r="C153" s="26"/>
      <c r="D153" s="26"/>
      <c r="E153" s="26"/>
      <c r="F153" s="26"/>
      <c r="G153" s="26"/>
      <c r="H153" s="26">
        <v>87518.379120879123</v>
      </c>
      <c r="I153" s="26">
        <v>102166.66666666669</v>
      </c>
      <c r="J153" s="26">
        <v>101861.26373626373</v>
      </c>
      <c r="K153" s="26">
        <v>95557.142857142855</v>
      </c>
      <c r="L153" s="26">
        <v>48798.076923076929</v>
      </c>
      <c r="M153" s="26">
        <v>25374.725274725271</v>
      </c>
      <c r="N153" s="26">
        <v>36732.692307692305</v>
      </c>
      <c r="O153" s="26">
        <v>50981.318681318677</v>
      </c>
      <c r="P153" s="26">
        <v>41581.043956043955</v>
      </c>
      <c r="Q153" s="26">
        <v>27137.087912087914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25">
      <c r="A154" s="27" t="s">
        <v>577</v>
      </c>
      <c r="B154" s="24">
        <v>-14243.2</v>
      </c>
      <c r="C154" s="24">
        <v>-20243.950059827086</v>
      </c>
      <c r="D154" s="24">
        <v>-28895.086442884589</v>
      </c>
      <c r="E154" s="24">
        <v>-32389.433830030281</v>
      </c>
      <c r="F154" s="24">
        <v>-12590.893320763134</v>
      </c>
      <c r="G154" s="24">
        <v>-12739.052976357514</v>
      </c>
      <c r="H154" s="24">
        <v>-13077.681115879408</v>
      </c>
      <c r="I154" s="24">
        <v>-11889.742402233478</v>
      </c>
      <c r="J154" s="24">
        <v>-8069.1763511842537</v>
      </c>
      <c r="K154" s="24">
        <v>-8820.2759529905998</v>
      </c>
      <c r="L154" s="24">
        <v>-9006.4749364541294</v>
      </c>
      <c r="M154" s="24">
        <v>-10671.40966837089</v>
      </c>
      <c r="N154" s="24">
        <v>-14551.121334603615</v>
      </c>
      <c r="O154" s="24">
        <v>-18018.894602600016</v>
      </c>
      <c r="P154" s="24">
        <v>-19964.211367393917</v>
      </c>
      <c r="Q154" s="24">
        <v>-21929.649010559657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25">
      <c r="A155" s="27" t="s">
        <v>579</v>
      </c>
      <c r="B155" s="26">
        <v>116185.06</v>
      </c>
      <c r="C155" s="26">
        <v>134294.12</v>
      </c>
      <c r="D155" s="26">
        <v>123446.98</v>
      </c>
      <c r="E155" s="26">
        <v>177625.4</v>
      </c>
      <c r="F155" s="26">
        <v>113230.52</v>
      </c>
      <c r="G155" s="26">
        <v>146994.5</v>
      </c>
      <c r="H155" s="26">
        <v>196854.34</v>
      </c>
      <c r="I155" s="26">
        <v>191662.76</v>
      </c>
      <c r="J155" s="26">
        <v>180566.25</v>
      </c>
      <c r="K155" s="26">
        <v>188930.67</v>
      </c>
      <c r="L155" s="26">
        <v>148397.92000000001</v>
      </c>
      <c r="M155" s="26">
        <v>90214.69</v>
      </c>
      <c r="N155" s="26">
        <v>114557.53</v>
      </c>
      <c r="O155" s="26">
        <v>195057.81</v>
      </c>
      <c r="P155" s="26">
        <v>165251.67000000001</v>
      </c>
      <c r="Q155" s="26">
        <v>91848.17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25">
      <c r="A156" s="27" t="s">
        <v>580</v>
      </c>
      <c r="B156" s="24"/>
      <c r="C156" s="24"/>
      <c r="D156" s="24"/>
      <c r="E156" s="24"/>
      <c r="F156" s="24"/>
      <c r="G156" s="24">
        <v>-786.7</v>
      </c>
      <c r="H156" s="24">
        <v>-1104.8406819260199</v>
      </c>
      <c r="I156" s="24">
        <v>-1273.6979973176001</v>
      </c>
      <c r="J156" s="24">
        <v>-1150.77822401208</v>
      </c>
      <c r="K156" s="24">
        <v>-1268.5693793197502</v>
      </c>
      <c r="L156" s="24">
        <v>-1236.6055944463799</v>
      </c>
      <c r="M156" s="24">
        <v>-1294.1432309645299</v>
      </c>
      <c r="N156" s="24">
        <v>-973.90152947148499</v>
      </c>
      <c r="O156" s="24">
        <v>-1154.517937325817</v>
      </c>
      <c r="P156" s="24">
        <v>-1472.8215216297281</v>
      </c>
      <c r="Q156" s="24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25">
      <c r="A157" s="27" t="s">
        <v>588</v>
      </c>
      <c r="B157" s="26">
        <v>-175.2</v>
      </c>
      <c r="C157" s="26">
        <v>-208.50997404330397</v>
      </c>
      <c r="D157" s="26">
        <v>-213.20660539624529</v>
      </c>
      <c r="E157" s="26">
        <v>-237.73844186973764</v>
      </c>
      <c r="F157" s="26">
        <v>-196.31069942927033</v>
      </c>
      <c r="G157" s="26">
        <v>-256.85093168095136</v>
      </c>
      <c r="H157" s="26">
        <v>-322.54510694278264</v>
      </c>
      <c r="I157" s="26">
        <v>-277.25401367232655</v>
      </c>
      <c r="J157" s="26">
        <v>-301.42684975093511</v>
      </c>
      <c r="K157" s="26">
        <v>-313.81801031643994</v>
      </c>
      <c r="L157" s="26">
        <v>-263.99999317993996</v>
      </c>
      <c r="M157" s="26">
        <v>-276.32273043415773</v>
      </c>
      <c r="N157" s="26">
        <v>-283.37968839164353</v>
      </c>
      <c r="O157" s="26">
        <v>-290.52710583245664</v>
      </c>
      <c r="P157" s="26"/>
      <c r="Q157" s="26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25">
      <c r="A158" s="27" t="s">
        <v>592</v>
      </c>
      <c r="B158" s="24">
        <v>-34.809538696000004</v>
      </c>
      <c r="C158" s="24">
        <v>-51.528803631999999</v>
      </c>
      <c r="D158" s="24">
        <v>-58.055730261763294</v>
      </c>
      <c r="E158" s="24">
        <v>-84.321944128000013</v>
      </c>
      <c r="F158" s="24">
        <v>-74.557702259999999</v>
      </c>
      <c r="G158" s="24">
        <v>-85.261957752552306</v>
      </c>
      <c r="H158" s="24">
        <v>-104.7364294929734</v>
      </c>
      <c r="I158" s="24">
        <v>-104.01651251946491</v>
      </c>
      <c r="J158" s="24">
        <v>-115.7588180948115</v>
      </c>
      <c r="K158" s="24">
        <v>-127.40906877262711</v>
      </c>
      <c r="L158" s="24">
        <v>-107.6414220371063</v>
      </c>
      <c r="M158" s="24">
        <v>-105.46993352320951</v>
      </c>
      <c r="N158" s="24">
        <v>-112.084226320507</v>
      </c>
      <c r="O158" s="24">
        <v>-116.83362586325448</v>
      </c>
      <c r="P158" s="24">
        <v>-113.2439943548528</v>
      </c>
      <c r="Q158" s="24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25">
      <c r="A159" s="27" t="s">
        <v>594</v>
      </c>
      <c r="B159" s="26">
        <v>126018.8</v>
      </c>
      <c r="C159" s="26">
        <v>147194.52623853201</v>
      </c>
      <c r="D159" s="26">
        <v>150631.74578815681</v>
      </c>
      <c r="E159" s="26">
        <v>212026.92266666665</v>
      </c>
      <c r="F159" s="26">
        <v>105229.62666666668</v>
      </c>
      <c r="G159" s="26">
        <v>153711.53067493331</v>
      </c>
      <c r="H159" s="26">
        <v>244774.77600000001</v>
      </c>
      <c r="I159" s="26">
        <v>246570.44533333334</v>
      </c>
      <c r="J159" s="26">
        <v>222557.43466666667</v>
      </c>
      <c r="K159" s="26">
        <v>183994.89800746666</v>
      </c>
      <c r="L159" s="26">
        <v>44265.398933333337</v>
      </c>
      <c r="M159" s="26">
        <v>55764.063999999998</v>
      </c>
      <c r="N159" s="26">
        <v>98461.055152354675</v>
      </c>
      <c r="O159" s="26">
        <v>168749.48266666665</v>
      </c>
      <c r="P159" s="26">
        <v>121336.01056782933</v>
      </c>
      <c r="Q159" s="26">
        <v>55476.205572293336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25">
      <c r="A160" s="27" t="s">
        <v>596</v>
      </c>
      <c r="B160" s="24">
        <v>-1292</v>
      </c>
      <c r="C160" s="24">
        <v>-1594.1790760495492</v>
      </c>
      <c r="D160" s="24">
        <v>-2475.4837661077004</v>
      </c>
      <c r="E160" s="24">
        <v>-3400.694751344698</v>
      </c>
      <c r="F160" s="24">
        <v>-2034.1555984412382</v>
      </c>
      <c r="G160" s="24">
        <v>-1919.9838650755116</v>
      </c>
      <c r="H160" s="24">
        <v>-2511.6635580512775</v>
      </c>
      <c r="I160" s="24">
        <v>-2877.1204456050946</v>
      </c>
      <c r="J160" s="24">
        <v>-2978.3814948603695</v>
      </c>
      <c r="K160" s="24">
        <v>-2801.4685480199341</v>
      </c>
      <c r="L160" s="24">
        <v>-2155.5882678719859</v>
      </c>
      <c r="M160" s="24">
        <v>-1965.3737163393873</v>
      </c>
      <c r="N160" s="24">
        <v>-2702.077124073111</v>
      </c>
      <c r="O160" s="24">
        <v>-3396.2031289927563</v>
      </c>
      <c r="P160" s="24"/>
      <c r="Q160" s="24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25">
      <c r="A161" s="27" t="s">
        <v>600</v>
      </c>
      <c r="B161" s="26"/>
      <c r="C161" s="26"/>
      <c r="D161" s="26">
        <v>-9792</v>
      </c>
      <c r="E161" s="26">
        <v>-12501.036799707561</v>
      </c>
      <c r="F161" s="26">
        <v>-7048.3305781435593</v>
      </c>
      <c r="G161" s="26">
        <v>-6253.9954162906597</v>
      </c>
      <c r="H161" s="26">
        <v>-7629.4328383419879</v>
      </c>
      <c r="I161" s="26">
        <v>-7250.7840403600048</v>
      </c>
      <c r="J161" s="26">
        <v>-5527.6155046207077</v>
      </c>
      <c r="K161" s="26">
        <v>-5447.9229553828873</v>
      </c>
      <c r="L161" s="26">
        <v>-4042.0253102614356</v>
      </c>
      <c r="M161" s="26">
        <v>-3450.0984472780538</v>
      </c>
      <c r="N161" s="26">
        <v>-4533.4211853678262</v>
      </c>
      <c r="O161" s="26">
        <v>-5983.1266078190538</v>
      </c>
      <c r="P161" s="26">
        <v>-6289.188252478908</v>
      </c>
      <c r="Q161" s="26">
        <v>-5966.8307225383287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25">
      <c r="A162" s="27" t="s">
        <v>604</v>
      </c>
      <c r="B162" s="24">
        <v>-294.45189655454556</v>
      </c>
      <c r="C162" s="24">
        <v>-282.56397829578503</v>
      </c>
      <c r="D162" s="24">
        <v>-304.3</v>
      </c>
      <c r="E162" s="24">
        <v>-403.49988263666199</v>
      </c>
      <c r="F162" s="24">
        <v>-318.86901283637661</v>
      </c>
      <c r="G162" s="24">
        <v>-381.01561783819551</v>
      </c>
      <c r="H162" s="24">
        <v>-438.10803484491697</v>
      </c>
      <c r="I162" s="24">
        <v>-469.459060301134</v>
      </c>
      <c r="J162" s="24">
        <v>-445.41782471775599</v>
      </c>
      <c r="K162" s="24">
        <v>-541.9105033718489</v>
      </c>
      <c r="L162" s="24">
        <v>-473.00885884765563</v>
      </c>
      <c r="M162" s="24">
        <v>-531.86329969436895</v>
      </c>
      <c r="N162" s="24">
        <v>-590.329658358752</v>
      </c>
      <c r="O162" s="24">
        <v>-615.40389479318799</v>
      </c>
      <c r="P162" s="24">
        <v>-630.58031134045302</v>
      </c>
      <c r="Q162" s="24">
        <v>-433.0037650475532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25">
      <c r="A163" s="27" t="s">
        <v>606</v>
      </c>
      <c r="B163" s="26">
        <v>-178.03552117945907</v>
      </c>
      <c r="C163" s="26">
        <v>-88.690834701066734</v>
      </c>
      <c r="D163" s="26">
        <v>-108.29240851900094</v>
      </c>
      <c r="E163" s="26">
        <v>-199.71258047955496</v>
      </c>
      <c r="F163" s="26">
        <v>-349.85207506464803</v>
      </c>
      <c r="G163" s="26">
        <v>-520.57686981874747</v>
      </c>
      <c r="H163" s="26">
        <v>-1674.5059920182393</v>
      </c>
      <c r="I163" s="26">
        <v>-917.02431203475896</v>
      </c>
      <c r="J163" s="26">
        <v>-34.910643564167025</v>
      </c>
      <c r="K163" s="26">
        <v>-336.16995445826007</v>
      </c>
      <c r="L163" s="26">
        <v>-765.56177066443615</v>
      </c>
      <c r="M163" s="26">
        <v>-318.39999999999998</v>
      </c>
      <c r="N163" s="26">
        <v>-551.18239062179157</v>
      </c>
      <c r="O163" s="26">
        <v>-570.70415888717298</v>
      </c>
      <c r="P163" s="26">
        <v>-720.94337366434934</v>
      </c>
      <c r="Q163" s="26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25">
      <c r="A164" s="27" t="s">
        <v>609</v>
      </c>
      <c r="B164" s="24">
        <v>47647.031433296434</v>
      </c>
      <c r="C164" s="24">
        <v>52327.620206427899</v>
      </c>
      <c r="D164" s="24">
        <v>58135.825829047091</v>
      </c>
      <c r="E164" s="24">
        <v>41396.721585692045</v>
      </c>
      <c r="F164" s="24">
        <v>47887.449577823791</v>
      </c>
      <c r="G164" s="24">
        <v>63234.890386930929</v>
      </c>
      <c r="H164" s="24">
        <v>75552.013457338777</v>
      </c>
      <c r="I164" s="24">
        <v>74953.175648536824</v>
      </c>
      <c r="J164" s="24">
        <v>78777.751138815627</v>
      </c>
      <c r="K164" s="24">
        <v>86694.921273825021</v>
      </c>
      <c r="L164" s="24">
        <v>92570.254396014032</v>
      </c>
      <c r="M164" s="24">
        <v>89974.685809906267</v>
      </c>
      <c r="N164" s="24">
        <v>101026.12379383385</v>
      </c>
      <c r="O164" s="24">
        <v>101579.89880205831</v>
      </c>
      <c r="P164" s="24">
        <v>96841.544542117175</v>
      </c>
      <c r="Q164" s="24">
        <v>93642.96456462238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25">
      <c r="A165" s="27" t="s">
        <v>610</v>
      </c>
      <c r="B165" s="26"/>
      <c r="C165" s="26"/>
      <c r="D165" s="26"/>
      <c r="E165" s="26"/>
      <c r="F165" s="26"/>
      <c r="G165" s="26"/>
      <c r="H165" s="26">
        <v>-606.20000000000005</v>
      </c>
      <c r="I165" s="26">
        <v>-637.26256983240228</v>
      </c>
      <c r="J165" s="26">
        <v>-759.8938547486033</v>
      </c>
      <c r="K165" s="26">
        <v>-879.64245810055866</v>
      </c>
      <c r="L165" s="26">
        <v>-726.56424581005581</v>
      </c>
      <c r="M165" s="26">
        <v>-723.64245810055866</v>
      </c>
      <c r="N165" s="26">
        <v>-638.18994413407813</v>
      </c>
      <c r="O165" s="26">
        <v>-771.14473927932954</v>
      </c>
      <c r="P165" s="26">
        <v>-740.82865510055876</v>
      </c>
      <c r="Q165" s="26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25">
      <c r="A166" s="27" t="s">
        <v>619</v>
      </c>
      <c r="B166" s="24">
        <v>-3468.0975923115102</v>
      </c>
      <c r="C166" s="24">
        <v>-3576.04957922228</v>
      </c>
      <c r="D166" s="24">
        <v>-1468.4977762907001</v>
      </c>
      <c r="E166" s="24">
        <v>-1737.2213780139648</v>
      </c>
      <c r="F166" s="24">
        <v>382.46437754093216</v>
      </c>
      <c r="G166" s="24">
        <v>-105.59258438772196</v>
      </c>
      <c r="H166" s="24">
        <v>-82.304494645024306</v>
      </c>
      <c r="I166" s="24">
        <v>3226.9982120228692</v>
      </c>
      <c r="J166" s="24">
        <v>3836.5529348513123</v>
      </c>
      <c r="K166" s="24">
        <v>3703.4938639869756</v>
      </c>
      <c r="L166" s="24">
        <v>890.1990360769222</v>
      </c>
      <c r="M166" s="24">
        <v>1408.4103112661132</v>
      </c>
      <c r="N166" s="24">
        <v>654.49538005811382</v>
      </c>
      <c r="O166" s="24">
        <v>-251.73168273916554</v>
      </c>
      <c r="P166" s="24">
        <v>-1086.2914517235711</v>
      </c>
      <c r="Q166" s="24">
        <v>758.21371023618815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25">
      <c r="A167" s="27" t="s">
        <v>620</v>
      </c>
      <c r="B167" s="26">
        <v>-1248.2</v>
      </c>
      <c r="C167" s="26">
        <v>-1005.9887304136448</v>
      </c>
      <c r="D167" s="26">
        <v>-1758.2876767674591</v>
      </c>
      <c r="E167" s="26">
        <v>-3096.9</v>
      </c>
      <c r="F167" s="26">
        <v>-614.2223114036135</v>
      </c>
      <c r="G167" s="26">
        <v>-1000.5681087884566</v>
      </c>
      <c r="H167" s="26">
        <v>-1348.5250086395283</v>
      </c>
      <c r="I167" s="26">
        <v>-110.56459371843407</v>
      </c>
      <c r="J167" s="26">
        <v>941.66101523792565</v>
      </c>
      <c r="K167" s="26">
        <v>1560.0280630208845</v>
      </c>
      <c r="L167" s="26">
        <v>1637.9197754165359</v>
      </c>
      <c r="M167" s="26">
        <v>1691.6607412217875</v>
      </c>
      <c r="N167" s="26">
        <v>1829.8668686390256</v>
      </c>
      <c r="O167" s="26">
        <v>1522.5619904267705</v>
      </c>
      <c r="P167" s="26">
        <v>1492.8803807840113</v>
      </c>
      <c r="Q167" s="26">
        <v>2861.7422248749754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25">
      <c r="A168" s="27" t="s">
        <v>622</v>
      </c>
      <c r="B168" s="24">
        <v>-80.33179537090237</v>
      </c>
      <c r="C168" s="24">
        <v>-81.400000000000006</v>
      </c>
      <c r="D168" s="24">
        <v>-96.681455325489225</v>
      </c>
      <c r="E168" s="24">
        <v>-68.754263545433673</v>
      </c>
      <c r="F168" s="24">
        <v>-74.13797385992487</v>
      </c>
      <c r="G168" s="24">
        <v>-136.37895108271599</v>
      </c>
      <c r="H168" s="24">
        <v>-3.3862940625227123</v>
      </c>
      <c r="I168" s="24">
        <v>65.58376906529611</v>
      </c>
      <c r="J168" s="24">
        <v>-16.771158114998212</v>
      </c>
      <c r="K168" s="24">
        <v>-4.8643822357369864</v>
      </c>
      <c r="L168" s="24">
        <v>-16.767693807916373</v>
      </c>
      <c r="M168" s="24">
        <v>12.781962175401604</v>
      </c>
      <c r="N168" s="24">
        <v>5.8539680403064827</v>
      </c>
      <c r="O168" s="24">
        <v>6.5363691916200182</v>
      </c>
      <c r="P168" s="24">
        <v>-36.35834411505904</v>
      </c>
      <c r="Q168" s="24">
        <v>-25.312485151491533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25">
      <c r="A169" s="27" t="s">
        <v>624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25">
      <c r="A170" s="27" t="s">
        <v>641</v>
      </c>
      <c r="B170" s="24">
        <v>-311.04525746017265</v>
      </c>
      <c r="C170" s="24">
        <v>-3469.4878359857721</v>
      </c>
      <c r="D170" s="24">
        <v>-2570.4040924914616</v>
      </c>
      <c r="E170" s="24">
        <v>-1932.3917217020662</v>
      </c>
      <c r="F170" s="24">
        <v>3674.0651215273697</v>
      </c>
      <c r="G170" s="24">
        <v>8310.2518298619671</v>
      </c>
      <c r="H170" s="24">
        <v>6961.5466909328161</v>
      </c>
      <c r="I170" s="24">
        <v>-4443.3366719910591</v>
      </c>
      <c r="J170" s="24">
        <v>-7229.0251160348962</v>
      </c>
      <c r="K170" s="24">
        <v>-5099.2550237131554</v>
      </c>
      <c r="L170" s="24">
        <v>-3639.5810583769467</v>
      </c>
      <c r="M170" s="24">
        <v>2217.9559085039718</v>
      </c>
      <c r="N170" s="24">
        <v>4861.2584407065115</v>
      </c>
      <c r="O170" s="24">
        <v>1691.9688297013936</v>
      </c>
      <c r="P170" s="24">
        <v>2674.2939062578184</v>
      </c>
      <c r="Q170" s="24">
        <v>17483.812925830462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25">
      <c r="A171" s="27" t="s">
        <v>642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-1135.2</v>
      </c>
      <c r="L171" s="26">
        <v>185.24</v>
      </c>
      <c r="M171" s="26">
        <v>15.110000000000101</v>
      </c>
      <c r="N171" s="26">
        <v>821.5</v>
      </c>
      <c r="O171" s="26">
        <v>893.27</v>
      </c>
      <c r="P171" s="26">
        <v>888.18</v>
      </c>
      <c r="Q171" s="26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25">
      <c r="A172" s="27" t="s">
        <v>654</v>
      </c>
      <c r="B172" s="24">
        <v>-88479.422268404596</v>
      </c>
      <c r="C172" s="24">
        <v>-108709.84370709522</v>
      </c>
      <c r="D172" s="24">
        <v>-129229.78819454246</v>
      </c>
      <c r="E172" s="24">
        <v>-130172.73689534917</v>
      </c>
      <c r="F172" s="24">
        <v>-58671.178612121075</v>
      </c>
      <c r="G172" s="24">
        <v>-63465.986981240952</v>
      </c>
      <c r="H172" s="24">
        <v>-59910.984885017533</v>
      </c>
      <c r="I172" s="24">
        <v>-35973.192060440539</v>
      </c>
      <c r="J172" s="24">
        <v>-16830.54430998144</v>
      </c>
      <c r="K172" s="24">
        <v>-28262.559441193131</v>
      </c>
      <c r="L172" s="24">
        <v>-22938.972889209537</v>
      </c>
      <c r="M172" s="24">
        <v>-15734.297750544925</v>
      </c>
      <c r="N172" s="24">
        <v>-25021.624575838305</v>
      </c>
      <c r="O172" s="24">
        <v>-34959.491248186874</v>
      </c>
      <c r="P172" s="24">
        <v>-29649.17975928037</v>
      </c>
      <c r="Q172" s="24">
        <v>-10267.876761200778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25">
      <c r="A173" s="27" t="s">
        <v>655</v>
      </c>
      <c r="B173" s="26">
        <v>-1630.1386</v>
      </c>
      <c r="C173" s="26">
        <v>-2345.0100000000002</v>
      </c>
      <c r="D173" s="26">
        <v>-2526.9499999999998</v>
      </c>
      <c r="E173" s="26">
        <v>-4571.4799999999996</v>
      </c>
      <c r="F173" s="26">
        <v>-2101.44</v>
      </c>
      <c r="G173" s="26">
        <v>-3480.0349999999999</v>
      </c>
      <c r="H173" s="26">
        <v>-7683.1090000000004</v>
      </c>
      <c r="I173" s="26">
        <v>-9416.7000000000007</v>
      </c>
      <c r="J173" s="26">
        <v>-7608.50387258714</v>
      </c>
      <c r="K173" s="26">
        <v>-8286.6965035017893</v>
      </c>
      <c r="L173" s="26">
        <v>-8388.0976642936184</v>
      </c>
      <c r="M173" s="26">
        <v>-8873.104252125353</v>
      </c>
      <c r="N173" s="26">
        <v>-9619.37772973356</v>
      </c>
      <c r="O173" s="26">
        <v>-10343.092701237681</v>
      </c>
      <c r="P173" s="26">
        <v>-7997.0677016036316</v>
      </c>
      <c r="Q173" s="26">
        <v>-6007.9487094550295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25">
      <c r="A174" s="27" t="s">
        <v>658</v>
      </c>
      <c r="B174" s="24">
        <v>-121.77049666666666</v>
      </c>
      <c r="C174" s="24">
        <v>-161.3591985185185</v>
      </c>
      <c r="D174" s="24">
        <v>-185.42682962962962</v>
      </c>
      <c r="E174" s="24">
        <v>-243.04378222222221</v>
      </c>
      <c r="F174" s="24">
        <v>-228.25564296296295</v>
      </c>
      <c r="G174" s="24">
        <v>-194.77389851851851</v>
      </c>
      <c r="H174" s="24">
        <v>-178.64200185185183</v>
      </c>
      <c r="I174" s="24">
        <v>-164.92649259259258</v>
      </c>
      <c r="J174" s="24">
        <v>-193.20285222222222</v>
      </c>
      <c r="K174" s="24">
        <v>-233.62921495762961</v>
      </c>
      <c r="L174" s="24">
        <v>-276.18260589362956</v>
      </c>
      <c r="M174" s="24">
        <v>-309.96320528038814</v>
      </c>
      <c r="N174" s="24">
        <v>-303.24521770471108</v>
      </c>
      <c r="O174" s="24">
        <v>-327.7464708147574</v>
      </c>
      <c r="P174" s="24">
        <v>-329.83409350315111</v>
      </c>
      <c r="Q174" s="24">
        <v>-242.73476065303512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25">
      <c r="A175" s="27" t="s">
        <v>662</v>
      </c>
      <c r="B175" s="26">
        <v>-329.35574925925926</v>
      </c>
      <c r="C175" s="26">
        <v>-424.3368048148148</v>
      </c>
      <c r="D175" s="26">
        <v>-440.48466999999999</v>
      </c>
      <c r="E175" s="26">
        <v>-432.35140222222219</v>
      </c>
      <c r="F175" s="26">
        <v>-266.64333888888893</v>
      </c>
      <c r="G175" s="26">
        <v>-344.1043381481482</v>
      </c>
      <c r="H175" s="26">
        <v>-420.96599666666663</v>
      </c>
      <c r="I175" s="26">
        <v>-353.93062888888886</v>
      </c>
      <c r="J175" s="26">
        <v>-291.33478777777782</v>
      </c>
      <c r="K175" s="26">
        <v>-457.6345160518519</v>
      </c>
      <c r="L175" s="26">
        <v>-388.16429708711109</v>
      </c>
      <c r="M175" s="26">
        <v>-485.81994340814799</v>
      </c>
      <c r="N175" s="26">
        <v>-482.83073591851849</v>
      </c>
      <c r="O175" s="26">
        <v>-509.35263290370364</v>
      </c>
      <c r="P175" s="26">
        <v>-444.40279259259256</v>
      </c>
      <c r="Q175" s="26">
        <v>-394.50295185185189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25">
      <c r="A176" s="27" t="s">
        <v>666</v>
      </c>
      <c r="B176" s="24">
        <v>-169.82332333333335</v>
      </c>
      <c r="C176" s="24">
        <v>-196.5236048148148</v>
      </c>
      <c r="D176" s="24">
        <v>-236.56368407407399</v>
      </c>
      <c r="E176" s="24">
        <v>-271.495727037037</v>
      </c>
      <c r="F176" s="24">
        <v>-240.45582185185185</v>
      </c>
      <c r="G176" s="24">
        <v>-252.71908259259257</v>
      </c>
      <c r="H176" s="24">
        <v>-248.86246666666665</v>
      </c>
      <c r="I176" s="24">
        <v>-267.23247407407405</v>
      </c>
      <c r="J176" s="24">
        <v>-280.10971037037035</v>
      </c>
      <c r="K176" s="24">
        <v>-269.97541405185189</v>
      </c>
      <c r="L176" s="24">
        <v>-248.47726731111112</v>
      </c>
      <c r="M176" s="24">
        <v>-248.38101883481477</v>
      </c>
      <c r="N176" s="24">
        <v>-246.51714375185185</v>
      </c>
      <c r="O176" s="24">
        <v>-265.49695836296297</v>
      </c>
      <c r="P176" s="24">
        <v>-256.8</v>
      </c>
      <c r="Q176" s="24">
        <v>-212.46296296296293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25">
      <c r="A177" s="27" t="s">
        <v>670</v>
      </c>
      <c r="B177" s="26">
        <v>-1121.713066</v>
      </c>
      <c r="C177" s="26">
        <v>-1448.1288</v>
      </c>
      <c r="D177" s="26">
        <v>1156.8352</v>
      </c>
      <c r="E177" s="26">
        <v>3441.1404000000002</v>
      </c>
      <c r="F177" s="26">
        <v>-270.89519999999999</v>
      </c>
      <c r="G177" s="26">
        <v>2564.9</v>
      </c>
      <c r="H177" s="26">
        <v>2065.8756790000002</v>
      </c>
      <c r="I177" s="26">
        <v>-4056.18084</v>
      </c>
      <c r="J177" s="26">
        <v>-3938.1678400000001</v>
      </c>
      <c r="K177" s="26">
        <v>-3652.1998800000001</v>
      </c>
      <c r="L177" s="26">
        <v>-5389.1925000000001</v>
      </c>
      <c r="M177" s="26">
        <v>-4385.9072999999999</v>
      </c>
      <c r="N177" s="26">
        <v>-4119.9206168467636</v>
      </c>
      <c r="O177" s="26">
        <v>-3580.3910370628</v>
      </c>
      <c r="P177" s="26">
        <v>-4619.9201377233403</v>
      </c>
      <c r="Q177" s="26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25">
      <c r="A178" s="27" t="s">
        <v>673</v>
      </c>
      <c r="B178" s="24">
        <v>22.400000000000031</v>
      </c>
      <c r="C178" s="24">
        <v>271.89999999999998</v>
      </c>
      <c r="D178" s="24">
        <v>314.2</v>
      </c>
      <c r="E178" s="24">
        <v>336.8</v>
      </c>
      <c r="F178" s="24">
        <v>11.1</v>
      </c>
      <c r="G178" s="24">
        <v>686.19784032374093</v>
      </c>
      <c r="H178" s="24">
        <v>967.81070770012582</v>
      </c>
      <c r="I178" s="24">
        <v>728.77685418094109</v>
      </c>
      <c r="J178" s="24">
        <v>291.0846906678878</v>
      </c>
      <c r="K178" s="24">
        <v>183.21761226456721</v>
      </c>
      <c r="L178" s="24">
        <v>-307.37429410717226</v>
      </c>
      <c r="M178" s="24">
        <v>237.78415611166125</v>
      </c>
      <c r="N178" s="24">
        <v>774.5</v>
      </c>
      <c r="O178" s="24">
        <v>662.25033928993503</v>
      </c>
      <c r="P178" s="24">
        <v>531.7491956067646</v>
      </c>
      <c r="Q178" s="24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25">
      <c r="A179" s="27" t="s">
        <v>676</v>
      </c>
      <c r="B179" s="26">
        <v>25879.578678030732</v>
      </c>
      <c r="C179" s="26">
        <v>28898.06544928081</v>
      </c>
      <c r="D179" s="26">
        <v>29369.879697975281</v>
      </c>
      <c r="E179" s="26">
        <v>29628.422562209536</v>
      </c>
      <c r="F179" s="26">
        <v>19440.469865741245</v>
      </c>
      <c r="G179" s="26">
        <v>20391.075750578835</v>
      </c>
      <c r="H179" s="26">
        <v>22353.5</v>
      </c>
      <c r="I179" s="26">
        <v>21948.268080597332</v>
      </c>
      <c r="J179" s="26">
        <v>18144.36711771967</v>
      </c>
      <c r="K179" s="26">
        <v>16932.368220642078</v>
      </c>
      <c r="L179" s="26">
        <v>11489.835287323765</v>
      </c>
      <c r="M179" s="26">
        <v>8472.0883146173455</v>
      </c>
      <c r="N179" s="26">
        <v>11161.670201296309</v>
      </c>
      <c r="O179" s="26">
        <v>11155.611931495185</v>
      </c>
      <c r="P179" s="26">
        <v>18179.052462505751</v>
      </c>
      <c r="Q179" s="26">
        <v>21114.708139775561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25">
      <c r="A180" s="27" t="s">
        <v>678</v>
      </c>
      <c r="B180" s="24">
        <v>12084.922654013157</v>
      </c>
      <c r="C180" s="24">
        <v>16641.125119035314</v>
      </c>
      <c r="D180" s="24">
        <v>26695.617155729971</v>
      </c>
      <c r="E180" s="24">
        <v>32375.615530541232</v>
      </c>
      <c r="F180" s="24">
        <v>19090.362115214597</v>
      </c>
      <c r="G180" s="24">
        <v>43805.345565052347</v>
      </c>
      <c r="H180" s="24">
        <v>40549.621670875582</v>
      </c>
      <c r="I180" s="24">
        <v>50789.981920834514</v>
      </c>
      <c r="J180" s="24">
        <v>62501.518762882049</v>
      </c>
      <c r="K180" s="24">
        <v>61791.669153446826</v>
      </c>
      <c r="L180" s="24">
        <v>61202.429996129074</v>
      </c>
      <c r="M180" s="24">
        <v>61190.951424586958</v>
      </c>
      <c r="N180" s="24">
        <v>63824.702225238587</v>
      </c>
      <c r="O180" s="24">
        <v>73376.120137266145</v>
      </c>
      <c r="P180" s="24">
        <v>75540.973339430144</v>
      </c>
      <c r="Q180" s="24">
        <v>68025.429408303185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25">
      <c r="A181" s="27" t="s">
        <v>679</v>
      </c>
      <c r="B181" s="26">
        <v>-140</v>
      </c>
      <c r="C181" s="26">
        <v>885.8</v>
      </c>
      <c r="D181" s="26">
        <v>-521.12525895190049</v>
      </c>
      <c r="E181" s="26">
        <v>-773.23617723588177</v>
      </c>
      <c r="F181" s="26">
        <v>-3049.0705030259569</v>
      </c>
      <c r="G181" s="26">
        <v>-3602.979467425007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25">
      <c r="A182" s="27" t="s">
        <v>690</v>
      </c>
      <c r="B182" s="24">
        <v>24510</v>
      </c>
      <c r="C182" s="24">
        <v>31431</v>
      </c>
      <c r="D182" s="24">
        <v>38464</v>
      </c>
      <c r="E182" s="24">
        <v>29126</v>
      </c>
      <c r="F182" s="24">
        <v>39372</v>
      </c>
      <c r="G182" s="24">
        <v>36886</v>
      </c>
      <c r="H182" s="24">
        <v>39648</v>
      </c>
      <c r="I182" s="24">
        <v>49290</v>
      </c>
      <c r="J182" s="24">
        <v>54578</v>
      </c>
      <c r="K182" s="24">
        <v>60249</v>
      </c>
      <c r="L182" s="24">
        <v>73139</v>
      </c>
      <c r="M182" s="24">
        <v>70960</v>
      </c>
      <c r="N182" s="24">
        <v>81258</v>
      </c>
      <c r="O182" s="24">
        <v>67034</v>
      </c>
      <c r="P182" s="24">
        <v>57671</v>
      </c>
      <c r="Q182" s="24">
        <v>74742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25">
      <c r="A183" s="27" t="s">
        <v>707</v>
      </c>
      <c r="B183" s="26">
        <v>-788.32478185599996</v>
      </c>
      <c r="C183" s="26">
        <v>-1220.856542756</v>
      </c>
      <c r="D183" s="26">
        <v>-2174.7871011500001</v>
      </c>
      <c r="E183" s="26">
        <v>-3036.0951638350002</v>
      </c>
      <c r="F183" s="26">
        <v>-2122.2054378379999</v>
      </c>
      <c r="G183" s="26">
        <v>-2474.6999999999998</v>
      </c>
      <c r="H183" s="26">
        <v>-3013.7843567043401</v>
      </c>
      <c r="I183" s="26">
        <v>-3581.5188724125128</v>
      </c>
      <c r="J183" s="26">
        <v>-3985.9725119631148</v>
      </c>
      <c r="K183" s="26">
        <v>-3071.9423681707262</v>
      </c>
      <c r="L183" s="26">
        <v>-2290.054218774294</v>
      </c>
      <c r="M183" s="26">
        <v>-1885.1334357284022</v>
      </c>
      <c r="N183" s="26">
        <v>-1516.7587529820271</v>
      </c>
      <c r="O183" s="26">
        <v>-1889.538718149573</v>
      </c>
      <c r="P183" s="26">
        <v>-1919.8924533306317</v>
      </c>
      <c r="Q183" s="26">
        <v>-1444.880656861523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25">
      <c r="A184" s="27" t="s">
        <v>709</v>
      </c>
      <c r="B184" s="24">
        <v>-1295.0738609284201</v>
      </c>
      <c r="C184" s="24">
        <v>-1946.48861048208</v>
      </c>
      <c r="D184" s="24">
        <v>-2634.0795780675203</v>
      </c>
      <c r="E184" s="24">
        <v>-3433.5125462673896</v>
      </c>
      <c r="F184" s="24">
        <v>-2536.0565768046599</v>
      </c>
      <c r="G184" s="24">
        <v>-2841.2</v>
      </c>
      <c r="H184" s="24">
        <v>-4729.5834554774501</v>
      </c>
      <c r="I184" s="24">
        <v>-4429.9191543181496</v>
      </c>
      <c r="J184" s="24">
        <v>-5771.0522485186102</v>
      </c>
      <c r="K184" s="24">
        <v>-5757.4966586168202</v>
      </c>
      <c r="L184" s="24">
        <v>-5016.3200662605204</v>
      </c>
      <c r="M184" s="24">
        <v>-3589.7807294637146</v>
      </c>
      <c r="N184" s="24">
        <v>-3354.6483243993052</v>
      </c>
      <c r="O184" s="24">
        <v>-3853.5050103008221</v>
      </c>
      <c r="P184" s="24">
        <v>-3222.3991168869848</v>
      </c>
      <c r="Q184" s="24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25">
      <c r="A185" s="27" t="s">
        <v>712</v>
      </c>
      <c r="B185" s="26">
        <v>3401.9</v>
      </c>
      <c r="C185" s="26">
        <v>13669.570000000029</v>
      </c>
      <c r="D185" s="26">
        <v>26640.3</v>
      </c>
      <c r="E185" s="26">
        <v>17348.110000000019</v>
      </c>
      <c r="F185" s="26">
        <v>31202.27</v>
      </c>
      <c r="G185" s="26">
        <v>26677.71</v>
      </c>
      <c r="H185" s="26">
        <v>12185.61000000001</v>
      </c>
      <c r="I185" s="26">
        <v>30.070436826740266</v>
      </c>
      <c r="J185" s="26">
        <v>39.589416647630216</v>
      </c>
      <c r="K185" s="26">
        <v>17215.8778795615</v>
      </c>
      <c r="L185" s="26">
        <v>26116.490036839099</v>
      </c>
      <c r="M185" s="26">
        <v>35776.081543956054</v>
      </c>
      <c r="N185" s="26">
        <v>32581.233623818822</v>
      </c>
      <c r="O185" s="26">
        <v>22387.658665900748</v>
      </c>
      <c r="P185" s="26">
        <v>26724.5122845023</v>
      </c>
      <c r="Q185" s="26">
        <v>39820.324895834521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25">
      <c r="A186" s="27" t="s">
        <v>714</v>
      </c>
      <c r="B186" s="24"/>
      <c r="C186" s="24">
        <v>-91.352469823219195</v>
      </c>
      <c r="D186" s="24">
        <v>-169.016981706801</v>
      </c>
      <c r="E186" s="24">
        <v>-296.877162775263</v>
      </c>
      <c r="F186" s="24">
        <v>-323.02454770308731</v>
      </c>
      <c r="G186" s="24">
        <v>-280.36765437764859</v>
      </c>
      <c r="H186" s="24">
        <v>-373.2605696583193</v>
      </c>
      <c r="I186" s="24">
        <v>-638.35326802452801</v>
      </c>
      <c r="J186" s="24">
        <v>-678.53415287526593</v>
      </c>
      <c r="K186" s="24">
        <v>-748.75790662770908</v>
      </c>
      <c r="L186" s="24">
        <v>-634.9</v>
      </c>
      <c r="M186" s="24">
        <v>-538.57119999999998</v>
      </c>
      <c r="N186" s="24">
        <v>-664.487235295917</v>
      </c>
      <c r="O186" s="24">
        <v>-588.56791722350897</v>
      </c>
      <c r="P186" s="24">
        <v>-566.49848716042902</v>
      </c>
      <c r="Q186" s="24">
        <v>-509.93981896778905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25">
      <c r="A187" s="27" t="s">
        <v>717</v>
      </c>
      <c r="B187" s="26">
        <v>-283.44711619929774</v>
      </c>
      <c r="C187" s="26">
        <v>-318.99685703579053</v>
      </c>
      <c r="D187" s="26">
        <v>-395.60533142921253</v>
      </c>
      <c r="E187" s="26">
        <v>-456.48823339439417</v>
      </c>
      <c r="F187" s="26">
        <v>-413.79931857553265</v>
      </c>
      <c r="G187" s="26">
        <v>-448.67258892199885</v>
      </c>
      <c r="H187" s="26">
        <v>-842.1</v>
      </c>
      <c r="I187" s="26">
        <v>-557.93785826346198</v>
      </c>
      <c r="J187" s="26">
        <v>-870.71764264232934</v>
      </c>
      <c r="K187" s="26">
        <v>-887.87409657953481</v>
      </c>
      <c r="L187" s="26">
        <v>-1033.1337073480424</v>
      </c>
      <c r="M187" s="26">
        <v>-964.67641433037568</v>
      </c>
      <c r="N187" s="26">
        <v>-643.77134312912438</v>
      </c>
      <c r="O187" s="26">
        <v>-782.47342624768112</v>
      </c>
      <c r="P187" s="26"/>
      <c r="Q187" s="26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25">
      <c r="A188" s="27" t="s">
        <v>721</v>
      </c>
      <c r="B188" s="24">
        <v>-87.80541175606578</v>
      </c>
      <c r="C188" s="24">
        <v>-111.74718770173428</v>
      </c>
      <c r="D188" s="24">
        <v>-125.23690121567812</v>
      </c>
      <c r="E188" s="24">
        <v>-159.89967069227154</v>
      </c>
      <c r="F188" s="24">
        <v>-178.22961176319575</v>
      </c>
      <c r="G188" s="24">
        <v>-168.05635040913526</v>
      </c>
      <c r="H188" s="24">
        <v>-189.9</v>
      </c>
      <c r="I188" s="24">
        <v>-186.55861512781897</v>
      </c>
      <c r="J188" s="24">
        <v>-172.44646292430369</v>
      </c>
      <c r="K188" s="24">
        <v>-169.81270543199679</v>
      </c>
      <c r="L188" s="24">
        <v>-180.69229916306915</v>
      </c>
      <c r="M188" s="24">
        <v>-167.60400646078247</v>
      </c>
      <c r="N188" s="24">
        <v>-185.29202362651682</v>
      </c>
      <c r="O188" s="24">
        <v>-202.5467850453974</v>
      </c>
      <c r="P188" s="24">
        <v>-205.63734470322603</v>
      </c>
      <c r="Q188" s="24">
        <v>-191.26314222236425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25">
      <c r="A189" s="27" t="s">
        <v>723</v>
      </c>
      <c r="B189" s="26">
        <v>4271.9468096651699</v>
      </c>
      <c r="C189" s="26">
        <v>7573.8221937938997</v>
      </c>
      <c r="D189" s="26">
        <v>5535.3607806821001</v>
      </c>
      <c r="E189" s="26">
        <v>9069.6289226858989</v>
      </c>
      <c r="F189" s="26">
        <v>2241.3760472720901</v>
      </c>
      <c r="G189" s="26">
        <v>4737.9273221487001</v>
      </c>
      <c r="H189" s="26">
        <v>8908.2999999999993</v>
      </c>
      <c r="I189" s="26">
        <v>7498.9075670544098</v>
      </c>
      <c r="J189" s="26">
        <v>8635.5283731157306</v>
      </c>
      <c r="K189" s="26">
        <v>7379.9704834075301</v>
      </c>
      <c r="L189" s="26">
        <v>4197.3258817598544</v>
      </c>
      <c r="M189" s="26">
        <v>1415.6688485855479</v>
      </c>
      <c r="N189" s="26">
        <v>3192.9953963986</v>
      </c>
      <c r="O189" s="26">
        <v>4124.1930860751345</v>
      </c>
      <c r="P189" s="26">
        <v>2730.563042628005</v>
      </c>
      <c r="Q189" s="26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25">
      <c r="A190" s="27" t="s">
        <v>726</v>
      </c>
      <c r="B190" s="24">
        <v>-1903.2191763224869</v>
      </c>
      <c r="C190" s="24">
        <v>-2464.0408707574979</v>
      </c>
      <c r="D190" s="24">
        <v>-2831.6044822226468</v>
      </c>
      <c r="E190" s="24">
        <v>-3945.1632320417634</v>
      </c>
      <c r="F190" s="24">
        <v>-3636.0000740589885</v>
      </c>
      <c r="G190" s="24">
        <v>-4512.0162079083402</v>
      </c>
      <c r="H190" s="24">
        <v>-4746.6821362188875</v>
      </c>
      <c r="I190" s="24">
        <v>-6030.5719026607549</v>
      </c>
      <c r="J190" s="24">
        <v>-5835.5038751737675</v>
      </c>
      <c r="K190" s="24">
        <v>-6561.5032323619043</v>
      </c>
      <c r="L190" s="24">
        <v>-4944.6759701777855</v>
      </c>
      <c r="M190" s="24">
        <v>-4724.3680265669418</v>
      </c>
      <c r="N190" s="24">
        <v>-5226.241772321936</v>
      </c>
      <c r="O190" s="24">
        <v>-5870.9795229579522</v>
      </c>
      <c r="P190" s="24">
        <v>-5372.6557086547164</v>
      </c>
      <c r="Q190" s="24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25">
      <c r="A191" s="27" t="s">
        <v>728</v>
      </c>
      <c r="B191" s="26">
        <v>-32936</v>
      </c>
      <c r="C191" s="26">
        <v>-40894</v>
      </c>
      <c r="D191" s="26">
        <v>-46831</v>
      </c>
      <c r="E191" s="26">
        <v>-52917</v>
      </c>
      <c r="F191" s="26">
        <v>-24762</v>
      </c>
      <c r="G191" s="26">
        <v>-56325</v>
      </c>
      <c r="H191" s="26">
        <v>-89160</v>
      </c>
      <c r="I191" s="26">
        <v>-65367</v>
      </c>
      <c r="J191" s="26">
        <v>-81885</v>
      </c>
      <c r="K191" s="26">
        <v>-66572</v>
      </c>
      <c r="L191" s="26">
        <v>-49009</v>
      </c>
      <c r="M191" s="26">
        <v>-39923</v>
      </c>
      <c r="N191" s="26">
        <v>-58575</v>
      </c>
      <c r="O191" s="26">
        <v>-40726</v>
      </c>
      <c r="P191" s="26">
        <v>-16751</v>
      </c>
      <c r="Q191" s="26">
        <v>-37849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25">
      <c r="A192" s="27" t="s">
        <v>730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4.25" customHeight="1" x14ac:dyDescent="0.25">
      <c r="A193" s="27" t="s">
        <v>747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-397.7</v>
      </c>
      <c r="L193" s="26">
        <v>-390.241174</v>
      </c>
      <c r="M193" s="26">
        <v>-373.36700000000002</v>
      </c>
      <c r="N193" s="26">
        <v>-416.11189999999999</v>
      </c>
      <c r="O193" s="26">
        <v>-464.01240000000001</v>
      </c>
      <c r="P193" s="26"/>
      <c r="Q193" s="26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4.25" customHeight="1" x14ac:dyDescent="0.25">
      <c r="A194" s="27" t="s">
        <v>760</v>
      </c>
      <c r="B194" s="24">
        <v>-10.361716733445027</v>
      </c>
      <c r="C194" s="24">
        <v>-9.2624957885970609</v>
      </c>
      <c r="D194" s="24">
        <v>-9.3591813048999128</v>
      </c>
      <c r="E194" s="24">
        <v>-9.0732566936374699</v>
      </c>
      <c r="F194" s="24">
        <v>-21.084426923266431</v>
      </c>
      <c r="G194" s="24">
        <v>-8.3959046736130087</v>
      </c>
      <c r="H194" s="24">
        <v>-10.624578778291658</v>
      </c>
      <c r="I194" s="24">
        <v>-1.5535486063418207</v>
      </c>
      <c r="J194" s="24">
        <v>-16.912020805896855</v>
      </c>
      <c r="K194" s="24">
        <v>-17.565571284154526</v>
      </c>
      <c r="L194" s="24">
        <v>-42.562456955780227</v>
      </c>
      <c r="M194" s="24">
        <v>-19.339219275552537</v>
      </c>
      <c r="N194" s="24">
        <v>-19.942426571710616</v>
      </c>
      <c r="O194" s="24">
        <v>-18.466411118793125</v>
      </c>
      <c r="P194" s="24">
        <v>-35.924002162353062</v>
      </c>
      <c r="Q194" s="24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4.25" customHeight="1" x14ac:dyDescent="0.25">
      <c r="A195" s="27" t="s">
        <v>762</v>
      </c>
      <c r="B195" s="26">
        <v>-729.70950818029701</v>
      </c>
      <c r="C195" s="26">
        <v>-1027.9369460119069</v>
      </c>
      <c r="D195" s="26">
        <v>-1182.0231869602399</v>
      </c>
      <c r="E195" s="26">
        <v>-1835.1367877162199</v>
      </c>
      <c r="F195" s="26">
        <v>-1508.6807551750871</v>
      </c>
      <c r="G195" s="26">
        <v>-2211.7168819621929</v>
      </c>
      <c r="H195" s="26">
        <v>-2477.5917011726669</v>
      </c>
      <c r="I195" s="26">
        <v>-2451.0641346984758</v>
      </c>
      <c r="J195" s="26">
        <v>-2145.4031061282949</v>
      </c>
      <c r="K195" s="26">
        <v>-2374.8435804974433</v>
      </c>
      <c r="L195" s="26">
        <v>-2288.20510819315</v>
      </c>
      <c r="M195" s="26">
        <v>-1597.1015509022961</v>
      </c>
      <c r="N195" s="26">
        <v>-1714.435952655467</v>
      </c>
      <c r="O195" s="26">
        <v>-2458.1098391765049</v>
      </c>
      <c r="P195" s="26">
        <v>-2757.4644151051662</v>
      </c>
      <c r="Q195" s="26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4.25" customHeight="1" x14ac:dyDescent="0.25">
      <c r="A196" s="27" t="s">
        <v>764</v>
      </c>
      <c r="B196" s="24">
        <v>-2193</v>
      </c>
      <c r="C196" s="24">
        <v>-6046</v>
      </c>
      <c r="D196" s="24">
        <v>-11585</v>
      </c>
      <c r="E196" s="24">
        <v>-17452</v>
      </c>
      <c r="F196" s="24">
        <v>-5343</v>
      </c>
      <c r="G196" s="24">
        <v>-9597</v>
      </c>
      <c r="H196" s="24">
        <v>-18031</v>
      </c>
      <c r="I196" s="24">
        <v>-21846</v>
      </c>
      <c r="J196" s="24">
        <v>-22128</v>
      </c>
      <c r="K196" s="24">
        <v>-7128</v>
      </c>
      <c r="L196" s="24">
        <v>-3455</v>
      </c>
      <c r="M196" s="24">
        <v>-6942</v>
      </c>
      <c r="N196" s="24">
        <v>-9663</v>
      </c>
      <c r="O196" s="24">
        <v>-12714</v>
      </c>
      <c r="P196" s="24">
        <v>-14261</v>
      </c>
      <c r="Q196" s="24">
        <v>-6604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4.25" customHeight="1" x14ac:dyDescent="0.25">
      <c r="A197" s="27" t="s">
        <v>765</v>
      </c>
      <c r="B197" s="26">
        <v>-127337.86317611065</v>
      </c>
      <c r="C197" s="26">
        <v>-145059.11278862011</v>
      </c>
      <c r="D197" s="26">
        <v>-178449.76470827815</v>
      </c>
      <c r="E197" s="26">
        <v>-168697.42738241993</v>
      </c>
      <c r="F197" s="26">
        <v>-132744.5330818317</v>
      </c>
      <c r="G197" s="26">
        <v>-147617.60597348094</v>
      </c>
      <c r="H197" s="26">
        <v>-155842.00533647373</v>
      </c>
      <c r="I197" s="26">
        <v>-168141.8898316978</v>
      </c>
      <c r="J197" s="26">
        <v>-186473.98163764161</v>
      </c>
      <c r="K197" s="26">
        <v>-198875.60629761626</v>
      </c>
      <c r="L197" s="26">
        <v>-177356.65824307135</v>
      </c>
      <c r="M197" s="26">
        <v>-179292.71920313613</v>
      </c>
      <c r="N197" s="26">
        <v>-174421.32857735635</v>
      </c>
      <c r="O197" s="26">
        <v>-182425.30485513617</v>
      </c>
      <c r="P197" s="26">
        <v>-167288.88237986912</v>
      </c>
      <c r="Q197" s="26">
        <v>-148740.1913451732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4.25" customHeight="1" x14ac:dyDescent="0.25">
      <c r="A198" s="27" t="s">
        <v>766</v>
      </c>
      <c r="B198" s="24">
        <v>-782805</v>
      </c>
      <c r="C198" s="24">
        <v>-837288</v>
      </c>
      <c r="D198" s="24">
        <v>-821193</v>
      </c>
      <c r="E198" s="24">
        <v>-832492</v>
      </c>
      <c r="F198" s="24">
        <v>-509696</v>
      </c>
      <c r="G198" s="24">
        <v>-648673</v>
      </c>
      <c r="H198" s="24">
        <v>-740997</v>
      </c>
      <c r="I198" s="24">
        <v>-741118</v>
      </c>
      <c r="J198" s="24">
        <v>-700538</v>
      </c>
      <c r="K198" s="24">
        <v>-749917</v>
      </c>
      <c r="L198" s="24">
        <v>-761866</v>
      </c>
      <c r="M198" s="24">
        <v>-749801</v>
      </c>
      <c r="N198" s="24">
        <v>-799340</v>
      </c>
      <c r="O198" s="24">
        <v>-880302</v>
      </c>
      <c r="P198" s="24">
        <v>-864332</v>
      </c>
      <c r="Q198" s="24">
        <v>-915573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4.25" customHeight="1" x14ac:dyDescent="0.25">
      <c r="A199" s="27" t="s">
        <v>767</v>
      </c>
      <c r="B199" s="26">
        <v>20.819494027351499</v>
      </c>
      <c r="C199" s="26">
        <v>-498.65105621565738</v>
      </c>
      <c r="D199" s="26">
        <v>-545.48582077492995</v>
      </c>
      <c r="E199" s="26">
        <v>-1714.2076248240903</v>
      </c>
      <c r="F199" s="26">
        <v>-503.8576270164902</v>
      </c>
      <c r="G199" s="26">
        <v>-527.00333995724031</v>
      </c>
      <c r="H199" s="26">
        <v>-1430.5385228868593</v>
      </c>
      <c r="I199" s="26">
        <v>347.9</v>
      </c>
      <c r="J199" s="26">
        <v>878.38572329054693</v>
      </c>
      <c r="K199" s="26">
        <v>1868.513872405086</v>
      </c>
      <c r="L199" s="26">
        <v>1329.0938764605851</v>
      </c>
      <c r="M199" s="26">
        <v>2049.9966838084401</v>
      </c>
      <c r="N199" s="26">
        <v>1975.51384258557</v>
      </c>
      <c r="O199" s="26">
        <v>2291.5779095040521</v>
      </c>
      <c r="P199" s="26">
        <v>3069.6621358696798</v>
      </c>
      <c r="Q199" s="26">
        <v>2191.1503018938697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4.25" customHeight="1" x14ac:dyDescent="0.25">
      <c r="A200" s="27" t="s">
        <v>769</v>
      </c>
      <c r="B200" s="24"/>
      <c r="C200" s="24"/>
      <c r="D200" s="24"/>
      <c r="E200" s="24"/>
      <c r="F200" s="24"/>
      <c r="G200" s="24">
        <v>912.96196680584046</v>
      </c>
      <c r="H200" s="24">
        <v>-67.941060870845789</v>
      </c>
      <c r="I200" s="24">
        <v>-2497.090927857214</v>
      </c>
      <c r="J200" s="24">
        <v>-2812.0843423728033</v>
      </c>
      <c r="K200" s="24">
        <v>-2957.8694520711579</v>
      </c>
      <c r="L200" s="24">
        <v>-2094.5007118403832</v>
      </c>
      <c r="M200" s="24">
        <v>-2392.1</v>
      </c>
      <c r="N200" s="24">
        <v>-2215.7868142673333</v>
      </c>
      <c r="O200" s="24">
        <v>-6866.8552607349793</v>
      </c>
      <c r="P200" s="24">
        <v>-7291.3253004299413</v>
      </c>
      <c r="Q200" s="24">
        <v>-6225.1632691949053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4.25" customHeight="1" x14ac:dyDescent="0.25">
      <c r="A201" s="27" t="s">
        <v>776</v>
      </c>
      <c r="B201" s="26">
        <v>-93.033382901518607</v>
      </c>
      <c r="C201" s="26">
        <v>-109.86002450630293</v>
      </c>
      <c r="D201" s="26">
        <v>-142.9313136629699</v>
      </c>
      <c r="E201" s="26">
        <v>-275.89146592043909</v>
      </c>
      <c r="F201" s="26">
        <v>-131.9323192498309</v>
      </c>
      <c r="G201" s="26">
        <v>-195</v>
      </c>
      <c r="H201" s="26">
        <v>-192.71884584658349</v>
      </c>
      <c r="I201" s="26">
        <v>-198.52966731295027</v>
      </c>
      <c r="J201" s="26">
        <v>-228.93962595166195</v>
      </c>
      <c r="K201" s="26">
        <v>-205.96612843717472</v>
      </c>
      <c r="L201" s="26">
        <v>-270.29862798954207</v>
      </c>
      <c r="M201" s="26">
        <v>-270.40084522718723</v>
      </c>
      <c r="N201" s="26">
        <v>-256.08944677686048</v>
      </c>
      <c r="O201" s="26">
        <v>-239.67785048733955</v>
      </c>
      <c r="P201" s="26">
        <v>-275.50190502630869</v>
      </c>
      <c r="Q201" s="26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4.25" customHeight="1" x14ac:dyDescent="0.25">
      <c r="A202" s="27" t="s">
        <v>779</v>
      </c>
      <c r="B202" s="24">
        <v>31710</v>
      </c>
      <c r="C202" s="24">
        <v>32027</v>
      </c>
      <c r="D202" s="24">
        <v>22825</v>
      </c>
      <c r="E202" s="24">
        <v>44884</v>
      </c>
      <c r="F202" s="24">
        <v>16930</v>
      </c>
      <c r="G202" s="24">
        <v>25181</v>
      </c>
      <c r="H202" s="24">
        <v>41200</v>
      </c>
      <c r="I202" s="24">
        <v>31956</v>
      </c>
      <c r="J202" s="24">
        <v>31598</v>
      </c>
      <c r="K202" s="24">
        <v>27449</v>
      </c>
      <c r="L202" s="24">
        <v>3956</v>
      </c>
      <c r="M202" s="24">
        <v>11061</v>
      </c>
      <c r="N202" s="24"/>
      <c r="O202" s="24"/>
      <c r="P202" s="24"/>
      <c r="Q202" s="24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4.25" customHeight="1" x14ac:dyDescent="0.25">
      <c r="A203" s="27" t="s">
        <v>785</v>
      </c>
      <c r="B203" s="26">
        <v>-2439.1890000000094</v>
      </c>
      <c r="C203" s="26">
        <v>-2775.5590000000002</v>
      </c>
      <c r="D203" s="26">
        <v>-10438.1</v>
      </c>
      <c r="E203" s="26">
        <v>-12783</v>
      </c>
      <c r="F203" s="26">
        <v>-7607</v>
      </c>
      <c r="G203" s="26">
        <v>-5136</v>
      </c>
      <c r="H203" s="26">
        <v>-450</v>
      </c>
      <c r="I203" s="26">
        <v>9913</v>
      </c>
      <c r="J203" s="26">
        <v>8713</v>
      </c>
      <c r="K203" s="26">
        <v>12126</v>
      </c>
      <c r="L203" s="26">
        <v>7374</v>
      </c>
      <c r="M203" s="26">
        <v>11042</v>
      </c>
      <c r="N203" s="26">
        <v>10846</v>
      </c>
      <c r="O203" s="26">
        <v>16539.62900000003</v>
      </c>
      <c r="P203" s="26">
        <v>21494.247000000032</v>
      </c>
      <c r="Q203" s="26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4.25" customHeight="1" x14ac:dyDescent="0.25">
      <c r="A204" s="27" t="s">
        <v>788</v>
      </c>
      <c r="B204" s="24">
        <v>-2618.4561141229701</v>
      </c>
      <c r="C204" s="24">
        <v>-2666.32221101389</v>
      </c>
      <c r="D204" s="24">
        <v>-2837.9298826692198</v>
      </c>
      <c r="E204" s="24">
        <v>-3132.0897936799697</v>
      </c>
      <c r="F204" s="24">
        <v>-3373.6720831724301</v>
      </c>
      <c r="G204" s="24">
        <v>-3454.5250350361298</v>
      </c>
      <c r="H204" s="24">
        <v>-3781.0084779959002</v>
      </c>
      <c r="I204" s="24">
        <v>-4137.0737721841733</v>
      </c>
      <c r="J204" s="24">
        <v>-4681.6290476536997</v>
      </c>
      <c r="K204" s="24">
        <v>-4853.2393220521699</v>
      </c>
      <c r="L204" s="24">
        <v>-4505.1392428691706</v>
      </c>
      <c r="M204" s="24">
        <v>-4751.3513358149794</v>
      </c>
      <c r="N204" s="24">
        <v>-4986.2516275142607</v>
      </c>
      <c r="O204" s="24">
        <v>-5393.7168351495102</v>
      </c>
      <c r="P204" s="24">
        <v>-5459.4381913244797</v>
      </c>
      <c r="Q204" s="24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4.25" customHeight="1" x14ac:dyDescent="0.25">
      <c r="A205" s="27" t="s">
        <v>824</v>
      </c>
      <c r="B205" s="26">
        <v>1700.2943370538319</v>
      </c>
      <c r="C205" s="26">
        <v>1390.28</v>
      </c>
      <c r="D205" s="26">
        <v>-440.74</v>
      </c>
      <c r="E205" s="26">
        <v>-356.91</v>
      </c>
      <c r="F205" s="26">
        <v>-1986.7946740458196</v>
      </c>
      <c r="G205" s="26">
        <v>-824.64850534227082</v>
      </c>
      <c r="H205" s="26">
        <v>574.1709085451696</v>
      </c>
      <c r="I205" s="26">
        <v>-3546.1645319142699</v>
      </c>
      <c r="J205" s="26">
        <v>-2914.2951465249689</v>
      </c>
      <c r="K205" s="26">
        <v>-4776.5013731106501</v>
      </c>
      <c r="L205" s="26">
        <v>-4983.8965146818236</v>
      </c>
      <c r="M205" s="26">
        <v>-6325.4448000000002</v>
      </c>
      <c r="N205" s="26"/>
      <c r="O205" s="26"/>
      <c r="P205" s="26"/>
      <c r="Q205" s="26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4.25" customHeight="1" x14ac:dyDescent="0.25">
      <c r="A206" s="27" t="s">
        <v>846</v>
      </c>
      <c r="B206" s="26">
        <v>117.5</v>
      </c>
      <c r="C206" s="26">
        <v>1349.0040855560001</v>
      </c>
      <c r="D206" s="26">
        <v>945.07882470000004</v>
      </c>
      <c r="E206" s="26">
        <v>458.87021860000004</v>
      </c>
      <c r="F206" s="26">
        <v>958.50768220938096</v>
      </c>
      <c r="G206" s="26">
        <v>2773.5877485666656</v>
      </c>
      <c r="H206" s="26">
        <v>2299.390819200345</v>
      </c>
      <c r="I206" s="26">
        <v>1595.2568035163788</v>
      </c>
      <c r="J206" s="26">
        <v>1648.0122648917502</v>
      </c>
      <c r="K206" s="26">
        <v>1625.3566609877382</v>
      </c>
      <c r="L206" s="26">
        <v>-74.259762401270294</v>
      </c>
      <c r="M206" s="26">
        <v>-3.7105352251001</v>
      </c>
      <c r="N206" s="26">
        <v>960.18067934885096</v>
      </c>
      <c r="O206" s="26">
        <v>513.90377556091346</v>
      </c>
      <c r="P206" s="26">
        <v>744.3454761467151</v>
      </c>
      <c r="Q206" s="26">
        <v>3221.2572480752547</v>
      </c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5">
      <c r="A207" s="25" t="s">
        <v>848</v>
      </c>
      <c r="B207" s="24"/>
      <c r="C207" s="24"/>
      <c r="D207" s="24"/>
      <c r="E207" s="24"/>
      <c r="F207" s="24">
        <v>-1518.6</v>
      </c>
      <c r="G207" s="24">
        <v>-1799.98031420803</v>
      </c>
      <c r="H207" s="24">
        <v>-2888.3269759283698</v>
      </c>
      <c r="I207" s="24">
        <v>-2614.64906516061</v>
      </c>
      <c r="J207" s="24">
        <v>-2862.1994149267302</v>
      </c>
      <c r="K207" s="24">
        <v>-2551.6863105166799</v>
      </c>
      <c r="L207" s="24">
        <v>-2402.6211959184297</v>
      </c>
      <c r="M207" s="24">
        <v>-1499.9692175718999</v>
      </c>
      <c r="N207" s="24">
        <v>-1170.4966499450159</v>
      </c>
      <c r="O207" s="24"/>
      <c r="P207" s="24"/>
      <c r="Q207" s="24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3.5" customHeight="1" x14ac:dyDescent="0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25">
      <c r="A209" s="59" t="s">
        <v>857</v>
      </c>
      <c r="B209" s="59"/>
      <c r="C209" s="59"/>
      <c r="D209" s="59"/>
      <c r="E209" s="59"/>
      <c r="F209" s="59"/>
      <c r="G209" s="59"/>
      <c r="H209" s="59"/>
      <c r="I209" s="59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25">
      <c r="A210" s="21" t="s">
        <v>858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25">
      <c r="A211" s="59" t="s">
        <v>859</v>
      </c>
      <c r="B211" s="59"/>
      <c r="C211" s="59"/>
      <c r="D211" s="59"/>
      <c r="E211" s="59"/>
      <c r="F211" s="59"/>
      <c r="G211" s="59"/>
      <c r="H211" s="59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25">
      <c r="A212" s="64" t="s">
        <v>860</v>
      </c>
      <c r="B212" s="64"/>
      <c r="C212" s="64"/>
      <c r="D212" s="64"/>
      <c r="E212" s="64"/>
      <c r="F212" s="64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25">
      <c r="A213" s="59" t="s">
        <v>1400</v>
      </c>
      <c r="B213" s="59"/>
      <c r="C213" s="59"/>
      <c r="D213" s="59"/>
      <c r="E213" s="5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F4DC1-D110-47E0-B80E-BDA6BFA68386}">
  <dimension ref="A1:Z213"/>
  <sheetViews>
    <sheetView showGridLines="0" workbookViewId="0">
      <pane xSplit="1" ySplit="5" topLeftCell="F86" activePane="bottomRight" state="frozen"/>
      <selection pane="topRight"/>
      <selection pane="bottomLeft"/>
      <selection pane="bottomRight" activeCell="Q146" sqref="Q146"/>
    </sheetView>
  </sheetViews>
  <sheetFormatPr defaultColWidth="10.1796875" defaultRowHeight="14.5" customHeight="1" x14ac:dyDescent="0.25"/>
  <cols>
    <col min="1" max="1" width="34" style="20" customWidth="1"/>
    <col min="2" max="2" width="10.81640625" style="20" customWidth="1"/>
    <col min="3" max="3" width="10.26953125" style="20" customWidth="1"/>
    <col min="4" max="4" width="10" style="20" customWidth="1"/>
    <col min="5" max="5" width="10.26953125" style="20" customWidth="1"/>
    <col min="6" max="7" width="10.81640625" style="20" customWidth="1"/>
    <col min="8" max="9" width="10" style="20" customWidth="1"/>
    <col min="10" max="11" width="10.81640625" style="20" customWidth="1"/>
    <col min="12" max="17" width="10.26953125" style="20" customWidth="1"/>
    <col min="18" max="18" width="9.453125" style="20" customWidth="1"/>
    <col min="19" max="21" width="11.54296875" style="20" customWidth="1"/>
    <col min="22" max="22" width="10.26953125" style="20" customWidth="1"/>
    <col min="23" max="26" width="11.54296875" style="20" customWidth="1"/>
    <col min="27" max="16384" width="10.1796875" style="20"/>
  </cols>
  <sheetData>
    <row r="1" spans="1:26" ht="19.5" customHeight="1" x14ac:dyDescent="0.25">
      <c r="A1" s="58" t="s">
        <v>1405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</row>
    <row r="6" spans="1:26" ht="14.25" customHeight="1" x14ac:dyDescent="0.25">
      <c r="A6" s="28" t="s">
        <v>19</v>
      </c>
      <c r="B6" s="26"/>
      <c r="C6" s="26"/>
      <c r="D6" s="26"/>
      <c r="E6" s="26">
        <v>538</v>
      </c>
      <c r="F6" s="26">
        <v>850.61576189176628</v>
      </c>
      <c r="G6" s="26">
        <v>1047.0732536688572</v>
      </c>
      <c r="H6" s="26">
        <v>1040.2700749836549</v>
      </c>
      <c r="I6" s="26">
        <v>73.483586562684508</v>
      </c>
      <c r="J6" s="26">
        <v>-651.14815782792698</v>
      </c>
      <c r="K6" s="26">
        <v>-155.01866400969172</v>
      </c>
      <c r="L6" s="26">
        <v>-376.64651052436892</v>
      </c>
      <c r="M6" s="26">
        <v>-596.48765580593897</v>
      </c>
      <c r="N6" s="26">
        <v>-871.308253022803</v>
      </c>
      <c r="O6" s="26">
        <v>-653.74512997827276</v>
      </c>
      <c r="P6" s="26">
        <v>-560.86321429241298</v>
      </c>
      <c r="Q6" s="26">
        <v>-403.91893212107749</v>
      </c>
      <c r="R6" s="21"/>
      <c r="S6" s="21"/>
      <c r="T6" s="21"/>
      <c r="U6" s="21"/>
      <c r="V6" s="21"/>
      <c r="W6" s="21"/>
      <c r="X6" s="21"/>
      <c r="Y6" s="21"/>
      <c r="Z6" s="21"/>
    </row>
    <row r="7" spans="1:26" ht="14.25" customHeight="1" x14ac:dyDescent="0.25">
      <c r="A7" s="27" t="s">
        <v>24</v>
      </c>
      <c r="B7" s="24">
        <v>-116.235982636283</v>
      </c>
      <c r="C7" s="24">
        <v>72.592904404736004</v>
      </c>
      <c r="D7" s="24">
        <v>180.11858372785602</v>
      </c>
      <c r="E7" s="24">
        <v>364.5</v>
      </c>
      <c r="F7" s="24">
        <v>425.31472015595142</v>
      </c>
      <c r="G7" s="24">
        <v>580.10448453968195</v>
      </c>
      <c r="H7" s="24">
        <v>565.58544405228588</v>
      </c>
      <c r="I7" s="24">
        <v>561.72400328284868</v>
      </c>
      <c r="J7" s="24">
        <v>302.78360926106916</v>
      </c>
      <c r="K7" s="24">
        <v>423.54827174865017</v>
      </c>
      <c r="L7" s="24">
        <v>581.81623199769683</v>
      </c>
      <c r="M7" s="24">
        <v>879.7714402108154</v>
      </c>
      <c r="N7" s="24">
        <v>1225.9321171361196</v>
      </c>
      <c r="O7" s="24">
        <v>1311.7337794435923</v>
      </c>
      <c r="P7" s="24">
        <v>1413.9439414818755</v>
      </c>
      <c r="Q7" s="24">
        <v>1215.48391939363</v>
      </c>
      <c r="R7" s="21"/>
      <c r="S7" s="21"/>
      <c r="T7" s="21"/>
      <c r="U7" s="21"/>
      <c r="V7" s="21"/>
      <c r="W7" s="21"/>
      <c r="X7" s="21"/>
      <c r="Y7" s="21"/>
      <c r="Z7" s="21"/>
    </row>
    <row r="8" spans="1:26" ht="14.25" customHeight="1" x14ac:dyDescent="0.25">
      <c r="A8" s="27" t="s">
        <v>26</v>
      </c>
      <c r="B8" s="26">
        <v>-2315.9999999998918</v>
      </c>
      <c r="C8" s="26">
        <v>-2273.0000000001314</v>
      </c>
      <c r="D8" s="26">
        <v>-3956.3112762945284</v>
      </c>
      <c r="E8" s="26">
        <v>-7606.2645624639836</v>
      </c>
      <c r="F8" s="26">
        <v>-8699.6828593112805</v>
      </c>
      <c r="G8" s="26">
        <v>-8358.2000000000007</v>
      </c>
      <c r="H8" s="26">
        <v>-8978.5428816896656</v>
      </c>
      <c r="I8" s="26">
        <v>-7124.3890506137122</v>
      </c>
      <c r="J8" s="26">
        <v>-7021.909978080017</v>
      </c>
      <c r="K8" s="26">
        <v>-8253.976074803204</v>
      </c>
      <c r="L8" s="26">
        <v>-7572.88354360631</v>
      </c>
      <c r="M8" s="26">
        <v>-7449.5441925375999</v>
      </c>
      <c r="N8" s="26">
        <v>-8161.4898532884299</v>
      </c>
      <c r="O8" s="26">
        <v>-8505.1141664112965</v>
      </c>
      <c r="P8" s="26">
        <v>-6611.6176536902076</v>
      </c>
      <c r="Q8" s="26"/>
      <c r="R8" s="21"/>
      <c r="S8" s="21"/>
      <c r="T8" s="21"/>
      <c r="U8" s="21"/>
      <c r="V8" s="21"/>
      <c r="W8" s="21"/>
      <c r="X8" s="21"/>
      <c r="Y8" s="21"/>
      <c r="Z8" s="21"/>
    </row>
    <row r="9" spans="1:26" ht="14.25" customHeight="1" x14ac:dyDescent="0.25">
      <c r="A9" s="27" t="s">
        <v>29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1646.6</v>
      </c>
      <c r="Q9" s="24"/>
      <c r="R9" s="21"/>
      <c r="S9" s="21"/>
      <c r="T9" s="21"/>
      <c r="U9" s="21"/>
      <c r="V9" s="21"/>
      <c r="W9" s="21"/>
      <c r="X9" s="21"/>
      <c r="Y9" s="21"/>
      <c r="Z9" s="21"/>
    </row>
    <row r="10" spans="1:26" ht="14.25" customHeight="1" x14ac:dyDescent="0.25">
      <c r="A10" s="27" t="s">
        <v>46</v>
      </c>
      <c r="B10" s="26">
        <v>-6614.1579256957593</v>
      </c>
      <c r="C10" s="26">
        <v>-6026.9516014560004</v>
      </c>
      <c r="D10" s="26">
        <v>-12332.53383258</v>
      </c>
      <c r="E10" s="26">
        <v>-21809.894703130001</v>
      </c>
      <c r="F10" s="26">
        <v>-18546.2</v>
      </c>
      <c r="G10" s="26">
        <v>-17897.487050930002</v>
      </c>
      <c r="H10" s="26">
        <v>-22937.6258179203</v>
      </c>
      <c r="I10" s="26">
        <v>-21364.335868233138</v>
      </c>
      <c r="J10" s="26">
        <v>-21746.38153254964</v>
      </c>
      <c r="K10" s="26">
        <v>-23276.300461964198</v>
      </c>
      <c r="L10" s="26">
        <v>-16020.064533354538</v>
      </c>
      <c r="M10" s="26">
        <v>-11905.64690480052</v>
      </c>
      <c r="N10" s="26">
        <v>-12808.713553949559</v>
      </c>
      <c r="O10" s="26">
        <v>-9458.3837301901494</v>
      </c>
      <c r="P10" s="26">
        <v>-7717.6887670772603</v>
      </c>
      <c r="Q10" s="26">
        <v>-5513.6885891369602</v>
      </c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14.25" customHeight="1" x14ac:dyDescent="0.25">
      <c r="A11" s="27" t="s">
        <v>48</v>
      </c>
      <c r="B11" s="24">
        <v>42.291859259259262</v>
      </c>
      <c r="C11" s="24">
        <v>32.303918655555563</v>
      </c>
      <c r="D11" s="24">
        <v>31.379089999999984</v>
      </c>
      <c r="E11" s="24">
        <v>22.02916481481482</v>
      </c>
      <c r="F11" s="24">
        <v>41.284781851851854</v>
      </c>
      <c r="G11" s="24">
        <v>60.330780555555563</v>
      </c>
      <c r="H11" s="24">
        <v>74.76187925925926</v>
      </c>
      <c r="I11" s="24">
        <v>73.829519444444443</v>
      </c>
      <c r="J11" s="24">
        <v>82.366964666666632</v>
      </c>
      <c r="K11" s="24">
        <v>78.456461180347461</v>
      </c>
      <c r="L11" s="24">
        <v>95.825904656213538</v>
      </c>
      <c r="M11" s="24">
        <v>94.417347516562899</v>
      </c>
      <c r="N11" s="24">
        <v>142.80426612165766</v>
      </c>
      <c r="O11" s="24">
        <v>64.104804563113277</v>
      </c>
      <c r="P11" s="24">
        <v>123.99429339426295</v>
      </c>
      <c r="Q11" s="24">
        <v>45.13642396127171</v>
      </c>
      <c r="R11" s="21"/>
      <c r="S11" s="21"/>
      <c r="T11" s="21"/>
      <c r="U11" s="21"/>
      <c r="V11" s="21"/>
      <c r="W11" s="21"/>
      <c r="X11" s="21"/>
      <c r="Y11" s="21"/>
      <c r="Z11" s="21"/>
    </row>
    <row r="12" spans="1:26" ht="14.25" customHeight="1" x14ac:dyDescent="0.25">
      <c r="A12" s="27" t="s">
        <v>52</v>
      </c>
      <c r="B12" s="26">
        <v>235.23341851851853</v>
      </c>
      <c r="C12" s="26">
        <v>215.46298296296297</v>
      </c>
      <c r="D12" s="26">
        <v>238.54454222222222</v>
      </c>
      <c r="E12" s="26">
        <v>277.6608881481481</v>
      </c>
      <c r="F12" s="26">
        <v>283.31204518518518</v>
      </c>
      <c r="G12" s="26">
        <v>253.07216777777776</v>
      </c>
      <c r="H12" s="26">
        <v>270.6812181481481</v>
      </c>
      <c r="I12" s="26">
        <v>278.42769222222222</v>
      </c>
      <c r="J12" s="26">
        <v>245.4672711111111</v>
      </c>
      <c r="K12" s="26">
        <v>536.70588870964571</v>
      </c>
      <c r="L12" s="26">
        <v>522.74327767358864</v>
      </c>
      <c r="M12" s="26">
        <v>512.98200664618025</v>
      </c>
      <c r="N12" s="26">
        <v>480.35453094197038</v>
      </c>
      <c r="O12" s="26">
        <v>483.16555636641982</v>
      </c>
      <c r="P12" s="26">
        <v>607.06919752681563</v>
      </c>
      <c r="Q12" s="26">
        <v>292.63999130923105</v>
      </c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14.25" customHeight="1" x14ac:dyDescent="0.25">
      <c r="A13" s="27" t="s">
        <v>56</v>
      </c>
      <c r="B13" s="24">
        <v>-1038.83</v>
      </c>
      <c r="C13" s="24">
        <v>-763</v>
      </c>
      <c r="D13" s="24">
        <v>-981.48202371127695</v>
      </c>
      <c r="E13" s="24">
        <v>-2222.3350267032465</v>
      </c>
      <c r="F13" s="24">
        <v>-1992.031489604268</v>
      </c>
      <c r="G13" s="24">
        <v>-1803.5886499116941</v>
      </c>
      <c r="H13" s="24">
        <v>-3152.488037076464</v>
      </c>
      <c r="I13" s="24">
        <v>-4097.2247239718472</v>
      </c>
      <c r="J13" s="24">
        <v>-5328.9161153387604</v>
      </c>
      <c r="K13" s="24">
        <v>-4641.2921534012403</v>
      </c>
      <c r="L13" s="24">
        <v>-5815.0446932442801</v>
      </c>
      <c r="M13" s="24">
        <v>-8451.6551855357993</v>
      </c>
      <c r="N13" s="24">
        <v>-9695.43859222436</v>
      </c>
      <c r="O13" s="24">
        <v>-8965.2077347969407</v>
      </c>
      <c r="P13" s="24">
        <v>-5215.0549837062699</v>
      </c>
      <c r="Q13" s="24">
        <v>-2367.2846466194837</v>
      </c>
      <c r="R13" s="21"/>
      <c r="S13" s="21"/>
      <c r="T13" s="21"/>
      <c r="U13" s="21"/>
      <c r="V13" s="21"/>
      <c r="W13" s="21"/>
      <c r="X13" s="21"/>
      <c r="Y13" s="21"/>
      <c r="Z13" s="21"/>
    </row>
    <row r="14" spans="1:26" ht="14.25" customHeight="1" x14ac:dyDescent="0.25">
      <c r="A14" s="27" t="s">
        <v>58</v>
      </c>
      <c r="B14" s="26">
        <v>-147.9214811626828</v>
      </c>
      <c r="C14" s="26">
        <v>-88.289106120170203</v>
      </c>
      <c r="D14" s="26">
        <v>-189.97513441037</v>
      </c>
      <c r="E14" s="26">
        <v>-311.15934269025763</v>
      </c>
      <c r="F14" s="26">
        <v>-276.30040146613732</v>
      </c>
      <c r="G14" s="26">
        <v>-260.75963766237396</v>
      </c>
      <c r="H14" s="26">
        <v>-65.797539069966703</v>
      </c>
      <c r="I14" s="26">
        <v>-102.0967474121377</v>
      </c>
      <c r="J14" s="26">
        <v>-125.61527232709521</v>
      </c>
      <c r="K14" s="26">
        <v>-113.50594550138655</v>
      </c>
      <c r="L14" s="26">
        <v>-96.440374331411093</v>
      </c>
      <c r="M14" s="26">
        <v>70.403915415598604</v>
      </c>
      <c r="N14" s="26">
        <v>159.40990669865201</v>
      </c>
      <c r="O14" s="26">
        <v>56.683561859725295</v>
      </c>
      <c r="P14" s="26">
        <v>-23.377808878621192</v>
      </c>
      <c r="Q14" s="26">
        <v>146.46760819356621</v>
      </c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14.25" customHeight="1" x14ac:dyDescent="0.25">
      <c r="A15" s="27" t="s">
        <v>59</v>
      </c>
      <c r="B15" s="24">
        <v>596.13408773930053</v>
      </c>
      <c r="C15" s="24">
        <v>554.04609775398376</v>
      </c>
      <c r="D15" s="24">
        <v>685.81005586592175</v>
      </c>
      <c r="E15" s="24">
        <v>809.1620111731844</v>
      </c>
      <c r="F15" s="24">
        <v>845.69832402234636</v>
      </c>
      <c r="G15" s="24">
        <v>880.78212290502813</v>
      </c>
      <c r="H15" s="24">
        <v>837.5977653631287</v>
      </c>
      <c r="I15" s="24">
        <v>937.65363128491617</v>
      </c>
      <c r="J15" s="24">
        <v>990.49319273743038</v>
      </c>
      <c r="K15" s="24">
        <v>1128.6442351955309</v>
      </c>
      <c r="L15" s="24">
        <v>1224.0629586592179</v>
      </c>
      <c r="M15" s="24">
        <v>1187.8</v>
      </c>
      <c r="N15" s="24">
        <v>1256.7815244202134</v>
      </c>
      <c r="O15" s="24">
        <v>1324.5530537433631</v>
      </c>
      <c r="P15" s="24">
        <v>1395.1497652399296</v>
      </c>
      <c r="Q15" s="24">
        <v>547.22089074815926</v>
      </c>
      <c r="R15" s="21"/>
      <c r="S15" s="21"/>
      <c r="T15" s="21"/>
      <c r="U15" s="21"/>
      <c r="V15" s="21"/>
      <c r="W15" s="21"/>
      <c r="X15" s="21"/>
      <c r="Y15" s="21"/>
      <c r="Z15" s="21"/>
    </row>
    <row r="16" spans="1:26" ht="14.25" customHeight="1" x14ac:dyDescent="0.25">
      <c r="A16" s="27" t="s">
        <v>61</v>
      </c>
      <c r="B16" s="26">
        <v>-547.6305236620791</v>
      </c>
      <c r="C16" s="26">
        <v>-160.56329143172715</v>
      </c>
      <c r="D16" s="26">
        <v>-1673.4036452202292</v>
      </c>
      <c r="E16" s="26">
        <v>-5958.0130847596056</v>
      </c>
      <c r="F16" s="26">
        <v>-2560.711764664939</v>
      </c>
      <c r="G16" s="26">
        <v>-5149.8596989644311</v>
      </c>
      <c r="H16" s="26">
        <v>-10180.593465705304</v>
      </c>
      <c r="I16" s="26">
        <v>-13166.602630954651</v>
      </c>
      <c r="J16" s="26">
        <v>-14731.42558408295</v>
      </c>
      <c r="K16" s="26">
        <v>-11273.841506053153</v>
      </c>
      <c r="L16" s="26">
        <v>-8761.9362452601927</v>
      </c>
      <c r="M16" s="26">
        <v>-4442.1928761964218</v>
      </c>
      <c r="N16" s="26">
        <v>-3300.3561155390989</v>
      </c>
      <c r="O16" s="26">
        <v>-3848.8697878410439</v>
      </c>
      <c r="P16" s="26">
        <v>-1045.0162248800125</v>
      </c>
      <c r="Q16" s="26">
        <v>10035.132899975022</v>
      </c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14.25" customHeight="1" x14ac:dyDescent="0.25">
      <c r="A17" s="27" t="s">
        <v>62</v>
      </c>
      <c r="B17" s="24">
        <v>9139.8236498280476</v>
      </c>
      <c r="C17" s="24">
        <v>10361.5</v>
      </c>
      <c r="D17" s="24">
        <v>13426.544907967582</v>
      </c>
      <c r="E17" s="24">
        <v>17799.117796265578</v>
      </c>
      <c r="F17" s="24">
        <v>14896.350840132378</v>
      </c>
      <c r="G17" s="24">
        <v>13973.554052092362</v>
      </c>
      <c r="H17" s="24">
        <v>14683.132849661784</v>
      </c>
      <c r="I17" s="24">
        <v>13803.883085263671</v>
      </c>
      <c r="J17" s="24">
        <v>13539.858097021395</v>
      </c>
      <c r="K17" s="24">
        <v>13419.946423570327</v>
      </c>
      <c r="L17" s="24">
        <v>11370.889731332882</v>
      </c>
      <c r="M17" s="24">
        <v>11683.205455226955</v>
      </c>
      <c r="N17" s="24">
        <v>11268.667325731984</v>
      </c>
      <c r="O17" s="24">
        <v>11947.817239065962</v>
      </c>
      <c r="P17" s="24">
        <v>11034.880821293302</v>
      </c>
      <c r="Q17" s="24">
        <v>8887.5277231288837</v>
      </c>
      <c r="R17" s="21"/>
      <c r="S17" s="21"/>
      <c r="T17" s="21"/>
      <c r="U17" s="21"/>
      <c r="V17" s="21"/>
      <c r="W17" s="21"/>
      <c r="X17" s="21"/>
      <c r="Y17" s="21"/>
      <c r="Z17" s="21"/>
    </row>
    <row r="18" spans="1:26" ht="14.25" customHeight="1" x14ac:dyDescent="0.25">
      <c r="A18" s="27" t="s">
        <v>64</v>
      </c>
      <c r="B18" s="26">
        <v>-1917.34</v>
      </c>
      <c r="C18" s="26">
        <v>-1973.2950000000001</v>
      </c>
      <c r="D18" s="26">
        <v>-1929.7819999999999</v>
      </c>
      <c r="E18" s="26">
        <v>-2247.1080000000002</v>
      </c>
      <c r="F18" s="26">
        <v>-1572.5540000000001</v>
      </c>
      <c r="G18" s="26">
        <v>-1435.8019999999999</v>
      </c>
      <c r="H18" s="26">
        <v>-2796.9929999999999</v>
      </c>
      <c r="I18" s="26">
        <v>-2620.8359999999998</v>
      </c>
      <c r="J18" s="26">
        <v>-4189</v>
      </c>
      <c r="K18" s="26">
        <v>-6089.56</v>
      </c>
      <c r="L18" s="26">
        <v>-4228.8649999999998</v>
      </c>
      <c r="M18" s="26">
        <v>-3154.5149999999999</v>
      </c>
      <c r="N18" s="26">
        <v>-3379.3130000000001</v>
      </c>
      <c r="O18" s="26">
        <v>-2062.0540000000001</v>
      </c>
      <c r="P18" s="26">
        <v>-2615.6628400442373</v>
      </c>
      <c r="Q18" s="26">
        <v>-2840.66</v>
      </c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14.25" customHeight="1" x14ac:dyDescent="0.25">
      <c r="A19" s="27" t="s">
        <v>66</v>
      </c>
      <c r="B19" s="24">
        <v>1224.4949204439999</v>
      </c>
      <c r="C19" s="24">
        <v>825.21</v>
      </c>
      <c r="D19" s="24">
        <v>1019.7501921267799</v>
      </c>
      <c r="E19" s="24">
        <v>1131.0225875690001</v>
      </c>
      <c r="F19" s="24">
        <v>1154.7940000000001</v>
      </c>
      <c r="G19" s="24">
        <v>1312.4749999999999</v>
      </c>
      <c r="H19" s="24">
        <v>1201.191</v>
      </c>
      <c r="I19" s="24">
        <v>1153.7166</v>
      </c>
      <c r="J19" s="24">
        <v>1042.9739999999999</v>
      </c>
      <c r="K19" s="24">
        <v>996.98008360749589</v>
      </c>
      <c r="L19" s="24">
        <v>1617.6456891183</v>
      </c>
      <c r="M19" s="24">
        <v>1564.2698977853779</v>
      </c>
      <c r="N19" s="24">
        <v>1379.6247150576721</v>
      </c>
      <c r="O19" s="24">
        <v>2310.6615527915101</v>
      </c>
      <c r="P19" s="24">
        <v>2630.6922619766151</v>
      </c>
      <c r="Q19" s="24">
        <v>-125.4876</v>
      </c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14.25" customHeight="1" x14ac:dyDescent="0.25">
      <c r="A20" s="27" t="s">
        <v>68</v>
      </c>
      <c r="B20" s="26">
        <v>1738.6811049645394</v>
      </c>
      <c r="C20" s="26">
        <v>1857.0310938829782</v>
      </c>
      <c r="D20" s="26">
        <v>1979.9202127659573</v>
      </c>
      <c r="E20" s="26">
        <v>1885.6382978723407</v>
      </c>
      <c r="F20" s="26">
        <v>2090.1595744680849</v>
      </c>
      <c r="G20" s="26">
        <v>2328.1914893617018</v>
      </c>
      <c r="H20" s="26">
        <v>1517.2872340425524</v>
      </c>
      <c r="I20" s="26">
        <v>2287.7659574468084</v>
      </c>
      <c r="J20" s="26">
        <v>1449.2021276595769</v>
      </c>
      <c r="K20" s="26">
        <v>1806.8617021276568</v>
      </c>
      <c r="L20" s="26">
        <v>2520.1999999999998</v>
      </c>
      <c r="M20" s="26">
        <v>3497.872340425532</v>
      </c>
      <c r="N20" s="26">
        <v>3555.8510638297871</v>
      </c>
      <c r="O20" s="26">
        <v>3976.86170212766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14.25" customHeight="1" x14ac:dyDescent="0.25">
      <c r="A21" s="27" t="s">
        <v>72</v>
      </c>
      <c r="B21" s="24">
        <v>-867.6</v>
      </c>
      <c r="C21" s="24">
        <v>-884.44639115700375</v>
      </c>
      <c r="D21" s="24">
        <v>-1130.82972815629</v>
      </c>
      <c r="E21" s="24">
        <v>-1559.908339692983</v>
      </c>
      <c r="F21" s="24">
        <v>-1399.3026715493413</v>
      </c>
      <c r="G21" s="24">
        <v>-1944.1167255351447</v>
      </c>
      <c r="H21" s="24">
        <v>-2817.85006513592</v>
      </c>
      <c r="I21" s="24">
        <v>-2891.4204255373184</v>
      </c>
      <c r="J21" s="24">
        <v>-3570.8179635877368</v>
      </c>
      <c r="K21" s="24">
        <v>-4637.4751386555808</v>
      </c>
      <c r="L21" s="24">
        <v>-4486.255931021964</v>
      </c>
      <c r="M21" s="24">
        <v>-4261.3649880607181</v>
      </c>
      <c r="N21" s="24">
        <v>-4628.6740533422644</v>
      </c>
      <c r="O21" s="24">
        <v>-4173.0359934998705</v>
      </c>
      <c r="P21" s="24">
        <v>-3344.0363961571115</v>
      </c>
      <c r="Q21" s="24">
        <v>-2097.0908414400146</v>
      </c>
      <c r="R21" s="21"/>
      <c r="S21" s="21"/>
      <c r="T21" s="21"/>
      <c r="U21" s="21"/>
      <c r="V21" s="21"/>
      <c r="W21" s="21"/>
      <c r="X21" s="21"/>
      <c r="Y21" s="21"/>
      <c r="Z21" s="21"/>
    </row>
    <row r="22" spans="1:26" ht="14.25" customHeight="1" x14ac:dyDescent="0.25">
      <c r="A22" s="27" t="s">
        <v>74</v>
      </c>
      <c r="B22" s="26">
        <v>732.29276790624499</v>
      </c>
      <c r="C22" s="26">
        <v>848.90659684077002</v>
      </c>
      <c r="D22" s="26">
        <v>883.19991943261505</v>
      </c>
      <c r="E22" s="26">
        <v>856.15141478627004</v>
      </c>
      <c r="F22" s="26">
        <v>786.63772836425994</v>
      </c>
      <c r="G22" s="26">
        <v>662.10961147922001</v>
      </c>
      <c r="H22" s="26">
        <v>777.4574327473249</v>
      </c>
      <c r="I22" s="26">
        <v>720.01082746486497</v>
      </c>
      <c r="J22" s="26">
        <v>713.12907971071502</v>
      </c>
      <c r="K22" s="26">
        <v>690.389873508395</v>
      </c>
      <c r="L22" s="26">
        <v>706.02212900926008</v>
      </c>
      <c r="M22" s="26">
        <v>735.55568303382506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14.25" customHeight="1" x14ac:dyDescent="0.25">
      <c r="A23" s="27" t="s">
        <v>79</v>
      </c>
      <c r="B23" s="24">
        <v>1201.3</v>
      </c>
      <c r="C23" s="24">
        <v>962.4</v>
      </c>
      <c r="D23" s="24">
        <v>1464.4</v>
      </c>
      <c r="E23" s="24">
        <v>1847.3</v>
      </c>
      <c r="F23" s="24">
        <v>1507.7</v>
      </c>
      <c r="G23" s="24">
        <v>1806.9</v>
      </c>
      <c r="H23" s="24">
        <v>2278.6</v>
      </c>
      <c r="I23" s="24">
        <v>2297.8000000000002</v>
      </c>
      <c r="J23" s="24">
        <v>2292.8000000000002</v>
      </c>
      <c r="K23" s="24">
        <v>2191.3000000000002</v>
      </c>
      <c r="L23" s="24">
        <v>2274.9</v>
      </c>
      <c r="M23" s="24">
        <v>2502.5</v>
      </c>
      <c r="N23" s="24">
        <v>3079</v>
      </c>
      <c r="O23" s="24">
        <v>3431.9</v>
      </c>
      <c r="P23" s="24">
        <v>3789.7</v>
      </c>
      <c r="Q23" s="24">
        <v>3850.5</v>
      </c>
      <c r="R23" s="21"/>
      <c r="S23" s="21"/>
      <c r="T23" s="21"/>
      <c r="U23" s="21"/>
      <c r="V23" s="21"/>
      <c r="W23" s="21"/>
      <c r="X23" s="21"/>
      <c r="Y23" s="21"/>
      <c r="Z23" s="21"/>
    </row>
    <row r="24" spans="1:26" ht="14.25" customHeight="1" x14ac:dyDescent="0.25">
      <c r="A24" s="27" t="s">
        <v>80</v>
      </c>
      <c r="B24" s="26">
        <v>4768.8456705374492</v>
      </c>
      <c r="C24" s="26">
        <v>6274.7457746681648</v>
      </c>
      <c r="D24" s="26">
        <v>4028.6694610134919</v>
      </c>
      <c r="E24" s="26">
        <v>7693.3</v>
      </c>
      <c r="F24" s="26">
        <v>9947.7711742655756</v>
      </c>
      <c r="G24" s="26">
        <v>9887.1552463203461</v>
      </c>
      <c r="H24" s="26">
        <v>8062.3419505275897</v>
      </c>
      <c r="I24" s="26">
        <v>7189.2174794851244</v>
      </c>
      <c r="J24" s="26">
        <v>8553.8018367046734</v>
      </c>
      <c r="K24" s="26">
        <v>7821.3586794780449</v>
      </c>
      <c r="L24" s="26">
        <v>4650.7154788940197</v>
      </c>
      <c r="M24" s="26">
        <v>3761.1042196051858</v>
      </c>
      <c r="N24" s="26">
        <v>2555.5686658667073</v>
      </c>
      <c r="O24" s="26">
        <v>-782.04476965201422</v>
      </c>
      <c r="P24" s="26">
        <v>-601.12506168831442</v>
      </c>
      <c r="Q24" s="26">
        <v>654.57819166396473</v>
      </c>
      <c r="R24" s="21"/>
      <c r="S24" s="21"/>
      <c r="T24" s="21"/>
      <c r="U24" s="21"/>
      <c r="V24" s="21"/>
      <c r="W24" s="21"/>
      <c r="X24" s="21"/>
      <c r="Y24" s="21"/>
      <c r="Z24" s="21"/>
    </row>
    <row r="25" spans="1:26" ht="14.25" customHeight="1" x14ac:dyDescent="0.25">
      <c r="A25" s="27" t="s">
        <v>99</v>
      </c>
      <c r="B25" s="26">
        <v>148.15937292076299</v>
      </c>
      <c r="C25" s="26">
        <v>214.8762193890135</v>
      </c>
      <c r="D25" s="26">
        <v>231.93028512680348</v>
      </c>
      <c r="E25" s="26">
        <v>217.01706614678452</v>
      </c>
      <c r="F25" s="26">
        <v>182.59726900252301</v>
      </c>
      <c r="G25" s="26">
        <v>191.45527967124951</v>
      </c>
      <c r="H25" s="26">
        <v>169.1</v>
      </c>
      <c r="I25" s="26">
        <v>218.48849882182776</v>
      </c>
      <c r="J25" s="26">
        <v>240.2623066327275</v>
      </c>
      <c r="K25" s="26">
        <v>269.72359189174745</v>
      </c>
      <c r="L25" s="26">
        <v>274.37492721254404</v>
      </c>
      <c r="M25" s="26">
        <v>310.04492422344703</v>
      </c>
      <c r="N25" s="26">
        <v>332.95070208662952</v>
      </c>
      <c r="O25" s="26">
        <v>382.19162687399751</v>
      </c>
      <c r="P25" s="26">
        <v>442.50779701707853</v>
      </c>
      <c r="Q25" s="26">
        <v>257.03797106822498</v>
      </c>
      <c r="R25" s="21"/>
      <c r="S25" s="21"/>
      <c r="T25" s="21"/>
      <c r="U25" s="21"/>
      <c r="V25" s="21"/>
      <c r="W25" s="21"/>
      <c r="X25" s="21"/>
      <c r="Y25" s="21"/>
      <c r="Z25" s="21"/>
    </row>
    <row r="26" spans="1:26" ht="14.25" customHeight="1" x14ac:dyDescent="0.25">
      <c r="A26" s="27" t="s">
        <v>102</v>
      </c>
      <c r="B26" s="24">
        <v>-87.501694175419516</v>
      </c>
      <c r="C26" s="24">
        <v>-139.04562972877778</v>
      </c>
      <c r="D26" s="24">
        <v>-199.46776901534741</v>
      </c>
      <c r="E26" s="24">
        <v>-162.64348264849119</v>
      </c>
      <c r="F26" s="24">
        <v>-276.05956952911458</v>
      </c>
      <c r="G26" s="24">
        <v>-138.37064256244483</v>
      </c>
      <c r="H26" s="24">
        <v>-92.8</v>
      </c>
      <c r="I26" s="24">
        <v>-151.20779860206869</v>
      </c>
      <c r="J26" s="24">
        <v>-246.66955412877297</v>
      </c>
      <c r="K26" s="24">
        <v>-407.32401896856584</v>
      </c>
      <c r="L26" s="24">
        <v>-233.13358052677469</v>
      </c>
      <c r="M26" s="24">
        <v>-415.33329975252576</v>
      </c>
      <c r="N26" s="24">
        <v>-359.89909726930671</v>
      </c>
      <c r="O26" s="24">
        <v>-265.44747521693967</v>
      </c>
      <c r="P26" s="24">
        <v>-277.20775564502975</v>
      </c>
      <c r="Q26" s="24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14.25" customHeight="1" x14ac:dyDescent="0.25">
      <c r="A27" s="27" t="s">
        <v>105</v>
      </c>
      <c r="B27" s="26"/>
      <c r="C27" s="26">
        <v>730.4</v>
      </c>
      <c r="D27" s="26">
        <v>490.43588128812968</v>
      </c>
      <c r="E27" s="26">
        <v>423.1740537936027</v>
      </c>
      <c r="F27" s="26">
        <v>342.56158368418096</v>
      </c>
      <c r="G27" s="26">
        <v>388.061199694837</v>
      </c>
      <c r="H27" s="26">
        <v>560.97889581884692</v>
      </c>
      <c r="I27" s="26">
        <v>490.13277888816202</v>
      </c>
      <c r="J27" s="26">
        <v>482.907086872175</v>
      </c>
      <c r="K27" s="26">
        <v>342.99474558540703</v>
      </c>
      <c r="L27" s="26">
        <v>349.84052894702796</v>
      </c>
      <c r="M27" s="26">
        <v>350.35306854052607</v>
      </c>
      <c r="N27" s="26">
        <v>426.641782102322</v>
      </c>
      <c r="O27" s="26">
        <v>472.26237041389282</v>
      </c>
      <c r="P27" s="26">
        <v>501.37094604939205</v>
      </c>
      <c r="Q27" s="26"/>
      <c r="R27" s="21"/>
      <c r="S27" s="21"/>
      <c r="T27" s="21"/>
      <c r="U27" s="21"/>
      <c r="V27" s="21"/>
      <c r="W27" s="21"/>
      <c r="X27" s="21"/>
      <c r="Y27" s="21"/>
      <c r="Z27" s="21"/>
    </row>
    <row r="28" spans="1:26" ht="14.25" customHeight="1" x14ac:dyDescent="0.25">
      <c r="A28" s="27" t="s">
        <v>109</v>
      </c>
      <c r="B28" s="24"/>
      <c r="C28" s="24">
        <v>-12.8</v>
      </c>
      <c r="D28" s="24">
        <v>-29.251208732102501</v>
      </c>
      <c r="E28" s="24">
        <v>-65.932785649297571</v>
      </c>
      <c r="F28" s="24">
        <v>-42.402809090566912</v>
      </c>
      <c r="G28" s="24">
        <v>-71.384688296941647</v>
      </c>
      <c r="H28" s="24">
        <v>-94.688860556215971</v>
      </c>
      <c r="I28" s="24">
        <v>-93.282596273692008</v>
      </c>
      <c r="J28" s="24">
        <v>-54.037532528972122</v>
      </c>
      <c r="K28" s="24">
        <v>-65.065433430288508</v>
      </c>
      <c r="L28" s="24">
        <v>-69.691284788634761</v>
      </c>
      <c r="M28" s="24">
        <v>-61.605954478910988</v>
      </c>
      <c r="N28" s="24">
        <v>-48.113007048210932</v>
      </c>
      <c r="O28" s="24">
        <v>-45.393286615334446</v>
      </c>
      <c r="P28" s="24">
        <v>-51.032713120558526</v>
      </c>
      <c r="Q28" s="24">
        <v>-70.375657378584265</v>
      </c>
      <c r="R28" s="21"/>
      <c r="S28" s="21"/>
      <c r="T28" s="21"/>
      <c r="U28" s="21"/>
      <c r="V28" s="21"/>
      <c r="W28" s="21"/>
      <c r="X28" s="21"/>
      <c r="Y28" s="21"/>
      <c r="Z28" s="21"/>
    </row>
    <row r="29" spans="1:26" ht="14.25" customHeight="1" x14ac:dyDescent="0.25">
      <c r="A29" s="27" t="s">
        <v>112</v>
      </c>
      <c r="B29" s="26">
        <v>-24.78798582324</v>
      </c>
      <c r="C29" s="26">
        <v>-137.39479906</v>
      </c>
      <c r="D29" s="26">
        <v>-204.82285261999499</v>
      </c>
      <c r="E29" s="26">
        <v>-262.40145710000002</v>
      </c>
      <c r="F29" s="26">
        <v>-292.08999999999997</v>
      </c>
      <c r="G29" s="26">
        <v>-441.11902817000004</v>
      </c>
      <c r="H29" s="26">
        <v>-702.69511438115092</v>
      </c>
      <c r="I29" s="26">
        <v>-796.25551549042109</v>
      </c>
      <c r="J29" s="26">
        <v>-1117.5472732090259</v>
      </c>
      <c r="K29" s="26">
        <v>-1833</v>
      </c>
      <c r="L29" s="26">
        <v>-1591.856586603044</v>
      </c>
      <c r="M29" s="26">
        <v>-1613.1877107630983</v>
      </c>
      <c r="N29" s="26">
        <v>-1626.1885569267743</v>
      </c>
      <c r="O29" s="26">
        <v>-1630.6665843044957</v>
      </c>
      <c r="P29" s="26">
        <v>-1449.2171508040599</v>
      </c>
      <c r="Q29" s="26">
        <v>-1167.15104183467</v>
      </c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14.25" customHeight="1" x14ac:dyDescent="0.25">
      <c r="A30" s="27" t="s">
        <v>114</v>
      </c>
      <c r="B30" s="24">
        <v>553.38584596714736</v>
      </c>
      <c r="C30" s="24">
        <v>673.01681889635393</v>
      </c>
      <c r="D30" s="24">
        <v>1305.9000000000001</v>
      </c>
      <c r="E30" s="24">
        <v>1439.170962479682</v>
      </c>
      <c r="F30" s="24">
        <v>1104.2294853824674</v>
      </c>
      <c r="G30" s="24">
        <v>1160.6666992409839</v>
      </c>
      <c r="H30" s="24">
        <v>1133.2924442712413</v>
      </c>
      <c r="I30" s="24">
        <v>1069.0245635313929</v>
      </c>
      <c r="J30" s="24">
        <v>1101.7884865540195</v>
      </c>
      <c r="K30" s="24">
        <v>1138.5762142914623</v>
      </c>
      <c r="L30" s="24">
        <v>1105.8560143517875</v>
      </c>
      <c r="M30" s="24">
        <v>1199.7981597590065</v>
      </c>
      <c r="N30" s="24">
        <v>1350.6741040031543</v>
      </c>
      <c r="O30" s="24">
        <v>1559.9817869142191</v>
      </c>
      <c r="P30" s="24">
        <v>1584.3941151592658</v>
      </c>
      <c r="Q30" s="24">
        <v>792.42083356316652</v>
      </c>
      <c r="R30" s="21"/>
      <c r="S30" s="21"/>
      <c r="T30" s="21"/>
      <c r="U30" s="21"/>
      <c r="V30" s="21"/>
      <c r="W30" s="21"/>
      <c r="X30" s="21"/>
      <c r="Y30" s="21"/>
      <c r="Z30" s="21"/>
    </row>
    <row r="31" spans="1:26" ht="14.25" customHeight="1" x14ac:dyDescent="0.25">
      <c r="A31" s="27" t="s">
        <v>116</v>
      </c>
      <c r="B31" s="26">
        <v>237.51052914447649</v>
      </c>
      <c r="C31" s="26">
        <v>190.36344613484729</v>
      </c>
      <c r="D31" s="26">
        <v>124.32527522527616</v>
      </c>
      <c r="E31" s="26">
        <v>84.943216241247839</v>
      </c>
      <c r="F31" s="26">
        <v>47.701567347988764</v>
      </c>
      <c r="G31" s="26">
        <v>-313</v>
      </c>
      <c r="H31" s="26">
        <v>-228.21087115957303</v>
      </c>
      <c r="I31" s="26">
        <v>-362.03774118931619</v>
      </c>
      <c r="J31" s="26">
        <v>-237.13247652525092</v>
      </c>
      <c r="K31" s="26">
        <v>-245.71330824554119</v>
      </c>
      <c r="L31" s="26">
        <v>-206.64071011467379</v>
      </c>
      <c r="M31" s="26">
        <v>-167.80131144391586</v>
      </c>
      <c r="N31" s="26">
        <v>-162.25271722956887</v>
      </c>
      <c r="O31" s="26">
        <v>-268.48423149520067</v>
      </c>
      <c r="P31" s="26">
        <v>-189.11026375453028</v>
      </c>
      <c r="Q31" s="26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14.25" customHeight="1" x14ac:dyDescent="0.25">
      <c r="A32" s="27" t="s">
        <v>119</v>
      </c>
      <c r="B32" s="24">
        <v>-8495.2901702657691</v>
      </c>
      <c r="C32" s="24">
        <v>-9654.3717824062496</v>
      </c>
      <c r="D32" s="24">
        <v>-13218.66442337318</v>
      </c>
      <c r="E32" s="24">
        <v>-16689.878156302038</v>
      </c>
      <c r="F32" s="24">
        <v>-19245.793600000001</v>
      </c>
      <c r="G32" s="24">
        <v>-30156.3</v>
      </c>
      <c r="H32" s="24">
        <v>-37166.444958010004</v>
      </c>
      <c r="I32" s="24">
        <v>-40168.155190879996</v>
      </c>
      <c r="J32" s="24">
        <v>-46372.18642985</v>
      </c>
      <c r="K32" s="24">
        <v>-48106.798308220001</v>
      </c>
      <c r="L32" s="24">
        <v>-36915.471844370004</v>
      </c>
      <c r="M32" s="24">
        <v>-30446.778492090001</v>
      </c>
      <c r="N32" s="24">
        <v>-37927.256840120004</v>
      </c>
      <c r="O32" s="24">
        <v>-35734.199670400005</v>
      </c>
      <c r="P32" s="24">
        <v>-35065.846550099996</v>
      </c>
      <c r="Q32" s="24">
        <v>-19923.011379689997</v>
      </c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14.25" customHeight="1" x14ac:dyDescent="0.25">
      <c r="A33" s="27" t="s">
        <v>121</v>
      </c>
      <c r="B33" s="26">
        <v>-494.01487518106939</v>
      </c>
      <c r="C33" s="26">
        <v>-469.01574058487574</v>
      </c>
      <c r="D33" s="26">
        <v>-503.49649244689448</v>
      </c>
      <c r="E33" s="26">
        <v>-535.24748514149462</v>
      </c>
      <c r="F33" s="26">
        <v>-519.27645924604428</v>
      </c>
      <c r="G33" s="26">
        <v>-807.1</v>
      </c>
      <c r="H33" s="26">
        <v>-1316.3574425025499</v>
      </c>
      <c r="I33" s="26">
        <v>-2156.4937220082693</v>
      </c>
      <c r="J33" s="26">
        <v>-2366.6342065940398</v>
      </c>
      <c r="K33" s="26">
        <v>-1630.0217962659729</v>
      </c>
      <c r="L33" s="26">
        <v>-1006.2906270629433</v>
      </c>
      <c r="M33" s="26">
        <v>-1114.1655033029463</v>
      </c>
      <c r="N33" s="26">
        <v>-697.54637600612398</v>
      </c>
      <c r="O33" s="26">
        <v>-1005.4366655046873</v>
      </c>
      <c r="P33" s="26">
        <v>-1188.605374506863</v>
      </c>
      <c r="Q33" s="26"/>
      <c r="R33" s="21"/>
      <c r="S33" s="21"/>
      <c r="T33" s="21"/>
      <c r="U33" s="21"/>
      <c r="V33" s="21"/>
      <c r="W33" s="21"/>
      <c r="X33" s="21"/>
      <c r="Y33" s="21"/>
      <c r="Z33" s="21"/>
    </row>
    <row r="34" spans="1:26" ht="14.25" customHeight="1" x14ac:dyDescent="0.25">
      <c r="A34" s="27" t="s">
        <v>124</v>
      </c>
      <c r="B34" s="24">
        <v>963.462103039059</v>
      </c>
      <c r="C34" s="24">
        <v>1131.1169895108258</v>
      </c>
      <c r="D34" s="24">
        <v>1562.2812015825282</v>
      </c>
      <c r="E34" s="24">
        <v>1984.83639204271</v>
      </c>
      <c r="F34" s="24">
        <v>1850.49439898171</v>
      </c>
      <c r="G34" s="24">
        <v>3151.9</v>
      </c>
      <c r="H34" s="24">
        <v>3896.66</v>
      </c>
      <c r="I34" s="24">
        <v>3257.76</v>
      </c>
      <c r="J34" s="24">
        <v>3512.91</v>
      </c>
      <c r="K34" s="24">
        <v>3398.85</v>
      </c>
      <c r="L34" s="24">
        <v>3291.87</v>
      </c>
      <c r="M34" s="24">
        <v>3659.88</v>
      </c>
      <c r="N34" s="24">
        <v>3475.44</v>
      </c>
      <c r="O34" s="24">
        <v>4813.03</v>
      </c>
      <c r="P34" s="24">
        <v>5454.25</v>
      </c>
      <c r="Q34" s="24">
        <v>3373.11</v>
      </c>
      <c r="R34" s="21"/>
      <c r="S34" s="21"/>
      <c r="T34" s="21"/>
      <c r="U34" s="21"/>
      <c r="V34" s="21"/>
      <c r="W34" s="21"/>
      <c r="X34" s="21"/>
      <c r="Y34" s="21"/>
      <c r="Z34" s="21"/>
    </row>
    <row r="35" spans="1:26" ht="14.25" customHeight="1" x14ac:dyDescent="0.25">
      <c r="A35" s="27" t="s">
        <v>126</v>
      </c>
      <c r="B35" s="26">
        <v>-295.00907148885477</v>
      </c>
      <c r="C35" s="26">
        <v>-300.43702399072214</v>
      </c>
      <c r="D35" s="26">
        <v>-361.70874160540302</v>
      </c>
      <c r="E35" s="26">
        <v>-482.31385653899605</v>
      </c>
      <c r="F35" s="26">
        <v>-409.5783407546628</v>
      </c>
      <c r="G35" s="26">
        <v>-535.72771601898876</v>
      </c>
      <c r="H35" s="26">
        <v>-728</v>
      </c>
      <c r="I35" s="26">
        <v>-798.27429277233477</v>
      </c>
      <c r="J35" s="26">
        <v>-930.1495441864148</v>
      </c>
      <c r="K35" s="26">
        <v>-857.04246680624044</v>
      </c>
      <c r="L35" s="26">
        <v>-775.93187273756121</v>
      </c>
      <c r="M35" s="26">
        <v>-795.39914577061904</v>
      </c>
      <c r="N35" s="26">
        <v>-892.88103577198365</v>
      </c>
      <c r="O35" s="26">
        <v>-945.66268639958196</v>
      </c>
      <c r="P35" s="26">
        <v>-921.27300538355121</v>
      </c>
      <c r="Q35" s="26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14.25" customHeight="1" x14ac:dyDescent="0.25">
      <c r="A36" s="27" t="s">
        <v>129</v>
      </c>
      <c r="B36" s="24">
        <v>-99.3</v>
      </c>
      <c r="C36" s="24">
        <v>-167.73477081148587</v>
      </c>
      <c r="D36" s="24">
        <v>-151.33652661534862</v>
      </c>
      <c r="E36" s="24">
        <v>-175.45096424095988</v>
      </c>
      <c r="F36" s="24">
        <v>-126.70211317457111</v>
      </c>
      <c r="G36" s="24">
        <v>-88.856264955332293</v>
      </c>
      <c r="H36" s="24">
        <v>-101.1687398565246</v>
      </c>
      <c r="I36" s="24">
        <v>-124.82086508328175</v>
      </c>
      <c r="J36" s="24">
        <v>-111.14759105711425</v>
      </c>
      <c r="K36" s="24">
        <v>-196.89681515942854</v>
      </c>
      <c r="L36" s="24">
        <v>-171.46639686336837</v>
      </c>
      <c r="M36" s="24">
        <v>-141.86818375947817</v>
      </c>
      <c r="N36" s="24">
        <v>-139.60214379396143</v>
      </c>
      <c r="O36" s="24">
        <v>-124.26558539799615</v>
      </c>
      <c r="P36" s="24"/>
      <c r="Q36" s="24"/>
      <c r="R36" s="21"/>
      <c r="S36" s="21"/>
      <c r="T36" s="21"/>
      <c r="U36" s="21"/>
      <c r="V36" s="21"/>
      <c r="W36" s="21"/>
      <c r="X36" s="21"/>
      <c r="Y36" s="21"/>
      <c r="Z36" s="21"/>
    </row>
    <row r="37" spans="1:26" ht="14.25" customHeight="1" x14ac:dyDescent="0.25">
      <c r="A37" s="27" t="s">
        <v>133</v>
      </c>
      <c r="B37" s="26">
        <v>62.055885335582047</v>
      </c>
      <c r="C37" s="26">
        <v>127.36974278704375</v>
      </c>
      <c r="D37" s="26">
        <v>194.68534527047584</v>
      </c>
      <c r="E37" s="26">
        <v>240.81166020118431</v>
      </c>
      <c r="F37" s="26">
        <v>159.59251854978967</v>
      </c>
      <c r="G37" s="26">
        <v>199.0347275549739</v>
      </c>
      <c r="H37" s="26">
        <v>251.82270044074326</v>
      </c>
      <c r="I37" s="26">
        <v>223.4</v>
      </c>
      <c r="J37" s="26">
        <v>298.98604330315322</v>
      </c>
      <c r="K37" s="26">
        <v>260.6842434006183</v>
      </c>
      <c r="L37" s="26">
        <v>224.97541781387113</v>
      </c>
      <c r="M37" s="26">
        <v>246.94283215732921</v>
      </c>
      <c r="N37" s="26">
        <v>275.71827429291164</v>
      </c>
      <c r="O37" s="26">
        <v>313.07453125368295</v>
      </c>
      <c r="P37" s="26">
        <v>374.31923372767341</v>
      </c>
      <c r="Q37" s="26">
        <v>58.362547327463943</v>
      </c>
      <c r="R37" s="21"/>
      <c r="S37" s="21"/>
      <c r="T37" s="21"/>
      <c r="U37" s="21"/>
      <c r="V37" s="21"/>
      <c r="W37" s="21"/>
      <c r="X37" s="21"/>
      <c r="Y37" s="21"/>
      <c r="Z37" s="21"/>
    </row>
    <row r="38" spans="1:26" ht="14.25" customHeight="1" x14ac:dyDescent="0.25">
      <c r="A38" s="27" t="s">
        <v>135</v>
      </c>
      <c r="B38" s="24">
        <v>476.30093853233706</v>
      </c>
      <c r="C38" s="24">
        <v>520.67554853286015</v>
      </c>
      <c r="D38" s="24">
        <v>616.00401107023299</v>
      </c>
      <c r="E38" s="24">
        <v>627.1820116603119</v>
      </c>
      <c r="F38" s="24">
        <v>969.32382979791191</v>
      </c>
      <c r="G38" s="24">
        <v>1010.1</v>
      </c>
      <c r="H38" s="24">
        <v>1342.244296504035</v>
      </c>
      <c r="I38" s="24">
        <v>1600.2928827289841</v>
      </c>
      <c r="J38" s="24">
        <v>1703.1409566147652</v>
      </c>
      <c r="K38" s="24">
        <v>1727.053296124594</v>
      </c>
      <c r="L38" s="24">
        <v>1712.3347765978328</v>
      </c>
      <c r="M38" s="24">
        <v>1602.4098252953079</v>
      </c>
      <c r="N38" s="24">
        <v>1863.1670749743801</v>
      </c>
      <c r="O38" s="24">
        <v>2394.9749365651101</v>
      </c>
      <c r="P38" s="24">
        <v>2812.3402706492138</v>
      </c>
      <c r="Q38" s="24">
        <v>-122.72955365444403</v>
      </c>
      <c r="R38" s="21"/>
      <c r="S38" s="21"/>
      <c r="T38" s="21"/>
      <c r="U38" s="21"/>
      <c r="V38" s="21"/>
      <c r="W38" s="21"/>
      <c r="X38" s="21"/>
      <c r="Y38" s="21"/>
      <c r="Z38" s="21"/>
    </row>
    <row r="39" spans="1:26" ht="14.25" customHeight="1" x14ac:dyDescent="0.25">
      <c r="A39" s="27" t="s">
        <v>137</v>
      </c>
      <c r="B39" s="26">
        <v>-493.27050725761381</v>
      </c>
      <c r="C39" s="26">
        <v>-469.16534779315191</v>
      </c>
      <c r="D39" s="26">
        <v>-394.85517360042235</v>
      </c>
      <c r="E39" s="26">
        <v>-1207.2442824674968</v>
      </c>
      <c r="F39" s="26">
        <v>-715.24198150612415</v>
      </c>
      <c r="G39" s="26">
        <v>-451.49068422168074</v>
      </c>
      <c r="H39" s="26">
        <v>-123.69054638848927</v>
      </c>
      <c r="I39" s="26">
        <v>-500.41490185689565</v>
      </c>
      <c r="J39" s="26">
        <v>-620.0492559486953</v>
      </c>
      <c r="K39" s="26">
        <v>-628.34105182468204</v>
      </c>
      <c r="L39" s="26">
        <v>-681.6509236457191</v>
      </c>
      <c r="M39" s="26">
        <v>-591.5</v>
      </c>
      <c r="N39" s="26">
        <v>-495.84596762038814</v>
      </c>
      <c r="O39" s="26">
        <v>-588.40222573441883</v>
      </c>
      <c r="P39" s="26">
        <v>-617.7712939251403</v>
      </c>
      <c r="Q39" s="26"/>
      <c r="R39" s="21"/>
      <c r="S39" s="21"/>
      <c r="T39" s="21"/>
      <c r="U39" s="21"/>
      <c r="V39" s="21"/>
      <c r="W39" s="21"/>
      <c r="X39" s="21"/>
      <c r="Y39" s="21"/>
      <c r="Z39" s="21"/>
    </row>
    <row r="40" spans="1:26" ht="14.25" customHeight="1" x14ac:dyDescent="0.25">
      <c r="A40" s="27" t="s">
        <v>140</v>
      </c>
      <c r="B40" s="24">
        <v>-4905.9482723250758</v>
      </c>
      <c r="C40" s="24">
        <v>-6567.1859377484516</v>
      </c>
      <c r="D40" s="24">
        <v>-11438.381842958261</v>
      </c>
      <c r="E40" s="24">
        <v>-14434.292231834979</v>
      </c>
      <c r="F40" s="24">
        <v>-14141.901389350061</v>
      </c>
      <c r="G40" s="24">
        <v>-21508.163812835668</v>
      </c>
      <c r="H40" s="24">
        <v>-22082.193051656901</v>
      </c>
      <c r="I40" s="24">
        <v>-21984.709974010071</v>
      </c>
      <c r="J40" s="24">
        <v>-21996.789530140235</v>
      </c>
      <c r="K40" s="24">
        <v>-21403.946778798581</v>
      </c>
      <c r="L40" s="24">
        <v>-19968.507457664135</v>
      </c>
      <c r="M40" s="24">
        <v>-17071.51927788747</v>
      </c>
      <c r="N40" s="24">
        <v>-17154.670630450251</v>
      </c>
      <c r="O40" s="24">
        <v>-17336.768524119019</v>
      </c>
      <c r="P40" s="24">
        <v>-16195.890851605151</v>
      </c>
      <c r="Q40" s="24">
        <v>-5655.6553546174373</v>
      </c>
      <c r="R40" s="21"/>
      <c r="S40" s="21"/>
      <c r="T40" s="21"/>
      <c r="U40" s="21"/>
      <c r="V40" s="21"/>
      <c r="W40" s="21"/>
      <c r="X40" s="21"/>
      <c r="Y40" s="21"/>
      <c r="Z40" s="21"/>
    </row>
    <row r="41" spans="1:26" ht="14.25" customHeight="1" x14ac:dyDescent="0.25">
      <c r="A41" s="27" t="s">
        <v>141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1978.2</v>
      </c>
      <c r="N41" s="26">
        <v>2203.5648772174527</v>
      </c>
      <c r="O41" s="26">
        <v>2259.9106645833344</v>
      </c>
      <c r="P41" s="26">
        <v>2359.9794503897856</v>
      </c>
      <c r="Q41" s="26"/>
      <c r="R41" s="21"/>
      <c r="S41" s="21"/>
      <c r="T41" s="21"/>
      <c r="U41" s="21"/>
      <c r="V41" s="21"/>
      <c r="W41" s="21"/>
      <c r="X41" s="21"/>
      <c r="Y41" s="21"/>
      <c r="Z41" s="21"/>
    </row>
    <row r="42" spans="1:26" ht="14.25" customHeight="1" x14ac:dyDescent="0.25">
      <c r="A42" s="27" t="s">
        <v>189</v>
      </c>
      <c r="B42" s="24">
        <v>-533.86074553531603</v>
      </c>
      <c r="C42" s="24">
        <v>-521.63875601890197</v>
      </c>
      <c r="D42" s="24">
        <v>-430.22610164026361</v>
      </c>
      <c r="E42" s="24">
        <v>-1017.3924186796729</v>
      </c>
      <c r="F42" s="24">
        <v>-1637.699870670142</v>
      </c>
      <c r="G42" s="24">
        <v>-1757.0739800278561</v>
      </c>
      <c r="H42" s="24">
        <v>-2453.4608780532562</v>
      </c>
      <c r="I42" s="24">
        <v>-2542.2975960994941</v>
      </c>
      <c r="J42" s="24">
        <v>-3425.0333849828157</v>
      </c>
      <c r="K42" s="24">
        <v>-3730.3088509665158</v>
      </c>
      <c r="L42" s="24">
        <v>-3574.7251234654213</v>
      </c>
      <c r="M42" s="24">
        <v>-3313.972682752345</v>
      </c>
      <c r="N42" s="24">
        <v>-3823.5740489665773</v>
      </c>
      <c r="O42" s="24">
        <v>-4669.0896132397329</v>
      </c>
      <c r="P42" s="24">
        <v>-5102.9511147796902</v>
      </c>
      <c r="Q42" s="24">
        <v>-4998.2935353001503</v>
      </c>
      <c r="R42" s="21"/>
      <c r="S42" s="21"/>
      <c r="T42" s="21"/>
      <c r="U42" s="21"/>
      <c r="V42" s="21"/>
      <c r="W42" s="21"/>
      <c r="X42" s="21"/>
      <c r="Y42" s="21"/>
      <c r="Z42" s="21"/>
    </row>
    <row r="43" spans="1:26" ht="14.25" customHeight="1" x14ac:dyDescent="0.25">
      <c r="A43" s="27" t="s">
        <v>190</v>
      </c>
      <c r="B43" s="26">
        <v>-8873.2542012817776</v>
      </c>
      <c r="C43" s="26">
        <v>-9263.3462998345822</v>
      </c>
      <c r="D43" s="26">
        <v>-4265.623978994885</v>
      </c>
      <c r="E43" s="26">
        <v>-2702.9536264457365</v>
      </c>
      <c r="F43" s="26">
        <v>3562.0561619270952</v>
      </c>
      <c r="G43" s="26">
        <v>10142.690720382861</v>
      </c>
      <c r="H43" s="26">
        <v>17044.769544283368</v>
      </c>
      <c r="I43" s="26">
        <v>21886.058425589392</v>
      </c>
      <c r="J43" s="26">
        <v>29579.621900258655</v>
      </c>
      <c r="K43" s="26">
        <v>32957.295333190836</v>
      </c>
      <c r="L43" s="26">
        <v>30263.330841610128</v>
      </c>
      <c r="M43" s="26">
        <v>24031.835286368114</v>
      </c>
      <c r="N43" s="26">
        <v>26356.824369028622</v>
      </c>
      <c r="O43" s="26">
        <v>31506.472877603919</v>
      </c>
      <c r="P43" s="26">
        <v>22287.427399745695</v>
      </c>
      <c r="Q43" s="26">
        <v>12767.54650604123</v>
      </c>
      <c r="R43" s="21"/>
      <c r="S43" s="21"/>
      <c r="T43" s="21"/>
      <c r="U43" s="21"/>
      <c r="V43" s="21"/>
      <c r="W43" s="21"/>
      <c r="X43" s="21"/>
      <c r="Y43" s="21"/>
      <c r="Z43" s="21"/>
    </row>
    <row r="44" spans="1:26" ht="14.25" customHeight="1" x14ac:dyDescent="0.25">
      <c r="A44" s="27" t="s">
        <v>191</v>
      </c>
      <c r="B44" s="24">
        <v>6282.7331082472037</v>
      </c>
      <c r="C44" s="24">
        <v>7454.6471055040429</v>
      </c>
      <c r="D44" s="24">
        <v>9740.7987769072588</v>
      </c>
      <c r="E44" s="24">
        <v>12147.065085030777</v>
      </c>
      <c r="F44" s="24">
        <v>13844.588797296528</v>
      </c>
      <c r="G44" s="24">
        <v>21182.499330160012</v>
      </c>
      <c r="H44" s="24">
        <v>29051.176375095987</v>
      </c>
      <c r="I44" s="24">
        <v>33994.547301551269</v>
      </c>
      <c r="J44" s="24">
        <v>41580.851003066426</v>
      </c>
      <c r="K44" s="24">
        <v>41294.720549347578</v>
      </c>
      <c r="L44" s="24">
        <v>29331.131344772566</v>
      </c>
      <c r="M44" s="24">
        <v>28834.974003387149</v>
      </c>
      <c r="N44" s="24">
        <v>33948.730806227155</v>
      </c>
      <c r="O44" s="24">
        <v>38178.71215397065</v>
      </c>
      <c r="P44" s="24">
        <v>38405.095335064958</v>
      </c>
      <c r="Q44" s="24"/>
      <c r="R44" s="21"/>
      <c r="S44" s="21"/>
      <c r="T44" s="21"/>
      <c r="U44" s="21"/>
      <c r="V44" s="21"/>
      <c r="W44" s="21"/>
      <c r="X44" s="21"/>
      <c r="Y44" s="21"/>
      <c r="Z44" s="21"/>
    </row>
    <row r="45" spans="1:26" ht="14.25" customHeight="1" x14ac:dyDescent="0.25">
      <c r="A45" s="27" t="s">
        <v>193</v>
      </c>
      <c r="B45" s="26">
        <v>-5501.9</v>
      </c>
      <c r="C45" s="26">
        <v>-6767.19578893171</v>
      </c>
      <c r="D45" s="26">
        <v>-3679.19089225469</v>
      </c>
      <c r="E45" s="26">
        <v>-11053.559211816519</v>
      </c>
      <c r="F45" s="26">
        <v>-23415.691300325427</v>
      </c>
      <c r="G45" s="26">
        <v>-23401.86355384214</v>
      </c>
      <c r="H45" s="26">
        <v>-46797.013721251606</v>
      </c>
      <c r="I45" s="26">
        <v>-79724.8764071771</v>
      </c>
      <c r="J45" s="26">
        <v>-123601.73613575321</v>
      </c>
      <c r="K45" s="26">
        <v>-213742.37485484421</v>
      </c>
      <c r="L45" s="26">
        <v>-218320.30808444129</v>
      </c>
      <c r="M45" s="26">
        <v>-233145.91111694899</v>
      </c>
      <c r="N45" s="26">
        <v>-258931.51319993302</v>
      </c>
      <c r="O45" s="26">
        <v>-292168.37018012704</v>
      </c>
      <c r="P45" s="26">
        <v>-261149.03091086861</v>
      </c>
      <c r="Q45" s="26">
        <v>-145327.41034917402</v>
      </c>
      <c r="R45" s="21"/>
      <c r="S45" s="21"/>
      <c r="T45" s="21"/>
      <c r="U45" s="21"/>
      <c r="V45" s="21"/>
      <c r="W45" s="21"/>
      <c r="X45" s="21"/>
      <c r="Y45" s="21"/>
      <c r="Z45" s="21"/>
    </row>
    <row r="46" spans="1:26" ht="14.25" customHeight="1" x14ac:dyDescent="0.25">
      <c r="A46" s="27" t="s">
        <v>195</v>
      </c>
      <c r="B46" s="24">
        <v>-2304.9108898286299</v>
      </c>
      <c r="C46" s="24">
        <v>-2307.7723633901428</v>
      </c>
      <c r="D46" s="24">
        <v>-2880.9524115124796</v>
      </c>
      <c r="E46" s="24">
        <v>-3266.9781179758602</v>
      </c>
      <c r="F46" s="24">
        <v>-3354.9874055059099</v>
      </c>
      <c r="G46" s="24">
        <v>-4602.23293996749</v>
      </c>
      <c r="H46" s="24">
        <v>-5609.0725361930099</v>
      </c>
      <c r="I46" s="24">
        <v>-6420.5665487951392</v>
      </c>
      <c r="J46" s="24">
        <v>-6429.7221818099806</v>
      </c>
      <c r="K46" s="24">
        <v>-7691.7472609451006</v>
      </c>
      <c r="L46" s="24">
        <v>-5526.2738896171986</v>
      </c>
      <c r="M46" s="24">
        <v>-4276.2139990009446</v>
      </c>
      <c r="N46" s="24">
        <v>-4475.5446058623802</v>
      </c>
      <c r="O46" s="24">
        <v>-4356.6709819610896</v>
      </c>
      <c r="P46" s="24">
        <v>-4424.8238541644296</v>
      </c>
      <c r="Q46" s="24">
        <v>-4502.9621333251698</v>
      </c>
      <c r="R46" s="21"/>
      <c r="S46" s="21"/>
      <c r="T46" s="21"/>
      <c r="U46" s="21"/>
      <c r="V46" s="21"/>
      <c r="W46" s="21"/>
      <c r="X46" s="21"/>
      <c r="Y46" s="21"/>
      <c r="Z46" s="21"/>
    </row>
    <row r="47" spans="1:26" ht="14.25" customHeight="1" x14ac:dyDescent="0.25">
      <c r="A47" s="27" t="s">
        <v>196</v>
      </c>
      <c r="B47" s="26">
        <v>-3.1028431522235573</v>
      </c>
      <c r="C47" s="26">
        <v>-8.1181571715290843</v>
      </c>
      <c r="D47" s="26">
        <v>-8.4875514960903384</v>
      </c>
      <c r="E47" s="26">
        <v>-15.185606317035564</v>
      </c>
      <c r="F47" s="26">
        <v>-25.3116334918086</v>
      </c>
      <c r="G47" s="26">
        <v>-29.156381758187898</v>
      </c>
      <c r="H47" s="26">
        <v>-33.699190660690412</v>
      </c>
      <c r="I47" s="26">
        <v>-33.774987821355431</v>
      </c>
      <c r="J47" s="26"/>
      <c r="K47" s="26">
        <v>4.6339924990201293</v>
      </c>
      <c r="L47" s="26">
        <v>-1.9402285995196105</v>
      </c>
      <c r="M47" s="26">
        <v>-6.5243233315873441</v>
      </c>
      <c r="N47" s="26">
        <v>-5.9105057111286072</v>
      </c>
      <c r="O47" s="26">
        <v>-2.6254888751859964</v>
      </c>
      <c r="P47" s="26">
        <v>-9.6045599258819081</v>
      </c>
      <c r="Q47" s="26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14.25" customHeight="1" x14ac:dyDescent="0.25">
      <c r="A48" s="27" t="s">
        <v>199</v>
      </c>
      <c r="B48" s="24">
        <v>-826</v>
      </c>
      <c r="C48" s="24">
        <v>-472.9</v>
      </c>
      <c r="D48" s="24">
        <v>-1225.2</v>
      </c>
      <c r="E48" s="24">
        <v>-1271.4000000000001</v>
      </c>
      <c r="F48" s="24">
        <v>-1167.2</v>
      </c>
      <c r="G48" s="24">
        <v>-2274.1</v>
      </c>
      <c r="H48" s="24">
        <v>-2149.9</v>
      </c>
      <c r="I48" s="24">
        <v>-2043.8853550076599</v>
      </c>
      <c r="J48" s="24">
        <v>-2299.2011888337597</v>
      </c>
      <c r="K48" s="24">
        <v>-2767.4051307408299</v>
      </c>
      <c r="L48" s="24">
        <v>-2018.2932667165699</v>
      </c>
      <c r="M48" s="24">
        <v>-1961.4620440193701</v>
      </c>
      <c r="N48" s="24">
        <v>-1614.5299438878801</v>
      </c>
      <c r="O48" s="24">
        <v>-2686.945221328755</v>
      </c>
      <c r="P48" s="24">
        <v>-2118.1497397391718</v>
      </c>
      <c r="Q48" s="24"/>
      <c r="R48" s="21"/>
      <c r="S48" s="21"/>
      <c r="T48" s="21"/>
      <c r="U48" s="21"/>
      <c r="V48" s="21"/>
      <c r="W48" s="21"/>
      <c r="X48" s="21"/>
      <c r="Y48" s="21"/>
      <c r="Z48" s="21"/>
    </row>
    <row r="49" spans="1:26" ht="14.25" customHeight="1" x14ac:dyDescent="0.25">
      <c r="A49" s="27" t="s">
        <v>202</v>
      </c>
      <c r="B49" s="26">
        <v>-1196.659947274703</v>
      </c>
      <c r="C49" s="26">
        <v>-2159.9184594265303</v>
      </c>
      <c r="D49" s="26">
        <v>-2744.9</v>
      </c>
      <c r="E49" s="26">
        <v>-2517.2661240618654</v>
      </c>
      <c r="F49" s="26">
        <v>-2766.861354469474</v>
      </c>
      <c r="G49" s="26">
        <v>-2854.6892716954603</v>
      </c>
      <c r="H49" s="26">
        <v>-3201.6772446313153</v>
      </c>
      <c r="I49" s="26">
        <v>-2571.326591055225</v>
      </c>
      <c r="J49" s="26">
        <v>-2328.8800760878698</v>
      </c>
      <c r="K49" s="26">
        <v>-3093.8283543739458</v>
      </c>
      <c r="L49" s="26">
        <v>-3316.8816190037919</v>
      </c>
      <c r="M49" s="26">
        <v>-1974.3083795305035</v>
      </c>
      <c r="N49" s="26"/>
      <c r="O49" s="26"/>
      <c r="P49" s="26"/>
      <c r="Q49" s="26"/>
      <c r="R49" s="21"/>
      <c r="S49" s="21"/>
      <c r="T49" s="21"/>
      <c r="U49" s="21"/>
      <c r="V49" s="21"/>
      <c r="W49" s="21"/>
      <c r="X49" s="21"/>
      <c r="Y49" s="21"/>
      <c r="Z49" s="21"/>
    </row>
    <row r="50" spans="1:26" ht="14.25" customHeight="1" x14ac:dyDescent="0.25">
      <c r="A50" s="27" t="s">
        <v>208</v>
      </c>
      <c r="B50" s="24">
        <v>1685.4292705799501</v>
      </c>
      <c r="C50" s="24">
        <v>1921.525238163302</v>
      </c>
      <c r="D50" s="24">
        <v>2183.7535138701501</v>
      </c>
      <c r="E50" s="24">
        <v>2737.6090547152571</v>
      </c>
      <c r="F50" s="24">
        <v>2677.6216010738804</v>
      </c>
      <c r="G50" s="24">
        <v>3132.1240203567922</v>
      </c>
      <c r="H50" s="24">
        <v>3832.7850116837403</v>
      </c>
      <c r="I50" s="24">
        <v>3984.3042214267998</v>
      </c>
      <c r="J50" s="24">
        <v>4563.6074953929901</v>
      </c>
      <c r="K50" s="24">
        <v>4539.3341590147202</v>
      </c>
      <c r="L50" s="24">
        <v>4608.6487561203803</v>
      </c>
      <c r="M50" s="24">
        <v>5109.84313000169</v>
      </c>
      <c r="N50" s="24">
        <v>4760.3752174809397</v>
      </c>
      <c r="O50" s="24">
        <v>5262.3</v>
      </c>
      <c r="P50" s="24">
        <v>5551.2999999999993</v>
      </c>
      <c r="Q50" s="24">
        <v>3402.9</v>
      </c>
      <c r="R50" s="21"/>
      <c r="S50" s="21"/>
      <c r="T50" s="21"/>
      <c r="U50" s="21"/>
      <c r="V50" s="21"/>
      <c r="W50" s="21"/>
      <c r="X50" s="21"/>
      <c r="Y50" s="21"/>
      <c r="Z50" s="21"/>
    </row>
    <row r="51" spans="1:26" ht="14.25" customHeight="1" x14ac:dyDescent="0.25">
      <c r="A51" s="27" t="s">
        <v>210</v>
      </c>
      <c r="B51" s="26">
        <v>-1337.4768992874508</v>
      </c>
      <c r="C51" s="26">
        <v>-1433.34278472701</v>
      </c>
      <c r="D51" s="26">
        <v>-1599.4268663578089</v>
      </c>
      <c r="E51" s="26">
        <v>-1689.9212194549807</v>
      </c>
      <c r="F51" s="26">
        <v>-1609.7560147406323</v>
      </c>
      <c r="G51" s="26">
        <v>-1805.4932841417826</v>
      </c>
      <c r="H51" s="26">
        <v>-1786.7</v>
      </c>
      <c r="I51" s="26">
        <v>-1945.9891509332952</v>
      </c>
      <c r="J51" s="26">
        <v>-2287.0858918588419</v>
      </c>
      <c r="K51" s="26">
        <v>-2162.7964852983037</v>
      </c>
      <c r="L51" s="26">
        <v>-2019.3416382504604</v>
      </c>
      <c r="M51" s="26">
        <v>-1990.2983873593021</v>
      </c>
      <c r="N51" s="26">
        <v>-2367.3866375887292</v>
      </c>
      <c r="O51" s="26">
        <v>-2301.3395913833274</v>
      </c>
      <c r="P51" s="26">
        <v>-2241.2515236785243</v>
      </c>
      <c r="Q51" s="26"/>
      <c r="R51" s="21"/>
      <c r="S51" s="21"/>
      <c r="T51" s="21"/>
      <c r="U51" s="21"/>
      <c r="V51" s="21"/>
      <c r="W51" s="21"/>
      <c r="X51" s="21"/>
      <c r="Y51" s="21"/>
      <c r="Z51" s="21"/>
    </row>
    <row r="52" spans="1:26" ht="14.25" customHeight="1" x14ac:dyDescent="0.25">
      <c r="A52" s="27" t="s">
        <v>213</v>
      </c>
      <c r="B52" s="24">
        <v>5471.8946007300829</v>
      </c>
      <c r="C52" s="24">
        <v>6432.3010124461562</v>
      </c>
      <c r="D52" s="24">
        <v>8099.0868943389796</v>
      </c>
      <c r="E52" s="24">
        <v>8839.6339083374896</v>
      </c>
      <c r="F52" s="24">
        <v>6975.9191821208096</v>
      </c>
      <c r="G52" s="24">
        <v>6696.9474880836742</v>
      </c>
      <c r="H52" s="24">
        <v>7919.8610663366253</v>
      </c>
      <c r="I52" s="24">
        <v>8236.5417867545711</v>
      </c>
      <c r="J52" s="24">
        <v>8946.7543562010706</v>
      </c>
      <c r="K52" s="24">
        <v>8611.5375402574191</v>
      </c>
      <c r="L52" s="24">
        <v>8043.9598129827373</v>
      </c>
      <c r="M52" s="24">
        <v>9108.1947884915189</v>
      </c>
      <c r="N52" s="24">
        <v>10112.047966501252</v>
      </c>
      <c r="O52" s="24">
        <v>10793.240314177652</v>
      </c>
      <c r="P52" s="24">
        <v>11207.584753280084</v>
      </c>
      <c r="Q52" s="24">
        <v>5841.6233049053344</v>
      </c>
      <c r="R52" s="21"/>
      <c r="S52" s="21"/>
      <c r="T52" s="21"/>
      <c r="U52" s="21"/>
      <c r="V52" s="21"/>
      <c r="W52" s="21"/>
      <c r="X52" s="21"/>
      <c r="Y52" s="21"/>
      <c r="Z52" s="21"/>
    </row>
    <row r="53" spans="1:26" ht="14.25" customHeight="1" x14ac:dyDescent="0.25">
      <c r="A53" s="27" t="s">
        <v>214</v>
      </c>
      <c r="B53" s="26"/>
      <c r="C53" s="26"/>
      <c r="D53" s="26"/>
      <c r="E53" s="26"/>
      <c r="F53" s="26"/>
      <c r="G53" s="26"/>
      <c r="H53" s="26">
        <v>1158.3</v>
      </c>
      <c r="I53" s="26">
        <v>1376.7072625698324</v>
      </c>
      <c r="J53" s="26">
        <v>1448.0564245810056</v>
      </c>
      <c r="K53" s="26">
        <v>1589.7536312849161</v>
      </c>
      <c r="L53" s="26">
        <v>1450.4351955307261</v>
      </c>
      <c r="M53" s="26">
        <v>1312.5558659217877</v>
      </c>
      <c r="N53" s="26">
        <v>961.06130984357537</v>
      </c>
      <c r="O53" s="26">
        <v>719.80345396648033</v>
      </c>
      <c r="P53" s="26">
        <v>1123.7934749385477</v>
      </c>
      <c r="Q53" s="26"/>
      <c r="R53" s="21"/>
      <c r="S53" s="21"/>
      <c r="T53" s="21"/>
      <c r="U53" s="21"/>
      <c r="V53" s="21"/>
      <c r="W53" s="21"/>
      <c r="X53" s="21"/>
      <c r="Y53" s="21"/>
      <c r="Z53" s="21"/>
    </row>
    <row r="54" spans="1:26" ht="14.25" customHeight="1" x14ac:dyDescent="0.25">
      <c r="A54" s="27" t="s">
        <v>223</v>
      </c>
      <c r="B54" s="24"/>
      <c r="C54" s="24"/>
      <c r="D54" s="24"/>
      <c r="E54" s="24"/>
      <c r="F54" s="24"/>
      <c r="G54" s="24"/>
      <c r="H54" s="24">
        <v>481.7</v>
      </c>
      <c r="I54" s="24">
        <v>598.0256983240223</v>
      </c>
      <c r="J54" s="24">
        <v>634.86592178770945</v>
      </c>
      <c r="K54" s="24">
        <v>755.9385474860336</v>
      </c>
      <c r="L54" s="24">
        <v>635.8324022346369</v>
      </c>
      <c r="M54" s="24">
        <v>538.12290502793303</v>
      </c>
      <c r="N54" s="24">
        <v>377.12089340782126</v>
      </c>
      <c r="O54" s="24">
        <v>360.77712032402235</v>
      </c>
      <c r="P54" s="24">
        <v>506.9750977877095</v>
      </c>
      <c r="Q54" s="24"/>
      <c r="R54" s="21"/>
      <c r="S54" s="21"/>
      <c r="T54" s="21"/>
      <c r="U54" s="21"/>
      <c r="V54" s="21"/>
      <c r="W54" s="21"/>
      <c r="X54" s="21"/>
      <c r="Y54" s="21"/>
      <c r="Z54" s="21"/>
    </row>
    <row r="55" spans="1:26" ht="14.25" customHeight="1" x14ac:dyDescent="0.25">
      <c r="A55" s="27" t="s">
        <v>232</v>
      </c>
      <c r="B55" s="26">
        <v>3289.2907500458336</v>
      </c>
      <c r="C55" s="26">
        <v>3598.6926866001186</v>
      </c>
      <c r="D55" s="26">
        <v>4525.1797610063577</v>
      </c>
      <c r="E55" s="26">
        <v>4864.6000000000004</v>
      </c>
      <c r="F55" s="26">
        <v>4251.944759760423</v>
      </c>
      <c r="G55" s="26">
        <v>4032.4968278772317</v>
      </c>
      <c r="H55" s="26">
        <v>4891.7854263225936</v>
      </c>
      <c r="I55" s="26">
        <v>4359.1701534137674</v>
      </c>
      <c r="J55" s="26">
        <v>4613.1905385307809</v>
      </c>
      <c r="K55" s="26">
        <v>4576.8827147709562</v>
      </c>
      <c r="L55" s="26">
        <v>4109.0852705799434</v>
      </c>
      <c r="M55" s="26">
        <v>4981.5896951175982</v>
      </c>
      <c r="N55" s="26">
        <v>5564.3542693383324</v>
      </c>
      <c r="O55" s="26">
        <v>5727.274810735129</v>
      </c>
      <c r="P55" s="26">
        <v>4910.0599672866783</v>
      </c>
      <c r="Q55" s="26">
        <v>3312.9985710446617</v>
      </c>
      <c r="R55" s="21"/>
      <c r="S55" s="21"/>
      <c r="T55" s="21"/>
      <c r="U55" s="21"/>
      <c r="V55" s="21"/>
      <c r="W55" s="21"/>
      <c r="X55" s="21"/>
      <c r="Y55" s="21"/>
      <c r="Z55" s="21"/>
    </row>
    <row r="56" spans="1:26" ht="14.25" customHeight="1" x14ac:dyDescent="0.25">
      <c r="A56" s="27" t="s">
        <v>234</v>
      </c>
      <c r="B56" s="24">
        <v>2037.4545179307402</v>
      </c>
      <c r="C56" s="24">
        <v>2753.5415052191192</v>
      </c>
      <c r="D56" s="24">
        <v>3616.7015470814454</v>
      </c>
      <c r="E56" s="24">
        <v>5289.5601943166694</v>
      </c>
      <c r="F56" s="24">
        <v>4334.4619551387477</v>
      </c>
      <c r="G56" s="24">
        <v>4093.1951966598785</v>
      </c>
      <c r="H56" s="24">
        <v>4617.9671426071891</v>
      </c>
      <c r="I56" s="24">
        <v>3970.336787826679</v>
      </c>
      <c r="J56" s="24">
        <v>3596.9321089398591</v>
      </c>
      <c r="K56" s="24">
        <v>2715.5363784553933</v>
      </c>
      <c r="L56" s="24">
        <v>3521.4377155250909</v>
      </c>
      <c r="M56" s="24">
        <v>4362.0685572778575</v>
      </c>
      <c r="N56" s="24">
        <v>5354.7710109030613</v>
      </c>
      <c r="O56" s="24">
        <v>5539.4458896262531</v>
      </c>
      <c r="P56" s="24">
        <v>4633.9935280075824</v>
      </c>
      <c r="Q56" s="24">
        <v>4487.2459081577736</v>
      </c>
      <c r="R56" s="21"/>
      <c r="S56" s="21"/>
      <c r="T56" s="21"/>
      <c r="U56" s="21"/>
      <c r="V56" s="21"/>
      <c r="W56" s="21"/>
      <c r="X56" s="21"/>
      <c r="Y56" s="21"/>
      <c r="Z56" s="21"/>
    </row>
    <row r="57" spans="1:26" ht="14.25" customHeight="1" x14ac:dyDescent="0.25">
      <c r="A57" s="27" t="s">
        <v>252</v>
      </c>
      <c r="B57" s="24">
        <v>5445.6</v>
      </c>
      <c r="C57" s="24">
        <v>6138.980283070211</v>
      </c>
      <c r="D57" s="24">
        <v>6671.8227348896335</v>
      </c>
      <c r="E57" s="24">
        <v>7724.3756551470378</v>
      </c>
      <c r="F57" s="24">
        <v>1609.7367790405397</v>
      </c>
      <c r="G57" s="24">
        <v>6418.3166998151419</v>
      </c>
      <c r="H57" s="24">
        <v>5215.5301058526184</v>
      </c>
      <c r="I57" s="24">
        <v>5507.3951234786018</v>
      </c>
      <c r="J57" s="24">
        <v>7441.2772017875577</v>
      </c>
      <c r="K57" s="24">
        <v>8636.1433304621733</v>
      </c>
      <c r="L57" s="24">
        <v>6191.102308527149</v>
      </c>
      <c r="M57" s="24">
        <v>3911.6477694942009</v>
      </c>
      <c r="N57" s="24">
        <v>8869.2098824278128</v>
      </c>
      <c r="O57" s="24">
        <v>8464.0445202509163</v>
      </c>
      <c r="P57" s="24">
        <v>7527.3736974027479</v>
      </c>
      <c r="Q57" s="24">
        <v>2995.5752644919617</v>
      </c>
      <c r="R57" s="21"/>
      <c r="S57" s="21"/>
      <c r="T57" s="21"/>
      <c r="U57" s="21"/>
      <c r="V57" s="21"/>
      <c r="W57" s="21"/>
      <c r="X57" s="21"/>
      <c r="Y57" s="21"/>
      <c r="Z57" s="21"/>
    </row>
    <row r="58" spans="1:26" ht="14.25" customHeight="1" x14ac:dyDescent="0.25">
      <c r="A58" s="27" t="s">
        <v>254</v>
      </c>
      <c r="B58" s="26">
        <v>164.57818715852375</v>
      </c>
      <c r="C58" s="26">
        <v>162.18679840874177</v>
      </c>
      <c r="D58" s="26">
        <v>140.72619442834556</v>
      </c>
      <c r="E58" s="26">
        <v>167.38033209356237</v>
      </c>
      <c r="F58" s="26">
        <v>194.45085274109417</v>
      </c>
      <c r="G58" s="26">
        <v>216.59792596260428</v>
      </c>
      <c r="H58" s="26">
        <v>163.16023429982948</v>
      </c>
      <c r="I58" s="26">
        <v>179.43293139246344</v>
      </c>
      <c r="J58" s="26">
        <v>152.99823881252075</v>
      </c>
      <c r="K58" s="26">
        <v>331.30049468970594</v>
      </c>
      <c r="L58" s="26">
        <v>409.82444294395685</v>
      </c>
      <c r="M58" s="26">
        <v>450.19131217645736</v>
      </c>
      <c r="N58" s="26">
        <v>254.22012153950035</v>
      </c>
      <c r="O58" s="26">
        <v>454.94035561557507</v>
      </c>
      <c r="P58" s="26">
        <v>527.96252532072924</v>
      </c>
      <c r="Q58" s="26"/>
      <c r="R58" s="21"/>
      <c r="S58" s="21"/>
      <c r="T58" s="21"/>
      <c r="U58" s="21"/>
      <c r="V58" s="21"/>
      <c r="W58" s="21"/>
      <c r="X58" s="21"/>
      <c r="Y58" s="21"/>
      <c r="Z58" s="21"/>
    </row>
    <row r="59" spans="1:26" ht="14.25" customHeight="1" x14ac:dyDescent="0.25">
      <c r="A59" s="27" t="s">
        <v>256</v>
      </c>
      <c r="B59" s="24">
        <v>36.255274444444446</v>
      </c>
      <c r="C59" s="24">
        <v>48.187040000000003</v>
      </c>
      <c r="D59" s="24">
        <v>44.838491481481476</v>
      </c>
      <c r="E59" s="24">
        <v>42.903492222222226</v>
      </c>
      <c r="F59" s="24">
        <v>44.893123703703701</v>
      </c>
      <c r="G59" s="24">
        <v>69.224156666666673</v>
      </c>
      <c r="H59" s="24">
        <v>88.915642222222203</v>
      </c>
      <c r="I59" s="24">
        <v>54.06282481481481</v>
      </c>
      <c r="J59" s="24">
        <v>58.180967407407401</v>
      </c>
      <c r="K59" s="24">
        <v>105.81293225088666</v>
      </c>
      <c r="L59" s="24">
        <v>102.212130322992</v>
      </c>
      <c r="M59" s="24">
        <v>102.78783072138368</v>
      </c>
      <c r="N59" s="24">
        <v>58.863848022555175</v>
      </c>
      <c r="O59" s="24">
        <v>9.7335143110888751</v>
      </c>
      <c r="P59" s="24">
        <v>31.947317567255045</v>
      </c>
      <c r="Q59" s="24">
        <v>-1.0667786093748919</v>
      </c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14.25" customHeight="1" x14ac:dyDescent="0.25">
      <c r="A60" s="27" t="s">
        <v>260</v>
      </c>
      <c r="B60" s="26">
        <v>4703.3</v>
      </c>
      <c r="C60" s="26">
        <v>5048.8900000000003</v>
      </c>
      <c r="D60" s="26">
        <v>5077.8999999999996</v>
      </c>
      <c r="E60" s="26">
        <v>4887</v>
      </c>
      <c r="F60" s="26">
        <v>4435.8</v>
      </c>
      <c r="G60" s="26">
        <v>2867</v>
      </c>
      <c r="H60" s="26">
        <v>2923.6999999999989</v>
      </c>
      <c r="I60" s="26">
        <v>3201.5</v>
      </c>
      <c r="J60" s="26">
        <v>3633.6</v>
      </c>
      <c r="K60" s="26">
        <v>4083.9</v>
      </c>
      <c r="L60" s="26">
        <v>4367.8</v>
      </c>
      <c r="M60" s="26">
        <v>4939.6000000000004</v>
      </c>
      <c r="N60" s="26">
        <v>5549.8</v>
      </c>
      <c r="O60" s="26">
        <v>5496.5</v>
      </c>
      <c r="P60" s="26">
        <v>5058.3</v>
      </c>
      <c r="Q60" s="26">
        <v>1005</v>
      </c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14.25" customHeight="1" x14ac:dyDescent="0.25">
      <c r="A61" s="27" t="s">
        <v>262</v>
      </c>
      <c r="B61" s="24">
        <v>729.5510092592591</v>
      </c>
      <c r="C61" s="24">
        <v>635.00449643333309</v>
      </c>
      <c r="D61" s="24">
        <v>639.80515666666668</v>
      </c>
      <c r="E61" s="24">
        <v>627.20377444444432</v>
      </c>
      <c r="F61" s="24">
        <v>661.77500392592606</v>
      </c>
      <c r="G61" s="24">
        <v>686.83937700000001</v>
      </c>
      <c r="H61" s="24">
        <v>779.32711677037037</v>
      </c>
      <c r="I61" s="24">
        <v>799.57256333333328</v>
      </c>
      <c r="J61" s="24">
        <v>826.45248368888895</v>
      </c>
      <c r="K61" s="24">
        <v>1909.7318608457292</v>
      </c>
      <c r="L61" s="24">
        <v>1949.2412107918219</v>
      </c>
      <c r="M61" s="24">
        <v>1857.211016324504</v>
      </c>
      <c r="N61" s="24">
        <v>1916.1110663121701</v>
      </c>
      <c r="O61" s="24">
        <v>2033.4304376929374</v>
      </c>
      <c r="P61" s="24">
        <v>2277.8217913718254</v>
      </c>
      <c r="Q61" s="24">
        <v>950.9157306002212</v>
      </c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14.25" customHeight="1" x14ac:dyDescent="0.25">
      <c r="A62" s="27" t="s">
        <v>266</v>
      </c>
      <c r="B62" s="26">
        <v>-1129.8335306564543</v>
      </c>
      <c r="C62" s="26">
        <v>-1304.7393665387997</v>
      </c>
      <c r="D62" s="26">
        <v>-1371.4730086500642</v>
      </c>
      <c r="E62" s="26">
        <v>-1571.4032448380749</v>
      </c>
      <c r="F62" s="26">
        <v>-1281.7868609180061</v>
      </c>
      <c r="G62" s="26">
        <v>-1522.4497396256959</v>
      </c>
      <c r="H62" s="26">
        <v>-1562.701213263736</v>
      </c>
      <c r="I62" s="26">
        <v>-1394.339438446136</v>
      </c>
      <c r="J62" s="26">
        <v>-1419.567443194137</v>
      </c>
      <c r="K62" s="26">
        <v>-1170.6771143240537</v>
      </c>
      <c r="L62" s="26">
        <v>-805.24624558439507</v>
      </c>
      <c r="M62" s="26">
        <v>-977.9</v>
      </c>
      <c r="N62" s="26">
        <v>-747.17913493734397</v>
      </c>
      <c r="O62" s="26">
        <v>-686.75348105344131</v>
      </c>
      <c r="P62" s="26">
        <v>-794.62667407520701</v>
      </c>
      <c r="Q62" s="26">
        <v>-993.01688213909301</v>
      </c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14.25" customHeight="1" x14ac:dyDescent="0.25">
      <c r="A63" s="27" t="s">
        <v>268</v>
      </c>
      <c r="B63" s="24">
        <v>4134.5</v>
      </c>
      <c r="C63" s="24">
        <v>4565.3</v>
      </c>
      <c r="D63" s="24">
        <v>5601</v>
      </c>
      <c r="E63" s="24">
        <v>7297</v>
      </c>
      <c r="F63" s="24">
        <v>7584.6</v>
      </c>
      <c r="G63" s="24">
        <v>9089.2999999999993</v>
      </c>
      <c r="H63" s="24">
        <v>5070</v>
      </c>
      <c r="I63" s="24">
        <v>5316.4</v>
      </c>
      <c r="J63" s="24">
        <v>1853.8</v>
      </c>
      <c r="K63" s="24">
        <v>4348</v>
      </c>
      <c r="L63" s="24">
        <v>1019.6</v>
      </c>
      <c r="M63" s="24">
        <v>-3629.3</v>
      </c>
      <c r="N63" s="24">
        <v>1715.3</v>
      </c>
      <c r="O63" s="24">
        <v>4880.9875000000002</v>
      </c>
      <c r="P63" s="24">
        <v>3857.2874999999999</v>
      </c>
      <c r="Q63" s="24">
        <v>4583.6000000000004</v>
      </c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14.25" customHeight="1" x14ac:dyDescent="0.25">
      <c r="A64" s="27" t="s">
        <v>270</v>
      </c>
      <c r="B64" s="26">
        <v>363.31</v>
      </c>
      <c r="C64" s="26">
        <v>284.07</v>
      </c>
      <c r="D64" s="26">
        <v>234.4</v>
      </c>
      <c r="E64" s="26">
        <v>223.57</v>
      </c>
      <c r="F64" s="26">
        <v>308.32773625538198</v>
      </c>
      <c r="G64" s="26">
        <v>398.31146751365503</v>
      </c>
      <c r="H64" s="26">
        <v>449.07329791957198</v>
      </c>
      <c r="I64" s="26">
        <v>531.26934680844704</v>
      </c>
      <c r="J64" s="26">
        <v>670.84260740515606</v>
      </c>
      <c r="K64" s="26">
        <v>868.00460548854801</v>
      </c>
      <c r="L64" s="26">
        <v>959.33080855937305</v>
      </c>
      <c r="M64" s="26">
        <v>807.53657064942092</v>
      </c>
      <c r="N64" s="26">
        <v>733.47380458088605</v>
      </c>
      <c r="O64" s="26">
        <v>881.95099671088394</v>
      </c>
      <c r="P64" s="26">
        <v>1239.0662125026852</v>
      </c>
      <c r="Q64" s="26">
        <v>679.3084015848749</v>
      </c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14.25" customHeight="1" x14ac:dyDescent="0.25">
      <c r="A65" s="27" t="s">
        <v>305</v>
      </c>
      <c r="B65" s="24">
        <v>1215.4710876964796</v>
      </c>
      <c r="C65" s="24">
        <v>1274.0680408634632</v>
      </c>
      <c r="D65" s="24">
        <v>1526.4841141079278</v>
      </c>
      <c r="E65" s="24">
        <v>2131.6954745308608</v>
      </c>
      <c r="F65" s="24">
        <v>1993.1763479237252</v>
      </c>
      <c r="G65" s="24">
        <v>1780.7614479109654</v>
      </c>
      <c r="H65" s="24">
        <v>1846.9299554431188</v>
      </c>
      <c r="I65" s="24">
        <v>2018.948882121329</v>
      </c>
      <c r="J65" s="24">
        <v>1901.444783954724</v>
      </c>
      <c r="K65" s="24">
        <v>2246.8729553438552</v>
      </c>
      <c r="L65" s="24">
        <v>1873.7490110065933</v>
      </c>
      <c r="M65" s="24">
        <v>1773.6838956479098</v>
      </c>
      <c r="N65" s="24">
        <v>2103.577735374186</v>
      </c>
      <c r="O65" s="24">
        <v>2231.1560099072017</v>
      </c>
      <c r="P65" s="24">
        <v>2257.9746631534399</v>
      </c>
      <c r="Q65" s="24">
        <v>169.82753779415964</v>
      </c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14.25" customHeight="1" x14ac:dyDescent="0.25">
      <c r="A66" s="27" t="s">
        <v>306</v>
      </c>
      <c r="B66" s="26">
        <v>-199.81561468453828</v>
      </c>
      <c r="C66" s="26">
        <v>-96.341095357647532</v>
      </c>
      <c r="D66" s="26">
        <v>-14.459768053209483</v>
      </c>
      <c r="E66" s="26">
        <v>-395.83189911456384</v>
      </c>
      <c r="F66" s="26">
        <v>-352.33767400874018</v>
      </c>
      <c r="G66" s="26">
        <v>-413.37361659820925</v>
      </c>
      <c r="H66" s="26">
        <v>-136.4</v>
      </c>
      <c r="I66" s="26">
        <v>-96.557673282687162</v>
      </c>
      <c r="J66" s="26">
        <v>-208.03879448337275</v>
      </c>
      <c r="K66" s="26">
        <v>-208.07422623243966</v>
      </c>
      <c r="L66" s="26">
        <v>-123.60953700954367</v>
      </c>
      <c r="M66" s="26">
        <v>-141.76419358013177</v>
      </c>
      <c r="N66" s="26">
        <v>-218.55815729542954</v>
      </c>
      <c r="O66" s="26">
        <v>-187.77908472487167</v>
      </c>
      <c r="P66" s="26">
        <v>-114.26184190150688</v>
      </c>
      <c r="Q66" s="26">
        <v>-128.43253481073944</v>
      </c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14.25" customHeight="1" x14ac:dyDescent="0.25">
      <c r="A67" s="27" t="s">
        <v>308</v>
      </c>
      <c r="B67" s="24">
        <v>-181.69623767857004</v>
      </c>
      <c r="C67" s="24">
        <v>-27.608368213538647</v>
      </c>
      <c r="D67" s="24">
        <v>-450.0325895369561</v>
      </c>
      <c r="E67" s="24">
        <v>-614.89384778557258</v>
      </c>
      <c r="F67" s="24">
        <v>-488.55029824404187</v>
      </c>
      <c r="G67" s="24">
        <v>-385.38693799773677</v>
      </c>
      <c r="H67" s="24">
        <v>-623.53485874037835</v>
      </c>
      <c r="I67" s="24">
        <v>-845.69254136419227</v>
      </c>
      <c r="J67" s="24">
        <v>-358.43915343127344</v>
      </c>
      <c r="K67" s="24">
        <v>-1468.2839634817922</v>
      </c>
      <c r="L67" s="24">
        <v>-1796.6925820512763</v>
      </c>
      <c r="M67" s="24">
        <v>-2173.9589691573224</v>
      </c>
      <c r="N67" s="24">
        <v>-1466.6192917112594</v>
      </c>
      <c r="O67" s="24">
        <v>-1283.7996865980997</v>
      </c>
      <c r="P67" s="24"/>
      <c r="Q67" s="24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14.25" customHeight="1" x14ac:dyDescent="0.25">
      <c r="A68" s="27" t="s">
        <v>311</v>
      </c>
      <c r="B68" s="26">
        <v>41017.380438588822</v>
      </c>
      <c r="C68" s="26">
        <v>46040.688526316953</v>
      </c>
      <c r="D68" s="26">
        <v>57916.089072533774</v>
      </c>
      <c r="E68" s="26">
        <v>53643.4</v>
      </c>
      <c r="F68" s="26">
        <v>50621.448440636195</v>
      </c>
      <c r="G68" s="26">
        <v>55827.248904328932</v>
      </c>
      <c r="H68" s="26">
        <v>73314.856804761832</v>
      </c>
      <c r="I68" s="26">
        <v>91801.094981520087</v>
      </c>
      <c r="J68" s="26">
        <v>106288.50909286294</v>
      </c>
      <c r="K68" s="26">
        <v>115661.352600504</v>
      </c>
      <c r="L68" s="26">
        <v>55174.176714388566</v>
      </c>
      <c r="M68" s="26">
        <v>52616.287344061588</v>
      </c>
      <c r="N68" s="26">
        <v>101358.07476476402</v>
      </c>
      <c r="O68" s="26">
        <v>137187.62285675851</v>
      </c>
      <c r="P68" s="26">
        <v>66840.857105059811</v>
      </c>
      <c r="Q68" s="26">
        <v>36517.523159085271</v>
      </c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14.25" customHeight="1" x14ac:dyDescent="0.25">
      <c r="A69" s="27" t="s">
        <v>313</v>
      </c>
      <c r="B69" s="24">
        <v>-97.27084178013601</v>
      </c>
      <c r="C69" s="24">
        <v>-99.572345332108981</v>
      </c>
      <c r="D69" s="24">
        <v>-144.77088551970797</v>
      </c>
      <c r="E69" s="24">
        <v>-129.991946793685</v>
      </c>
      <c r="F69" s="24">
        <v>-172.67921379042801</v>
      </c>
      <c r="G69" s="24">
        <v>-175.43865585101398</v>
      </c>
      <c r="H69" s="24">
        <v>-187.396203347219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14.25" customHeight="1" x14ac:dyDescent="0.25">
      <c r="A70" s="27" t="s">
        <v>323</v>
      </c>
      <c r="B70" s="26">
        <v>400.4</v>
      </c>
      <c r="C70" s="26">
        <v>346.60049973152417</v>
      </c>
      <c r="D70" s="26">
        <v>406.67116679209914</v>
      </c>
      <c r="E70" s="26">
        <v>491.58373837361569</v>
      </c>
      <c r="F70" s="26">
        <v>339.01291952944666</v>
      </c>
      <c r="G70" s="26">
        <v>538.92320987545918</v>
      </c>
      <c r="H70" s="26">
        <v>632.90128689266692</v>
      </c>
      <c r="I70" s="26">
        <v>648.12636132481703</v>
      </c>
      <c r="J70" s="26">
        <v>628.63950022304175</v>
      </c>
      <c r="K70" s="26">
        <v>730.7755234216703</v>
      </c>
      <c r="L70" s="26">
        <v>744.09053788076255</v>
      </c>
      <c r="M70" s="26">
        <v>807.01074031332814</v>
      </c>
      <c r="N70" s="26">
        <v>828.91246033786149</v>
      </c>
      <c r="O70" s="26">
        <v>924.19180631230643</v>
      </c>
      <c r="P70" s="26">
        <v>819.4992984862273</v>
      </c>
      <c r="Q70" s="26">
        <v>-79.446958582214563</v>
      </c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14.25" customHeight="1" x14ac:dyDescent="0.25">
      <c r="A71" s="27" t="s">
        <v>325</v>
      </c>
      <c r="B71" s="24">
        <v>-5076.1000000000004</v>
      </c>
      <c r="C71" s="24">
        <v>-7490.8105484099424</v>
      </c>
      <c r="D71" s="24">
        <v>-9366.8953966074732</v>
      </c>
      <c r="E71" s="24">
        <v>-8725.4889341504768</v>
      </c>
      <c r="F71" s="24">
        <v>-8270.1572139822729</v>
      </c>
      <c r="G71" s="24">
        <v>-6748.5059567099534</v>
      </c>
      <c r="H71" s="24">
        <v>-5672.2415490124376</v>
      </c>
      <c r="I71" s="24">
        <v>-6918.6106289547306</v>
      </c>
      <c r="J71" s="24">
        <v>-5787.7035031663145</v>
      </c>
      <c r="K71" s="24">
        <v>-4909.8422609178651</v>
      </c>
      <c r="L71" s="24">
        <v>-3210.5581503332223</v>
      </c>
      <c r="M71" s="24">
        <v>-3106.9474649641165</v>
      </c>
      <c r="N71" s="24">
        <v>-1564.0129242325395</v>
      </c>
      <c r="O71" s="24">
        <v>-3766.5692401923152</v>
      </c>
      <c r="P71" s="24">
        <v>-1703.8649762987009</v>
      </c>
      <c r="Q71" s="24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14.25" customHeight="1" x14ac:dyDescent="0.25">
      <c r="A72" s="27" t="s">
        <v>328</v>
      </c>
      <c r="B72" s="26">
        <v>18911.228480534603</v>
      </c>
      <c r="C72" s="26">
        <v>19152.427434849622</v>
      </c>
      <c r="D72" s="26">
        <v>27389.294878432062</v>
      </c>
      <c r="E72" s="26">
        <v>29448.12747753775</v>
      </c>
      <c r="F72" s="26">
        <v>17863.874007953837</v>
      </c>
      <c r="G72" s="26">
        <v>20006.361884394508</v>
      </c>
      <c r="H72" s="26">
        <v>33694.922115982408</v>
      </c>
      <c r="I72" s="26">
        <v>31793.47414061422</v>
      </c>
      <c r="J72" s="26">
        <v>26032.647945403303</v>
      </c>
      <c r="K72" s="26">
        <v>20261.544877484073</v>
      </c>
      <c r="L72" s="26">
        <v>22229.34257958884</v>
      </c>
      <c r="M72" s="26">
        <v>22508.917110845916</v>
      </c>
      <c r="N72" s="26">
        <v>28041.952756147421</v>
      </c>
      <c r="O72" s="26">
        <v>29071.433305496383</v>
      </c>
      <c r="P72" s="26">
        <v>24118.348600744099</v>
      </c>
      <c r="Q72" s="26">
        <v>14530.178668503268</v>
      </c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14.25" customHeight="1" x14ac:dyDescent="0.25">
      <c r="A73" s="27" t="s">
        <v>329</v>
      </c>
      <c r="B73" s="24">
        <v>352.03310011956825</v>
      </c>
      <c r="C73" s="24">
        <v>485.14426027645669</v>
      </c>
      <c r="D73" s="24">
        <v>541.47544228696336</v>
      </c>
      <c r="E73" s="24">
        <v>623.79999999999995</v>
      </c>
      <c r="F73" s="24">
        <v>436.24621985929127</v>
      </c>
      <c r="G73" s="24">
        <v>372.13155679340474</v>
      </c>
      <c r="H73" s="24">
        <v>567.33121349901387</v>
      </c>
      <c r="I73" s="24">
        <v>500.6727976724942</v>
      </c>
      <c r="J73" s="24">
        <v>522.57769276930298</v>
      </c>
      <c r="K73" s="24">
        <v>597.87422529253422</v>
      </c>
      <c r="L73" s="24">
        <v>569.37668711905076</v>
      </c>
      <c r="M73" s="24">
        <v>639.73143253737089</v>
      </c>
      <c r="N73" s="24"/>
      <c r="O73" s="24"/>
      <c r="P73" s="24"/>
      <c r="Q73" s="24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14.25" customHeight="1" x14ac:dyDescent="0.25">
      <c r="A74" s="27" t="s">
        <v>335</v>
      </c>
      <c r="B74" s="26">
        <v>-888.4403851895762</v>
      </c>
      <c r="C74" s="26"/>
      <c r="D74" s="26">
        <v>-814.23961388092664</v>
      </c>
      <c r="E74" s="26">
        <v>-1499.5343905892787</v>
      </c>
      <c r="F74" s="26">
        <v>-1408.6813976250694</v>
      </c>
      <c r="G74" s="26">
        <v>-1315.0557619899498</v>
      </c>
      <c r="H74" s="26">
        <v>-2232.9621528708403</v>
      </c>
      <c r="I74" s="26">
        <v>-2137.3124428972974</v>
      </c>
      <c r="J74" s="26">
        <v>-2429.5358858011373</v>
      </c>
      <c r="K74" s="26">
        <v>-2233.8220023489189</v>
      </c>
      <c r="L74" s="26">
        <v>-1600.5728096711189</v>
      </c>
      <c r="M74" s="26"/>
      <c r="N74" s="26"/>
      <c r="O74" s="26"/>
      <c r="P74" s="26"/>
      <c r="Q74" s="26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14.25" customHeight="1" x14ac:dyDescent="0.25">
      <c r="A75" s="27" t="s">
        <v>342</v>
      </c>
      <c r="B75" s="24">
        <v>35.328074581546197</v>
      </c>
      <c r="C75" s="24">
        <v>-1.9957097135384827</v>
      </c>
      <c r="D75" s="24">
        <v>36.967749773387759</v>
      </c>
      <c r="E75" s="24">
        <v>27.913586278478366</v>
      </c>
      <c r="F75" s="24">
        <v>18.504943116047709</v>
      </c>
      <c r="G75" s="24">
        <v>53.789274330733548</v>
      </c>
      <c r="H75" s="24">
        <v>59.602634409947129</v>
      </c>
      <c r="I75" s="24">
        <v>75.367388698409172</v>
      </c>
      <c r="J75" s="24">
        <v>64.188291986394304</v>
      </c>
      <c r="K75" s="24">
        <v>27.690658907345412</v>
      </c>
      <c r="L75" s="24">
        <v>38.528030940159155</v>
      </c>
      <c r="M75" s="24">
        <v>5.2552181983006037</v>
      </c>
      <c r="N75" s="24">
        <v>13.679627653247014</v>
      </c>
      <c r="O75" s="24">
        <v>95.630339999416407</v>
      </c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14.25" customHeight="1" x14ac:dyDescent="0.25">
      <c r="A76" s="27" t="s">
        <v>345</v>
      </c>
      <c r="B76" s="26">
        <v>102.1122876400001</v>
      </c>
      <c r="C76" s="26">
        <v>180.16071552</v>
      </c>
      <c r="D76" s="26">
        <v>172.33192091999999</v>
      </c>
      <c r="E76" s="26">
        <v>24.667996790000043</v>
      </c>
      <c r="F76" s="26">
        <v>351.66214031999999</v>
      </c>
      <c r="G76" s="26">
        <v>548.32952864000004</v>
      </c>
      <c r="H76" s="26">
        <v>753.70901794000008</v>
      </c>
      <c r="I76" s="26">
        <v>1108.1341118900002</v>
      </c>
      <c r="J76" s="26">
        <v>1416.3123945750001</v>
      </c>
      <c r="K76" s="26">
        <v>1305.9528615199999</v>
      </c>
      <c r="L76" s="26">
        <v>1404.14185987</v>
      </c>
      <c r="M76" s="26">
        <v>1577.0101239999999</v>
      </c>
      <c r="N76" s="26">
        <v>2024.3218059400001</v>
      </c>
      <c r="O76" s="26">
        <v>2243.7998399099997</v>
      </c>
      <c r="P76" s="26">
        <v>2175.8487955400001</v>
      </c>
      <c r="Q76" s="26">
        <v>129.91311346999998</v>
      </c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14.25" customHeight="1" x14ac:dyDescent="0.25">
      <c r="A77" s="27" t="s">
        <v>346</v>
      </c>
      <c r="B77" s="24">
        <v>-46670.775092032061</v>
      </c>
      <c r="C77" s="24">
        <v>-39873.77551691205</v>
      </c>
      <c r="D77" s="24">
        <v>-44324.126024141595</v>
      </c>
      <c r="E77" s="24">
        <v>-43812.746063521838</v>
      </c>
      <c r="F77" s="24">
        <v>-24661.435576423042</v>
      </c>
      <c r="G77" s="24">
        <v>-33044.830793939349</v>
      </c>
      <c r="H77" s="24">
        <v>-42063.14493873102</v>
      </c>
      <c r="I77" s="24">
        <v>-39227.440867521822</v>
      </c>
      <c r="J77" s="24">
        <v>-52049.238185571616</v>
      </c>
      <c r="K77" s="24">
        <v>-33743.230986222618</v>
      </c>
      <c r="L77" s="24">
        <v>-20555.411494583503</v>
      </c>
      <c r="M77" s="24">
        <v>-23363.457982270102</v>
      </c>
      <c r="N77" s="24">
        <v>-27459.230617493755</v>
      </c>
      <c r="O77" s="24">
        <v>-20431.796432481715</v>
      </c>
      <c r="P77" s="24">
        <v>-23008.751178273891</v>
      </c>
      <c r="Q77" s="24">
        <v>1802.9429932078024</v>
      </c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14.25" customHeight="1" x14ac:dyDescent="0.25">
      <c r="A78" s="27" t="s">
        <v>347</v>
      </c>
      <c r="B78" s="26">
        <v>-166.60165276321001</v>
      </c>
      <c r="C78" s="26">
        <v>-149.97248568267</v>
      </c>
      <c r="D78" s="26">
        <v>-166.72510810341998</v>
      </c>
      <c r="E78" s="26">
        <v>-497.16539601200003</v>
      </c>
      <c r="F78" s="26">
        <v>-1173.4100000000001</v>
      </c>
      <c r="G78" s="26">
        <v>-1525.93</v>
      </c>
      <c r="H78" s="26">
        <v>-1856.3</v>
      </c>
      <c r="I78" s="26">
        <v>-976.25935620294467</v>
      </c>
      <c r="J78" s="26">
        <v>-2443.7630560517041</v>
      </c>
      <c r="K78" s="26">
        <v>-2602.3878861438166</v>
      </c>
      <c r="L78" s="26">
        <v>-1166.5970861018559</v>
      </c>
      <c r="M78" s="26">
        <v>-1293.2795254782841</v>
      </c>
      <c r="N78" s="26">
        <v>-2873.01</v>
      </c>
      <c r="O78" s="26">
        <v>-2514.4466879282859</v>
      </c>
      <c r="P78" s="26">
        <v>-3572.7453600747663</v>
      </c>
      <c r="Q78" s="26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14.25" customHeight="1" x14ac:dyDescent="0.25">
      <c r="A79" s="27" t="s">
        <v>350</v>
      </c>
      <c r="B79" s="24">
        <v>19138.857372928305</v>
      </c>
      <c r="C79" s="24">
        <v>19153.567853592878</v>
      </c>
      <c r="D79" s="24">
        <v>22680.56675636036</v>
      </c>
      <c r="E79" s="24">
        <v>25440.489810177391</v>
      </c>
      <c r="F79" s="24">
        <v>17814.3</v>
      </c>
      <c r="G79" s="24">
        <v>17290.346079909508</v>
      </c>
      <c r="H79" s="24">
        <v>20560.212835590348</v>
      </c>
      <c r="I79" s="24">
        <v>19276.546869714944</v>
      </c>
      <c r="J79" s="24">
        <v>20871.342659625847</v>
      </c>
      <c r="K79" s="24">
        <v>24303.072692755184</v>
      </c>
      <c r="L79" s="24">
        <v>18382.683356885551</v>
      </c>
      <c r="M79" s="24">
        <v>18144.712421983459</v>
      </c>
      <c r="N79" s="24">
        <v>20732.855226317817</v>
      </c>
      <c r="O79" s="24">
        <v>22596.859051407828</v>
      </c>
      <c r="P79" s="24">
        <v>23564.168262789619</v>
      </c>
      <c r="Q79" s="24">
        <v>8398.4773933192118</v>
      </c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14.25" customHeight="1" x14ac:dyDescent="0.25">
      <c r="A80" s="27" t="s">
        <v>352</v>
      </c>
      <c r="B80" s="26">
        <v>19.809208148148134</v>
      </c>
      <c r="C80" s="26">
        <v>24.710561851851836</v>
      </c>
      <c r="D80" s="26">
        <v>60.317976296296315</v>
      </c>
      <c r="E80" s="26">
        <v>54.364247777777777</v>
      </c>
      <c r="F80" s="26">
        <v>53.842394814814824</v>
      </c>
      <c r="G80" s="26">
        <v>58.639751481481476</v>
      </c>
      <c r="H80" s="26">
        <v>58.828189629629634</v>
      </c>
      <c r="I80" s="26">
        <v>68.308487407407412</v>
      </c>
      <c r="J80" s="26">
        <v>64.205522592592573</v>
      </c>
      <c r="K80" s="26">
        <v>244.63004877458147</v>
      </c>
      <c r="L80" s="26">
        <v>267.06097569436042</v>
      </c>
      <c r="M80" s="26">
        <v>264.46591095803865</v>
      </c>
      <c r="N80" s="26">
        <v>290.95518618275423</v>
      </c>
      <c r="O80" s="26">
        <v>302.59279763979049</v>
      </c>
      <c r="P80" s="26">
        <v>276.79770704057313</v>
      </c>
      <c r="Q80" s="26">
        <v>205.40441319786913</v>
      </c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14.25" customHeight="1" x14ac:dyDescent="0.25">
      <c r="A81" s="27" t="s">
        <v>356</v>
      </c>
      <c r="B81" s="24">
        <v>-141.80000000000001</v>
      </c>
      <c r="C81" s="24">
        <v>-259.5</v>
      </c>
      <c r="D81" s="24">
        <v>-310</v>
      </c>
      <c r="E81" s="24">
        <v>-218.6</v>
      </c>
      <c r="F81" s="24">
        <v>48.875390000000003</v>
      </c>
      <c r="G81" s="24">
        <v>-64.05033999999948</v>
      </c>
      <c r="H81" s="24">
        <v>-92.825159999999599</v>
      </c>
      <c r="I81" s="24">
        <v>-76.776199999999918</v>
      </c>
      <c r="J81" s="24">
        <v>34.172609999999999</v>
      </c>
      <c r="K81" s="24">
        <v>74.137860000000003</v>
      </c>
      <c r="L81" s="24">
        <v>80.709199999999996</v>
      </c>
      <c r="M81" s="24">
        <v>222.22862000000001</v>
      </c>
      <c r="N81" s="24">
        <v>291.49146999999999</v>
      </c>
      <c r="O81" s="24">
        <v>165.67398</v>
      </c>
      <c r="P81" s="24">
        <v>49.358449999999998</v>
      </c>
      <c r="Q81" s="24">
        <v>-250.25227000000001</v>
      </c>
      <c r="R81" s="21"/>
      <c r="S81" s="21"/>
      <c r="T81" s="21"/>
      <c r="U81" s="21"/>
      <c r="V81" s="21"/>
      <c r="W81" s="21"/>
      <c r="X81" s="21"/>
      <c r="Y81" s="21"/>
      <c r="Z81" s="21"/>
    </row>
    <row r="82" spans="1:26" ht="14.25" customHeight="1" x14ac:dyDescent="0.25">
      <c r="A82" s="27" t="s">
        <v>358</v>
      </c>
      <c r="B82" s="26">
        <v>-205.17</v>
      </c>
      <c r="C82" s="26">
        <v>-241.86</v>
      </c>
      <c r="D82" s="26">
        <v>-257.61</v>
      </c>
      <c r="E82" s="26">
        <v>-343.27</v>
      </c>
      <c r="F82" s="26">
        <v>-264.10000000000002</v>
      </c>
      <c r="G82" s="26">
        <v>-339.55</v>
      </c>
      <c r="H82" s="26">
        <v>-498.7</v>
      </c>
      <c r="I82" s="26">
        <v>-732.7</v>
      </c>
      <c r="J82" s="26">
        <v>-619.69000000000005</v>
      </c>
      <c r="K82" s="26">
        <v>-481.20474251416601</v>
      </c>
      <c r="L82" s="26">
        <v>-425.03185453798261</v>
      </c>
      <c r="M82" s="26">
        <v>-655.88720417832155</v>
      </c>
      <c r="N82" s="26">
        <v>-703.6</v>
      </c>
      <c r="O82" s="26">
        <v>-697.02</v>
      </c>
      <c r="P82" s="26">
        <v>-754.72</v>
      </c>
      <c r="Q82" s="26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14.25" customHeight="1" x14ac:dyDescent="0.25">
      <c r="A83" s="27" t="s">
        <v>361</v>
      </c>
      <c r="B83" s="24">
        <v>-36.567137298850497</v>
      </c>
      <c r="C83" s="24">
        <v>-36.152911773507299</v>
      </c>
      <c r="D83" s="24">
        <v>-34.9</v>
      </c>
      <c r="E83" s="24">
        <v>-41.410462366431901</v>
      </c>
      <c r="F83" s="24">
        <v>-53.760455413756404</v>
      </c>
      <c r="G83" s="24">
        <v>-58.570354771168404</v>
      </c>
      <c r="H83" s="24">
        <v>-55.056273854306397</v>
      </c>
      <c r="I83" s="24">
        <v>-50.8229595948102</v>
      </c>
      <c r="J83" s="24">
        <v>-49.085718083328501</v>
      </c>
      <c r="K83" s="24">
        <v>-69.568203390070394</v>
      </c>
      <c r="L83" s="24">
        <v>-94.582325778459406</v>
      </c>
      <c r="M83" s="24">
        <v>-60.967959999999998</v>
      </c>
      <c r="N83" s="24">
        <v>-120.28574549348613</v>
      </c>
      <c r="O83" s="24">
        <v>-124.98544000118108</v>
      </c>
      <c r="P83" s="24">
        <v>-123.97126588511391</v>
      </c>
      <c r="Q83" s="24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14.25" customHeight="1" x14ac:dyDescent="0.25">
      <c r="A84" s="27" t="s">
        <v>364</v>
      </c>
      <c r="B84" s="26">
        <v>-53.024999999999999</v>
      </c>
      <c r="C84" s="26">
        <v>-97.772999999999996</v>
      </c>
      <c r="D84" s="26">
        <v>-99.641999999999996</v>
      </c>
      <c r="E84" s="26">
        <v>-113.31223934714701</v>
      </c>
      <c r="F84" s="26">
        <v>-102.11375964914301</v>
      </c>
      <c r="G84" s="26">
        <v>-95.788556532910022</v>
      </c>
      <c r="H84" s="26">
        <v>-136.15361362006001</v>
      </c>
      <c r="I84" s="26">
        <v>-228.57124491583699</v>
      </c>
      <c r="J84" s="26">
        <v>-338.001940222933</v>
      </c>
      <c r="K84" s="26">
        <v>-245.37433257747</v>
      </c>
      <c r="L84" s="26">
        <v>-278.5</v>
      </c>
      <c r="M84" s="26">
        <v>-351.08899709273533</v>
      </c>
      <c r="N84" s="26">
        <v>-583.99060336113098</v>
      </c>
      <c r="O84" s="26">
        <v>-835.13493100412404</v>
      </c>
      <c r="P84" s="26">
        <v>-1177.10346907551</v>
      </c>
      <c r="Q84" s="26"/>
      <c r="R84" s="21"/>
      <c r="S84" s="21"/>
      <c r="T84" s="21"/>
      <c r="U84" s="21"/>
      <c r="V84" s="21"/>
      <c r="W84" s="21"/>
      <c r="X84" s="21"/>
      <c r="Y84" s="21"/>
      <c r="Z84" s="21"/>
    </row>
    <row r="85" spans="1:26" ht="14.25" customHeight="1" x14ac:dyDescent="0.25">
      <c r="A85" s="27" t="s">
        <v>367</v>
      </c>
      <c r="B85" s="24">
        <v>-398.91</v>
      </c>
      <c r="C85" s="24">
        <v>-399.43</v>
      </c>
      <c r="D85" s="24">
        <v>-423.14</v>
      </c>
      <c r="E85" s="24">
        <v>-319.03721972393907</v>
      </c>
      <c r="F85" s="24">
        <v>-289.07973617267504</v>
      </c>
      <c r="G85" s="24">
        <v>-824.24845703183098</v>
      </c>
      <c r="H85" s="24">
        <v>-575.37792963100105</v>
      </c>
      <c r="I85" s="24">
        <v>-567.02402240000015</v>
      </c>
      <c r="J85" s="24">
        <v>-449.92600889977996</v>
      </c>
      <c r="K85" s="24">
        <v>-385.96710985381793</v>
      </c>
      <c r="L85" s="24">
        <v>-318.06873300531305</v>
      </c>
      <c r="M85" s="24">
        <v>-390.61613412963101</v>
      </c>
      <c r="N85" s="24">
        <v>-524.55959039662605</v>
      </c>
      <c r="O85" s="24">
        <v>-486.75757709438</v>
      </c>
      <c r="P85" s="24">
        <v>-488.54458752994395</v>
      </c>
      <c r="Q85" s="24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14.25" customHeight="1" x14ac:dyDescent="0.25">
      <c r="A86" s="27" t="s">
        <v>369</v>
      </c>
      <c r="B86" s="26">
        <v>844.40549076945319</v>
      </c>
      <c r="C86" s="26">
        <v>792.70812322142319</v>
      </c>
      <c r="D86" s="26">
        <v>772.32149797417685</v>
      </c>
      <c r="E86" s="26">
        <v>777.9867941370178</v>
      </c>
      <c r="F86" s="26">
        <v>906.94659263296398</v>
      </c>
      <c r="G86" s="26">
        <v>938.11769804995879</v>
      </c>
      <c r="H86" s="26">
        <v>806.06279554655578</v>
      </c>
      <c r="I86" s="26">
        <v>597.40893910506861</v>
      </c>
      <c r="J86" s="26">
        <v>653.86522497251792</v>
      </c>
      <c r="K86" s="26">
        <v>1022.6710234334035</v>
      </c>
      <c r="L86" s="26">
        <v>1274.0272688409643</v>
      </c>
      <c r="M86" s="26">
        <v>1048.2577995772904</v>
      </c>
      <c r="N86" s="26">
        <v>684.72085060576853</v>
      </c>
      <c r="O86" s="26">
        <v>496.46293771087147</v>
      </c>
      <c r="P86" s="26">
        <v>551.14089858070963</v>
      </c>
      <c r="Q86" s="26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14.25" customHeight="1" x14ac:dyDescent="0.25">
      <c r="A87" s="27" t="s">
        <v>371</v>
      </c>
      <c r="B87" s="24">
        <v>1362.0385877431145</v>
      </c>
      <c r="C87" s="24">
        <v>1680.441781989234</v>
      </c>
      <c r="D87" s="24">
        <v>1413.7281354628954</v>
      </c>
      <c r="E87" s="24">
        <v>2072.369570139851</v>
      </c>
      <c r="F87" s="24">
        <v>1713.1527958933236</v>
      </c>
      <c r="G87" s="24">
        <v>3591.2025744990456</v>
      </c>
      <c r="H87" s="24">
        <v>4746.8595504770492</v>
      </c>
      <c r="I87" s="24">
        <v>4924.4320327784062</v>
      </c>
      <c r="J87" s="24">
        <v>5021.9702422324335</v>
      </c>
      <c r="K87" s="24">
        <v>6102.4243359468792</v>
      </c>
      <c r="L87" s="24">
        <v>5449.1179100590971</v>
      </c>
      <c r="M87" s="24">
        <v>6789.9696440007747</v>
      </c>
      <c r="N87" s="24">
        <v>7869.5872750815433</v>
      </c>
      <c r="O87" s="24">
        <v>9066.0740694930992</v>
      </c>
      <c r="P87" s="24">
        <v>8023.2631827648947</v>
      </c>
      <c r="Q87" s="24">
        <v>4508.4157866586756</v>
      </c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14.25" customHeight="1" x14ac:dyDescent="0.25">
      <c r="A88" s="27" t="s">
        <v>372</v>
      </c>
      <c r="B88" s="26">
        <v>-193.06240004541505</v>
      </c>
      <c r="C88" s="26">
        <v>-232.79315539605474</v>
      </c>
      <c r="D88" s="26">
        <v>135.53464338515138</v>
      </c>
      <c r="E88" s="26">
        <v>353.17798011452965</v>
      </c>
      <c r="F88" s="26">
        <v>705.7759306786528</v>
      </c>
      <c r="G88" s="26">
        <v>831.44008727968367</v>
      </c>
      <c r="H88" s="26">
        <v>858.15956481726596</v>
      </c>
      <c r="I88" s="26">
        <v>758.00831104295469</v>
      </c>
      <c r="J88" s="26">
        <v>1182.5736289421554</v>
      </c>
      <c r="K88" s="26">
        <v>1200.0233523711211</v>
      </c>
      <c r="L88" s="26">
        <v>1552.9856037590716</v>
      </c>
      <c r="M88" s="26">
        <v>2210.7809512029876</v>
      </c>
      <c r="N88" s="26">
        <v>2643.8721342363069</v>
      </c>
      <c r="O88" s="26">
        <v>2383.2919824469973</v>
      </c>
      <c r="P88" s="26">
        <v>2108.9274920776352</v>
      </c>
      <c r="Q88" s="26">
        <v>544.86928535103903</v>
      </c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14.25" customHeight="1" x14ac:dyDescent="0.25">
      <c r="A89" s="27" t="s">
        <v>373</v>
      </c>
      <c r="B89" s="24">
        <v>5012.5913370878416</v>
      </c>
      <c r="C89" s="24">
        <v>10925.684130496127</v>
      </c>
      <c r="D89" s="24">
        <v>16377.607254121091</v>
      </c>
      <c r="E89" s="24">
        <v>50491.377364513763</v>
      </c>
      <c r="F89" s="24">
        <v>39859.300000000003</v>
      </c>
      <c r="G89" s="24">
        <v>38155.340260506375</v>
      </c>
      <c r="H89" s="24">
        <v>60769.776584675797</v>
      </c>
      <c r="I89" s="24">
        <v>65604.978048959529</v>
      </c>
      <c r="J89" s="24">
        <v>70441.411510770311</v>
      </c>
      <c r="K89" s="24">
        <v>76077.549073130416</v>
      </c>
      <c r="L89" s="24">
        <v>73635.077527737696</v>
      </c>
      <c r="M89" s="24">
        <v>65896.343010969707</v>
      </c>
      <c r="N89" s="24">
        <v>75922.872371767531</v>
      </c>
      <c r="O89" s="24">
        <v>80773.964347326808</v>
      </c>
      <c r="P89" s="24">
        <v>84226.339440588476</v>
      </c>
      <c r="Q89" s="24">
        <v>87022.75232112805</v>
      </c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14.25" customHeight="1" x14ac:dyDescent="0.25">
      <c r="A90" s="27" t="s">
        <v>375</v>
      </c>
      <c r="B90" s="26">
        <v>-9199.66967171125</v>
      </c>
      <c r="C90" s="26">
        <v>-12411.85820866406</v>
      </c>
      <c r="D90" s="26">
        <v>-13614.00401120493</v>
      </c>
      <c r="E90" s="26">
        <v>-14624.645983799321</v>
      </c>
      <c r="F90" s="26">
        <v>-11096.39578469464</v>
      </c>
      <c r="G90" s="26">
        <v>-9790.5</v>
      </c>
      <c r="H90" s="26">
        <v>-9803.2705459725003</v>
      </c>
      <c r="I90" s="26">
        <v>-10564.010247990998</v>
      </c>
      <c r="J90" s="26">
        <v>-12070.342230302651</v>
      </c>
      <c r="K90" s="26">
        <v>-10009.694831726669</v>
      </c>
      <c r="L90" s="26">
        <v>-8696.6701319826298</v>
      </c>
      <c r="M90" s="26">
        <v>-7083.6647591406909</v>
      </c>
      <c r="N90" s="26">
        <v>-7379.16358695897</v>
      </c>
      <c r="O90" s="26">
        <v>-6485.0705944716301</v>
      </c>
      <c r="P90" s="26">
        <v>-7640.7981527718202</v>
      </c>
      <c r="Q90" s="26">
        <v>-9843.299036323222</v>
      </c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14.25" customHeight="1" x14ac:dyDescent="0.25">
      <c r="A91" s="27" t="s">
        <v>394</v>
      </c>
      <c r="B91" s="26">
        <v>-5739.3</v>
      </c>
      <c r="C91" s="26">
        <v>-5132.8999999999996</v>
      </c>
      <c r="D91" s="26">
        <v>-3997.7</v>
      </c>
      <c r="E91" s="26">
        <v>-6075.6</v>
      </c>
      <c r="F91" s="26">
        <v>-6369.7</v>
      </c>
      <c r="G91" s="26">
        <v>-7029.9</v>
      </c>
      <c r="H91" s="26">
        <v>-8302</v>
      </c>
      <c r="I91" s="26">
        <v>-10458</v>
      </c>
      <c r="J91" s="26">
        <v>-14746.8</v>
      </c>
      <c r="K91" s="26">
        <v>-15236</v>
      </c>
      <c r="L91" s="26">
        <v>-12779.4</v>
      </c>
      <c r="M91" s="26">
        <v>-9507.66</v>
      </c>
      <c r="N91" s="26">
        <v>-10223.644</v>
      </c>
      <c r="O91" s="26">
        <v>-12429.5</v>
      </c>
      <c r="P91" s="26">
        <v>-15547.2</v>
      </c>
      <c r="Q91" s="26">
        <v>-9993.2999999999993</v>
      </c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14.25" customHeight="1" x14ac:dyDescent="0.25">
      <c r="A92" s="27" t="s">
        <v>397</v>
      </c>
      <c r="B92" s="24">
        <v>-16449.199632091953</v>
      </c>
      <c r="C92" s="24">
        <v>-15224.889399227228</v>
      </c>
      <c r="D92" s="24">
        <v>-13736.503765987902</v>
      </c>
      <c r="E92" s="24">
        <v>-21806.711489969766</v>
      </c>
      <c r="F92" s="24">
        <v>-19845.483506723824</v>
      </c>
      <c r="G92" s="24">
        <v>-18201.451437229432</v>
      </c>
      <c r="H92" s="24">
        <v>-11503.011419737544</v>
      </c>
      <c r="I92" s="24">
        <v>-8102.1323701737156</v>
      </c>
      <c r="J92" s="24">
        <v>-943.6698604467764</v>
      </c>
      <c r="K92" s="24">
        <v>-7321.4</v>
      </c>
      <c r="L92" s="24">
        <v>-41687.952940896903</v>
      </c>
      <c r="M92" s="24">
        <v>-70403.707546259073</v>
      </c>
      <c r="N92" s="24">
        <v>-47901.474795813519</v>
      </c>
      <c r="O92" s="24">
        <v>-18569.312750412086</v>
      </c>
      <c r="P92" s="24">
        <v>-84033.973250297611</v>
      </c>
      <c r="Q92" s="24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14.25" customHeight="1" x14ac:dyDescent="0.25">
      <c r="A93" s="27" t="s">
        <v>400</v>
      </c>
      <c r="B93" s="26">
        <v>3011.5</v>
      </c>
      <c r="C93" s="26">
        <v>3674</v>
      </c>
      <c r="D93" s="26">
        <v>3222.8</v>
      </c>
      <c r="E93" s="26">
        <v>4572</v>
      </c>
      <c r="F93" s="26">
        <v>4547.1000000000004</v>
      </c>
      <c r="G93" s="26">
        <v>6567.9</v>
      </c>
      <c r="H93" s="26">
        <v>8981.9</v>
      </c>
      <c r="I93" s="26">
        <v>9673.2999999999993</v>
      </c>
      <c r="J93" s="26">
        <v>13172.5</v>
      </c>
      <c r="K93" s="26">
        <v>13071.7</v>
      </c>
      <c r="L93" s="26">
        <v>13193.3</v>
      </c>
      <c r="M93" s="26">
        <v>13399.6</v>
      </c>
      <c r="N93" s="26">
        <v>14885.1</v>
      </c>
      <c r="O93" s="26">
        <v>19767.2</v>
      </c>
      <c r="P93" s="26">
        <v>23201.200000000001</v>
      </c>
      <c r="Q93" s="26">
        <v>28039.200000000001</v>
      </c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14.25" customHeight="1" x14ac:dyDescent="0.25">
      <c r="A94" s="27" t="s">
        <v>402</v>
      </c>
      <c r="B94" s="24">
        <v>-2723.1354760394861</v>
      </c>
      <c r="C94" s="24">
        <v>-3898.0766799712437</v>
      </c>
      <c r="D94" s="24">
        <v>-11190.090300214792</v>
      </c>
      <c r="E94" s="24">
        <v>-16224.488134934016</v>
      </c>
      <c r="F94" s="24">
        <v>-12772.484029904535</v>
      </c>
      <c r="G94" s="24">
        <v>-12650.681013997126</v>
      </c>
      <c r="H94" s="24">
        <v>-8432.5080363298111</v>
      </c>
      <c r="I94" s="24">
        <v>-233.85179829403782</v>
      </c>
      <c r="J94" s="24">
        <v>896.70374584688113</v>
      </c>
      <c r="K94" s="24">
        <v>-3032.039059434655</v>
      </c>
      <c r="L94" s="24">
        <v>-4172.9865898972075</v>
      </c>
      <c r="M94" s="24">
        <v>-4328.2902389065266</v>
      </c>
      <c r="N94" s="24">
        <v>-4187.5792895426985</v>
      </c>
      <c r="O94" s="24">
        <v>-3528.7811408241851</v>
      </c>
      <c r="P94" s="24">
        <v>-997.63616323049837</v>
      </c>
      <c r="Q94" s="24">
        <v>-5403.127104168987</v>
      </c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14.25" customHeight="1" x14ac:dyDescent="0.25">
      <c r="A95" s="27" t="s">
        <v>403</v>
      </c>
      <c r="B95" s="26">
        <v>607.64503676874006</v>
      </c>
      <c r="C95" s="26">
        <v>627.6146895498</v>
      </c>
      <c r="D95" s="26">
        <v>424.87152505271001</v>
      </c>
      <c r="E95" s="26">
        <v>428.10654605297998</v>
      </c>
      <c r="F95" s="26">
        <v>769.92087342756997</v>
      </c>
      <c r="G95" s="26">
        <v>809.61594072400999</v>
      </c>
      <c r="H95" s="26">
        <v>674.2</v>
      </c>
      <c r="I95" s="26">
        <v>578.30310601471331</v>
      </c>
      <c r="J95" s="26">
        <v>696.56556878534695</v>
      </c>
      <c r="K95" s="26">
        <v>707.50628109121499</v>
      </c>
      <c r="L95" s="26">
        <v>898.01993252437001</v>
      </c>
      <c r="M95" s="26">
        <v>1045.821847755617</v>
      </c>
      <c r="N95" s="26">
        <v>1196.8010380778189</v>
      </c>
      <c r="O95" s="26">
        <v>1414.7800665016541</v>
      </c>
      <c r="P95" s="26">
        <v>1706.726979538794</v>
      </c>
      <c r="Q95" s="26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14.25" customHeight="1" x14ac:dyDescent="0.25">
      <c r="A96" s="27" t="s">
        <v>406</v>
      </c>
      <c r="B96" s="24">
        <v>-37052.449924094828</v>
      </c>
      <c r="C96" s="24">
        <v>-32061.390793371149</v>
      </c>
      <c r="D96" s="24">
        <v>-37097.920726473138</v>
      </c>
      <c r="E96" s="24">
        <v>-37936.167168224762</v>
      </c>
      <c r="F96" s="24">
        <v>-34839.579624240709</v>
      </c>
      <c r="G96" s="24">
        <v>-30326.918903077476</v>
      </c>
      <c r="H96" s="24">
        <v>-35070.767037420184</v>
      </c>
      <c r="I96" s="24">
        <v>-47714.631916954379</v>
      </c>
      <c r="J96" s="24">
        <v>-35480.034142629032</v>
      </c>
      <c r="K96" s="24">
        <v>-28780.380669700604</v>
      </c>
      <c r="L96" s="24">
        <v>-15940.991986520088</v>
      </c>
      <c r="M96" s="24">
        <v>-10718.87731427813</v>
      </c>
      <c r="N96" s="24">
        <v>-6199.7066212762811</v>
      </c>
      <c r="O96" s="24">
        <v>-9182.2903666682851</v>
      </c>
      <c r="P96" s="24">
        <v>-9976.6352270754287</v>
      </c>
      <c r="Q96" s="24">
        <v>-35006.348189818345</v>
      </c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14.25" customHeight="1" x14ac:dyDescent="0.25">
      <c r="A97" s="27" t="s">
        <v>407</v>
      </c>
      <c r="B97" s="26">
        <v>-129.61918194640339</v>
      </c>
      <c r="C97" s="26">
        <v>26.234132581100123</v>
      </c>
      <c r="D97" s="26">
        <v>138.78696270588998</v>
      </c>
      <c r="E97" s="26">
        <v>635.35700419649265</v>
      </c>
      <c r="F97" s="26">
        <v>868.45070422535218</v>
      </c>
      <c r="G97" s="26">
        <v>1304.5</v>
      </c>
      <c r="H97" s="26">
        <v>1261.9718309859156</v>
      </c>
      <c r="I97" s="26">
        <v>1876.338028169014</v>
      </c>
      <c r="J97" s="26">
        <v>1703.661971830986</v>
      </c>
      <c r="K97" s="26">
        <v>2505.4929577464791</v>
      </c>
      <c r="L97" s="26">
        <v>1677.0422535211267</v>
      </c>
      <c r="M97" s="26">
        <v>1295.6338028169014</v>
      </c>
      <c r="N97" s="26">
        <v>1959.1549295774648</v>
      </c>
      <c r="O97" s="26">
        <v>2479.0140845070423</v>
      </c>
      <c r="P97" s="26">
        <v>3134.1408450704225</v>
      </c>
      <c r="Q97" s="26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14.25" customHeight="1" x14ac:dyDescent="0.25">
      <c r="A98" s="27" t="s">
        <v>410</v>
      </c>
      <c r="B98" s="24">
        <v>-5433.9746566148851</v>
      </c>
      <c r="C98" s="24">
        <v>-6134.19282447361</v>
      </c>
      <c r="D98" s="24">
        <v>-8443.2498710691598</v>
      </c>
      <c r="E98" s="24">
        <v>-6926.5132472683199</v>
      </c>
      <c r="F98" s="24">
        <v>-5978.04882322514</v>
      </c>
      <c r="G98" s="24">
        <v>-7249.5788257696504</v>
      </c>
      <c r="H98" s="24">
        <v>-6635.2084445612145</v>
      </c>
      <c r="I98" s="24">
        <v>-8913.6414987279404</v>
      </c>
      <c r="J98" s="24">
        <v>-8112.9364257243496</v>
      </c>
      <c r="K98" s="24">
        <v>-6843.4625753493901</v>
      </c>
      <c r="L98" s="24">
        <v>-4720.30608803825</v>
      </c>
      <c r="M98" s="24">
        <v>-3762.4155328955135</v>
      </c>
      <c r="N98" s="24">
        <v>-3577.76948285554</v>
      </c>
      <c r="O98" s="24">
        <v>-4661.4548643308153</v>
      </c>
      <c r="P98" s="24">
        <v>-3716.8943509372834</v>
      </c>
      <c r="Q98" s="24">
        <v>-3064.3203888494827</v>
      </c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14.25" customHeight="1" x14ac:dyDescent="0.25">
      <c r="A99" s="27" t="s">
        <v>411</v>
      </c>
      <c r="B99" s="26">
        <v>730.51307203190856</v>
      </c>
      <c r="C99" s="26">
        <v>1017.8239958222337</v>
      </c>
      <c r="D99" s="26">
        <v>1249.2858628373356</v>
      </c>
      <c r="E99" s="26">
        <v>1338.3429665947897</v>
      </c>
      <c r="F99" s="26">
        <v>1052.5990023809272</v>
      </c>
      <c r="G99" s="26">
        <v>1683.0614647981365</v>
      </c>
      <c r="H99" s="26">
        <v>1995.2</v>
      </c>
      <c r="I99" s="26">
        <v>2604.5125990772503</v>
      </c>
      <c r="J99" s="26">
        <v>2925.1719626891677</v>
      </c>
      <c r="K99" s="26">
        <v>1674.6742870141318</v>
      </c>
      <c r="L99" s="26">
        <v>1317.5393304595946</v>
      </c>
      <c r="M99" s="26">
        <v>1432.6845802823743</v>
      </c>
      <c r="N99" s="26">
        <v>1555.5376492992282</v>
      </c>
      <c r="O99" s="26">
        <v>1596.3384836143778</v>
      </c>
      <c r="P99" s="26">
        <v>1765.0662587163117</v>
      </c>
      <c r="Q99" s="26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14.25" customHeight="1" x14ac:dyDescent="0.25">
      <c r="A100" s="27" t="s">
        <v>414</v>
      </c>
      <c r="B100" s="24"/>
      <c r="C100" s="24">
        <v>-25.5</v>
      </c>
      <c r="D100" s="24">
        <v>-33.123017373245141</v>
      </c>
      <c r="E100" s="24">
        <v>-35.943251259616154</v>
      </c>
      <c r="F100" s="24">
        <v>-37.782587726872862</v>
      </c>
      <c r="G100" s="24">
        <v>-39.686614422197216</v>
      </c>
      <c r="H100" s="24">
        <v>-54.283569214607823</v>
      </c>
      <c r="I100" s="24">
        <v>-52.246814264833105</v>
      </c>
      <c r="J100" s="24">
        <v>-54.620091191769397</v>
      </c>
      <c r="K100" s="24">
        <v>-66.615492567155286</v>
      </c>
      <c r="L100" s="24">
        <v>-66.772126850144744</v>
      </c>
      <c r="M100" s="24">
        <v>-65.746600698673078</v>
      </c>
      <c r="N100" s="24">
        <v>-67.269334140974294</v>
      </c>
      <c r="O100" s="24">
        <v>-59.206301176343779</v>
      </c>
      <c r="P100" s="24">
        <v>-50.524222214765338</v>
      </c>
      <c r="Q100" s="24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14.25" customHeight="1" x14ac:dyDescent="0.25">
      <c r="A101" s="27" t="s">
        <v>418</v>
      </c>
      <c r="B101" s="26">
        <v>-8984.2000000000007</v>
      </c>
      <c r="C101" s="26">
        <v>-13040.2</v>
      </c>
      <c r="D101" s="26">
        <v>-13039.5</v>
      </c>
      <c r="E101" s="26">
        <v>-6310.7</v>
      </c>
      <c r="F101" s="26">
        <v>-9337.7000000000007</v>
      </c>
      <c r="G101" s="26">
        <v>-13972.8</v>
      </c>
      <c r="H101" s="26">
        <v>-12056.5</v>
      </c>
      <c r="I101" s="26">
        <v>-5057.5</v>
      </c>
      <c r="J101" s="26">
        <v>-6328.8</v>
      </c>
      <c r="K101" s="26">
        <v>-3290.1</v>
      </c>
      <c r="L101" s="26">
        <v>-14625.8</v>
      </c>
      <c r="M101" s="26">
        <v>-17338.400000000001</v>
      </c>
      <c r="N101" s="26">
        <v>-36734.1</v>
      </c>
      <c r="O101" s="26">
        <v>-29369.4</v>
      </c>
      <c r="P101" s="26">
        <v>-26845.3</v>
      </c>
      <c r="Q101" s="26">
        <v>-16190.1</v>
      </c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14.25" customHeight="1" x14ac:dyDescent="0.25">
      <c r="A102" s="27" t="s">
        <v>419</v>
      </c>
      <c r="B102" s="24">
        <v>-8.5221515362096731</v>
      </c>
      <c r="C102" s="24">
        <v>24.661259637907019</v>
      </c>
      <c r="D102" s="24">
        <v>101.77147023808273</v>
      </c>
      <c r="E102" s="24">
        <v>215.11195612508979</v>
      </c>
      <c r="F102" s="24">
        <v>316.16665914177418</v>
      </c>
      <c r="G102" s="24">
        <v>231.06862428066469</v>
      </c>
      <c r="H102" s="24">
        <v>556.68094883020092</v>
      </c>
      <c r="I102" s="24">
        <v>631.72554100599757</v>
      </c>
      <c r="J102" s="24">
        <v>687</v>
      </c>
      <c r="K102" s="24">
        <v>615.44578584596059</v>
      </c>
      <c r="L102" s="24">
        <v>508.33886004545138</v>
      </c>
      <c r="M102" s="24">
        <v>711.03941159807471</v>
      </c>
      <c r="N102" s="24">
        <v>954.56333872042103</v>
      </c>
      <c r="O102" s="24">
        <v>1005.0243822319839</v>
      </c>
      <c r="P102" s="24">
        <v>1034.5697014586317</v>
      </c>
      <c r="Q102" s="24">
        <v>450.03045401926937</v>
      </c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14.25" customHeight="1" x14ac:dyDescent="0.25">
      <c r="A103" s="27" t="s">
        <v>421</v>
      </c>
      <c r="B103" s="26">
        <v>-3940.0684931506853</v>
      </c>
      <c r="C103" s="26">
        <v>-2194.1838963547061</v>
      </c>
      <c r="D103" s="26">
        <v>-3175.0727701474939</v>
      </c>
      <c r="E103" s="26">
        <v>-3818.2503309732524</v>
      </c>
      <c r="F103" s="26">
        <v>-2276.4</v>
      </c>
      <c r="G103" s="26">
        <v>-6775.4650140705271</v>
      </c>
      <c r="H103" s="26">
        <v>-8916.1290089209851</v>
      </c>
      <c r="I103" s="26">
        <v>-12260.696621258116</v>
      </c>
      <c r="J103" s="26">
        <v>-14824.517847903522</v>
      </c>
      <c r="K103" s="26">
        <v>-17518.570624016447</v>
      </c>
      <c r="L103" s="26">
        <v>-17740.822605300506</v>
      </c>
      <c r="M103" s="26">
        <v>-20818.850984713095</v>
      </c>
      <c r="N103" s="26">
        <v>-22920.681256235595</v>
      </c>
      <c r="O103" s="26">
        <v>-28716.460383291265</v>
      </c>
      <c r="P103" s="26">
        <v>-22181.534476570338</v>
      </c>
      <c r="Q103" s="26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14.25" customHeight="1" x14ac:dyDescent="0.25">
      <c r="A104" s="27" t="s">
        <v>424</v>
      </c>
      <c r="B104" s="24">
        <v>-30.841995130529099</v>
      </c>
      <c r="C104" s="24">
        <v>-80.964584017116692</v>
      </c>
      <c r="D104" s="24">
        <v>80.2759850574176</v>
      </c>
      <c r="E104" s="24">
        <v>-103.35553569771301</v>
      </c>
      <c r="F104" s="24">
        <v>-108.202988101579</v>
      </c>
      <c r="G104" s="24">
        <v>-201.2</v>
      </c>
      <c r="H104" s="24">
        <v>-103.61489376000011</v>
      </c>
      <c r="I104" s="24">
        <v>-335.76851843999998</v>
      </c>
      <c r="J104" s="24">
        <v>-50.695637300000101</v>
      </c>
      <c r="K104" s="24">
        <v>-346.07827716068601</v>
      </c>
      <c r="L104" s="24">
        <v>-202.12094229740524</v>
      </c>
      <c r="M104" s="24">
        <v>-203.501105</v>
      </c>
      <c r="N104" s="24">
        <v>-92.003801999999993</v>
      </c>
      <c r="O104" s="24">
        <v>-133.02434700000009</v>
      </c>
      <c r="P104" s="24">
        <v>61.831664000000004</v>
      </c>
      <c r="Q104" s="24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14.25" customHeight="1" x14ac:dyDescent="0.25">
      <c r="A105" s="27" t="s">
        <v>427</v>
      </c>
      <c r="B105" s="26">
        <v>165.26750065211402</v>
      </c>
      <c r="C105" s="26">
        <v>185.99375989692348</v>
      </c>
      <c r="D105" s="26">
        <v>234.29990073985721</v>
      </c>
      <c r="E105" s="26">
        <v>293.71763848199726</v>
      </c>
      <c r="F105" s="26">
        <v>261.63294967777847</v>
      </c>
      <c r="G105" s="26">
        <v>247.87329559285837</v>
      </c>
      <c r="H105" s="26">
        <v>218.93146802575077</v>
      </c>
      <c r="I105" s="26">
        <v>-92.8</v>
      </c>
      <c r="J105" s="26">
        <v>-274.58214855167699</v>
      </c>
      <c r="K105" s="26">
        <v>-385.63879209497037</v>
      </c>
      <c r="L105" s="26">
        <v>-234.41167459491899</v>
      </c>
      <c r="M105" s="26">
        <v>-187.55912429050801</v>
      </c>
      <c r="N105" s="26">
        <v>-335.79399633703838</v>
      </c>
      <c r="O105" s="26">
        <v>-264.02673870007135</v>
      </c>
      <c r="P105" s="26">
        <v>-67.014423885345607</v>
      </c>
      <c r="Q105" s="26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14.25" customHeight="1" x14ac:dyDescent="0.25">
      <c r="A106" s="27" t="s">
        <v>430</v>
      </c>
      <c r="B106" s="24">
        <v>865.76590715580119</v>
      </c>
      <c r="C106" s="24">
        <v>990.0698730107531</v>
      </c>
      <c r="D106" s="24">
        <v>1558.93316856312</v>
      </c>
      <c r="E106" s="24">
        <v>2049.5962794904694</v>
      </c>
      <c r="F106" s="24">
        <v>1987.0449402710242</v>
      </c>
      <c r="G106" s="24">
        <v>1714.9085421356413</v>
      </c>
      <c r="H106" s="24">
        <v>2033.1073860119029</v>
      </c>
      <c r="I106" s="24">
        <v>2042.4988966780443</v>
      </c>
      <c r="J106" s="24">
        <v>2304.3424445714354</v>
      </c>
      <c r="K106" s="24">
        <v>2643.2771566549732</v>
      </c>
      <c r="L106" s="24">
        <v>2240.8709707125172</v>
      </c>
      <c r="M106" s="24">
        <v>2374.9511675788121</v>
      </c>
      <c r="N106" s="24">
        <v>2572.5004949804984</v>
      </c>
      <c r="O106" s="24">
        <v>2727.0592558241806</v>
      </c>
      <c r="P106" s="24">
        <v>2711.1026058171037</v>
      </c>
      <c r="Q106" s="24">
        <v>2066.8865053857221</v>
      </c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14.25" customHeight="1" x14ac:dyDescent="0.25">
      <c r="A107" s="27" t="s">
        <v>431</v>
      </c>
      <c r="B107" s="26">
        <v>2973.9407911612693</v>
      </c>
      <c r="C107" s="26">
        <v>2942.2273724790016</v>
      </c>
      <c r="D107" s="26">
        <v>2775.2817441456905</v>
      </c>
      <c r="E107" s="26">
        <v>4176.8220039507496</v>
      </c>
      <c r="F107" s="26">
        <v>2867.2161276061879</v>
      </c>
      <c r="G107" s="26">
        <v>3006.1741957220556</v>
      </c>
      <c r="H107" s="26">
        <v>6430.8589840188979</v>
      </c>
      <c r="I107" s="26">
        <v>3623.1032206972</v>
      </c>
      <c r="J107" s="26">
        <v>2563.263273308999</v>
      </c>
      <c r="K107" s="26">
        <v>1537.7881533935004</v>
      </c>
      <c r="L107" s="26">
        <v>2219.2166185792994</v>
      </c>
      <c r="M107" s="26">
        <v>1912.9642228487992</v>
      </c>
      <c r="N107" s="26">
        <v>1329.1779670037995</v>
      </c>
      <c r="O107" s="26">
        <v>1291.2731964872207</v>
      </c>
      <c r="P107" s="26">
        <v>274.22852019028284</v>
      </c>
      <c r="Q107" s="26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14.25" customHeight="1" x14ac:dyDescent="0.25">
      <c r="A108" s="27" t="s">
        <v>433</v>
      </c>
      <c r="B108" s="24">
        <v>-333.8</v>
      </c>
      <c r="C108" s="24">
        <v>-338.96013319344314</v>
      </c>
      <c r="D108" s="24">
        <v>-333.16321831954417</v>
      </c>
      <c r="E108" s="24">
        <v>-355.54989985140031</v>
      </c>
      <c r="F108" s="24">
        <v>-388.80011062163686</v>
      </c>
      <c r="G108" s="24">
        <v>-400.76006128232552</v>
      </c>
      <c r="H108" s="24">
        <v>-441.8716804860947</v>
      </c>
      <c r="I108" s="24">
        <v>-410.25801785253452</v>
      </c>
      <c r="J108" s="24">
        <v>-335.76728484847081</v>
      </c>
      <c r="K108" s="24">
        <v>-299.22736193111263</v>
      </c>
      <c r="L108" s="24">
        <v>-272.86677678621197</v>
      </c>
      <c r="M108" s="24">
        <v>-329.04834585558467</v>
      </c>
      <c r="N108" s="24">
        <v>-420.19007629793339</v>
      </c>
      <c r="O108" s="24">
        <v>-423.52152712164337</v>
      </c>
      <c r="P108" s="24">
        <v>-393.11240444586304</v>
      </c>
      <c r="Q108" s="24">
        <v>-347.08556705047971</v>
      </c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14.25" customHeight="1" x14ac:dyDescent="0.25">
      <c r="A109" s="27" t="s">
        <v>435</v>
      </c>
      <c r="B109" s="26">
        <v>-642.24634256986496</v>
      </c>
      <c r="C109" s="26">
        <v>-938.14742205691277</v>
      </c>
      <c r="D109" s="26">
        <v>-902.64918134483548</v>
      </c>
      <c r="E109" s="26">
        <v>-901.53308760562425</v>
      </c>
      <c r="F109" s="26">
        <v>-871.06472711718641</v>
      </c>
      <c r="G109" s="26">
        <v>-227.3</v>
      </c>
      <c r="H109" s="26">
        <v>-328.23864330010599</v>
      </c>
      <c r="I109" s="26">
        <v>-459.02936213432099</v>
      </c>
      <c r="J109" s="26">
        <v>-539.96731941038797</v>
      </c>
      <c r="K109" s="26">
        <v>-426.79566927778649</v>
      </c>
      <c r="L109" s="26">
        <v>-96.406353579237972</v>
      </c>
      <c r="M109" s="26">
        <v>-135.5513491571906</v>
      </c>
      <c r="N109" s="26">
        <v>-172.53682294657182</v>
      </c>
      <c r="O109" s="26">
        <v>-193.95528896237599</v>
      </c>
      <c r="P109" s="26">
        <v>-298.88433554293368</v>
      </c>
      <c r="Q109" s="26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14.25" customHeight="1" x14ac:dyDescent="0.25">
      <c r="A110" s="27" t="s">
        <v>438</v>
      </c>
      <c r="B110" s="24">
        <v>-1815</v>
      </c>
      <c r="C110" s="24">
        <v>-2075</v>
      </c>
      <c r="D110" s="24">
        <v>-2515.6</v>
      </c>
      <c r="E110" s="24">
        <v>-4136.5</v>
      </c>
      <c r="F110" s="24">
        <v>-4678</v>
      </c>
      <c r="G110" s="24">
        <v>-5717.3</v>
      </c>
      <c r="H110" s="24">
        <v>-4346.2</v>
      </c>
      <c r="I110" s="24">
        <v>-6843.7</v>
      </c>
      <c r="J110" s="24">
        <v>-8291.6</v>
      </c>
      <c r="K110" s="24">
        <v>-7376.9</v>
      </c>
      <c r="L110" s="24">
        <v>-4175.3999999999996</v>
      </c>
      <c r="M110" s="24">
        <v>-2797.5</v>
      </c>
      <c r="N110" s="24">
        <v>-4451.3999999999996</v>
      </c>
      <c r="O110" s="24">
        <v>-4928.8999999999996</v>
      </c>
      <c r="P110" s="24"/>
      <c r="Q110" s="24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14.25" customHeight="1" x14ac:dyDescent="0.25">
      <c r="A111" s="27" t="s">
        <v>442</v>
      </c>
      <c r="B111" s="26">
        <v>1045.9589346354276</v>
      </c>
      <c r="C111" s="26">
        <v>1107.0522587618418</v>
      </c>
      <c r="D111" s="26">
        <v>894.79742682360404</v>
      </c>
      <c r="E111" s="26">
        <v>844.82462023629955</v>
      </c>
      <c r="F111" s="26">
        <v>788.55971236482856</v>
      </c>
      <c r="G111" s="26">
        <v>1272.436934852813</v>
      </c>
      <c r="H111" s="26">
        <v>1699.3463289738211</v>
      </c>
      <c r="I111" s="26">
        <v>1696.4048334908232</v>
      </c>
      <c r="J111" s="26">
        <v>1988.335673085732</v>
      </c>
      <c r="K111" s="26">
        <v>2269.9691385795068</v>
      </c>
      <c r="L111" s="26">
        <v>1948.2523229726369</v>
      </c>
      <c r="M111" s="26">
        <v>2404.5931499456092</v>
      </c>
      <c r="N111" s="26">
        <v>3440.0051386693663</v>
      </c>
      <c r="O111" s="26">
        <v>4266.6974503824249</v>
      </c>
      <c r="P111" s="26">
        <v>5471.8025749272283</v>
      </c>
      <c r="Q111" s="26">
        <v>5723.0026934510006</v>
      </c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14.25" customHeight="1" x14ac:dyDescent="0.25">
      <c r="A112" s="27" t="s">
        <v>443</v>
      </c>
      <c r="B112" s="24">
        <v>14372.189656118164</v>
      </c>
      <c r="C112" s="24">
        <v>17745.924261687833</v>
      </c>
      <c r="D112" s="24">
        <v>20638.050315248307</v>
      </c>
      <c r="E112" s="24">
        <v>22382.329427288754</v>
      </c>
      <c r="F112" s="24">
        <v>20650.916247755689</v>
      </c>
      <c r="G112" s="24">
        <v>19607.83048075929</v>
      </c>
      <c r="H112" s="24">
        <v>21538.637369614502</v>
      </c>
      <c r="I112" s="24">
        <v>22288.480227680924</v>
      </c>
      <c r="J112" s="24">
        <v>24871.784867223134</v>
      </c>
      <c r="K112" s="24">
        <v>22365.788717532731</v>
      </c>
      <c r="L112" s="24">
        <v>23428.621206003074</v>
      </c>
      <c r="M112" s="24">
        <v>25002.749677156025</v>
      </c>
      <c r="N112" s="24">
        <v>25374.254150050227</v>
      </c>
      <c r="O112" s="24">
        <v>27916.240793605728</v>
      </c>
      <c r="P112" s="24">
        <v>26537.985724844795</v>
      </c>
      <c r="Q112" s="24">
        <v>24206.209919565536</v>
      </c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14.25" customHeight="1" x14ac:dyDescent="0.25">
      <c r="A113" s="27" t="s">
        <v>444</v>
      </c>
      <c r="B113" s="26">
        <v>-207.2</v>
      </c>
      <c r="C113" s="26">
        <v>-134.77220497236777</v>
      </c>
      <c r="D113" s="26">
        <v>-143.61818990892868</v>
      </c>
      <c r="E113" s="26">
        <v>-195.15463756224437</v>
      </c>
      <c r="F113" s="26">
        <v>-293.06934568524485</v>
      </c>
      <c r="G113" s="26">
        <v>-211.32355698738979</v>
      </c>
      <c r="H113" s="26">
        <v>-151.23350339268325</v>
      </c>
      <c r="I113" s="26">
        <v>40.710404207309701</v>
      </c>
      <c r="J113" s="26">
        <v>-64.453208541292398</v>
      </c>
      <c r="K113" s="26">
        <v>91.72883763670653</v>
      </c>
      <c r="L113" s="26">
        <v>-27.873703251107379</v>
      </c>
      <c r="M113" s="26">
        <v>90.672342264534379</v>
      </c>
      <c r="N113" s="26">
        <v>105.90888329335908</v>
      </c>
      <c r="O113" s="26">
        <v>44.009610914601772</v>
      </c>
      <c r="P113" s="26">
        <v>239.23545178415151</v>
      </c>
      <c r="Q113" s="26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14.25" customHeight="1" x14ac:dyDescent="0.25">
      <c r="A114" s="27" t="s">
        <v>447</v>
      </c>
      <c r="B114" s="24">
        <v>-92.046783383975679</v>
      </c>
      <c r="C114" s="24">
        <v>-94.749205758028864</v>
      </c>
      <c r="D114" s="24">
        <v>-78.596307377193796</v>
      </c>
      <c r="E114" s="24">
        <v>-113.92061952590346</v>
      </c>
      <c r="F114" s="24">
        <v>-150.07803397247906</v>
      </c>
      <c r="G114" s="24">
        <v>-159.81280131710616</v>
      </c>
      <c r="H114" s="24">
        <v>-163.4952523577339</v>
      </c>
      <c r="I114" s="24">
        <v>-122.17652101952842</v>
      </c>
      <c r="J114" s="24">
        <v>-134.05775161641861</v>
      </c>
      <c r="K114" s="24">
        <v>-159.36945896468612</v>
      </c>
      <c r="L114" s="24">
        <v>-176.33905099861698</v>
      </c>
      <c r="M114" s="24">
        <v>-135.13941187909799</v>
      </c>
      <c r="N114" s="24">
        <v>-150.65775241124101</v>
      </c>
      <c r="O114" s="24">
        <v>-153.75836139165602</v>
      </c>
      <c r="P114" s="24">
        <v>-175.62331656222901</v>
      </c>
      <c r="Q114" s="24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14.25" customHeight="1" x14ac:dyDescent="0.25">
      <c r="A115" s="27" t="s">
        <v>449</v>
      </c>
      <c r="B115" s="26">
        <v>-2206.0409945159081</v>
      </c>
      <c r="C115" s="26">
        <v>-2570.119945006235</v>
      </c>
      <c r="D115" s="26">
        <v>407.43973891993107</v>
      </c>
      <c r="E115" s="26">
        <v>481.59202018053327</v>
      </c>
      <c r="F115" s="26">
        <v>819.92330280079932</v>
      </c>
      <c r="G115" s="26">
        <v>2031.5</v>
      </c>
      <c r="H115" s="26">
        <v>498.17809275944882</v>
      </c>
      <c r="I115" s="26">
        <v>-2767.3964886870463</v>
      </c>
      <c r="J115" s="26">
        <v>-3037.0863274808098</v>
      </c>
      <c r="K115" s="26">
        <v>-3263.5422823486574</v>
      </c>
      <c r="L115" s="26">
        <v>-5232.1813087288674</v>
      </c>
      <c r="M115" s="26">
        <v>-4544.1814518416668</v>
      </c>
      <c r="N115" s="26">
        <v>-5327.703340261869</v>
      </c>
      <c r="O115" s="26">
        <v>-4371.3468893667568</v>
      </c>
      <c r="P115" s="26">
        <v>-2632.7266040080299</v>
      </c>
      <c r="Q115" s="26">
        <v>-11423.542040288454</v>
      </c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14.25" customHeight="1" x14ac:dyDescent="0.25">
      <c r="A116" s="27" t="s">
        <v>451</v>
      </c>
      <c r="B116" s="24">
        <v>109.80823387670199</v>
      </c>
      <c r="C116" s="24">
        <v>320.70550261011999</v>
      </c>
      <c r="D116" s="24">
        <v>1246.03096380957</v>
      </c>
      <c r="E116" s="24">
        <v>1210.4275000827201</v>
      </c>
      <c r="F116" s="24">
        <v>1144.8337320046501</v>
      </c>
      <c r="G116" s="24">
        <v>1358.57018964997</v>
      </c>
      <c r="H116" s="24">
        <v>1517.4</v>
      </c>
      <c r="I116" s="24">
        <v>1600.8817311996902</v>
      </c>
      <c r="J116" s="24">
        <v>1880.36160782256</v>
      </c>
      <c r="K116" s="24">
        <v>2205.0323957415399</v>
      </c>
      <c r="L116" s="24">
        <v>2030.5741107599699</v>
      </c>
      <c r="M116" s="24">
        <v>1787.9983473396744</v>
      </c>
      <c r="N116" s="24">
        <v>1725.8235994517538</v>
      </c>
      <c r="O116" s="24">
        <v>1907.3969726542693</v>
      </c>
      <c r="P116" s="24">
        <v>2044.064390552548</v>
      </c>
      <c r="Q116" s="24">
        <v>802.04705981549216</v>
      </c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14.25" customHeight="1" x14ac:dyDescent="0.25">
      <c r="A117" s="27" t="s">
        <v>454</v>
      </c>
      <c r="B117" s="26">
        <v>-315.60000000000002</v>
      </c>
      <c r="C117" s="26">
        <v>-363.25032068662586</v>
      </c>
      <c r="D117" s="26">
        <v>-400.92492737052788</v>
      </c>
      <c r="E117" s="26">
        <v>-570.80616367466996</v>
      </c>
      <c r="F117" s="26">
        <v>-473.79605122023912</v>
      </c>
      <c r="G117" s="26">
        <v>-643.88208236990761</v>
      </c>
      <c r="H117" s="26">
        <v>-717.47682211019571</v>
      </c>
      <c r="I117" s="26">
        <v>-719.30031564573494</v>
      </c>
      <c r="J117" s="26">
        <v>-1728.9161915174734</v>
      </c>
      <c r="K117" s="26">
        <v>-1719.3141410353253</v>
      </c>
      <c r="L117" s="26">
        <v>-1561.6532912539894</v>
      </c>
      <c r="M117" s="26">
        <v>-1789.1632913585722</v>
      </c>
      <c r="N117" s="26">
        <v>-1491.0883803616991</v>
      </c>
      <c r="O117" s="26">
        <v>-1511.3215988438915</v>
      </c>
      <c r="P117" s="26"/>
      <c r="Q117" s="26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14.25" customHeight="1" x14ac:dyDescent="0.25">
      <c r="A118" s="27" t="s">
        <v>458</v>
      </c>
      <c r="B118" s="24">
        <v>888.92182799219688</v>
      </c>
      <c r="C118" s="24">
        <v>923.3171242351134</v>
      </c>
      <c r="D118" s="24">
        <v>1402.1636374700099</v>
      </c>
      <c r="E118" s="24">
        <v>1911.6806765808135</v>
      </c>
      <c r="F118" s="24">
        <v>1459.3288357558567</v>
      </c>
      <c r="G118" s="24">
        <v>1592.713919622103</v>
      </c>
      <c r="H118" s="24">
        <v>1939.1150003231301</v>
      </c>
      <c r="I118" s="24">
        <v>1853.613255614963</v>
      </c>
      <c r="J118" s="24">
        <v>2147.6168089046341</v>
      </c>
      <c r="K118" s="24">
        <v>2958.6139188718676</v>
      </c>
      <c r="L118" s="24">
        <v>3230.1251280712127</v>
      </c>
      <c r="M118" s="24">
        <v>3496.7319261410407</v>
      </c>
      <c r="N118" s="24">
        <v>3889.213809450313</v>
      </c>
      <c r="O118" s="24">
        <v>4062.7893346997012</v>
      </c>
      <c r="P118" s="24">
        <v>4074.1087173184046</v>
      </c>
      <c r="Q118" s="24">
        <v>2630.1124579010316</v>
      </c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14.25" customHeight="1" x14ac:dyDescent="0.25">
      <c r="A119" s="27" t="s">
        <v>459</v>
      </c>
      <c r="B119" s="26">
        <v>-39.9</v>
      </c>
      <c r="C119" s="26">
        <v>-37.457244909299597</v>
      </c>
      <c r="D119" s="26">
        <v>-43.3648648625473</v>
      </c>
      <c r="E119" s="26">
        <v>-39.632769841183901</v>
      </c>
      <c r="F119" s="26">
        <v>-53.477889123315201</v>
      </c>
      <c r="G119" s="26">
        <v>-44.857815710955002</v>
      </c>
      <c r="H119" s="26">
        <v>-47.649034228276498</v>
      </c>
      <c r="I119" s="26">
        <v>-50.944134600720503</v>
      </c>
      <c r="J119" s="26">
        <v>-55.827866597323599</v>
      </c>
      <c r="K119" s="26">
        <v>-47.479636963117798</v>
      </c>
      <c r="L119" s="26">
        <v>-50.857667424266097</v>
      </c>
      <c r="M119" s="26">
        <v>-57.700284126883297</v>
      </c>
      <c r="N119" s="26">
        <v>-24.808045610295899</v>
      </c>
      <c r="O119" s="26">
        <v>-12.842745511232501</v>
      </c>
      <c r="P119" s="26"/>
      <c r="Q119" s="26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14.25" customHeight="1" x14ac:dyDescent="0.25">
      <c r="A120" s="27" t="s">
        <v>463</v>
      </c>
      <c r="B120" s="24"/>
      <c r="C120" s="24"/>
      <c r="D120" s="24"/>
      <c r="E120" s="24"/>
      <c r="F120" s="24"/>
      <c r="G120" s="24"/>
      <c r="H120" s="24"/>
      <c r="I120" s="24">
        <v>-871.50325935374974</v>
      </c>
      <c r="J120" s="24">
        <v>-813.1608913021596</v>
      </c>
      <c r="K120" s="24">
        <v>-621.52518086852649</v>
      </c>
      <c r="L120" s="24">
        <v>-394.56940286855314</v>
      </c>
      <c r="M120" s="24">
        <v>-335.45684728751661</v>
      </c>
      <c r="N120" s="24">
        <v>-572.5</v>
      </c>
      <c r="O120" s="24">
        <v>-515.72938001352998</v>
      </c>
      <c r="P120" s="24">
        <v>-587.99225384649992</v>
      </c>
      <c r="Q120" s="24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14.25" customHeight="1" x14ac:dyDescent="0.25">
      <c r="A121" s="27" t="s">
        <v>473</v>
      </c>
      <c r="B121" s="26">
        <v>420.35407423511469</v>
      </c>
      <c r="C121" s="26">
        <v>354.44197405628029</v>
      </c>
      <c r="D121" s="26">
        <v>635.79880664146037</v>
      </c>
      <c r="E121" s="26">
        <v>623.93644355910578</v>
      </c>
      <c r="F121" s="26">
        <v>631.70550287408082</v>
      </c>
      <c r="G121" s="26">
        <v>716.2014310276511</v>
      </c>
      <c r="H121" s="26">
        <v>790.88454575270646</v>
      </c>
      <c r="I121" s="26">
        <v>964.55274466005062</v>
      </c>
      <c r="J121" s="26">
        <v>566</v>
      </c>
      <c r="K121" s="26">
        <v>780.44450511321349</v>
      </c>
      <c r="L121" s="26">
        <v>691.7468479434948</v>
      </c>
      <c r="M121" s="26">
        <v>772.8732437672121</v>
      </c>
      <c r="N121" s="26">
        <v>870.57757292575263</v>
      </c>
      <c r="O121" s="26">
        <v>1073.9785746160796</v>
      </c>
      <c r="P121" s="26">
        <v>835.33342124982494</v>
      </c>
      <c r="Q121" s="26">
        <v>-22.365148321597299</v>
      </c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14.25" customHeight="1" x14ac:dyDescent="0.25">
      <c r="A122" s="27" t="s">
        <v>476</v>
      </c>
      <c r="B122" s="24">
        <v>-7068.2542440000007</v>
      </c>
      <c r="C122" s="24">
        <v>-7698.3</v>
      </c>
      <c r="D122" s="24">
        <v>-7927.7377649999999</v>
      </c>
      <c r="E122" s="24">
        <v>-8529.7707879999998</v>
      </c>
      <c r="F122" s="24">
        <v>-9997.9820290000007</v>
      </c>
      <c r="G122" s="24">
        <v>-11416.243143</v>
      </c>
      <c r="H122" s="24">
        <v>-15590.383464</v>
      </c>
      <c r="I122" s="24">
        <v>-14906.268239000001</v>
      </c>
      <c r="J122" s="24">
        <v>-14058.197443999999</v>
      </c>
      <c r="K122" s="24">
        <v>-13291.759876</v>
      </c>
      <c r="L122" s="24">
        <v>-9776.3484189999999</v>
      </c>
      <c r="M122" s="24">
        <v>-8960.9291219999996</v>
      </c>
      <c r="N122" s="24">
        <v>-9758.9634860000006</v>
      </c>
      <c r="O122" s="24">
        <v>-11188.720545</v>
      </c>
      <c r="P122" s="24">
        <v>-8272.6576569999997</v>
      </c>
      <c r="Q122" s="24">
        <v>-10170.831808000001</v>
      </c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14.25" customHeight="1" x14ac:dyDescent="0.25">
      <c r="A123" s="27" t="s">
        <v>478</v>
      </c>
      <c r="B123" s="26"/>
      <c r="C123" s="26"/>
      <c r="D123" s="26"/>
      <c r="E123" s="26"/>
      <c r="F123" s="26">
        <v>-54.7</v>
      </c>
      <c r="G123" s="26">
        <v>-44.973399999999998</v>
      </c>
      <c r="H123" s="26">
        <v>-46.431699999999999</v>
      </c>
      <c r="I123" s="26">
        <v>-46.925400000000003</v>
      </c>
      <c r="J123" s="26">
        <v>-46.262799999999999</v>
      </c>
      <c r="K123" s="26">
        <v>-38.718000000000004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14.25" customHeight="1" x14ac:dyDescent="0.25">
      <c r="A124" s="27" t="s">
        <v>490</v>
      </c>
      <c r="B124" s="24">
        <v>20.46</v>
      </c>
      <c r="C124" s="24">
        <v>43.84</v>
      </c>
      <c r="D124" s="24">
        <v>63.17</v>
      </c>
      <c r="E124" s="24">
        <v>130.79</v>
      </c>
      <c r="F124" s="24">
        <v>58.6</v>
      </c>
      <c r="G124" s="24">
        <v>71.59</v>
      </c>
      <c r="H124" s="24">
        <v>159.05000000000001</v>
      </c>
      <c r="I124" s="24">
        <v>107.91</v>
      </c>
      <c r="J124" s="24">
        <v>152.05000000000001</v>
      </c>
      <c r="K124" s="24">
        <v>127.14999999999979</v>
      </c>
      <c r="L124" s="24">
        <v>132.27000000000001</v>
      </c>
      <c r="M124" s="24">
        <v>226.71</v>
      </c>
      <c r="N124" s="24">
        <v>305.12</v>
      </c>
      <c r="O124" s="24">
        <v>355.32905599897941</v>
      </c>
      <c r="P124" s="24">
        <v>350.62592724918534</v>
      </c>
      <c r="Q124" s="24">
        <v>388.37109445277372</v>
      </c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14.25" customHeight="1" x14ac:dyDescent="0.25">
      <c r="A125" s="27" t="s">
        <v>492</v>
      </c>
      <c r="B125" s="26">
        <v>13.605859380467299</v>
      </c>
      <c r="C125" s="26">
        <v>67.200066328975907</v>
      </c>
      <c r="D125" s="26">
        <v>109.43499856799561</v>
      </c>
      <c r="E125" s="26">
        <v>-109.21110633215</v>
      </c>
      <c r="F125" s="26">
        <v>-153.81050810757853</v>
      </c>
      <c r="G125" s="26">
        <v>-302.90606197341225</v>
      </c>
      <c r="H125" s="26">
        <v>-848.20274117720885</v>
      </c>
      <c r="I125" s="26">
        <v>-1425.940005280931</v>
      </c>
      <c r="J125" s="26">
        <v>-1309.8219740503678</v>
      </c>
      <c r="K125" s="26">
        <v>-1289.208734627284</v>
      </c>
      <c r="L125" s="26">
        <v>-715.46766746688957</v>
      </c>
      <c r="M125" s="26">
        <v>-1338.2806870446589</v>
      </c>
      <c r="N125" s="26">
        <v>-1212.1283374311281</v>
      </c>
      <c r="O125" s="26">
        <v>-1449.004798212648</v>
      </c>
      <c r="P125" s="26">
        <v>-1991.7167501720112</v>
      </c>
      <c r="Q125" s="26">
        <v>-1485.855368581673</v>
      </c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14.25" customHeight="1" x14ac:dyDescent="0.25">
      <c r="A126" s="27" t="s">
        <v>493</v>
      </c>
      <c r="B126" s="24"/>
      <c r="C126" s="24"/>
      <c r="D126" s="24">
        <v>539.40888556944151</v>
      </c>
      <c r="E126" s="24">
        <v>585.28270356365329</v>
      </c>
      <c r="F126" s="24">
        <v>586.1945973824885</v>
      </c>
      <c r="G126" s="24">
        <v>614.79999999999995</v>
      </c>
      <c r="H126" s="24">
        <v>841.71175284226433</v>
      </c>
      <c r="I126" s="24">
        <v>769.62482109946154</v>
      </c>
      <c r="J126" s="24">
        <v>863.93645337914029</v>
      </c>
      <c r="K126" s="24">
        <v>918.47680843472324</v>
      </c>
      <c r="L126" s="24">
        <v>876.26601325289209</v>
      </c>
      <c r="M126" s="24">
        <v>859.21307986899569</v>
      </c>
      <c r="N126" s="24">
        <v>988.74946423492156</v>
      </c>
      <c r="O126" s="24">
        <v>1094.6384170240556</v>
      </c>
      <c r="P126" s="24">
        <v>1136.9233623335379</v>
      </c>
      <c r="Q126" s="24">
        <v>210.21684713073802</v>
      </c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14.25" customHeight="1" x14ac:dyDescent="0.25">
      <c r="A127" s="27" t="s">
        <v>497</v>
      </c>
      <c r="B127" s="26">
        <v>-10.936845925925926</v>
      </c>
      <c r="C127" s="26">
        <v>-2.5614918518518528</v>
      </c>
      <c r="D127" s="26">
        <v>-4.295008888888888</v>
      </c>
      <c r="E127" s="26">
        <v>-9.4591414814814812</v>
      </c>
      <c r="F127" s="26">
        <v>-5.7986445925925914</v>
      </c>
      <c r="G127" s="26">
        <v>-5.5571629629629644</v>
      </c>
      <c r="H127" s="26">
        <v>-5.9752380370370375</v>
      </c>
      <c r="I127" s="26">
        <v>-4.8882483333333324</v>
      </c>
      <c r="J127" s="26">
        <v>-4.7587991259259246</v>
      </c>
      <c r="K127" s="26">
        <v>-4.0531508413703676</v>
      </c>
      <c r="L127" s="26">
        <v>-3.331425195624814</v>
      </c>
      <c r="M127" s="26">
        <v>-4.3101655217519284</v>
      </c>
      <c r="N127" s="26">
        <v>-11.638331528407409</v>
      </c>
      <c r="O127" s="26">
        <v>-3.2547012601954597</v>
      </c>
      <c r="P127" s="26">
        <v>-4.8448544834857445</v>
      </c>
      <c r="Q127" s="26">
        <v>-3.6517393575188599</v>
      </c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14.25" customHeight="1" x14ac:dyDescent="0.25">
      <c r="A128" s="27" t="s">
        <v>501</v>
      </c>
      <c r="B128" s="24">
        <v>5418.6820152154487</v>
      </c>
      <c r="C128" s="24">
        <v>6903.8393282778234</v>
      </c>
      <c r="D128" s="24">
        <v>8648.7542235705678</v>
      </c>
      <c r="E128" s="24">
        <v>8623.6208690366002</v>
      </c>
      <c r="F128" s="24">
        <v>7934.3491187586778</v>
      </c>
      <c r="G128" s="24">
        <v>7364.5942707696895</v>
      </c>
      <c r="H128" s="24">
        <v>7324.6466458712757</v>
      </c>
      <c r="I128" s="24">
        <v>7210.2020490487057</v>
      </c>
      <c r="J128" s="24">
        <v>6781.4388683485358</v>
      </c>
      <c r="K128" s="24">
        <v>7364.7</v>
      </c>
      <c r="L128" s="24">
        <v>6760.4946897373038</v>
      </c>
      <c r="M128" s="24">
        <v>6890.7950625402627</v>
      </c>
      <c r="N128" s="24">
        <v>7513.438967580867</v>
      </c>
      <c r="O128" s="24">
        <v>8121.0887687041277</v>
      </c>
      <c r="P128" s="24">
        <v>9721.7909371041787</v>
      </c>
      <c r="Q128" s="24">
        <v>6766.8789366083765</v>
      </c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14.25" customHeight="1" x14ac:dyDescent="0.25">
      <c r="A129" s="27" t="s">
        <v>503</v>
      </c>
      <c r="B129" s="26">
        <v>-306.60395755395501</v>
      </c>
      <c r="C129" s="26">
        <v>-353.98709514759531</v>
      </c>
      <c r="D129" s="26">
        <v>-397.800348652938</v>
      </c>
      <c r="E129" s="26">
        <v>-410.03107475178638</v>
      </c>
      <c r="F129" s="26">
        <v>-432.61742901378204</v>
      </c>
      <c r="G129" s="26">
        <v>-968.84877428288803</v>
      </c>
      <c r="H129" s="26">
        <v>-1884.6371004511252</v>
      </c>
      <c r="I129" s="26">
        <v>-3705.6838975036703</v>
      </c>
      <c r="J129" s="26">
        <v>-3258.8001620267164</v>
      </c>
      <c r="K129" s="26">
        <v>-2932.2677431278225</v>
      </c>
      <c r="L129" s="26">
        <v>-2306.3889839788098</v>
      </c>
      <c r="M129" s="26">
        <v>-2701.13985621746</v>
      </c>
      <c r="N129" s="26">
        <v>-2331.8108849153041</v>
      </c>
      <c r="O129" s="26">
        <v>-3570.0217007618971</v>
      </c>
      <c r="P129" s="26">
        <v>-1887.443210217886</v>
      </c>
      <c r="Q129" s="26">
        <v>-1733.3978311095482</v>
      </c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14.25" customHeight="1" x14ac:dyDescent="0.25">
      <c r="A130" s="27" t="s">
        <v>504</v>
      </c>
      <c r="B130" s="24">
        <v>-216.3198535090425</v>
      </c>
      <c r="C130" s="24">
        <v>-243.52433972527999</v>
      </c>
      <c r="D130" s="24">
        <v>-318.27223882678209</v>
      </c>
      <c r="E130" s="24">
        <v>-260.52790193088629</v>
      </c>
      <c r="F130" s="24">
        <v>-268.04264614605808</v>
      </c>
      <c r="G130" s="24">
        <v>-419.78918836118339</v>
      </c>
      <c r="H130" s="24">
        <v>-331.75155820930019</v>
      </c>
      <c r="I130" s="24">
        <v>-228.03214378183782</v>
      </c>
      <c r="J130" s="24">
        <v>558.5</v>
      </c>
      <c r="K130" s="24">
        <v>918.02772507058785</v>
      </c>
      <c r="L130" s="24">
        <v>1356.5335780039202</v>
      </c>
      <c r="M130" s="24">
        <v>1271.1091398577355</v>
      </c>
      <c r="N130" s="24">
        <v>936.85018759729337</v>
      </c>
      <c r="O130" s="24">
        <v>1195.6938135376006</v>
      </c>
      <c r="P130" s="24">
        <v>3017.5786574700664</v>
      </c>
      <c r="Q130" s="24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14.25" customHeight="1" x14ac:dyDescent="0.25">
      <c r="A131" s="27" t="s">
        <v>507</v>
      </c>
      <c r="B131" s="26">
        <v>43.633136755941145</v>
      </c>
      <c r="C131" s="26">
        <v>96.767697078780984</v>
      </c>
      <c r="D131" s="26">
        <v>86.168382881896477</v>
      </c>
      <c r="E131" s="26">
        <v>-30.729429443867769</v>
      </c>
      <c r="F131" s="26">
        <v>82.5</v>
      </c>
      <c r="G131" s="26">
        <v>-7.568444092358142</v>
      </c>
      <c r="H131" s="26">
        <v>141.08558671920002</v>
      </c>
      <c r="I131" s="26">
        <v>138.61130105302374</v>
      </c>
      <c r="J131" s="26">
        <v>-138.04842929191369</v>
      </c>
      <c r="K131" s="26">
        <v>135.65539899460185</v>
      </c>
      <c r="L131" s="26">
        <v>216.61651325146008</v>
      </c>
      <c r="M131" s="26">
        <v>-134.6873896746111</v>
      </c>
      <c r="N131" s="26">
        <v>146.85021633705421</v>
      </c>
      <c r="O131" s="26">
        <v>178.51462210691363</v>
      </c>
      <c r="P131" s="26">
        <v>90.594723278952088</v>
      </c>
      <c r="Q131" s="26">
        <v>-79.261546490752636</v>
      </c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14.25" customHeight="1" x14ac:dyDescent="0.25">
      <c r="A132" s="27" t="s">
        <v>509</v>
      </c>
      <c r="B132" s="24"/>
      <c r="C132" s="24"/>
      <c r="D132" s="24"/>
      <c r="E132" s="24">
        <v>-4.4000000000000004</v>
      </c>
      <c r="F132" s="24">
        <v>-5.5950964675966572</v>
      </c>
      <c r="G132" s="24">
        <v>-3.7660290656618223</v>
      </c>
      <c r="H132" s="24">
        <v>-12.587970118352656</v>
      </c>
      <c r="I132" s="24">
        <v>-14.046255846214223</v>
      </c>
      <c r="J132" s="24">
        <v>-4.4609576170168079</v>
      </c>
      <c r="K132" s="24">
        <v>-8.7993290019780304</v>
      </c>
      <c r="L132" s="24">
        <v>-14.372666876518135</v>
      </c>
      <c r="M132" s="24">
        <v>-21.993059934329583</v>
      </c>
      <c r="N132" s="24">
        <v>-17.364098055880508</v>
      </c>
      <c r="O132" s="24">
        <v>-14.978627675925827</v>
      </c>
      <c r="P132" s="24"/>
      <c r="Q132" s="24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14.25" customHeight="1" x14ac:dyDescent="0.25">
      <c r="A133" s="27" t="s">
        <v>516</v>
      </c>
      <c r="B133" s="26">
        <v>-54.384145995474768</v>
      </c>
      <c r="C133" s="26">
        <v>-107.14292154024434</v>
      </c>
      <c r="D133" s="26">
        <v>-211.25563964062414</v>
      </c>
      <c r="E133" s="26">
        <v>-128.08259228152676</v>
      </c>
      <c r="F133" s="26">
        <v>-136.91659047463614</v>
      </c>
      <c r="G133" s="26">
        <v>-198.71437265751527</v>
      </c>
      <c r="H133" s="26">
        <v>81.316943098069402</v>
      </c>
      <c r="I133" s="26">
        <v>28.81614477083826</v>
      </c>
      <c r="J133" s="26">
        <v>204.65567119358428</v>
      </c>
      <c r="K133" s="26">
        <v>191.37757925736665</v>
      </c>
      <c r="L133" s="26">
        <v>229.65238592307438</v>
      </c>
      <c r="M133" s="26">
        <v>103.51455236144089</v>
      </c>
      <c r="N133" s="26">
        <v>-28.592786133446932</v>
      </c>
      <c r="O133" s="26">
        <v>-54.648513964519978</v>
      </c>
      <c r="P133" s="26">
        <v>-86.075850034198766</v>
      </c>
      <c r="Q133" s="26">
        <v>-183.89986520927624</v>
      </c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14.25" customHeight="1" x14ac:dyDescent="0.25">
      <c r="A134" s="27" t="s">
        <v>517</v>
      </c>
      <c r="B134" s="24">
        <v>1185.7269273743016</v>
      </c>
      <c r="C134" s="24">
        <v>1292.2497206703906</v>
      </c>
      <c r="D134" s="24">
        <v>1358.5523463687148</v>
      </c>
      <c r="E134" s="24">
        <v>1250.2772625698324</v>
      </c>
      <c r="F134" s="24">
        <v>1161.9916759776538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14.25" customHeight="1" x14ac:dyDescent="0.25">
      <c r="A135" s="27" t="s">
        <v>529</v>
      </c>
      <c r="B135" s="26">
        <v>-8755.3919067700808</v>
      </c>
      <c r="C135" s="26">
        <v>-10334.842686610342</v>
      </c>
      <c r="D135" s="26">
        <v>-9373.2612764531623</v>
      </c>
      <c r="E135" s="26">
        <v>-9929.9366684521683</v>
      </c>
      <c r="F135" s="26">
        <v>-10454.264337920635</v>
      </c>
      <c r="G135" s="26">
        <v>-9723.1324333333232</v>
      </c>
      <c r="H135" s="26">
        <v>-14035.096176237808</v>
      </c>
      <c r="I135" s="26">
        <v>-11703.294628728318</v>
      </c>
      <c r="J135" s="26">
        <v>-7299.3847360336586</v>
      </c>
      <c r="K135" s="26">
        <v>-5425.9841149326685</v>
      </c>
      <c r="L135" s="26">
        <v>-14937.621939939847</v>
      </c>
      <c r="M135" s="26">
        <v>7312.5040793748094</v>
      </c>
      <c r="N135" s="26">
        <v>8351.9325394186289</v>
      </c>
      <c r="O135" s="26">
        <v>11757.95088139196</v>
      </c>
      <c r="P135" s="26">
        <v>18231.53664372296</v>
      </c>
      <c r="Q135" s="26">
        <v>17370.978185087293</v>
      </c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14.25" customHeight="1" x14ac:dyDescent="0.25">
      <c r="A136" s="27" t="s">
        <v>530</v>
      </c>
      <c r="B136" s="24">
        <v>-462.74276490560135</v>
      </c>
      <c r="C136" s="24">
        <v>-675.74016826838681</v>
      </c>
      <c r="D136" s="24">
        <v>-795.36145227664827</v>
      </c>
      <c r="E136" s="24">
        <v>-759.4</v>
      </c>
      <c r="F136" s="24">
        <v>-558.04521755379881</v>
      </c>
      <c r="G136" s="24">
        <v>-776.77224735654579</v>
      </c>
      <c r="H136" s="24">
        <v>-758.20614722712787</v>
      </c>
      <c r="I136" s="24">
        <v>-805.99428501377622</v>
      </c>
      <c r="J136" s="24">
        <v>-706.93251740269068</v>
      </c>
      <c r="K136" s="24">
        <v>-580.54112994086279</v>
      </c>
      <c r="L136" s="24">
        <v>-621.1669322686638</v>
      </c>
      <c r="M136" s="24">
        <v>-569.13073226580332</v>
      </c>
      <c r="N136" s="24"/>
      <c r="O136" s="24"/>
      <c r="P136" s="24"/>
      <c r="Q136" s="24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14.25" customHeight="1" x14ac:dyDescent="0.25">
      <c r="A137" s="27" t="s">
        <v>536</v>
      </c>
      <c r="B137" s="26">
        <v>1758.2316049952058</v>
      </c>
      <c r="C137" s="26">
        <v>1754.2635512798793</v>
      </c>
      <c r="D137" s="26">
        <v>1986.6203695418749</v>
      </c>
      <c r="E137" s="26">
        <v>1337.5681375209895</v>
      </c>
      <c r="F137" s="26">
        <v>1486.5362534629498</v>
      </c>
      <c r="G137" s="26">
        <v>1321.031192900218</v>
      </c>
      <c r="H137" s="26">
        <v>1091.6617897719946</v>
      </c>
      <c r="I137" s="26">
        <v>732.94306076632643</v>
      </c>
      <c r="J137" s="26">
        <v>853.52416309321745</v>
      </c>
      <c r="K137" s="26">
        <v>1302.8178196523229</v>
      </c>
      <c r="L137" s="26">
        <v>3028.9988613745691</v>
      </c>
      <c r="M137" s="26">
        <v>3259.2976405843056</v>
      </c>
      <c r="N137" s="26">
        <v>3319.5642110102413</v>
      </c>
      <c r="O137" s="26">
        <v>2844.1794310963792</v>
      </c>
      <c r="P137" s="26">
        <v>1823.6020456653748</v>
      </c>
      <c r="Q137" s="26">
        <v>564.76767218583939</v>
      </c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14.25" customHeight="1" x14ac:dyDescent="0.25">
      <c r="A138" s="27" t="s">
        <v>537</v>
      </c>
      <c r="B138" s="24">
        <v>82.5</v>
      </c>
      <c r="C138" s="24">
        <v>-115.8</v>
      </c>
      <c r="D138" s="24">
        <v>-155.19999999999999</v>
      </c>
      <c r="E138" s="24">
        <v>0.70000000000005214</v>
      </c>
      <c r="F138" s="24">
        <v>35.899999999999984</v>
      </c>
      <c r="G138" s="24">
        <v>93.09999999999998</v>
      </c>
      <c r="H138" s="24">
        <v>128.69999999999999</v>
      </c>
      <c r="I138" s="24">
        <v>161.6</v>
      </c>
      <c r="J138" s="24">
        <v>19.7</v>
      </c>
      <c r="K138" s="24">
        <v>187.1</v>
      </c>
      <c r="L138" s="24">
        <v>229.2</v>
      </c>
      <c r="M138" s="24">
        <v>392</v>
      </c>
      <c r="N138" s="24">
        <v>527.1</v>
      </c>
      <c r="O138" s="24">
        <v>410.9</v>
      </c>
      <c r="P138" s="24">
        <v>518.5</v>
      </c>
      <c r="Q138" s="24">
        <v>328.8</v>
      </c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14.25" customHeight="1" x14ac:dyDescent="0.25">
      <c r="A139" s="27" t="s">
        <v>539</v>
      </c>
      <c r="B139" s="26">
        <v>-192.81249421843026</v>
      </c>
      <c r="C139" s="26">
        <v>-238.94884563720925</v>
      </c>
      <c r="D139" s="26">
        <v>-285.06976155867756</v>
      </c>
      <c r="E139" s="26">
        <v>-472.28246733636917</v>
      </c>
      <c r="F139" s="26">
        <v>-638.28874719791577</v>
      </c>
      <c r="G139" s="26">
        <v>-726.38069484737798</v>
      </c>
      <c r="H139" s="26">
        <v>-802.2</v>
      </c>
      <c r="I139" s="26">
        <v>-754.33851466033707</v>
      </c>
      <c r="J139" s="26">
        <v>-831.59609800164401</v>
      </c>
      <c r="K139" s="26">
        <v>-759.3539929719775</v>
      </c>
      <c r="L139" s="26">
        <v>-741.4583498530402</v>
      </c>
      <c r="M139" s="26">
        <v>-612.52998752196618</v>
      </c>
      <c r="N139" s="26">
        <v>-757.50690974004931</v>
      </c>
      <c r="O139" s="26">
        <v>-839.24047575039651</v>
      </c>
      <c r="P139" s="26">
        <v>-808.25731100264443</v>
      </c>
      <c r="Q139" s="26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14.25" customHeight="1" x14ac:dyDescent="0.25">
      <c r="A140" s="27" t="s">
        <v>542</v>
      </c>
      <c r="B140" s="24">
        <v>-4830.8925583320552</v>
      </c>
      <c r="C140" s="24">
        <v>-11625.062377738306</v>
      </c>
      <c r="D140" s="24">
        <v>-16905.210150405695</v>
      </c>
      <c r="E140" s="24">
        <v>-22106.154379809348</v>
      </c>
      <c r="F140" s="24">
        <v>-16481.109647918325</v>
      </c>
      <c r="G140" s="24">
        <v>-18251.980714913094</v>
      </c>
      <c r="H140" s="24">
        <v>-21184.295558667134</v>
      </c>
      <c r="I140" s="24">
        <v>-21540.741064511065</v>
      </c>
      <c r="J140" s="24">
        <v>-19406.690839163348</v>
      </c>
      <c r="K140" s="24">
        <v>-22920</v>
      </c>
      <c r="L140" s="24">
        <v>-16452.65627494633</v>
      </c>
      <c r="M140" s="24">
        <v>-8014.6613859573799</v>
      </c>
      <c r="N140" s="24">
        <v>-13234.282349306752</v>
      </c>
      <c r="O140" s="24">
        <v>-26065.888436221045</v>
      </c>
      <c r="P140" s="24">
        <v>-33760.991694470111</v>
      </c>
      <c r="Q140" s="24">
        <v>-15839.502115001598</v>
      </c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14.25" customHeight="1" x14ac:dyDescent="0.25">
      <c r="A141" s="27" t="s">
        <v>544</v>
      </c>
      <c r="B141" s="26">
        <v>141.48456716592</v>
      </c>
      <c r="C141" s="26">
        <v>191.59434581632968</v>
      </c>
      <c r="D141" s="26">
        <v>287.39335830040858</v>
      </c>
      <c r="E141" s="26">
        <v>280.02612095391936</v>
      </c>
      <c r="F141" s="26">
        <v>285.37254343648499</v>
      </c>
      <c r="G141" s="26">
        <v>174.74561629331021</v>
      </c>
      <c r="H141" s="26">
        <v>501.17738163968903</v>
      </c>
      <c r="I141" s="26">
        <v>393.56030298222663</v>
      </c>
      <c r="J141" s="26">
        <v>497.696265002845</v>
      </c>
      <c r="K141" s="26">
        <v>505.58636307131303</v>
      </c>
      <c r="L141" s="26">
        <v>386.89026491024703</v>
      </c>
      <c r="M141" s="26">
        <v>377.80257332615031</v>
      </c>
      <c r="N141" s="26">
        <v>425.53932077804103</v>
      </c>
      <c r="O141" s="26">
        <v>442.24820641958775</v>
      </c>
      <c r="P141" s="26">
        <v>392.3664163038045</v>
      </c>
      <c r="Q141" s="26">
        <v>486.99544515592197</v>
      </c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14.25" customHeight="1" x14ac:dyDescent="0.25">
      <c r="A142" s="27" t="s">
        <v>545</v>
      </c>
      <c r="B142" s="24">
        <v>705.86686652475998</v>
      </c>
      <c r="C142" s="24">
        <v>336.25067250966015</v>
      </c>
      <c r="D142" s="24">
        <v>-3436.4572052192652</v>
      </c>
      <c r="E142" s="24">
        <v>-5067.6276149665664</v>
      </c>
      <c r="F142" s="24">
        <v>-1675.860473554246</v>
      </c>
      <c r="G142" s="24">
        <v>-3619.8561895186958</v>
      </c>
      <c r="H142" s="24">
        <v>-6815.7261092852796</v>
      </c>
      <c r="I142" s="24">
        <v>-5932.4</v>
      </c>
      <c r="J142" s="24">
        <v>-7718.2385863743675</v>
      </c>
      <c r="K142" s="24">
        <v>-8185.4893996394694</v>
      </c>
      <c r="L142" s="24">
        <v>-5621.8988358112038</v>
      </c>
      <c r="M142" s="24">
        <v>-6884.2365045384277</v>
      </c>
      <c r="N142" s="24">
        <v>-9292.4758379733503</v>
      </c>
      <c r="O142" s="24">
        <v>-8750.8284268650259</v>
      </c>
      <c r="P142" s="24">
        <v>-9100.920880406371</v>
      </c>
      <c r="Q142" s="24">
        <v>-1190.4426760965982</v>
      </c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14.25" customHeight="1" x14ac:dyDescent="0.25">
      <c r="A143" s="27" t="s">
        <v>548</v>
      </c>
      <c r="B143" s="26">
        <v>-2206.6059817945384</v>
      </c>
      <c r="C143" s="26">
        <v>-2585.5396618985692</v>
      </c>
      <c r="D143" s="26">
        <v>-3412.2236671001301</v>
      </c>
      <c r="E143" s="26">
        <v>-4052.0156046814041</v>
      </c>
      <c r="F143" s="26">
        <v>-3863.2223667100134</v>
      </c>
      <c r="G143" s="26">
        <v>-4556.5669700910275</v>
      </c>
      <c r="H143" s="26">
        <v>-5417.9520920824007</v>
      </c>
      <c r="I143" s="26">
        <v>-6098.4570873861121</v>
      </c>
      <c r="J143" s="26">
        <v>-6842.6116647951358</v>
      </c>
      <c r="K143" s="26">
        <v>-6884.1279064143291</v>
      </c>
      <c r="L143" s="26">
        <v>-6819.4224068494395</v>
      </c>
      <c r="M143" s="26">
        <v>-6419.9599148172165</v>
      </c>
      <c r="N143" s="26">
        <v>-6760.9708478762013</v>
      </c>
      <c r="O143" s="26">
        <v>-7137.953863757919</v>
      </c>
      <c r="P143" s="26">
        <v>-7092.2703416817421</v>
      </c>
      <c r="Q143" s="26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14.25" customHeight="1" x14ac:dyDescent="0.25">
      <c r="A144" s="27" t="s">
        <v>550</v>
      </c>
      <c r="B144" s="24">
        <v>-3928</v>
      </c>
      <c r="C144" s="24">
        <v>-5026</v>
      </c>
      <c r="D144" s="24">
        <v>-5219</v>
      </c>
      <c r="E144" s="24">
        <v>-5548</v>
      </c>
      <c r="F144" s="24">
        <v>-2658.43</v>
      </c>
      <c r="G144" s="24">
        <v>-598</v>
      </c>
      <c r="H144" s="24">
        <v>-3051</v>
      </c>
      <c r="I144" s="24">
        <v>-1935</v>
      </c>
      <c r="J144" s="24">
        <v>-3025</v>
      </c>
      <c r="K144" s="24">
        <v>-2649</v>
      </c>
      <c r="L144" s="24">
        <v>-2910</v>
      </c>
      <c r="M144" s="24">
        <v>-4656.8980000000001</v>
      </c>
      <c r="N144" s="24">
        <v>-5412.6210000000001</v>
      </c>
      <c r="O144" s="24">
        <v>-5736.9870000000001</v>
      </c>
      <c r="P144" s="24">
        <v>-4052.0419999999999</v>
      </c>
      <c r="Q144" s="24">
        <v>-2107.1239999999998</v>
      </c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14.25" customHeight="1" x14ac:dyDescent="0.25">
      <c r="A145" s="27" t="s">
        <v>552</v>
      </c>
      <c r="B145" s="26">
        <v>40.799999999999997</v>
      </c>
      <c r="C145" s="26">
        <v>37.205374618470699</v>
      </c>
      <c r="D145" s="26">
        <v>42.278281445212201</v>
      </c>
      <c r="E145" s="26">
        <v>47.359062916161406</v>
      </c>
      <c r="F145" s="26">
        <v>47.977915296039299</v>
      </c>
      <c r="G145" s="26">
        <v>41.048818933057298</v>
      </c>
      <c r="H145" s="26">
        <v>62.875874969816799</v>
      </c>
      <c r="I145" s="26">
        <v>71.491452676649303</v>
      </c>
      <c r="J145" s="26">
        <v>81.866434570823301</v>
      </c>
      <c r="K145" s="26">
        <v>95.206357921480105</v>
      </c>
      <c r="L145" s="26">
        <v>111.65080067805199</v>
      </c>
      <c r="M145" s="26">
        <v>103.764151284416</v>
      </c>
      <c r="N145" s="26">
        <v>79.464876347822297</v>
      </c>
      <c r="O145" s="26"/>
      <c r="P145" s="26"/>
      <c r="Q145" s="26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14.25" customHeight="1" x14ac:dyDescent="0.25">
      <c r="A146" s="27" t="s">
        <v>557</v>
      </c>
      <c r="B146" s="24">
        <v>1404.6</v>
      </c>
      <c r="C146" s="24">
        <v>2282.9</v>
      </c>
      <c r="D146" s="24">
        <v>2218.1</v>
      </c>
      <c r="E146" s="24">
        <v>2491.6999999999998</v>
      </c>
      <c r="F146" s="24">
        <v>3303.9</v>
      </c>
      <c r="G146" s="24">
        <v>3624.2</v>
      </c>
      <c r="H146" s="24">
        <v>3806</v>
      </c>
      <c r="I146" s="24">
        <v>5559.2</v>
      </c>
      <c r="J146" s="24">
        <v>5658.1</v>
      </c>
      <c r="K146" s="24">
        <v>6497</v>
      </c>
      <c r="L146" s="24">
        <v>7041.7</v>
      </c>
      <c r="M146" s="24">
        <v>7493.7978964700005</v>
      </c>
      <c r="N146" s="24">
        <v>8670.9376887300004</v>
      </c>
      <c r="O146" s="24">
        <v>8855.8200309200001</v>
      </c>
      <c r="P146" s="24">
        <v>8809.0642580599997</v>
      </c>
      <c r="Q146" s="24">
        <v>5485.6989638726909</v>
      </c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14.25" customHeight="1" x14ac:dyDescent="0.25">
      <c r="A147" s="27" t="s">
        <v>560</v>
      </c>
      <c r="B147" s="26">
        <v>-864.48375547335957</v>
      </c>
      <c r="C147" s="26">
        <v>-1163.6528754030928</v>
      </c>
      <c r="D147" s="26">
        <v>-1461.7411803579259</v>
      </c>
      <c r="E147" s="26">
        <v>-1388.0760343219933</v>
      </c>
      <c r="F147" s="26">
        <v>-1661.6093990894849</v>
      </c>
      <c r="G147" s="26">
        <v>-2449.2672677501819</v>
      </c>
      <c r="H147" s="26">
        <v>-2555.171690273753</v>
      </c>
      <c r="I147" s="26">
        <v>-3254.2844661342479</v>
      </c>
      <c r="J147" s="26">
        <v>-3483.8779117671529</v>
      </c>
      <c r="K147" s="26">
        <v>-2088.2586196949724</v>
      </c>
      <c r="L147" s="26">
        <v>-1191.8449778579043</v>
      </c>
      <c r="M147" s="26">
        <v>-943.83223615463305</v>
      </c>
      <c r="N147" s="26">
        <v>-1299.5021032863444</v>
      </c>
      <c r="O147" s="26">
        <v>-1241.4200837322617</v>
      </c>
      <c r="P147" s="26"/>
      <c r="Q147" s="26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14.25" customHeight="1" x14ac:dyDescent="0.25">
      <c r="A148" s="27" t="s">
        <v>563</v>
      </c>
      <c r="B148" s="24">
        <v>-62.732699076752482</v>
      </c>
      <c r="C148" s="24">
        <v>-35.400416113504754</v>
      </c>
      <c r="D148" s="24">
        <v>40.179201222048221</v>
      </c>
      <c r="E148" s="24">
        <v>-116.32953256192741</v>
      </c>
      <c r="F148" s="24">
        <v>64.95400719229508</v>
      </c>
      <c r="G148" s="24">
        <v>-32.901004821303012</v>
      </c>
      <c r="H148" s="24">
        <v>-103.22020684700799</v>
      </c>
      <c r="I148" s="24">
        <v>-100.24833935518491</v>
      </c>
      <c r="J148" s="24">
        <v>-140.48677360733697</v>
      </c>
      <c r="K148" s="24">
        <v>-124.4106309368732</v>
      </c>
      <c r="L148" s="24">
        <v>-155.30888611445801</v>
      </c>
      <c r="M148" s="24">
        <v>-96.350562674659997</v>
      </c>
      <c r="N148" s="24">
        <v>-93.823078800475841</v>
      </c>
      <c r="O148" s="24">
        <v>-106.79563771193403</v>
      </c>
      <c r="P148" s="24">
        <v>-94.086438677798952</v>
      </c>
      <c r="Q148" s="24">
        <v>-57.894807532880066</v>
      </c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14.25" customHeight="1" x14ac:dyDescent="0.25">
      <c r="A149" s="27" t="s">
        <v>564</v>
      </c>
      <c r="B149" s="26">
        <v>-1131.5991920965323</v>
      </c>
      <c r="C149" s="26">
        <v>-1112.9915829758038</v>
      </c>
      <c r="D149" s="26">
        <v>-1523.9679409977341</v>
      </c>
      <c r="E149" s="26">
        <v>-2426.5520734736747</v>
      </c>
      <c r="F149" s="26">
        <v>-1378.5999001028003</v>
      </c>
      <c r="G149" s="26">
        <v>-2777.0292429634101</v>
      </c>
      <c r="H149" s="26">
        <v>-2947.1371758095715</v>
      </c>
      <c r="I149" s="26">
        <v>-3369.3832013758365</v>
      </c>
      <c r="J149" s="26">
        <v>-2810.1072296900766</v>
      </c>
      <c r="K149" s="26">
        <v>-2371.9595656554966</v>
      </c>
      <c r="L149" s="26">
        <v>-2425.1298983099268</v>
      </c>
      <c r="M149" s="26">
        <v>-2221.908935003577</v>
      </c>
      <c r="N149" s="26">
        <v>-1824.7869322402369</v>
      </c>
      <c r="O149" s="26">
        <v>-3075.9395205731753</v>
      </c>
      <c r="P149" s="26">
        <v>-3528.3250196739255</v>
      </c>
      <c r="Q149" s="26">
        <v>-4091</v>
      </c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14.25" customHeight="1" x14ac:dyDescent="0.25">
      <c r="A150" s="27" t="s">
        <v>566</v>
      </c>
      <c r="B150" s="24">
        <v>2147.6</v>
      </c>
      <c r="C150" s="24">
        <v>4476.7553581599996</v>
      </c>
      <c r="D150" s="24">
        <v>5958.0493722600004</v>
      </c>
      <c r="E150" s="24">
        <v>1970.5376566</v>
      </c>
      <c r="F150" s="24">
        <v>4897.9231610400002</v>
      </c>
      <c r="G150" s="24">
        <v>5765.0871510276602</v>
      </c>
      <c r="H150" s="24">
        <v>6561.9859730078897</v>
      </c>
      <c r="I150" s="24">
        <v>6178.6570049133443</v>
      </c>
      <c r="J150" s="24">
        <v>7014.7706948365694</v>
      </c>
      <c r="K150" s="24">
        <v>4576.4809082627498</v>
      </c>
      <c r="L150" s="24">
        <v>5454.8374676697103</v>
      </c>
      <c r="M150" s="24">
        <v>7043.1449976079302</v>
      </c>
      <c r="N150" s="24">
        <v>8693.1361655808905</v>
      </c>
      <c r="O150" s="24">
        <v>11608.117143049092</v>
      </c>
      <c r="P150" s="24">
        <v>13039.366702406482</v>
      </c>
      <c r="Q150" s="24">
        <v>13079.628879795979</v>
      </c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14.25" customHeight="1" x14ac:dyDescent="0.25">
      <c r="A151" s="27" t="s">
        <v>568</v>
      </c>
      <c r="B151" s="26">
        <v>3094</v>
      </c>
      <c r="C151" s="26">
        <v>3159</v>
      </c>
      <c r="D151" s="26">
        <v>8209</v>
      </c>
      <c r="E151" s="26">
        <v>8374</v>
      </c>
      <c r="F151" s="26">
        <v>7655</v>
      </c>
      <c r="G151" s="26">
        <v>4956</v>
      </c>
      <c r="H151" s="26">
        <v>7732</v>
      </c>
      <c r="I151" s="26">
        <v>8091</v>
      </c>
      <c r="J151" s="26">
        <v>10574</v>
      </c>
      <c r="K151" s="26">
        <v>12535</v>
      </c>
      <c r="L151" s="26">
        <v>12071</v>
      </c>
      <c r="M151" s="26">
        <v>15222</v>
      </c>
      <c r="N151" s="26">
        <v>20170</v>
      </c>
      <c r="O151" s="26">
        <v>25121</v>
      </c>
      <c r="P151" s="26">
        <v>26469</v>
      </c>
      <c r="Q151" s="26">
        <v>26837</v>
      </c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14.25" customHeight="1" x14ac:dyDescent="0.25">
      <c r="A152" s="27" t="s">
        <v>569</v>
      </c>
      <c r="B152" s="24">
        <v>5612.4474261170235</v>
      </c>
      <c r="C152" s="24">
        <v>7284.5176671408863</v>
      </c>
      <c r="D152" s="24">
        <v>9958.8860958227342</v>
      </c>
      <c r="E152" s="24">
        <v>10957.83904376375</v>
      </c>
      <c r="F152" s="24">
        <v>8895.309645360936</v>
      </c>
      <c r="G152" s="24">
        <v>8306.4734165945083</v>
      </c>
      <c r="H152" s="24">
        <v>11131.464948085759</v>
      </c>
      <c r="I152" s="24">
        <v>11944.249567050274</v>
      </c>
      <c r="J152" s="24">
        <v>14731.21912726663</v>
      </c>
      <c r="K152" s="24">
        <v>14670.428201227938</v>
      </c>
      <c r="L152" s="24">
        <v>13608.066457454823</v>
      </c>
      <c r="M152" s="24">
        <v>14623.111817588166</v>
      </c>
      <c r="N152" s="24">
        <v>18452.444127121555</v>
      </c>
      <c r="O152" s="24">
        <v>20582.695459065966</v>
      </c>
      <c r="P152" s="24">
        <v>19946.308886634248</v>
      </c>
      <c r="Q152" s="24">
        <v>9830.888360196619</v>
      </c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14.25" customHeight="1" x14ac:dyDescent="0.25">
      <c r="A153" s="27" t="s">
        <v>570</v>
      </c>
      <c r="B153" s="26"/>
      <c r="C153" s="26"/>
      <c r="D153" s="26"/>
      <c r="E153" s="26"/>
      <c r="F153" s="26"/>
      <c r="G153" s="26"/>
      <c r="H153" s="26">
        <v>-9473.1043956043941</v>
      </c>
      <c r="I153" s="26">
        <v>-13984.065934065933</v>
      </c>
      <c r="J153" s="26">
        <v>-16304.120879120881</v>
      </c>
      <c r="K153" s="26">
        <v>-19332.692307692305</v>
      </c>
      <c r="L153" s="26">
        <v>-15778.296703296703</v>
      </c>
      <c r="M153" s="26">
        <v>-16365.65934065934</v>
      </c>
      <c r="N153" s="26">
        <v>-13720.879120879119</v>
      </c>
      <c r="O153" s="26">
        <v>-14231.31868131868</v>
      </c>
      <c r="P153" s="26">
        <v>-16304.670329670329</v>
      </c>
      <c r="Q153" s="26">
        <v>-15268.406593406597</v>
      </c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14.25" customHeight="1" x14ac:dyDescent="0.25">
      <c r="A154" s="27" t="s">
        <v>577</v>
      </c>
      <c r="B154" s="24">
        <v>4170.1000000000004</v>
      </c>
      <c r="C154" s="24">
        <v>5210.3319063766285</v>
      </c>
      <c r="D154" s="24">
        <v>4083.1052983366926</v>
      </c>
      <c r="E154" s="24">
        <v>4287.0043324088238</v>
      </c>
      <c r="F154" s="24">
        <v>1301.1619898690221</v>
      </c>
      <c r="G154" s="24">
        <v>1984.270485122513</v>
      </c>
      <c r="H154" s="24">
        <v>2290.2638713495799</v>
      </c>
      <c r="I154" s="24">
        <v>3183.7907140808384</v>
      </c>
      <c r="J154" s="24">
        <v>6344.5664106287895</v>
      </c>
      <c r="K154" s="24">
        <v>8036.3445278636127</v>
      </c>
      <c r="L154" s="24">
        <v>7561.5926376981461</v>
      </c>
      <c r="M154" s="24">
        <v>8725.5218032021621</v>
      </c>
      <c r="N154" s="24">
        <v>9247.235856830177</v>
      </c>
      <c r="O154" s="24">
        <v>9861.4525929303072</v>
      </c>
      <c r="P154" s="24">
        <v>9677.5492143745359</v>
      </c>
      <c r="Q154" s="24">
        <v>10779.655634843308</v>
      </c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14.25" customHeight="1" x14ac:dyDescent="0.25">
      <c r="A155" s="27" t="s">
        <v>579</v>
      </c>
      <c r="B155" s="26">
        <v>-11625.46</v>
      </c>
      <c r="C155" s="26">
        <v>-10554.57</v>
      </c>
      <c r="D155" s="26">
        <v>-16717.86</v>
      </c>
      <c r="E155" s="26">
        <v>-20419.53</v>
      </c>
      <c r="F155" s="26">
        <v>-17600.25</v>
      </c>
      <c r="G155" s="26">
        <v>-26119.75</v>
      </c>
      <c r="H155" s="26">
        <v>-33456.28</v>
      </c>
      <c r="I155" s="26">
        <v>-46586.52</v>
      </c>
      <c r="J155" s="26">
        <v>-58259.35</v>
      </c>
      <c r="K155" s="26">
        <v>-55277.7</v>
      </c>
      <c r="L155" s="26">
        <v>-37152.019999999997</v>
      </c>
      <c r="M155" s="26">
        <v>-23958.639999999992</v>
      </c>
      <c r="N155" s="26">
        <v>-31322.78</v>
      </c>
      <c r="O155" s="26">
        <v>-30081.759999999998</v>
      </c>
      <c r="P155" s="26">
        <v>-36744.589999999997</v>
      </c>
      <c r="Q155" s="26">
        <v>-17414.95</v>
      </c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14.25" customHeight="1" x14ac:dyDescent="0.25">
      <c r="A156" s="27" t="s">
        <v>580</v>
      </c>
      <c r="B156" s="24"/>
      <c r="C156" s="24"/>
      <c r="D156" s="24"/>
      <c r="E156" s="24"/>
      <c r="F156" s="24"/>
      <c r="G156" s="24">
        <v>-154.4</v>
      </c>
      <c r="H156" s="24">
        <v>-119.88217606938299</v>
      </c>
      <c r="I156" s="24">
        <v>19.882714407412397</v>
      </c>
      <c r="J156" s="24">
        <v>-3.8700177308982098</v>
      </c>
      <c r="K156" s="24">
        <v>-56.673531409957903</v>
      </c>
      <c r="L156" s="24">
        <v>-253.107247224703</v>
      </c>
      <c r="M156" s="24">
        <v>-245.45603450967698</v>
      </c>
      <c r="N156" s="24">
        <v>-192.78776190069601</v>
      </c>
      <c r="O156" s="24">
        <v>-143.6030852191063</v>
      </c>
      <c r="P156" s="24">
        <v>-17.44195812833653</v>
      </c>
      <c r="Q156" s="24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14.25" customHeight="1" x14ac:dyDescent="0.25">
      <c r="A157" s="27" t="s">
        <v>588</v>
      </c>
      <c r="B157" s="26">
        <v>60.8</v>
      </c>
      <c r="C157" s="26">
        <v>68.14409142106598</v>
      </c>
      <c r="D157" s="26">
        <v>96.797735416891101</v>
      </c>
      <c r="E157" s="26">
        <v>95.302678256033516</v>
      </c>
      <c r="F157" s="26">
        <v>82.392912988866399</v>
      </c>
      <c r="G157" s="26">
        <v>89.64562803715809</v>
      </c>
      <c r="H157" s="26">
        <v>102.49949877643749</v>
      </c>
      <c r="I157" s="26">
        <v>101.73572199693191</v>
      </c>
      <c r="J157" s="26">
        <v>117.2313716978091</v>
      </c>
      <c r="K157" s="26">
        <v>123.5987130614085</v>
      </c>
      <c r="L157" s="26">
        <v>123.81600872603295</v>
      </c>
      <c r="M157" s="26">
        <v>124.51405928598824</v>
      </c>
      <c r="N157" s="26">
        <v>151.58963915736567</v>
      </c>
      <c r="O157" s="26">
        <v>167.72512701379574</v>
      </c>
      <c r="P157" s="26"/>
      <c r="Q157" s="26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14.25" customHeight="1" x14ac:dyDescent="0.25">
      <c r="A158" s="27" t="s">
        <v>592</v>
      </c>
      <c r="B158" s="24">
        <v>-1.9103864084865601</v>
      </c>
      <c r="C158" s="24">
        <v>-9.3594229439207091</v>
      </c>
      <c r="D158" s="24">
        <v>-11.9688145564647</v>
      </c>
      <c r="E158" s="24">
        <v>-11.7607649306429</v>
      </c>
      <c r="F158" s="24">
        <v>-8.5794893780758006</v>
      </c>
      <c r="G158" s="24">
        <v>-10.942054170806799</v>
      </c>
      <c r="H158" s="24">
        <v>-13.002873807541288</v>
      </c>
      <c r="I158" s="24">
        <v>-6.7341491414290306</v>
      </c>
      <c r="J158" s="24">
        <v>-11.998427601572471</v>
      </c>
      <c r="K158" s="24">
        <v>-14.690284464753887</v>
      </c>
      <c r="L158" s="24">
        <v>11.586465419445648</v>
      </c>
      <c r="M158" s="24">
        <v>17.196864003432168</v>
      </c>
      <c r="N158" s="24">
        <v>11.051245971337101</v>
      </c>
      <c r="O158" s="24">
        <v>17.93421793670532</v>
      </c>
      <c r="P158" s="24">
        <v>-4.4868894046693919</v>
      </c>
      <c r="Q158" s="24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14.25" customHeight="1" x14ac:dyDescent="0.25">
      <c r="A159" s="27" t="s">
        <v>594</v>
      </c>
      <c r="B159" s="26">
        <v>-21693.7</v>
      </c>
      <c r="C159" s="26">
        <v>-35332.026308299253</v>
      </c>
      <c r="D159" s="26">
        <v>-46662.804752479999</v>
      </c>
      <c r="E159" s="26">
        <v>-65857.881013333332</v>
      </c>
      <c r="F159" s="26">
        <v>-65242.028400000003</v>
      </c>
      <c r="G159" s="26">
        <v>-66083.563200000004</v>
      </c>
      <c r="H159" s="26">
        <v>-66527.869266666661</v>
      </c>
      <c r="I159" s="26">
        <v>-62357.142407843145</v>
      </c>
      <c r="J159" s="26">
        <v>-64807.082376470578</v>
      </c>
      <c r="K159" s="26">
        <v>-88028.653524216541</v>
      </c>
      <c r="L159" s="26">
        <v>-73562.256344399997</v>
      </c>
      <c r="M159" s="26">
        <v>-53014.208720850671</v>
      </c>
      <c r="N159" s="26">
        <v>-60443.413771364103</v>
      </c>
      <c r="O159" s="26">
        <v>-63422.294123304608</v>
      </c>
      <c r="P159" s="26">
        <v>-54416.935157008316</v>
      </c>
      <c r="Q159" s="26">
        <v>-43098.801724036581</v>
      </c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14.25" customHeight="1" x14ac:dyDescent="0.25">
      <c r="A160" s="27" t="s">
        <v>596</v>
      </c>
      <c r="B160" s="24">
        <v>-48.6</v>
      </c>
      <c r="C160" s="24">
        <v>-41.671003416741122</v>
      </c>
      <c r="D160" s="24">
        <v>-54.300395055187693</v>
      </c>
      <c r="E160" s="24">
        <v>-133.94617589739124</v>
      </c>
      <c r="F160" s="24">
        <v>-131.76879991157008</v>
      </c>
      <c r="G160" s="24">
        <v>-70.716260618709484</v>
      </c>
      <c r="H160" s="24">
        <v>-124.38463859830972</v>
      </c>
      <c r="I160" s="24">
        <v>-107.55116696082378</v>
      </c>
      <c r="J160" s="24">
        <v>-113.20682847235388</v>
      </c>
      <c r="K160" s="24">
        <v>-130.96957976569226</v>
      </c>
      <c r="L160" s="24">
        <v>-115.86425003724247</v>
      </c>
      <c r="M160" s="24">
        <v>-121.16034370069922</v>
      </c>
      <c r="N160" s="24">
        <v>-204.06410514319242</v>
      </c>
      <c r="O160" s="24">
        <v>-276.85422721653117</v>
      </c>
      <c r="P160" s="24"/>
      <c r="Q160" s="24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14.25" customHeight="1" x14ac:dyDescent="0.25">
      <c r="A161" s="27" t="s">
        <v>600</v>
      </c>
      <c r="B161" s="26"/>
      <c r="C161" s="26"/>
      <c r="D161" s="26">
        <v>-337.2</v>
      </c>
      <c r="E161" s="26">
        <v>-294.01251762221727</v>
      </c>
      <c r="F161" s="26">
        <v>18.898637092483103</v>
      </c>
      <c r="G161" s="26">
        <v>-13.927174227382684</v>
      </c>
      <c r="H161" s="26">
        <v>210.700290887986</v>
      </c>
      <c r="I161" s="26">
        <v>144.39254103950125</v>
      </c>
      <c r="J161" s="26">
        <v>418.22615959072306</v>
      </c>
      <c r="K161" s="26">
        <v>609.5220773709475</v>
      </c>
      <c r="L161" s="26">
        <v>807.55168883284489</v>
      </c>
      <c r="M161" s="26">
        <v>1002.8246871460432</v>
      </c>
      <c r="N161" s="26">
        <v>1098.2480918500232</v>
      </c>
      <c r="O161" s="26">
        <v>1169.8682902441401</v>
      </c>
      <c r="P161" s="26">
        <v>1130.0206478559753</v>
      </c>
      <c r="Q161" s="26">
        <v>1232.6284270080084</v>
      </c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14.25" customHeight="1" x14ac:dyDescent="0.25">
      <c r="A162" s="27" t="s">
        <v>604</v>
      </c>
      <c r="B162" s="24">
        <v>129.22809241670308</v>
      </c>
      <c r="C162" s="24">
        <v>148.41984112830701</v>
      </c>
      <c r="D162" s="24">
        <v>209.4</v>
      </c>
      <c r="E162" s="24">
        <v>221.19490806360255</v>
      </c>
      <c r="F162" s="24">
        <v>177.1218648784382</v>
      </c>
      <c r="G162" s="24">
        <v>174.043695177084</v>
      </c>
      <c r="H162" s="24">
        <v>199.63810163982427</v>
      </c>
      <c r="I162" s="24">
        <v>287.16359932463303</v>
      </c>
      <c r="J162" s="24">
        <v>354.43422863561796</v>
      </c>
      <c r="K162" s="24">
        <v>330.58385244473368</v>
      </c>
      <c r="L162" s="24">
        <v>349.21080965573668</v>
      </c>
      <c r="M162" s="24">
        <v>386.34542143819101</v>
      </c>
      <c r="N162" s="24">
        <v>446.48028247974526</v>
      </c>
      <c r="O162" s="24">
        <v>435.94254366853744</v>
      </c>
      <c r="P162" s="24">
        <v>446.95286794907963</v>
      </c>
      <c r="Q162" s="24">
        <v>177.210498244463</v>
      </c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14.25" customHeight="1" x14ac:dyDescent="0.25">
      <c r="A163" s="27" t="s">
        <v>606</v>
      </c>
      <c r="B163" s="26">
        <v>-13.216486838202819</v>
      </c>
      <c r="C163" s="26">
        <v>-43.972697313082165</v>
      </c>
      <c r="D163" s="26">
        <v>-50.945452487031595</v>
      </c>
      <c r="E163" s="26">
        <v>-61.995186932770437</v>
      </c>
      <c r="F163" s="26">
        <v>-31.444339884010731</v>
      </c>
      <c r="G163" s="26">
        <v>-194.9389445971716</v>
      </c>
      <c r="H163" s="26">
        <v>-270.9644492524377</v>
      </c>
      <c r="I163" s="26">
        <v>-347.67029612317634</v>
      </c>
      <c r="J163" s="26">
        <v>-467.91422398939221</v>
      </c>
      <c r="K163" s="26">
        <v>-1033.0400060243369</v>
      </c>
      <c r="L163" s="26">
        <v>-682.389771434458</v>
      </c>
      <c r="M163" s="26">
        <v>-374.4</v>
      </c>
      <c r="N163" s="26">
        <v>-313.53905660235353</v>
      </c>
      <c r="O163" s="26">
        <v>-304.84301967385193</v>
      </c>
      <c r="P163" s="26">
        <v>-355.37352780576299</v>
      </c>
      <c r="Q163" s="26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14.25" customHeight="1" x14ac:dyDescent="0.25">
      <c r="A164" s="27" t="s">
        <v>609</v>
      </c>
      <c r="B164" s="24">
        <v>-9446.7817934117302</v>
      </c>
      <c r="C164" s="24">
        <v>-6681.4634555676912</v>
      </c>
      <c r="D164" s="24">
        <v>-1554.7723500184295</v>
      </c>
      <c r="E164" s="24">
        <v>-1393.776655301195</v>
      </c>
      <c r="F164" s="24">
        <v>-2267.8354295925524</v>
      </c>
      <c r="G164" s="24">
        <v>-135.75274567448096</v>
      </c>
      <c r="H164" s="24">
        <v>1429.6664712739462</v>
      </c>
      <c r="I164" s="24">
        <v>-3463.2171014965907</v>
      </c>
      <c r="J164" s="24">
        <v>-7685.1274674338838</v>
      </c>
      <c r="K164" s="24">
        <v>-12891.677518645753</v>
      </c>
      <c r="L164" s="24">
        <v>-8493.3718836943608</v>
      </c>
      <c r="M164" s="24">
        <v>-6554.9012601821114</v>
      </c>
      <c r="N164" s="24">
        <v>-10252.330865180948</v>
      </c>
      <c r="O164" s="24">
        <v>6625.7591390143452</v>
      </c>
      <c r="P164" s="24">
        <v>8989.2057984472449</v>
      </c>
      <c r="Q164" s="24">
        <v>14875.248385869299</v>
      </c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14.25" customHeight="1" x14ac:dyDescent="0.25">
      <c r="A165" s="27" t="s">
        <v>610</v>
      </c>
      <c r="B165" s="26"/>
      <c r="C165" s="26"/>
      <c r="D165" s="26"/>
      <c r="E165" s="26"/>
      <c r="F165" s="26"/>
      <c r="G165" s="26"/>
      <c r="H165" s="26">
        <v>661.8</v>
      </c>
      <c r="I165" s="26">
        <v>776.29050279329613</v>
      </c>
      <c r="J165" s="26">
        <v>799.95530726256982</v>
      </c>
      <c r="K165" s="26">
        <v>823.77094972067039</v>
      </c>
      <c r="L165" s="26">
        <v>809</v>
      </c>
      <c r="M165" s="26">
        <v>756.88826815642449</v>
      </c>
      <c r="N165" s="26">
        <v>573.22802528491616</v>
      </c>
      <c r="O165" s="26">
        <v>351.80398727374302</v>
      </c>
      <c r="P165" s="26">
        <v>600.82508106145247</v>
      </c>
      <c r="Q165" s="26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14.25" customHeight="1" x14ac:dyDescent="0.25">
      <c r="A166" s="27" t="s">
        <v>619</v>
      </c>
      <c r="B166" s="24">
        <v>815.59269758020002</v>
      </c>
      <c r="C166" s="24">
        <v>1242.6366012596284</v>
      </c>
      <c r="D166" s="24">
        <v>852.9151994984212</v>
      </c>
      <c r="E166" s="24">
        <v>-499.0492402647497</v>
      </c>
      <c r="F166" s="24">
        <v>-1246.2574779460388</v>
      </c>
      <c r="G166" s="24">
        <v>-865.29522944889879</v>
      </c>
      <c r="H166" s="24">
        <v>-380.68567026238287</v>
      </c>
      <c r="I166" s="24">
        <v>539.02617916100462</v>
      </c>
      <c r="J166" s="24">
        <v>637.61717653060521</v>
      </c>
      <c r="K166" s="24">
        <v>240.07389287502443</v>
      </c>
      <c r="L166" s="24">
        <v>144.14111475041162</v>
      </c>
      <c r="M166" s="24">
        <v>428.18086927934479</v>
      </c>
      <c r="N166" s="24">
        <v>1002.8348069717141</v>
      </c>
      <c r="O166" s="24">
        <v>1099.0179669298741</v>
      </c>
      <c r="P166" s="24">
        <v>1373.5318833659931</v>
      </c>
      <c r="Q166" s="24">
        <v>1210.8450055101873</v>
      </c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14.25" customHeight="1" x14ac:dyDescent="0.25">
      <c r="A167" s="27" t="s">
        <v>620</v>
      </c>
      <c r="B167" s="26">
        <v>1050.5999999999999</v>
      </c>
      <c r="C167" s="26">
        <v>1090.6548078944586</v>
      </c>
      <c r="D167" s="26">
        <v>1160.5390979727708</v>
      </c>
      <c r="E167" s="26">
        <v>2084.8000000000002</v>
      </c>
      <c r="F167" s="26">
        <v>1313.6184454256645</v>
      </c>
      <c r="G167" s="26">
        <v>1422.0129661007206</v>
      </c>
      <c r="H167" s="26">
        <v>1642.050441169303</v>
      </c>
      <c r="I167" s="26">
        <v>1564.5046263086761</v>
      </c>
      <c r="J167" s="26">
        <v>1883.850831386922</v>
      </c>
      <c r="K167" s="26">
        <v>1946.2593752437219</v>
      </c>
      <c r="L167" s="26">
        <v>1825.4327394132324</v>
      </c>
      <c r="M167" s="26">
        <v>2149.9700672532322</v>
      </c>
      <c r="N167" s="26">
        <v>2554.6994534227993</v>
      </c>
      <c r="O167" s="26">
        <v>3090.7451549322491</v>
      </c>
      <c r="P167" s="26">
        <v>3115.7453367836638</v>
      </c>
      <c r="Q167" s="26">
        <v>2271.8751862968347</v>
      </c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14.25" customHeight="1" x14ac:dyDescent="0.25">
      <c r="A168" s="27" t="s">
        <v>622</v>
      </c>
      <c r="B168" s="24">
        <v>-16.560485414389387</v>
      </c>
      <c r="C168" s="24">
        <v>-19.399999999999999</v>
      </c>
      <c r="D168" s="24">
        <v>-42.443417845776956</v>
      </c>
      <c r="E168" s="24">
        <v>-64.616054869732508</v>
      </c>
      <c r="F168" s="24">
        <v>-45.802199405284242</v>
      </c>
      <c r="G168" s="24">
        <v>-95.83351596807978</v>
      </c>
      <c r="H168" s="24">
        <v>-69.561578989695818</v>
      </c>
      <c r="I168" s="24">
        <v>-84.201575247570275</v>
      </c>
      <c r="J168" s="24">
        <v>-122.26019399515994</v>
      </c>
      <c r="K168" s="24">
        <v>-111.07420984136378</v>
      </c>
      <c r="L168" s="24">
        <v>-77.60133749590085</v>
      </c>
      <c r="M168" s="24">
        <v>-84.546555504022038</v>
      </c>
      <c r="N168" s="24">
        <v>-91.062074701081073</v>
      </c>
      <c r="O168" s="24">
        <v>-74.091372746435624</v>
      </c>
      <c r="P168" s="24">
        <v>-125.25784331758865</v>
      </c>
      <c r="Q168" s="24">
        <v>-102.11411748036072</v>
      </c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14.25" customHeight="1" x14ac:dyDescent="0.25">
      <c r="A169" s="27" t="s">
        <v>624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14.25" customHeight="1" x14ac:dyDescent="0.25">
      <c r="A170" s="27" t="s">
        <v>641</v>
      </c>
      <c r="B170" s="24">
        <v>-322.29664599142575</v>
      </c>
      <c r="C170" s="24">
        <v>-1085.5119726967444</v>
      </c>
      <c r="D170" s="24">
        <v>-1406.0328050516439</v>
      </c>
      <c r="E170" s="24">
        <v>-3013.8387312664545</v>
      </c>
      <c r="F170" s="24">
        <v>-2196.68836083714</v>
      </c>
      <c r="G170" s="24">
        <v>-3528.4952725032226</v>
      </c>
      <c r="H170" s="24">
        <v>-3519.943839750822</v>
      </c>
      <c r="I170" s="24">
        <v>-1274.5893354420466</v>
      </c>
      <c r="J170" s="24">
        <v>-1239.1869799121232</v>
      </c>
      <c r="K170" s="24">
        <v>-212.79980176820516</v>
      </c>
      <c r="L170" s="24">
        <v>-481.09937190989029</v>
      </c>
      <c r="M170" s="24">
        <v>-577.64749493576619</v>
      </c>
      <c r="N170" s="24">
        <v>-403.71030763786922</v>
      </c>
      <c r="O170" s="24">
        <v>-533.52640616159601</v>
      </c>
      <c r="P170" s="24">
        <v>-945.84511804744272</v>
      </c>
      <c r="Q170" s="24">
        <v>-2327.9667896955139</v>
      </c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14.25" customHeight="1" x14ac:dyDescent="0.25">
      <c r="A171" s="27" t="s">
        <v>642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-332.1</v>
      </c>
      <c r="L171" s="26">
        <v>-962.19</v>
      </c>
      <c r="M171" s="26">
        <v>-439.65</v>
      </c>
      <c r="N171" s="26">
        <v>-363.108</v>
      </c>
      <c r="O171" s="26">
        <v>-1370.42</v>
      </c>
      <c r="P171" s="26">
        <v>-948.16</v>
      </c>
      <c r="Q171" s="26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14.25" customHeight="1" x14ac:dyDescent="0.25">
      <c r="A172" s="27" t="s">
        <v>654</v>
      </c>
      <c r="B172" s="24">
        <v>33067.471937235641</v>
      </c>
      <c r="C172" s="24">
        <v>37020.435663928482</v>
      </c>
      <c r="D172" s="24">
        <v>43759.924144443234</v>
      </c>
      <c r="E172" s="24">
        <v>52626.429743062698</v>
      </c>
      <c r="F172" s="24">
        <v>45577.954277148448</v>
      </c>
      <c r="G172" s="24">
        <v>48503.732164935005</v>
      </c>
      <c r="H172" s="24">
        <v>64463.834208671462</v>
      </c>
      <c r="I172" s="24">
        <v>62952.662717155872</v>
      </c>
      <c r="J172" s="24">
        <v>69881.052194392221</v>
      </c>
      <c r="K172" s="24">
        <v>70779.127031793469</v>
      </c>
      <c r="L172" s="24">
        <v>59268.796961570464</v>
      </c>
      <c r="M172" s="24">
        <v>65127.478270986387</v>
      </c>
      <c r="N172" s="24">
        <v>72714.349062615976</v>
      </c>
      <c r="O172" s="24">
        <v>73532.871163058735</v>
      </c>
      <c r="P172" s="24">
        <v>71489.676565151662</v>
      </c>
      <c r="Q172" s="24">
        <v>29447.477430493676</v>
      </c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14.25" customHeight="1" x14ac:dyDescent="0.25">
      <c r="A173" s="27" t="s">
        <v>655</v>
      </c>
      <c r="B173" s="26">
        <v>-548.57433000000003</v>
      </c>
      <c r="C173" s="26">
        <v>-768.70100000000002</v>
      </c>
      <c r="D173" s="26">
        <v>-826.75</v>
      </c>
      <c r="E173" s="26">
        <v>-1007.52</v>
      </c>
      <c r="F173" s="26">
        <v>-630.05999999999995</v>
      </c>
      <c r="G173" s="26">
        <v>-638.46500000000003</v>
      </c>
      <c r="H173" s="26">
        <v>-928.04100000000005</v>
      </c>
      <c r="I173" s="26">
        <v>1261.5</v>
      </c>
      <c r="J173" s="26">
        <v>1179.8466495304899</v>
      </c>
      <c r="K173" s="26">
        <v>1880.0900457954158</v>
      </c>
      <c r="L173" s="26">
        <v>2324.7829941261302</v>
      </c>
      <c r="M173" s="26">
        <v>2879.2357374866833</v>
      </c>
      <c r="N173" s="26">
        <v>3302.3297369276047</v>
      </c>
      <c r="O173" s="26">
        <v>3766.2984438399999</v>
      </c>
      <c r="P173" s="26">
        <v>2849.4002199840002</v>
      </c>
      <c r="Q173" s="26">
        <v>819.41248518482814</v>
      </c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14.25" customHeight="1" x14ac:dyDescent="0.25">
      <c r="A174" s="27" t="s">
        <v>658</v>
      </c>
      <c r="B174" s="24">
        <v>68.299662222222238</v>
      </c>
      <c r="C174" s="24">
        <v>76.377848518518519</v>
      </c>
      <c r="D174" s="24">
        <v>72.127207777777755</v>
      </c>
      <c r="E174" s="24">
        <v>40.728653333333341</v>
      </c>
      <c r="F174" s="24">
        <v>36.886447407407417</v>
      </c>
      <c r="G174" s="24">
        <v>38.854776296296301</v>
      </c>
      <c r="H174" s="24">
        <v>59.493592592592599</v>
      </c>
      <c r="I174" s="24">
        <v>74.850681111111115</v>
      </c>
      <c r="J174" s="24">
        <v>110.12039000000001</v>
      </c>
      <c r="K174" s="24">
        <v>313.88744370221144</v>
      </c>
      <c r="L174" s="24">
        <v>280.14052458498833</v>
      </c>
      <c r="M174" s="24">
        <v>257.70012934794175</v>
      </c>
      <c r="N174" s="24">
        <v>266.24579474324833</v>
      </c>
      <c r="O174" s="24">
        <v>344.95536527949179</v>
      </c>
      <c r="P174" s="24">
        <v>352.19418418368787</v>
      </c>
      <c r="Q174" s="24">
        <v>138.0106597839978</v>
      </c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14.25" customHeight="1" x14ac:dyDescent="0.25">
      <c r="A175" s="27" t="s">
        <v>662</v>
      </c>
      <c r="B175" s="26">
        <v>259.42403703703701</v>
      </c>
      <c r="C175" s="26">
        <v>157.85887777777771</v>
      </c>
      <c r="D175" s="26">
        <v>150.22467851851849</v>
      </c>
      <c r="E175" s="26">
        <v>148.12963814814816</v>
      </c>
      <c r="F175" s="26">
        <v>162.63494148148146</v>
      </c>
      <c r="G175" s="26">
        <v>165.54757407407402</v>
      </c>
      <c r="H175" s="26">
        <v>177.58407074074071</v>
      </c>
      <c r="I175" s="26">
        <v>201.56944296296288</v>
      </c>
      <c r="J175" s="26">
        <v>221.5566722222222</v>
      </c>
      <c r="K175" s="26">
        <v>520.38037720421755</v>
      </c>
      <c r="L175" s="26">
        <v>532.30881201313923</v>
      </c>
      <c r="M175" s="26">
        <v>479.88198538649851</v>
      </c>
      <c r="N175" s="26">
        <v>563.76392244026306</v>
      </c>
      <c r="O175" s="26">
        <v>659.48089758404421</v>
      </c>
      <c r="P175" s="26">
        <v>702.46487556969794</v>
      </c>
      <c r="Q175" s="26">
        <v>190.34816602741509</v>
      </c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14.25" customHeight="1" x14ac:dyDescent="0.25">
      <c r="A176" s="27" t="s">
        <v>666</v>
      </c>
      <c r="B176" s="24">
        <v>79.174395555555549</v>
      </c>
      <c r="C176" s="24">
        <v>82.664758518518525</v>
      </c>
      <c r="D176" s="24">
        <v>46.66817925925924</v>
      </c>
      <c r="E176" s="24">
        <v>50.846831481481473</v>
      </c>
      <c r="F176" s="24">
        <v>44.719911111111088</v>
      </c>
      <c r="G176" s="24">
        <v>46.727332592592596</v>
      </c>
      <c r="H176" s="24">
        <v>55.037759999999984</v>
      </c>
      <c r="I176" s="24">
        <v>53.412163703703683</v>
      </c>
      <c r="J176" s="24">
        <v>49.313494814814824</v>
      </c>
      <c r="K176" s="24">
        <v>77.127278858922921</v>
      </c>
      <c r="L176" s="24">
        <v>115.76349041248075</v>
      </c>
      <c r="M176" s="24">
        <v>112.34989712690498</v>
      </c>
      <c r="N176" s="24">
        <v>117.83623645166693</v>
      </c>
      <c r="O176" s="24">
        <v>127.17551074222698</v>
      </c>
      <c r="P176" s="24">
        <v>141.62552607499265</v>
      </c>
      <c r="Q176" s="24">
        <v>26.982787136529783</v>
      </c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14.25" customHeight="1" x14ac:dyDescent="0.25">
      <c r="A177" s="27" t="s">
        <v>670</v>
      </c>
      <c r="B177" s="26">
        <v>-1355.9775007583441</v>
      </c>
      <c r="C177" s="26">
        <v>-2251.8477201705441</v>
      </c>
      <c r="D177" s="26">
        <v>-2170.85814549312</v>
      </c>
      <c r="E177" s="26">
        <v>-2114.3253105224417</v>
      </c>
      <c r="F177" s="26">
        <v>-1776.9107365651068</v>
      </c>
      <c r="G177" s="26">
        <v>-2290.4</v>
      </c>
      <c r="H177" s="26">
        <v>-2067.255656096967</v>
      </c>
      <c r="I177" s="26">
        <v>-1049.984932155061</v>
      </c>
      <c r="J177" s="26">
        <v>-771.78314625009205</v>
      </c>
      <c r="K177" s="26">
        <v>-506.76565377839398</v>
      </c>
      <c r="L177" s="26">
        <v>138.638385619503</v>
      </c>
      <c r="M177" s="26">
        <v>106.4233557504724</v>
      </c>
      <c r="N177" s="26">
        <v>184.72059322553258</v>
      </c>
      <c r="O177" s="26">
        <v>338.78476138217599</v>
      </c>
      <c r="P177" s="26">
        <v>-58.807061847895</v>
      </c>
      <c r="Q177" s="26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14.25" customHeight="1" x14ac:dyDescent="0.25">
      <c r="A178" s="27" t="s">
        <v>673</v>
      </c>
      <c r="B178" s="24">
        <v>-150.80000000000001</v>
      </c>
      <c r="C178" s="24">
        <v>-32.700000000000003</v>
      </c>
      <c r="D178" s="24">
        <v>-64.5</v>
      </c>
      <c r="E178" s="24">
        <v>-123</v>
      </c>
      <c r="F178" s="24">
        <v>1.4</v>
      </c>
      <c r="G178" s="24">
        <v>-17.600000000000001</v>
      </c>
      <c r="H178" s="24">
        <v>-361.69702126934573</v>
      </c>
      <c r="I178" s="24">
        <v>-446.68850467000004</v>
      </c>
      <c r="J178" s="24">
        <v>-422.40209317551682</v>
      </c>
      <c r="K178" s="24">
        <v>-600.41546669422678</v>
      </c>
      <c r="L178" s="24">
        <v>-531.12532188123612</v>
      </c>
      <c r="M178" s="24">
        <v>-333.71996009826682</v>
      </c>
      <c r="N178" s="24">
        <v>-411</v>
      </c>
      <c r="O178" s="24">
        <v>-496.20939069327801</v>
      </c>
      <c r="P178" s="24">
        <v>-657.7140775285809</v>
      </c>
      <c r="Q178" s="24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14.25" customHeight="1" x14ac:dyDescent="0.25">
      <c r="A179" s="27" t="s">
        <v>676</v>
      </c>
      <c r="B179" s="26">
        <v>-1080.4769315457447</v>
      </c>
      <c r="C179" s="26">
        <v>962.36315797661769</v>
      </c>
      <c r="D179" s="26">
        <v>1972.5389217139882</v>
      </c>
      <c r="E179" s="26">
        <v>1398.970450025836</v>
      </c>
      <c r="F179" s="26">
        <v>2255.0168631720762</v>
      </c>
      <c r="G179" s="26">
        <v>3281.1819961302003</v>
      </c>
      <c r="H179" s="26">
        <v>6471.7</v>
      </c>
      <c r="I179" s="26">
        <v>6376.5563887677954</v>
      </c>
      <c r="J179" s="26">
        <v>10434.610460463482</v>
      </c>
      <c r="K179" s="26">
        <v>6233.150795523894</v>
      </c>
      <c r="L179" s="26">
        <v>9768.4551842863802</v>
      </c>
      <c r="M179" s="26">
        <v>7634.9284430901262</v>
      </c>
      <c r="N179" s="26">
        <v>3463.114834693391</v>
      </c>
      <c r="O179" s="26">
        <v>1571.1641970225744</v>
      </c>
      <c r="P179" s="26">
        <v>3538.6770190460825</v>
      </c>
      <c r="Q179" s="26">
        <v>1283.9317707737007</v>
      </c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14.25" customHeight="1" x14ac:dyDescent="0.25">
      <c r="A180" s="27" t="s">
        <v>678</v>
      </c>
      <c r="B180" s="24">
        <v>14751.688576415307</v>
      </c>
      <c r="C180" s="24">
        <v>17635.383307560347</v>
      </c>
      <c r="D180" s="24">
        <v>23451.706401300871</v>
      </c>
      <c r="E180" s="24">
        <v>27323.602165676337</v>
      </c>
      <c r="F180" s="24">
        <v>20675.14680375766</v>
      </c>
      <c r="G180" s="24">
        <v>19232.889569295447</v>
      </c>
      <c r="H180" s="24">
        <v>16457.575308846121</v>
      </c>
      <c r="I180" s="24">
        <v>16615.147133540642</v>
      </c>
      <c r="J180" s="24">
        <v>13970.884091723789</v>
      </c>
      <c r="K180" s="24">
        <v>14137.226301913308</v>
      </c>
      <c r="L180" s="24">
        <v>13731.592473511568</v>
      </c>
      <c r="M180" s="24">
        <v>12780.451941911995</v>
      </c>
      <c r="N180" s="24">
        <v>7536.7916084905937</v>
      </c>
      <c r="O180" s="24">
        <v>13349.901572732711</v>
      </c>
      <c r="P180" s="24">
        <v>8802.3165131642309</v>
      </c>
      <c r="Q180" s="24">
        <v>976.74758786685197</v>
      </c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14.25" customHeight="1" x14ac:dyDescent="0.25">
      <c r="A181" s="27" t="s">
        <v>679</v>
      </c>
      <c r="B181" s="26">
        <v>551</v>
      </c>
      <c r="C181" s="26">
        <v>404</v>
      </c>
      <c r="D181" s="26">
        <v>848.83691090448997</v>
      </c>
      <c r="E181" s="26">
        <v>1244.1485182645727</v>
      </c>
      <c r="F181" s="26">
        <v>2064.2002273755379</v>
      </c>
      <c r="G181" s="26">
        <v>3799.9743267800563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14.25" customHeight="1" x14ac:dyDescent="0.25">
      <c r="A182" s="27" t="s">
        <v>690</v>
      </c>
      <c r="B182" s="44">
        <v>-14320</v>
      </c>
      <c r="C182" s="44">
        <v>-13939</v>
      </c>
      <c r="D182" s="44">
        <v>-12787</v>
      </c>
      <c r="E182" s="44">
        <v>-11530</v>
      </c>
      <c r="F182" s="44">
        <v>-9100</v>
      </c>
      <c r="G182" s="44">
        <v>-11048</v>
      </c>
      <c r="H182" s="44">
        <v>-11252</v>
      </c>
      <c r="I182" s="44">
        <v>-18374</v>
      </c>
      <c r="J182" s="44">
        <v>-15197</v>
      </c>
      <c r="K182" s="44">
        <v>-11344</v>
      </c>
      <c r="L182" s="44">
        <v>-10819</v>
      </c>
      <c r="M182" s="44">
        <v>-10524</v>
      </c>
      <c r="N182" s="44">
        <v>-8763</v>
      </c>
      <c r="O182" s="44">
        <v>-6622</v>
      </c>
      <c r="P182" s="44">
        <v>-5067</v>
      </c>
      <c r="Q182" s="44">
        <v>3315</v>
      </c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14.25" customHeight="1" x14ac:dyDescent="0.25">
      <c r="A183" s="27" t="s">
        <v>707</v>
      </c>
      <c r="B183" s="26">
        <v>-105.60116640000001</v>
      </c>
      <c r="C183" s="26">
        <v>-117.60519375</v>
      </c>
      <c r="D183" s="26">
        <v>-444.02720174000001</v>
      </c>
      <c r="E183" s="26">
        <v>-275.22713302</v>
      </c>
      <c r="F183" s="26">
        <v>-112.25358802400001</v>
      </c>
      <c r="G183" s="26">
        <v>-27.2</v>
      </c>
      <c r="H183" s="26">
        <v>18.482783700000017</v>
      </c>
      <c r="I183" s="26">
        <v>-92.883859908413498</v>
      </c>
      <c r="J183" s="26">
        <v>-427.311411362</v>
      </c>
      <c r="K183" s="26">
        <v>-290.30980942109358</v>
      </c>
      <c r="L183" s="26">
        <v>-210.15871821000002</v>
      </c>
      <c r="M183" s="26">
        <v>-142.30489967055198</v>
      </c>
      <c r="N183" s="26">
        <v>-122.18505344194</v>
      </c>
      <c r="O183" s="26">
        <v>-215.61227211899998</v>
      </c>
      <c r="P183" s="26">
        <v>-245.44782170514159</v>
      </c>
      <c r="Q183" s="26">
        <v>-271.427642897591</v>
      </c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14.25" customHeight="1" x14ac:dyDescent="0.25">
      <c r="A184" s="27" t="s">
        <v>709</v>
      </c>
      <c r="B184" s="24">
        <v>61.836174370609996</v>
      </c>
      <c r="C184" s="24">
        <v>278.72312659495003</v>
      </c>
      <c r="D184" s="24">
        <v>462.05464798378</v>
      </c>
      <c r="E184" s="24">
        <v>336.91206527635995</v>
      </c>
      <c r="F184" s="24">
        <v>132.69327385123</v>
      </c>
      <c r="G184" s="24">
        <v>156.9</v>
      </c>
      <c r="H184" s="24">
        <v>92.244999999999891</v>
      </c>
      <c r="I184" s="24">
        <v>427.53021345933098</v>
      </c>
      <c r="J184" s="24">
        <v>713.17568231376197</v>
      </c>
      <c r="K184" s="24">
        <v>747.69229286141558</v>
      </c>
      <c r="L184" s="24">
        <v>783.25091432105694</v>
      </c>
      <c r="M184" s="24">
        <v>1422.8650687795571</v>
      </c>
      <c r="N184" s="24">
        <v>1801.5920441692572</v>
      </c>
      <c r="O184" s="24">
        <v>2112.3192044797902</v>
      </c>
      <c r="P184" s="24">
        <v>2518.8874525111601</v>
      </c>
      <c r="Q184" s="24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14.25" customHeight="1" x14ac:dyDescent="0.25">
      <c r="A185" s="27" t="s">
        <v>712</v>
      </c>
      <c r="B185" s="26">
        <v>-6872.8</v>
      </c>
      <c r="C185" s="26">
        <v>-8001.81</v>
      </c>
      <c r="D185" s="26">
        <v>-7957.35</v>
      </c>
      <c r="E185" s="26">
        <v>-12896.59999999998</v>
      </c>
      <c r="F185" s="26">
        <v>-4225.4233479808918</v>
      </c>
      <c r="G185" s="26">
        <v>-6993.46583810627</v>
      </c>
      <c r="H185" s="26">
        <v>-4552.8049155511999</v>
      </c>
      <c r="I185" s="26">
        <v>849.98106478542331</v>
      </c>
      <c r="J185" s="26">
        <v>7401.3058276021302</v>
      </c>
      <c r="K185" s="26">
        <v>6692.8991680367244</v>
      </c>
      <c r="L185" s="26">
        <v>15563.835870514838</v>
      </c>
      <c r="M185" s="26">
        <v>20274.953993678799</v>
      </c>
      <c r="N185" s="26">
        <v>24295.802552191679</v>
      </c>
      <c r="O185" s="26">
        <v>22534.51893750895</v>
      </c>
      <c r="P185" s="26">
        <v>24322.927510858139</v>
      </c>
      <c r="Q185" s="26">
        <v>-15154.474726137729</v>
      </c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14.25" customHeight="1" x14ac:dyDescent="0.25">
      <c r="A186" s="27" t="s">
        <v>714</v>
      </c>
      <c r="B186" s="24"/>
      <c r="C186" s="24">
        <v>-198.03057872582798</v>
      </c>
      <c r="D186" s="24">
        <v>-262.74791082514702</v>
      </c>
      <c r="E186" s="24">
        <v>-445.83964514743298</v>
      </c>
      <c r="F186" s="24">
        <v>-773.246918406904</v>
      </c>
      <c r="G186" s="24">
        <v>-967.49678569877403</v>
      </c>
      <c r="H186" s="24">
        <v>-1390.9718983555861</v>
      </c>
      <c r="I186" s="24">
        <v>-919.84147304378905</v>
      </c>
      <c r="J186" s="24">
        <v>-437.98495774241542</v>
      </c>
      <c r="K186" s="24">
        <v>-377.697676053745</v>
      </c>
      <c r="L186" s="24">
        <v>-593.79999999999995</v>
      </c>
      <c r="M186" s="24">
        <v>-530.22529999999995</v>
      </c>
      <c r="N186" s="24">
        <v>-348.3883228249984</v>
      </c>
      <c r="O186" s="24">
        <v>-349.28430391681496</v>
      </c>
      <c r="P186" s="24">
        <v>-355.49927870179351</v>
      </c>
      <c r="Q186" s="24">
        <v>-274.19555776035497</v>
      </c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14.25" customHeight="1" x14ac:dyDescent="0.25">
      <c r="A187" s="27" t="s">
        <v>717</v>
      </c>
      <c r="B187" s="26">
        <v>-73.819862817168001</v>
      </c>
      <c r="C187" s="26">
        <v>-63.484634787305296</v>
      </c>
      <c r="D187" s="26">
        <v>-69.531248458508912</v>
      </c>
      <c r="E187" s="26">
        <v>-76.39236958486805</v>
      </c>
      <c r="F187" s="26">
        <v>-81.493527440162126</v>
      </c>
      <c r="G187" s="26">
        <v>-83.822718181222513</v>
      </c>
      <c r="H187" s="26">
        <v>35.299999999999997</v>
      </c>
      <c r="I187" s="26">
        <v>15.669886743981539</v>
      </c>
      <c r="J187" s="26">
        <v>14.643125678290943</v>
      </c>
      <c r="K187" s="26">
        <v>62.919095229188507</v>
      </c>
      <c r="L187" s="26">
        <v>114.72038145470474</v>
      </c>
      <c r="M187" s="26">
        <v>142.92212498695505</v>
      </c>
      <c r="N187" s="26">
        <v>141.77799932758631</v>
      </c>
      <c r="O187" s="26">
        <v>156.45924658627285</v>
      </c>
      <c r="P187" s="26"/>
      <c r="Q187" s="26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14.25" customHeight="1" x14ac:dyDescent="0.25">
      <c r="A188" s="27" t="s">
        <v>721</v>
      </c>
      <c r="B188" s="24">
        <v>-15.983717281233695</v>
      </c>
      <c r="C188" s="24">
        <v>-1.9850493758898946</v>
      </c>
      <c r="D188" s="24">
        <v>-22.292313141410403</v>
      </c>
      <c r="E188" s="24">
        <v>-12.069710215263386</v>
      </c>
      <c r="F188" s="24">
        <v>-20.059676573968542</v>
      </c>
      <c r="G188" s="24">
        <v>-12.607137960529608</v>
      </c>
      <c r="H188" s="24">
        <v>-2.4</v>
      </c>
      <c r="I188" s="24">
        <v>-18.370596462863595</v>
      </c>
      <c r="J188" s="24">
        <v>-16.577420815245475</v>
      </c>
      <c r="K188" s="24">
        <v>-8.8413224733324132</v>
      </c>
      <c r="L188" s="24">
        <v>-5.9498051385405661</v>
      </c>
      <c r="M188" s="24">
        <v>4.4140312596580022</v>
      </c>
      <c r="N188" s="24">
        <v>-15.731277847477907</v>
      </c>
      <c r="O188" s="24">
        <v>-14.873544395163169</v>
      </c>
      <c r="P188" s="24">
        <v>-9.2757817674067731</v>
      </c>
      <c r="Q188" s="24">
        <v>-20.404245105836868</v>
      </c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14.25" customHeight="1" x14ac:dyDescent="0.25">
      <c r="A189" s="27" t="s">
        <v>723</v>
      </c>
      <c r="B189" s="26">
        <v>352.3</v>
      </c>
      <c r="C189" s="26">
        <v>452</v>
      </c>
      <c r="D189" s="26">
        <v>539.70000000000005</v>
      </c>
      <c r="E189" s="26">
        <v>610.5</v>
      </c>
      <c r="F189" s="26">
        <v>381.5</v>
      </c>
      <c r="G189" s="26">
        <v>485.1</v>
      </c>
      <c r="H189" s="26">
        <v>-1350.8</v>
      </c>
      <c r="I189" s="26">
        <v>-1311.8829356285901</v>
      </c>
      <c r="J189" s="26">
        <v>-1443.33436659932</v>
      </c>
      <c r="K189" s="26">
        <v>-1415.9664099653298</v>
      </c>
      <c r="L189" s="26">
        <v>-1789.8856345056388</v>
      </c>
      <c r="M189" s="26">
        <v>-1776.9101530653538</v>
      </c>
      <c r="N189" s="26">
        <v>-2112.174412984336</v>
      </c>
      <c r="O189" s="26">
        <v>-1711.3497458989389</v>
      </c>
      <c r="P189" s="26">
        <v>-1088.63382678726</v>
      </c>
      <c r="Q189" s="26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14.25" customHeight="1" x14ac:dyDescent="0.25">
      <c r="A190" s="27" t="s">
        <v>726</v>
      </c>
      <c r="B190" s="24">
        <v>1770.341443362541</v>
      </c>
      <c r="C190" s="24">
        <v>1791.2511034728871</v>
      </c>
      <c r="D190" s="24">
        <v>2062.1866118637181</v>
      </c>
      <c r="E190" s="24">
        <v>2578.6807523485459</v>
      </c>
      <c r="F190" s="24">
        <v>2461.8688785617746</v>
      </c>
      <c r="G190" s="24">
        <v>2397.3732010618969</v>
      </c>
      <c r="H190" s="24">
        <v>1440.4915529141597</v>
      </c>
      <c r="I190" s="24">
        <v>1880.7322317488909</v>
      </c>
      <c r="J190" s="24">
        <v>1526.4132458619533</v>
      </c>
      <c r="K190" s="24">
        <v>1333.4707762086382</v>
      </c>
      <c r="L190" s="24">
        <v>217.88058369973899</v>
      </c>
      <c r="M190" s="24">
        <v>238.4506758119831</v>
      </c>
      <c r="N190" s="24">
        <v>224.02017008173419</v>
      </c>
      <c r="O190" s="24">
        <v>638.41523310580919</v>
      </c>
      <c r="P190" s="24">
        <v>1126.691127190941</v>
      </c>
      <c r="Q190" s="24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14.25" customHeight="1" x14ac:dyDescent="0.25">
      <c r="A191" s="27" t="s">
        <v>728</v>
      </c>
      <c r="B191" s="26">
        <v>15872</v>
      </c>
      <c r="C191" s="26">
        <v>13904</v>
      </c>
      <c r="D191" s="26">
        <v>14092</v>
      </c>
      <c r="E191" s="26">
        <v>18908</v>
      </c>
      <c r="F191" s="26">
        <v>18726</v>
      </c>
      <c r="G191" s="26">
        <v>16745</v>
      </c>
      <c r="H191" s="26">
        <v>20288</v>
      </c>
      <c r="I191" s="26">
        <v>22544</v>
      </c>
      <c r="J191" s="26">
        <v>33370</v>
      </c>
      <c r="K191" s="26">
        <v>34409</v>
      </c>
      <c r="L191" s="26">
        <v>29988</v>
      </c>
      <c r="M191" s="26">
        <v>20523</v>
      </c>
      <c r="N191" s="26">
        <v>26333</v>
      </c>
      <c r="O191" s="26">
        <v>30174</v>
      </c>
      <c r="P191" s="26">
        <v>35528</v>
      </c>
      <c r="Q191" s="26">
        <v>9505</v>
      </c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14.25" customHeight="1" x14ac:dyDescent="0.25">
      <c r="A192" s="27" t="s">
        <v>730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14.25" customHeight="1" x14ac:dyDescent="0.25">
      <c r="A193" s="27" t="s">
        <v>747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554.20000000000005</v>
      </c>
      <c r="L193" s="26">
        <v>590.245735594179</v>
      </c>
      <c r="M193" s="26">
        <v>676.49910235579205</v>
      </c>
      <c r="N193" s="26">
        <v>533.85120870304797</v>
      </c>
      <c r="O193" s="26">
        <v>746.61767522487401</v>
      </c>
      <c r="P193" s="26"/>
      <c r="Q193" s="26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14.25" customHeight="1" x14ac:dyDescent="0.25">
      <c r="A194" s="27" t="s">
        <v>760</v>
      </c>
      <c r="B194" s="24">
        <v>-7.2239962954887424</v>
      </c>
      <c r="C194" s="24">
        <v>-9.1946924192894652</v>
      </c>
      <c r="D194" s="24">
        <v>-18.998074465860523</v>
      </c>
      <c r="E194" s="24">
        <v>-26.363890025258598</v>
      </c>
      <c r="F194" s="24">
        <v>-24.088188692186737</v>
      </c>
      <c r="G194" s="24">
        <v>-29.790464041597431</v>
      </c>
      <c r="H194" s="24">
        <v>-39.658995868811722</v>
      </c>
      <c r="I194" s="24">
        <v>-23.065259295925301</v>
      </c>
      <c r="J194" s="24">
        <v>-26.135472748649704</v>
      </c>
      <c r="K194" s="24">
        <v>-26.702409775892573</v>
      </c>
      <c r="L194" s="24">
        <v>-32.815096319212479</v>
      </c>
      <c r="M194" s="24">
        <v>-33.784748743259797</v>
      </c>
      <c r="N194" s="24">
        <v>-28.731809389052465</v>
      </c>
      <c r="O194" s="24">
        <v>-32.527926469772751</v>
      </c>
      <c r="P194" s="24">
        <v>-28.439092188007137</v>
      </c>
      <c r="Q194" s="24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14.25" customHeight="1" x14ac:dyDescent="0.25">
      <c r="A195" s="27" t="s">
        <v>762</v>
      </c>
      <c r="B195" s="26">
        <v>-82.677401164535993</v>
      </c>
      <c r="C195" s="26">
        <v>-222.52843152214331</v>
      </c>
      <c r="D195" s="26">
        <v>-314.36576249716654</v>
      </c>
      <c r="E195" s="26">
        <v>-425.30794223516051</v>
      </c>
      <c r="F195" s="26">
        <v>-365.76815548149943</v>
      </c>
      <c r="G195" s="26">
        <v>-498.5531575677187</v>
      </c>
      <c r="H195" s="26">
        <v>-683.51159275227906</v>
      </c>
      <c r="I195" s="26">
        <v>-361.22234519696701</v>
      </c>
      <c r="J195" s="26">
        <v>-324.57892329148399</v>
      </c>
      <c r="K195" s="26">
        <v>-494.39368606664829</v>
      </c>
      <c r="L195" s="26">
        <v>-316.85231402466735</v>
      </c>
      <c r="M195" s="26">
        <v>-111.108774626838</v>
      </c>
      <c r="N195" s="26">
        <v>-407.3739798324516</v>
      </c>
      <c r="O195" s="26">
        <v>-555.16414671481891</v>
      </c>
      <c r="P195" s="26">
        <v>-658.35649500205102</v>
      </c>
      <c r="Q195" s="26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14.25" customHeight="1" x14ac:dyDescent="0.25">
      <c r="A196" s="27" t="s">
        <v>764</v>
      </c>
      <c r="B196" s="24">
        <v>2867</v>
      </c>
      <c r="C196" s="24">
        <v>2976</v>
      </c>
      <c r="D196" s="24">
        <v>3454</v>
      </c>
      <c r="E196" s="24">
        <v>3084</v>
      </c>
      <c r="F196" s="24">
        <v>3386</v>
      </c>
      <c r="G196" s="24">
        <v>5615</v>
      </c>
      <c r="H196" s="24">
        <v>7886</v>
      </c>
      <c r="I196" s="24">
        <v>7500</v>
      </c>
      <c r="J196" s="24">
        <v>6494</v>
      </c>
      <c r="K196" s="24">
        <v>2522</v>
      </c>
      <c r="L196" s="24">
        <v>1093</v>
      </c>
      <c r="M196" s="24">
        <v>489</v>
      </c>
      <c r="N196" s="24">
        <v>919</v>
      </c>
      <c r="O196" s="24">
        <v>1336</v>
      </c>
      <c r="P196" s="24">
        <v>1750</v>
      </c>
      <c r="Q196" s="24">
        <v>4814</v>
      </c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14.25" customHeight="1" x14ac:dyDescent="0.25">
      <c r="A197" s="27" t="s">
        <v>765</v>
      </c>
      <c r="B197" s="26">
        <v>65568.308570688634</v>
      </c>
      <c r="C197" s="26">
        <v>87740.387355796935</v>
      </c>
      <c r="D197" s="26">
        <v>115193.06768093516</v>
      </c>
      <c r="E197" s="26">
        <v>102726.60497869112</v>
      </c>
      <c r="F197" s="26">
        <v>93763.057034952057</v>
      </c>
      <c r="G197" s="26">
        <v>99349.861170157135</v>
      </c>
      <c r="H197" s="26">
        <v>130492.91167700113</v>
      </c>
      <c r="I197" s="26">
        <v>134659.81289314115</v>
      </c>
      <c r="J197" s="26">
        <v>147003.48567530702</v>
      </c>
      <c r="K197" s="26">
        <v>151280.70732308677</v>
      </c>
      <c r="L197" s="26">
        <v>134032.89579769224</v>
      </c>
      <c r="M197" s="26">
        <v>130672.19429321866</v>
      </c>
      <c r="N197" s="26">
        <v>135993.02363745173</v>
      </c>
      <c r="O197" s="26">
        <v>148673.19552035572</v>
      </c>
      <c r="P197" s="26">
        <v>132247.56396724694</v>
      </c>
      <c r="Q197" s="26">
        <v>137921.2381745688</v>
      </c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14.25" customHeight="1" x14ac:dyDescent="0.25">
      <c r="A198" s="27" t="s">
        <v>766</v>
      </c>
      <c r="B198" s="24">
        <v>66268</v>
      </c>
      <c r="C198" s="24">
        <v>73755</v>
      </c>
      <c r="D198" s="24">
        <v>110193</v>
      </c>
      <c r="E198" s="24">
        <v>120140</v>
      </c>
      <c r="F198" s="24">
        <v>114917</v>
      </c>
      <c r="G198" s="24">
        <v>145595</v>
      </c>
      <c r="H198" s="24">
        <v>186480</v>
      </c>
      <c r="I198" s="24">
        <v>215211</v>
      </c>
      <c r="J198" s="24">
        <v>253714</v>
      </c>
      <c r="K198" s="24">
        <v>265772</v>
      </c>
      <c r="L198" s="24">
        <v>270604</v>
      </c>
      <c r="M198" s="24">
        <v>268629</v>
      </c>
      <c r="N198" s="24">
        <v>285555</v>
      </c>
      <c r="O198" s="24">
        <v>300363</v>
      </c>
      <c r="P198" s="24">
        <v>287467</v>
      </c>
      <c r="Q198" s="24">
        <v>233866</v>
      </c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14.25" customHeight="1" x14ac:dyDescent="0.25">
      <c r="A199" s="27" t="s">
        <v>767</v>
      </c>
      <c r="B199" s="26">
        <v>371.80448655741645</v>
      </c>
      <c r="C199" s="26">
        <v>408.74820840569197</v>
      </c>
      <c r="D199" s="26">
        <v>703.44228346991088</v>
      </c>
      <c r="E199" s="26">
        <v>753.40671302015301</v>
      </c>
      <c r="F199" s="26">
        <v>1024.7757764505548</v>
      </c>
      <c r="G199" s="26">
        <v>1157.2336080575128</v>
      </c>
      <c r="H199" s="26">
        <v>1591.6582069859337</v>
      </c>
      <c r="I199" s="26">
        <v>1343.9</v>
      </c>
      <c r="J199" s="26">
        <v>125.12006858594033</v>
      </c>
      <c r="K199" s="26">
        <v>-40.176874241555588</v>
      </c>
      <c r="L199" s="26">
        <v>903.75667652835796</v>
      </c>
      <c r="M199" s="26">
        <v>969.21860814972501</v>
      </c>
      <c r="N199" s="26">
        <v>1484.0310465161572</v>
      </c>
      <c r="O199" s="26">
        <v>930.20173337740403</v>
      </c>
      <c r="P199" s="26">
        <v>611.60709802363897</v>
      </c>
      <c r="Q199" s="26">
        <v>75.870677305798083</v>
      </c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14.25" customHeight="1" x14ac:dyDescent="0.25">
      <c r="A200" s="27" t="s">
        <v>769</v>
      </c>
      <c r="B200" s="24"/>
      <c r="C200" s="24"/>
      <c r="D200" s="24"/>
      <c r="E200" s="24"/>
      <c r="F200" s="24"/>
      <c r="G200" s="24">
        <v>-1253.01803433082</v>
      </c>
      <c r="H200" s="24">
        <v>-1286.948999853724</v>
      </c>
      <c r="I200" s="24">
        <v>-1340.5619045496521</v>
      </c>
      <c r="J200" s="24">
        <v>-950.206813384356</v>
      </c>
      <c r="K200" s="24">
        <v>-518.0849315597502</v>
      </c>
      <c r="L200" s="24">
        <v>-735.46576846887262</v>
      </c>
      <c r="M200" s="24">
        <v>-1539</v>
      </c>
      <c r="N200" s="24">
        <v>-1842.1401652254228</v>
      </c>
      <c r="O200" s="24">
        <v>-2441.5546919939138</v>
      </c>
      <c r="P200" s="24">
        <v>-2266.0596593693499</v>
      </c>
      <c r="Q200" s="24">
        <v>-1811.7576847542282</v>
      </c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14.25" customHeight="1" x14ac:dyDescent="0.25">
      <c r="A201" s="27" t="s">
        <v>776</v>
      </c>
      <c r="B201" s="26">
        <v>65.086165323975962</v>
      </c>
      <c r="C201" s="26">
        <v>74.574483833675089</v>
      </c>
      <c r="D201" s="26">
        <v>110.2580333514574</v>
      </c>
      <c r="E201" s="26">
        <v>99.009077192702534</v>
      </c>
      <c r="F201" s="26">
        <v>139.51528916895123</v>
      </c>
      <c r="G201" s="26">
        <v>152.1</v>
      </c>
      <c r="H201" s="26">
        <v>138.23736564032686</v>
      </c>
      <c r="I201" s="26">
        <v>155.84728737802786</v>
      </c>
      <c r="J201" s="26">
        <v>203.3540599386171</v>
      </c>
      <c r="K201" s="26">
        <v>188.68379938164139</v>
      </c>
      <c r="L201" s="26">
        <v>103.71661517622628</v>
      </c>
      <c r="M201" s="26">
        <v>180.42404444649026</v>
      </c>
      <c r="N201" s="26">
        <v>194.41173578010259</v>
      </c>
      <c r="O201" s="26">
        <v>296.35218472719896</v>
      </c>
      <c r="P201" s="26">
        <v>192.92196497688801</v>
      </c>
      <c r="Q201" s="26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14.25" customHeight="1" x14ac:dyDescent="0.25">
      <c r="A202" s="27" t="s">
        <v>779</v>
      </c>
      <c r="B202" s="24">
        <v>-3999</v>
      </c>
      <c r="C202" s="24">
        <v>-4442</v>
      </c>
      <c r="D202" s="24">
        <v>-9137</v>
      </c>
      <c r="E202" s="24">
        <v>-11087</v>
      </c>
      <c r="F202" s="24">
        <v>-11204</v>
      </c>
      <c r="G202" s="24">
        <v>-12488</v>
      </c>
      <c r="H202" s="24">
        <v>-14978</v>
      </c>
      <c r="I202" s="24">
        <v>-17268</v>
      </c>
      <c r="J202" s="24">
        <v>-17069</v>
      </c>
      <c r="K202" s="24">
        <v>-14898</v>
      </c>
      <c r="L202" s="24">
        <v>-12191</v>
      </c>
      <c r="M202" s="24">
        <v>-8187</v>
      </c>
      <c r="N202" s="24"/>
      <c r="O202" s="24"/>
      <c r="P202" s="24"/>
      <c r="Q202" s="24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14.25" customHeight="1" x14ac:dyDescent="0.25">
      <c r="A203" s="27" t="s">
        <v>785</v>
      </c>
      <c r="B203" s="26">
        <v>-296</v>
      </c>
      <c r="C203" s="26">
        <v>-8.1828000000000003</v>
      </c>
      <c r="D203" s="26">
        <v>-755</v>
      </c>
      <c r="E203" s="26">
        <v>-950</v>
      </c>
      <c r="F203" s="26">
        <v>-2421</v>
      </c>
      <c r="G203" s="26">
        <v>-2461</v>
      </c>
      <c r="H203" s="26">
        <v>-2980</v>
      </c>
      <c r="I203" s="26">
        <v>-2467</v>
      </c>
      <c r="J203" s="26">
        <v>-3109</v>
      </c>
      <c r="K203" s="26">
        <v>-3530</v>
      </c>
      <c r="L203" s="26">
        <v>-4765</v>
      </c>
      <c r="M203" s="26">
        <v>-4258</v>
      </c>
      <c r="N203" s="26">
        <v>-4030</v>
      </c>
      <c r="O203" s="26">
        <v>-3679.5</v>
      </c>
      <c r="P203" s="26">
        <v>-2351</v>
      </c>
      <c r="Q203" s="26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14.25" customHeight="1" x14ac:dyDescent="0.25">
      <c r="A204" s="27" t="s">
        <v>788</v>
      </c>
      <c r="B204" s="24">
        <v>-232.16402587703499</v>
      </c>
      <c r="C204" s="24">
        <v>-280.75286528210597</v>
      </c>
      <c r="D204" s="24">
        <v>-379.85356843137697</v>
      </c>
      <c r="E204" s="24">
        <v>-348.20506163723303</v>
      </c>
      <c r="F204" s="24">
        <v>-436.223522201067</v>
      </c>
      <c r="G204" s="24">
        <v>-442.49224452708398</v>
      </c>
      <c r="H204" s="24">
        <v>-142.72843037941598</v>
      </c>
      <c r="I204" s="24">
        <v>-292.02592518482544</v>
      </c>
      <c r="J204" s="24">
        <v>-53.200757105932098</v>
      </c>
      <c r="K204" s="24">
        <v>-196.11565666643241</v>
      </c>
      <c r="L204" s="24">
        <v>-895.985476642874</v>
      </c>
      <c r="M204" s="24">
        <v>-913.21090129524191</v>
      </c>
      <c r="N204" s="24">
        <v>-981.15926277456799</v>
      </c>
      <c r="O204" s="24">
        <v>-1032.032578114495</v>
      </c>
      <c r="P204" s="24">
        <v>-1041.2179015317101</v>
      </c>
      <c r="Q204" s="24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14.25" customHeight="1" x14ac:dyDescent="0.25">
      <c r="A205" s="27" t="s">
        <v>824</v>
      </c>
      <c r="B205" s="26">
        <v>-869.36739002350214</v>
      </c>
      <c r="C205" s="26">
        <v>-1306.22</v>
      </c>
      <c r="D205" s="26">
        <v>-1143.3</v>
      </c>
      <c r="E205" s="26">
        <v>-1142.28</v>
      </c>
      <c r="F205" s="26">
        <v>-883.428765763</v>
      </c>
      <c r="G205" s="26">
        <v>-533.86400000000003</v>
      </c>
      <c r="H205" s="26">
        <v>-897.93372229099202</v>
      </c>
      <c r="I205" s="26">
        <v>-764.19532214130493</v>
      </c>
      <c r="J205" s="26">
        <v>-546.61100100150588</v>
      </c>
      <c r="K205" s="26">
        <v>-1036.66396997947</v>
      </c>
      <c r="L205" s="26">
        <v>-846.23692602270387</v>
      </c>
      <c r="M205" s="26">
        <v>-992.19590178860403</v>
      </c>
      <c r="N205" s="26"/>
      <c r="O205" s="26"/>
      <c r="P205" s="26"/>
      <c r="Q205" s="26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14.25" customHeight="1" x14ac:dyDescent="0.25">
      <c r="A206" s="27" t="s">
        <v>846</v>
      </c>
      <c r="B206" s="26">
        <v>137.19999999999999</v>
      </c>
      <c r="C206" s="26">
        <v>48.243488272467737</v>
      </c>
      <c r="D206" s="26">
        <v>-163.46832526204949</v>
      </c>
      <c r="E206" s="26">
        <v>-216.18552460671663</v>
      </c>
      <c r="F206" s="26">
        <v>-143.215831223625</v>
      </c>
      <c r="G206" s="26">
        <v>-317.25905793990199</v>
      </c>
      <c r="H206" s="26">
        <v>-427.61498630856698</v>
      </c>
      <c r="I206" s="26">
        <v>-343.84801987137473</v>
      </c>
      <c r="J206" s="26">
        <v>-1058.217133370945</v>
      </c>
      <c r="K206" s="26">
        <v>-793.52155756443096</v>
      </c>
      <c r="L206" s="26">
        <v>-570.88940424699297</v>
      </c>
      <c r="M206" s="26">
        <v>-508.18711613693102</v>
      </c>
      <c r="N206" s="26">
        <v>-609.31126021797593</v>
      </c>
      <c r="O206" s="26">
        <v>-724.32267931838703</v>
      </c>
      <c r="P206" s="26">
        <v>-522.17568848925202</v>
      </c>
      <c r="Q206" s="26">
        <v>-598.71075870817197</v>
      </c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4.25" customHeight="1" x14ac:dyDescent="0.25">
      <c r="A207" s="25" t="s">
        <v>848</v>
      </c>
      <c r="B207" s="24"/>
      <c r="C207" s="24"/>
      <c r="D207" s="24"/>
      <c r="E207" s="24"/>
      <c r="F207" s="24">
        <v>-687.5</v>
      </c>
      <c r="G207" s="24">
        <v>-1071.0392915238599</v>
      </c>
      <c r="H207" s="24">
        <v>-1476.59316297805</v>
      </c>
      <c r="I207" s="24">
        <v>-1434.8757991324301</v>
      </c>
      <c r="J207" s="24">
        <v>-1541.11538952621</v>
      </c>
      <c r="K207" s="24">
        <v>-1589.9556517068399</v>
      </c>
      <c r="L207" s="24">
        <v>-1137.08173379866</v>
      </c>
      <c r="M207" s="24">
        <v>-867.05261714415394</v>
      </c>
      <c r="N207" s="24">
        <v>-673.93520890760396</v>
      </c>
      <c r="O207" s="24"/>
      <c r="P207" s="24"/>
      <c r="Q207" s="24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3.5" customHeight="1" x14ac:dyDescent="0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14.25" customHeight="1" x14ac:dyDescent="0.25">
      <c r="A209" s="59" t="s">
        <v>857</v>
      </c>
      <c r="B209" s="59"/>
      <c r="C209" s="59"/>
      <c r="D209" s="59"/>
      <c r="E209" s="59"/>
      <c r="F209" s="59"/>
      <c r="G209" s="59"/>
      <c r="H209" s="59"/>
      <c r="I209" s="59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14.25" customHeight="1" x14ac:dyDescent="0.25">
      <c r="A210" s="21" t="s">
        <v>858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14.25" customHeight="1" x14ac:dyDescent="0.25">
      <c r="A211" s="59" t="s">
        <v>859</v>
      </c>
      <c r="B211" s="59"/>
      <c r="C211" s="59"/>
      <c r="D211" s="59"/>
      <c r="E211" s="59"/>
      <c r="F211" s="59"/>
      <c r="G211" s="59"/>
      <c r="H211" s="59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14.25" customHeight="1" x14ac:dyDescent="0.25">
      <c r="A212" s="64" t="s">
        <v>860</v>
      </c>
      <c r="B212" s="64"/>
      <c r="C212" s="64"/>
      <c r="D212" s="64"/>
      <c r="E212" s="64"/>
      <c r="F212" s="64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14.25" customHeight="1" x14ac:dyDescent="0.25">
      <c r="A213" s="59" t="s">
        <v>1404</v>
      </c>
      <c r="B213" s="59"/>
      <c r="C213" s="59"/>
      <c r="D213" s="59"/>
      <c r="E213" s="5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A989A-99FB-4719-AED8-726348D0EAB8}">
  <dimension ref="A1:AG215"/>
  <sheetViews>
    <sheetView showGridLines="0" workbookViewId="0">
      <pane xSplit="1" ySplit="5" topLeftCell="G79" activePane="bottomRight" state="frozen"/>
      <selection pane="topRight"/>
      <selection pane="bottomLeft"/>
      <selection pane="bottomRight" activeCell="Q146" sqref="Q146"/>
    </sheetView>
  </sheetViews>
  <sheetFormatPr defaultColWidth="10.1796875" defaultRowHeight="14.5" customHeight="1" x14ac:dyDescent="0.25"/>
  <cols>
    <col min="1" max="1" width="34" style="20" customWidth="1"/>
    <col min="2" max="3" width="10.26953125" style="20" customWidth="1"/>
    <col min="4" max="4" width="8.81640625" style="20" customWidth="1"/>
    <col min="5" max="5" width="11.1796875" style="20" customWidth="1"/>
    <col min="6" max="6" width="10.26953125" style="20" customWidth="1"/>
    <col min="7" max="7" width="9.7265625" style="20" customWidth="1"/>
    <col min="8" max="9" width="10.26953125" style="20" customWidth="1"/>
    <col min="10" max="17" width="9.7265625" style="20" customWidth="1"/>
    <col min="18" max="18" width="9.453125" style="20" customWidth="1"/>
    <col min="19" max="21" width="10.26953125" style="20" customWidth="1"/>
    <col min="22" max="22" width="9.453125" style="20" customWidth="1"/>
    <col min="23" max="25" width="10.26953125" style="20" customWidth="1"/>
    <col min="26" max="28" width="11.54296875" style="20" customWidth="1"/>
    <col min="29" max="29" width="10.26953125" style="20" customWidth="1"/>
    <col min="30" max="33" width="11.54296875" style="20" customWidth="1"/>
    <col min="34" max="16384" width="10.1796875" style="20"/>
  </cols>
  <sheetData>
    <row r="1" spans="1:33" ht="19.5" customHeight="1" x14ac:dyDescent="0.25">
      <c r="A1" s="58" t="s">
        <v>868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25">
      <c r="A6" s="28" t="s">
        <v>19</v>
      </c>
      <c r="B6" s="26"/>
      <c r="C6" s="26"/>
      <c r="D6" s="26"/>
      <c r="E6" s="26">
        <v>148</v>
      </c>
      <c r="F6" s="26">
        <v>116.13722646333329</v>
      </c>
      <c r="G6" s="26">
        <v>199.32436801845381</v>
      </c>
      <c r="H6" s="26">
        <v>269.31172236000003</v>
      </c>
      <c r="I6" s="26">
        <v>256.77861018779527</v>
      </c>
      <c r="J6" s="26">
        <v>262.64029650604351</v>
      </c>
      <c r="K6" s="26">
        <v>197.82917896434518</v>
      </c>
      <c r="L6" s="26">
        <v>94.543731877552702</v>
      </c>
      <c r="M6" s="26">
        <v>100.18573282853221</v>
      </c>
      <c r="N6" s="26">
        <v>102.9853971144464</v>
      </c>
      <c r="O6" s="26">
        <v>181.14549061450248</v>
      </c>
      <c r="P6" s="26">
        <v>106.5510026502202</v>
      </c>
      <c r="Q6" s="26">
        <v>86.573383282680894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25">
      <c r="A7" s="27" t="s">
        <v>24</v>
      </c>
      <c r="B7" s="24">
        <v>126.29086627077919</v>
      </c>
      <c r="C7" s="24">
        <v>163.44161126532671</v>
      </c>
      <c r="D7" s="24">
        <v>158.453994980201</v>
      </c>
      <c r="E7" s="24">
        <v>217.2</v>
      </c>
      <c r="F7" s="24">
        <v>262.74443784377377</v>
      </c>
      <c r="G7" s="24">
        <v>249.68098791486273</v>
      </c>
      <c r="H7" s="24">
        <v>320.20636676785682</v>
      </c>
      <c r="I7" s="24">
        <v>275.37714215502541</v>
      </c>
      <c r="J7" s="24">
        <v>253.21907300119804</v>
      </c>
      <c r="K7" s="24">
        <v>192.77028363790345</v>
      </c>
      <c r="L7" s="24">
        <v>174.9536751391708</v>
      </c>
      <c r="M7" s="24">
        <v>202.42698405931321</v>
      </c>
      <c r="N7" s="24">
        <v>268.30696824264396</v>
      </c>
      <c r="O7" s="24">
        <v>305.75469802838882</v>
      </c>
      <c r="P7" s="24">
        <v>272.42260493912386</v>
      </c>
      <c r="Q7" s="24">
        <v>208.76656202696176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25">
      <c r="A8" s="27" t="s">
        <v>26</v>
      </c>
      <c r="B8" s="26">
        <v>850.99999999995987</v>
      </c>
      <c r="C8" s="26">
        <v>832.00000000003729</v>
      </c>
      <c r="D8" s="26">
        <v>978.41712015485246</v>
      </c>
      <c r="E8" s="26">
        <v>992.59349267864502</v>
      </c>
      <c r="F8" s="26">
        <v>775.61150961580847</v>
      </c>
      <c r="G8" s="26">
        <v>759.1</v>
      </c>
      <c r="H8" s="26">
        <v>701.66341544506054</v>
      </c>
      <c r="I8" s="26">
        <v>737.90546025576839</v>
      </c>
      <c r="J8" s="26">
        <v>786.73293231309947</v>
      </c>
      <c r="K8" s="26">
        <v>839.91567350551338</v>
      </c>
      <c r="L8" s="26">
        <v>680.63405696375946</v>
      </c>
      <c r="M8" s="26">
        <v>672.78288481198149</v>
      </c>
      <c r="N8" s="26">
        <v>708.95461846022215</v>
      </c>
      <c r="O8" s="26">
        <v>715.62345575469953</v>
      </c>
      <c r="P8" s="26">
        <v>654.53351427435734</v>
      </c>
      <c r="Q8" s="26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25">
      <c r="A9" s="27" t="s">
        <v>29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38.799999999999997</v>
      </c>
      <c r="Q9" s="24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25">
      <c r="A10" s="27" t="s">
        <v>46</v>
      </c>
      <c r="B10" s="26">
        <v>18.079239999999999</v>
      </c>
      <c r="C10" s="26">
        <v>20.199560999999999</v>
      </c>
      <c r="D10" s="26">
        <v>16.745604019999998</v>
      </c>
      <c r="E10" s="26">
        <v>14.473072380000001</v>
      </c>
      <c r="F10" s="26">
        <v>32</v>
      </c>
      <c r="G10" s="26">
        <v>42.707718110000002</v>
      </c>
      <c r="H10" s="26">
        <v>26.3682916844772</v>
      </c>
      <c r="I10" s="26">
        <v>21.3669456634968</v>
      </c>
      <c r="J10" s="26">
        <v>24.667494453870159</v>
      </c>
      <c r="K10" s="26">
        <v>25.1875693285014</v>
      </c>
      <c r="L10" s="26">
        <v>25.29755243</v>
      </c>
      <c r="M10" s="26">
        <v>32.634214489999998</v>
      </c>
      <c r="N10" s="26">
        <v>23.111939079999999</v>
      </c>
      <c r="O10" s="26">
        <v>27.902711239999999</v>
      </c>
      <c r="P10" s="26">
        <v>31.837859250000001</v>
      </c>
      <c r="Q10" s="26">
        <v>7.7243038099999994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25">
      <c r="A11" s="27" t="s">
        <v>48</v>
      </c>
      <c r="B11" s="24">
        <v>1.914711111111111</v>
      </c>
      <c r="C11" s="24">
        <v>2.3855666666666666</v>
      </c>
      <c r="D11" s="24">
        <v>3.4107777777777777</v>
      </c>
      <c r="E11" s="24">
        <v>3.2910740740740736</v>
      </c>
      <c r="F11" s="24">
        <v>5.4205888888888891</v>
      </c>
      <c r="G11" s="24">
        <v>5.3647524814814807</v>
      </c>
      <c r="H11" s="24">
        <v>7.9686925925925927</v>
      </c>
      <c r="I11" s="24">
        <v>6.4952267777777779</v>
      </c>
      <c r="J11" s="24">
        <v>6.5796647037037035</v>
      </c>
      <c r="K11" s="24">
        <v>5.0668281431111106</v>
      </c>
      <c r="L11" s="24">
        <v>12.441186115069351</v>
      </c>
      <c r="M11" s="24">
        <v>15.274775538751852</v>
      </c>
      <c r="N11" s="24">
        <v>16.446361418337819</v>
      </c>
      <c r="O11" s="24">
        <v>12.225257594030992</v>
      </c>
      <c r="P11" s="24">
        <v>12.598740578786222</v>
      </c>
      <c r="Q11" s="24">
        <v>3.5455180062461831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25">
      <c r="A12" s="27" t="s">
        <v>52</v>
      </c>
      <c r="B12" s="26">
        <v>84.629914814814811</v>
      </c>
      <c r="C12" s="26">
        <v>80.145321481481474</v>
      </c>
      <c r="D12" s="26">
        <v>96.019325555555554</v>
      </c>
      <c r="E12" s="26">
        <v>135.78083592592591</v>
      </c>
      <c r="F12" s="26">
        <v>140.02195296296296</v>
      </c>
      <c r="G12" s="26">
        <v>119.44734296296295</v>
      </c>
      <c r="H12" s="26">
        <v>108.49364296296295</v>
      </c>
      <c r="I12" s="26">
        <v>106.64302518518518</v>
      </c>
      <c r="J12" s="26">
        <v>108.02938444444443</v>
      </c>
      <c r="K12" s="26">
        <v>131.31171113224164</v>
      </c>
      <c r="L12" s="26">
        <v>132.14336658448246</v>
      </c>
      <c r="M12" s="26">
        <v>135.17854848965882</v>
      </c>
      <c r="N12" s="26">
        <v>125.2885113308499</v>
      </c>
      <c r="O12" s="26">
        <v>119.16233107760242</v>
      </c>
      <c r="P12" s="26">
        <v>125.91057116619342</v>
      </c>
      <c r="Q12" s="26">
        <v>52.092976214602452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25">
      <c r="A13" s="27" t="s">
        <v>56</v>
      </c>
      <c r="B13" s="24">
        <v>1304.4100000000001</v>
      </c>
      <c r="C13" s="24">
        <v>1440.2</v>
      </c>
      <c r="D13" s="24">
        <v>1715.2405990034699</v>
      </c>
      <c r="E13" s="24">
        <v>1734.5941592279339</v>
      </c>
      <c r="F13" s="24">
        <v>1526.6243101768912</v>
      </c>
      <c r="G13" s="24">
        <v>1977.0604571041972</v>
      </c>
      <c r="H13" s="24">
        <v>2146.4230202727799</v>
      </c>
      <c r="I13" s="24">
        <v>2304.1064837247727</v>
      </c>
      <c r="J13" s="24">
        <v>2511.3463915995962</v>
      </c>
      <c r="K13" s="24">
        <v>2455.7371513217149</v>
      </c>
      <c r="L13" s="24">
        <v>2329.7777881126599</v>
      </c>
      <c r="M13" s="24">
        <v>2022.379928732337</v>
      </c>
      <c r="N13" s="24">
        <v>1926.8219581325432</v>
      </c>
      <c r="O13" s="24">
        <v>1868.99579510744</v>
      </c>
      <c r="P13" s="24">
        <v>1851.7067933109199</v>
      </c>
      <c r="Q13" s="24">
        <v>1257.6320775972481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25">
      <c r="A14" s="27" t="s">
        <v>58</v>
      </c>
      <c r="B14" s="26">
        <v>93.353468813480006</v>
      </c>
      <c r="C14" s="26">
        <v>103.44071685528581</v>
      </c>
      <c r="D14" s="26">
        <v>132.48150000000001</v>
      </c>
      <c r="E14" s="26">
        <v>136.80330815863999</v>
      </c>
      <c r="F14" s="26">
        <v>106.88457903810608</v>
      </c>
      <c r="G14" s="26">
        <v>154.55622</v>
      </c>
      <c r="H14" s="26">
        <v>176.74023031699062</v>
      </c>
      <c r="I14" s="26">
        <v>173.77719137365239</v>
      </c>
      <c r="J14" s="26">
        <v>171.5466810412868</v>
      </c>
      <c r="K14" s="26">
        <v>181.72981520039701</v>
      </c>
      <c r="L14" s="26">
        <v>163.50169894737272</v>
      </c>
      <c r="M14" s="26">
        <v>188.69570012578779</v>
      </c>
      <c r="N14" s="26">
        <v>231.56684512450059</v>
      </c>
      <c r="O14" s="26">
        <v>256.30141609578072</v>
      </c>
      <c r="P14" s="26">
        <v>273.74892266723549</v>
      </c>
      <c r="Q14" s="26">
        <v>239.758357755817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25">
      <c r="A15" s="27" t="s">
        <v>59</v>
      </c>
      <c r="B15" s="24">
        <v>56.620489366789265</v>
      </c>
      <c r="C15" s="24">
        <v>53.528442564997377</v>
      </c>
      <c r="D15" s="24">
        <v>56.871508379888269</v>
      </c>
      <c r="E15" s="24">
        <v>57.541899441340782</v>
      </c>
      <c r="F15" s="24">
        <v>61.620111731843579</v>
      </c>
      <c r="G15" s="24">
        <v>51.899441340782118</v>
      </c>
      <c r="H15" s="24">
        <v>65.195530726256976</v>
      </c>
      <c r="I15" s="24">
        <v>60.11173184357542</v>
      </c>
      <c r="J15" s="24">
        <v>74.014146368715075</v>
      </c>
      <c r="K15" s="24">
        <v>113.10739569832401</v>
      </c>
      <c r="L15" s="24">
        <v>115.15347318435752</v>
      </c>
      <c r="M15" s="24">
        <v>115</v>
      </c>
      <c r="N15" s="24">
        <v>130.49899860179849</v>
      </c>
      <c r="O15" s="24">
        <v>138.83649699761602</v>
      </c>
      <c r="P15" s="24">
        <v>124.08670672442435</v>
      </c>
      <c r="Q15" s="24">
        <v>51.755700612571061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25">
      <c r="A16" s="27" t="s">
        <v>61</v>
      </c>
      <c r="B16" s="26">
        <v>5630.9418571704582</v>
      </c>
      <c r="C16" s="26">
        <v>5834.7519168472154</v>
      </c>
      <c r="D16" s="26">
        <v>6608.1282532011055</v>
      </c>
      <c r="E16" s="26">
        <v>7349.4989247038993</v>
      </c>
      <c r="F16" s="26">
        <v>5162.294283649202</v>
      </c>
      <c r="G16" s="26">
        <v>5911.1502933057791</v>
      </c>
      <c r="H16" s="26">
        <v>6478.7607454211702</v>
      </c>
      <c r="I16" s="26">
        <v>6391.6649341223665</v>
      </c>
      <c r="J16" s="26">
        <v>6064.7207401209453</v>
      </c>
      <c r="K16" s="26">
        <v>5946.6081636646059</v>
      </c>
      <c r="L16" s="26">
        <v>5078.1800909273852</v>
      </c>
      <c r="M16" s="26">
        <v>5386.1440032711998</v>
      </c>
      <c r="N16" s="26">
        <v>5820.2848471807501</v>
      </c>
      <c r="O16" s="26">
        <v>5643.7540535430107</v>
      </c>
      <c r="P16" s="26">
        <v>5516.8417926310294</v>
      </c>
      <c r="Q16" s="26">
        <v>3175.714568445595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25">
      <c r="A17" s="27" t="s">
        <v>62</v>
      </c>
      <c r="B17" s="24">
        <v>8965.4412579130949</v>
      </c>
      <c r="C17" s="24">
        <v>11777.7</v>
      </c>
      <c r="D17" s="24">
        <v>13829.439390787064</v>
      </c>
      <c r="E17" s="24">
        <v>15622.959837302971</v>
      </c>
      <c r="F17" s="24">
        <v>12483.712941363003</v>
      </c>
      <c r="G17" s="24">
        <v>13379.303149494946</v>
      </c>
      <c r="H17" s="24">
        <v>15078.404917539216</v>
      </c>
      <c r="I17" s="24">
        <v>14158.5970220813</v>
      </c>
      <c r="J17" s="24">
        <v>15668.276542727031</v>
      </c>
      <c r="K17" s="24">
        <v>16306.725362291412</v>
      </c>
      <c r="L17" s="24">
        <v>14206.149189422214</v>
      </c>
      <c r="M17" s="24">
        <v>14288.688651953857</v>
      </c>
      <c r="N17" s="24">
        <v>15847.805842686963</v>
      </c>
      <c r="O17" s="24">
        <v>17243.152409359005</v>
      </c>
      <c r="P17" s="24">
        <v>17947.477972159119</v>
      </c>
      <c r="Q17" s="24">
        <v>15859.990418322916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25">
      <c r="A18" s="27" t="s">
        <v>64</v>
      </c>
      <c r="B18" s="26">
        <v>239.197</v>
      </c>
      <c r="C18" s="26">
        <v>437.81400000000002</v>
      </c>
      <c r="D18" s="26">
        <v>638.16300000000001</v>
      </c>
      <c r="E18" s="26">
        <v>793.92899999999997</v>
      </c>
      <c r="F18" s="26">
        <v>662.47400000000005</v>
      </c>
      <c r="G18" s="26">
        <v>644.32600000000002</v>
      </c>
      <c r="H18" s="26">
        <v>768.78599999999994</v>
      </c>
      <c r="I18" s="26">
        <v>741.04700000000003</v>
      </c>
      <c r="J18" s="26">
        <v>815.7</v>
      </c>
      <c r="K18" s="26">
        <v>1113.6199999999999</v>
      </c>
      <c r="L18" s="26">
        <v>1518.2850000000001</v>
      </c>
      <c r="M18" s="26">
        <v>1095.425</v>
      </c>
      <c r="N18" s="26">
        <v>971.39599999999996</v>
      </c>
      <c r="O18" s="26">
        <v>1223.8219999999999</v>
      </c>
      <c r="P18" s="26">
        <v>1107.9702599695202</v>
      </c>
      <c r="Q18" s="26">
        <v>1644.68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25">
      <c r="A19" s="27" t="s">
        <v>66</v>
      </c>
      <c r="B19" s="24">
        <v>55.637149999999998</v>
      </c>
      <c r="C19" s="24">
        <v>57.41</v>
      </c>
      <c r="D19" s="24">
        <v>57.53</v>
      </c>
      <c r="E19" s="24">
        <v>52.72</v>
      </c>
      <c r="F19" s="24">
        <v>79.233000000000004</v>
      </c>
      <c r="G19" s="24">
        <v>118.233</v>
      </c>
      <c r="H19" s="24">
        <v>131.52600000000001</v>
      </c>
      <c r="I19" s="24">
        <v>123.663</v>
      </c>
      <c r="J19" s="24">
        <v>127.45</v>
      </c>
      <c r="K19" s="24">
        <v>122.31292074</v>
      </c>
      <c r="L19" s="24">
        <v>108.47890725000001</v>
      </c>
      <c r="M19" s="24">
        <v>81.479170699999983</v>
      </c>
      <c r="N19" s="24">
        <v>79.729604990000013</v>
      </c>
      <c r="O19" s="24">
        <v>76.454926740000005</v>
      </c>
      <c r="P19" s="24">
        <v>81.734129190000004</v>
      </c>
      <c r="Q19" s="24">
        <v>40.775199999999998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25">
      <c r="A20" s="27" t="s">
        <v>68</v>
      </c>
      <c r="B20" s="26">
        <v>682.97872340425522</v>
      </c>
      <c r="C20" s="26">
        <v>737.5</v>
      </c>
      <c r="D20" s="26">
        <v>749.20212765957456</v>
      </c>
      <c r="E20" s="26">
        <v>761.17021276595744</v>
      </c>
      <c r="F20" s="26">
        <v>755.31914893617022</v>
      </c>
      <c r="G20" s="26">
        <v>801.06382978723411</v>
      </c>
      <c r="H20" s="26">
        <v>731.38297872340434</v>
      </c>
      <c r="I20" s="26">
        <v>692.81914893617022</v>
      </c>
      <c r="J20" s="26">
        <v>699.73404255319156</v>
      </c>
      <c r="K20" s="26">
        <v>704.78723404255322</v>
      </c>
      <c r="L20" s="26">
        <v>797.9</v>
      </c>
      <c r="M20" s="26">
        <v>175.53191489361703</v>
      </c>
      <c r="N20" s="26">
        <v>193.88297872340425</v>
      </c>
      <c r="O20" s="26">
        <v>0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25">
      <c r="A21" s="27" t="s">
        <v>72</v>
      </c>
      <c r="B21" s="24">
        <v>117.7</v>
      </c>
      <c r="C21" s="24">
        <v>92.097960858722004</v>
      </c>
      <c r="D21" s="24">
        <v>83.420841156875809</v>
      </c>
      <c r="E21" s="24">
        <v>117.51563958812908</v>
      </c>
      <c r="F21" s="24">
        <v>146.82373596948017</v>
      </c>
      <c r="G21" s="24">
        <v>175.77012672245738</v>
      </c>
      <c r="H21" s="24">
        <v>276.02212622302079</v>
      </c>
      <c r="I21" s="24">
        <v>377.38094514173468</v>
      </c>
      <c r="J21" s="24">
        <v>496.50738934519927</v>
      </c>
      <c r="K21" s="24">
        <v>391.91595844953986</v>
      </c>
      <c r="L21" s="24">
        <v>401.36151523905835</v>
      </c>
      <c r="M21" s="24">
        <v>417.98743381403858</v>
      </c>
      <c r="N21" s="24">
        <v>488.60434017991076</v>
      </c>
      <c r="O21" s="24">
        <v>655.62256822578388</v>
      </c>
      <c r="P21" s="24">
        <v>621.6305519365975</v>
      </c>
      <c r="Q21" s="24">
        <v>685.12786117691633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25">
      <c r="A22" s="27" t="s">
        <v>74</v>
      </c>
      <c r="B22" s="26">
        <v>25.748500745000001</v>
      </c>
      <c r="C22" s="26">
        <v>30.774819989999997</v>
      </c>
      <c r="D22" s="26">
        <v>36.930159854999999</v>
      </c>
      <c r="E22" s="26">
        <v>25.225052363260851</v>
      </c>
      <c r="F22" s="26">
        <v>38.698559075000006</v>
      </c>
      <c r="G22" s="26">
        <v>24.63214923</v>
      </c>
      <c r="H22" s="26">
        <v>47.250738570000003</v>
      </c>
      <c r="I22" s="26">
        <v>48.898332275000001</v>
      </c>
      <c r="J22" s="26">
        <v>57.463212060000004</v>
      </c>
      <c r="K22" s="26">
        <v>55.436307820000003</v>
      </c>
      <c r="L22" s="26">
        <v>59.478631454999999</v>
      </c>
      <c r="M22" s="26">
        <v>66.005264838333503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25">
      <c r="A23" s="27" t="s">
        <v>79</v>
      </c>
      <c r="B23" s="24">
        <v>1341.2</v>
      </c>
      <c r="C23" s="24">
        <v>1714.1</v>
      </c>
      <c r="D23" s="24">
        <v>2351.3000000000002</v>
      </c>
      <c r="E23" s="24">
        <v>2991.4</v>
      </c>
      <c r="F23" s="24">
        <v>2282.3000000000002</v>
      </c>
      <c r="G23" s="24">
        <v>2998.9</v>
      </c>
      <c r="H23" s="24">
        <v>3541.9</v>
      </c>
      <c r="I23" s="24">
        <v>3625.4</v>
      </c>
      <c r="J23" s="24">
        <v>3857.8</v>
      </c>
      <c r="K23" s="24">
        <v>3798.7</v>
      </c>
      <c r="L23" s="24">
        <v>2984.5</v>
      </c>
      <c r="M23" s="24">
        <v>2988.4</v>
      </c>
      <c r="N23" s="24">
        <v>3520.2</v>
      </c>
      <c r="O23" s="24">
        <v>3923.4</v>
      </c>
      <c r="P23" s="24">
        <v>4018.6</v>
      </c>
      <c r="Q23" s="24">
        <v>3682.2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25">
      <c r="A24" s="27" t="s">
        <v>80</v>
      </c>
      <c r="B24" s="26">
        <v>14651.99368721974</v>
      </c>
      <c r="C24" s="26">
        <v>16368.80775637363</v>
      </c>
      <c r="D24" s="26">
        <v>24011.960893370033</v>
      </c>
      <c r="E24" s="26">
        <v>29622.6</v>
      </c>
      <c r="F24" s="26">
        <v>22378.345120551294</v>
      </c>
      <c r="G24" s="26">
        <v>26674.57708297257</v>
      </c>
      <c r="H24" s="26">
        <v>27041.14848533547</v>
      </c>
      <c r="I24" s="26">
        <v>26635.574769085044</v>
      </c>
      <c r="J24" s="26">
        <v>24645.223885989879</v>
      </c>
      <c r="K24" s="26">
        <v>25861.334027138557</v>
      </c>
      <c r="L24" s="26">
        <v>22695.90605965619</v>
      </c>
      <c r="M24" s="26">
        <v>22291.016757182562</v>
      </c>
      <c r="N24" s="26">
        <v>24418.217025037175</v>
      </c>
      <c r="O24" s="26">
        <v>26328.429190183197</v>
      </c>
      <c r="P24" s="26">
        <v>24971.784363257615</v>
      </c>
      <c r="Q24" s="26">
        <v>23377.021470739368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25">
      <c r="A25" s="27" t="s">
        <v>99</v>
      </c>
      <c r="B25" s="26">
        <v>30.183519620000002</v>
      </c>
      <c r="C25" s="26">
        <v>28.668570446249998</v>
      </c>
      <c r="D25" s="26">
        <v>30.262197782902501</v>
      </c>
      <c r="E25" s="26">
        <v>25.13647001</v>
      </c>
      <c r="F25" s="26">
        <v>16.884664167500002</v>
      </c>
      <c r="G25" s="26">
        <v>19.87130506083335</v>
      </c>
      <c r="H25" s="26">
        <v>22.1</v>
      </c>
      <c r="I25" s="26">
        <v>22.36665895834</v>
      </c>
      <c r="J25" s="26">
        <v>23.078375991250002</v>
      </c>
      <c r="K25" s="26">
        <v>24.64037599125</v>
      </c>
      <c r="L25" s="26">
        <v>25.021970605509999</v>
      </c>
      <c r="M25" s="26">
        <v>27.97723739125</v>
      </c>
      <c r="N25" s="26">
        <v>29.366237391249999</v>
      </c>
      <c r="O25" s="26">
        <v>25.181227391250001</v>
      </c>
      <c r="P25" s="26">
        <v>28.679227391249999</v>
      </c>
      <c r="Q25" s="26">
        <v>28.461237391249998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25">
      <c r="A26" s="27" t="s">
        <v>102</v>
      </c>
      <c r="B26" s="24">
        <v>32.790376075056962</v>
      </c>
      <c r="C26" s="24">
        <v>29.252010758596136</v>
      </c>
      <c r="D26" s="24">
        <v>12.629699427033843</v>
      </c>
      <c r="E26" s="24">
        <v>13.051568294253672</v>
      </c>
      <c r="F26" s="24">
        <v>18.007906510425801</v>
      </c>
      <c r="G26" s="24">
        <v>101.29260548582739</v>
      </c>
      <c r="H26" s="24">
        <v>114.1</v>
      </c>
      <c r="I26" s="24">
        <v>112.29299429241595</v>
      </c>
      <c r="J26" s="24">
        <v>142.0449148205648</v>
      </c>
      <c r="K26" s="24">
        <v>146.85351611551948</v>
      </c>
      <c r="L26" s="24">
        <v>143.36370590977904</v>
      </c>
      <c r="M26" s="24">
        <v>142.44633843204937</v>
      </c>
      <c r="N26" s="24">
        <v>143.66943992162703</v>
      </c>
      <c r="O26" s="24">
        <v>187.37757424925621</v>
      </c>
      <c r="P26" s="24">
        <v>169.29071121848676</v>
      </c>
      <c r="Q26" s="2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25">
      <c r="A27" s="27" t="s">
        <v>105</v>
      </c>
      <c r="B27" s="26"/>
      <c r="C27" s="26">
        <v>55</v>
      </c>
      <c r="D27" s="26">
        <v>69.992351123110907</v>
      </c>
      <c r="E27" s="26">
        <v>66.994127683243704</v>
      </c>
      <c r="F27" s="26">
        <v>53.3101430068293</v>
      </c>
      <c r="G27" s="26">
        <v>36.523672531236002</v>
      </c>
      <c r="H27" s="26">
        <v>40.461427865005398</v>
      </c>
      <c r="I27" s="26">
        <v>44.398359283086798</v>
      </c>
      <c r="J27" s="26">
        <v>42.391089635383757</v>
      </c>
      <c r="K27" s="26">
        <v>32.776632541971843</v>
      </c>
      <c r="L27" s="26">
        <v>34.829674700000005</v>
      </c>
      <c r="M27" s="26">
        <v>35.133136674478799</v>
      </c>
      <c r="N27" s="26">
        <v>35.386468495990229</v>
      </c>
      <c r="O27" s="26">
        <v>42.446954559272797</v>
      </c>
      <c r="P27" s="26">
        <v>57.136990122084796</v>
      </c>
      <c r="Q27" s="26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25">
      <c r="A28" s="27" t="s">
        <v>109</v>
      </c>
      <c r="B28" s="24"/>
      <c r="C28" s="24">
        <v>12.5</v>
      </c>
      <c r="D28" s="24">
        <v>18.608741917269423</v>
      </c>
      <c r="E28" s="24">
        <v>10.216868037587027</v>
      </c>
      <c r="F28" s="24">
        <v>8.6827510218026518</v>
      </c>
      <c r="G28" s="24">
        <v>23.637250404338776</v>
      </c>
      <c r="H28" s="24">
        <v>29.684268924982636</v>
      </c>
      <c r="I28" s="24">
        <v>32.507177028890986</v>
      </c>
      <c r="J28" s="24">
        <v>33.361730186449812</v>
      </c>
      <c r="K28" s="24">
        <v>35.866013740086366</v>
      </c>
      <c r="L28" s="24">
        <v>26.264156277946462</v>
      </c>
      <c r="M28" s="24">
        <v>46.934768013691382</v>
      </c>
      <c r="N28" s="24">
        <v>48.058661837988801</v>
      </c>
      <c r="O28" s="24">
        <v>72.223317336124893</v>
      </c>
      <c r="P28" s="24">
        <v>38.3110501989106</v>
      </c>
      <c r="Q28" s="24">
        <v>38.203031108007238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25">
      <c r="A29" s="27" t="s">
        <v>112</v>
      </c>
      <c r="B29" s="26">
        <v>144.4105386217596</v>
      </c>
      <c r="C29" s="26">
        <v>112.59399999999999</v>
      </c>
      <c r="D29" s="26">
        <v>66.569999999999993</v>
      </c>
      <c r="E29" s="26">
        <v>64.19</v>
      </c>
      <c r="F29" s="26">
        <v>65.47</v>
      </c>
      <c r="G29" s="26">
        <v>67.692499999999995</v>
      </c>
      <c r="H29" s="26">
        <v>220.40054000000001</v>
      </c>
      <c r="I29" s="26">
        <v>159.19841498914701</v>
      </c>
      <c r="J29" s="26">
        <v>251.60564576374369</v>
      </c>
      <c r="K29" s="26">
        <v>295.89999999999998</v>
      </c>
      <c r="L29" s="26">
        <v>303.62041878156953</v>
      </c>
      <c r="M29" s="26">
        <v>298.55805606582572</v>
      </c>
      <c r="N29" s="26">
        <v>419.22751001748696</v>
      </c>
      <c r="O29" s="26">
        <v>445.98505839651398</v>
      </c>
      <c r="P29" s="26">
        <v>452.97625176202899</v>
      </c>
      <c r="Q29" s="26">
        <v>311.12597117463497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25">
      <c r="A30" s="27" t="s">
        <v>114</v>
      </c>
      <c r="B30" s="24">
        <v>110.71248312871644</v>
      </c>
      <c r="C30" s="24">
        <v>130.20690980155163</v>
      </c>
      <c r="D30" s="24">
        <v>258.60000000000002</v>
      </c>
      <c r="E30" s="24">
        <v>306.27917558010364</v>
      </c>
      <c r="F30" s="24">
        <v>282.97767136907902</v>
      </c>
      <c r="G30" s="24">
        <v>281.47151573500503</v>
      </c>
      <c r="H30" s="24">
        <v>326.40063702296152</v>
      </c>
      <c r="I30" s="24">
        <v>302.38021708056107</v>
      </c>
      <c r="J30" s="24">
        <v>333.83342221207079</v>
      </c>
      <c r="K30" s="24">
        <v>334.46753897476145</v>
      </c>
      <c r="L30" s="24">
        <v>345.36122240149473</v>
      </c>
      <c r="M30" s="24">
        <v>354.93354628208726</v>
      </c>
      <c r="N30" s="24">
        <v>437.01969690048048</v>
      </c>
      <c r="O30" s="24">
        <v>492.74456063306894</v>
      </c>
      <c r="P30" s="24">
        <v>483.43637024811829</v>
      </c>
      <c r="Q30" s="24">
        <v>356.42795187126711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25">
      <c r="A31" s="27" t="s">
        <v>116</v>
      </c>
      <c r="B31" s="26">
        <v>84.844872233351253</v>
      </c>
      <c r="C31" s="26">
        <v>80.990686585595938</v>
      </c>
      <c r="D31" s="26">
        <v>82.551116812357037</v>
      </c>
      <c r="E31" s="26">
        <v>21.698530119048133</v>
      </c>
      <c r="F31" s="26">
        <v>17.155449605462358</v>
      </c>
      <c r="G31" s="26">
        <v>35.5</v>
      </c>
      <c r="H31" s="26">
        <v>31.375215993358484</v>
      </c>
      <c r="I31" s="26">
        <v>36.902796455091625</v>
      </c>
      <c r="J31" s="26">
        <v>80.614232164046172</v>
      </c>
      <c r="K31" s="26">
        <v>47.379176382420908</v>
      </c>
      <c r="L31" s="26">
        <v>45.191279887882573</v>
      </c>
      <c r="M31" s="26">
        <v>33.152576798805335</v>
      </c>
      <c r="N31" s="26">
        <v>51.244915801269144</v>
      </c>
      <c r="O31" s="26">
        <v>60.010137052718854</v>
      </c>
      <c r="P31" s="26">
        <v>53.103781821158989</v>
      </c>
      <c r="Q31" s="26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25">
      <c r="A32" s="27" t="s">
        <v>119</v>
      </c>
      <c r="B32" s="24">
        <v>3146.3531631938349</v>
      </c>
      <c r="C32" s="24">
        <v>3454.604406528797</v>
      </c>
      <c r="D32" s="24">
        <v>4136.4293776729901</v>
      </c>
      <c r="E32" s="24">
        <v>5425.1883788261302</v>
      </c>
      <c r="F32" s="24">
        <v>4064.5088000000001</v>
      </c>
      <c r="G32" s="24">
        <v>4940.3999999999996</v>
      </c>
      <c r="H32" s="24">
        <v>5834.0059933000002</v>
      </c>
      <c r="I32" s="24">
        <v>5441.2435535699997</v>
      </c>
      <c r="J32" s="24">
        <v>5455.5592119399998</v>
      </c>
      <c r="K32" s="24">
        <v>5844.2928942299995</v>
      </c>
      <c r="L32" s="24">
        <v>4956.07209134</v>
      </c>
      <c r="M32" s="24">
        <v>5057.8149021700001</v>
      </c>
      <c r="N32" s="24">
        <v>5790.0972429799995</v>
      </c>
      <c r="O32" s="24">
        <v>5875.9851872399995</v>
      </c>
      <c r="P32" s="24">
        <v>5558.6384947799997</v>
      </c>
      <c r="Q32" s="24">
        <v>5060.6321455799998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25">
      <c r="A33" s="27" t="s">
        <v>121</v>
      </c>
      <c r="B33" s="26">
        <v>313.07377418317719</v>
      </c>
      <c r="C33" s="26">
        <v>380.91419857937609</v>
      </c>
      <c r="D33" s="26">
        <v>406.25927686739431</v>
      </c>
      <c r="E33" s="26">
        <v>428.73061001745276</v>
      </c>
      <c r="F33" s="26">
        <v>451.74167610187601</v>
      </c>
      <c r="G33" s="26"/>
      <c r="H33" s="26"/>
      <c r="I33" s="26"/>
      <c r="J33" s="26"/>
      <c r="K33" s="26">
        <v>432.24943413799014</v>
      </c>
      <c r="L33" s="26">
        <v>465.95202656829542</v>
      </c>
      <c r="M33" s="26">
        <v>344.88517490267299</v>
      </c>
      <c r="N33" s="26">
        <v>347.33943525125136</v>
      </c>
      <c r="O33" s="26">
        <v>303.30271408179556</v>
      </c>
      <c r="P33" s="26">
        <v>277.88302074663926</v>
      </c>
      <c r="Q33" s="26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25">
      <c r="A34" s="27" t="s">
        <v>124</v>
      </c>
      <c r="B34" s="24">
        <v>1199.5471485548699</v>
      </c>
      <c r="C34" s="24">
        <v>1595.7578731391859</v>
      </c>
      <c r="D34" s="24">
        <v>1596.3914191342799</v>
      </c>
      <c r="E34" s="24">
        <v>1803.5618727211399</v>
      </c>
      <c r="F34" s="24">
        <v>1428.78631792448</v>
      </c>
      <c r="G34" s="24">
        <v>1295.3</v>
      </c>
      <c r="H34" s="24">
        <v>1552.54</v>
      </c>
      <c r="I34" s="24">
        <v>1471.13</v>
      </c>
      <c r="J34" s="24">
        <v>1650.87</v>
      </c>
      <c r="K34" s="24">
        <v>2120.66</v>
      </c>
      <c r="L34" s="24">
        <v>1713.26</v>
      </c>
      <c r="M34" s="24">
        <v>1886.07</v>
      </c>
      <c r="N34" s="24">
        <v>2055.98</v>
      </c>
      <c r="O34" s="24">
        <v>2317.5</v>
      </c>
      <c r="P34" s="24">
        <v>2323.34</v>
      </c>
      <c r="Q34" s="24">
        <v>1680.2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25">
      <c r="A35" s="27" t="s">
        <v>126</v>
      </c>
      <c r="B35" s="26">
        <v>1.3162427552831009</v>
      </c>
      <c r="C35" s="26">
        <v>2.1036487255396645</v>
      </c>
      <c r="D35" s="26">
        <v>4.8742909451232359</v>
      </c>
      <c r="E35" s="26">
        <v>21.11658996654889</v>
      </c>
      <c r="F35" s="26">
        <v>36.89186184388803</v>
      </c>
      <c r="G35" s="26">
        <v>43.64440263106691</v>
      </c>
      <c r="H35" s="26">
        <v>53.3</v>
      </c>
      <c r="I35" s="26">
        <v>55.555083472030169</v>
      </c>
      <c r="J35" s="26">
        <v>60.872692644517443</v>
      </c>
      <c r="K35" s="26">
        <v>64.541826666244319</v>
      </c>
      <c r="L35" s="26">
        <v>57.138585239890908</v>
      </c>
      <c r="M35" s="26">
        <v>65.17994264345981</v>
      </c>
      <c r="N35" s="26">
        <v>75.771098900044564</v>
      </c>
      <c r="O35" s="26">
        <v>79.870884635640863</v>
      </c>
      <c r="P35" s="26">
        <v>77.989658791296833</v>
      </c>
      <c r="Q35" s="26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25">
      <c r="A36" s="27" t="s">
        <v>129</v>
      </c>
      <c r="B36" s="24">
        <v>1.7</v>
      </c>
      <c r="C36" s="24">
        <v>0.81745255627704194</v>
      </c>
      <c r="D36" s="24">
        <v>1.3902783526795059</v>
      </c>
      <c r="E36" s="24">
        <v>0.8858127013154804</v>
      </c>
      <c r="F36" s="24">
        <v>0.53780783964395296</v>
      </c>
      <c r="G36" s="24">
        <v>0.74507515075516584</v>
      </c>
      <c r="H36" s="24">
        <v>2.38947245996797</v>
      </c>
      <c r="I36" s="24">
        <v>2.6451889918973452</v>
      </c>
      <c r="J36" s="24">
        <v>1.8090904657766547</v>
      </c>
      <c r="K36" s="24">
        <v>2.628780662319016</v>
      </c>
      <c r="L36" s="24">
        <v>2.5697590705081703</v>
      </c>
      <c r="M36" s="24">
        <v>2.2041225815289609</v>
      </c>
      <c r="N36" s="24">
        <v>1.873161929493278</v>
      </c>
      <c r="O36" s="24">
        <v>2.2171469356233588</v>
      </c>
      <c r="P36" s="24"/>
      <c r="Q36" s="24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25">
      <c r="A37" s="27" t="s">
        <v>133</v>
      </c>
      <c r="B37" s="26">
        <v>105.88919048851577</v>
      </c>
      <c r="C37" s="26">
        <v>123.50428982946306</v>
      </c>
      <c r="D37" s="26">
        <v>126.62043941552844</v>
      </c>
      <c r="E37" s="26">
        <v>179.52327142437937</v>
      </c>
      <c r="F37" s="26">
        <v>139.58862384258904</v>
      </c>
      <c r="G37" s="26">
        <v>171.85970396257065</v>
      </c>
      <c r="H37" s="26">
        <v>148.42125140646351</v>
      </c>
      <c r="I37" s="26">
        <v>127</v>
      </c>
      <c r="J37" s="26">
        <v>135.21165529586321</v>
      </c>
      <c r="K37" s="26">
        <v>115.02533373449391</v>
      </c>
      <c r="L37" s="26">
        <v>85.760369001928055</v>
      </c>
      <c r="M37" s="26">
        <v>95.579575342979084</v>
      </c>
      <c r="N37" s="26">
        <v>91.867583345667285</v>
      </c>
      <c r="O37" s="26">
        <v>118.46469603959004</v>
      </c>
      <c r="P37" s="26">
        <v>154.19311491590054</v>
      </c>
      <c r="Q37" s="26">
        <v>53.162803256156145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25">
      <c r="A38" s="27" t="s">
        <v>135</v>
      </c>
      <c r="B38" s="24">
        <v>135.86048772300589</v>
      </c>
      <c r="C38" s="24">
        <v>170.81216864300001</v>
      </c>
      <c r="D38" s="24">
        <v>217.42721881712001</v>
      </c>
      <c r="E38" s="24">
        <v>243.89009098599999</v>
      </c>
      <c r="F38" s="24">
        <v>257.38446078516</v>
      </c>
      <c r="G38" s="24">
        <v>226</v>
      </c>
      <c r="H38" s="24">
        <v>275.99810201550002</v>
      </c>
      <c r="I38" s="24">
        <v>312.85527460335999</v>
      </c>
      <c r="J38" s="24">
        <v>343.67704992243569</v>
      </c>
      <c r="K38" s="24">
        <v>392.29272380122586</v>
      </c>
      <c r="L38" s="24">
        <v>419.42489538208099</v>
      </c>
      <c r="M38" s="24">
        <v>456.07772847313038</v>
      </c>
      <c r="N38" s="24">
        <v>562.17745851528002</v>
      </c>
      <c r="O38" s="24">
        <v>687.92349749076493</v>
      </c>
      <c r="P38" s="24">
        <v>786.38127437143203</v>
      </c>
      <c r="Q38" s="24">
        <v>459.44352659458173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25">
      <c r="A39" s="27" t="s">
        <v>137</v>
      </c>
      <c r="B39" s="26">
        <v>425.03640695960229</v>
      </c>
      <c r="C39" s="26">
        <v>503.0055714681435</v>
      </c>
      <c r="D39" s="26">
        <v>619.36505631840464</v>
      </c>
      <c r="E39" s="26">
        <v>555.39905154320377</v>
      </c>
      <c r="F39" s="26">
        <v>492.54356642756323</v>
      </c>
      <c r="G39" s="26">
        <v>478.63934180645128</v>
      </c>
      <c r="H39" s="26">
        <v>549.17507633083858</v>
      </c>
      <c r="I39" s="26">
        <v>536.89275669341691</v>
      </c>
      <c r="J39" s="26">
        <v>567.89019297555319</v>
      </c>
      <c r="K39" s="26">
        <v>609.52816655096706</v>
      </c>
      <c r="L39" s="26">
        <v>464.97726776726597</v>
      </c>
      <c r="M39" s="26">
        <v>484.8</v>
      </c>
      <c r="N39" s="26">
        <v>591.8444601883424</v>
      </c>
      <c r="O39" s="26">
        <v>665.75430713075684</v>
      </c>
      <c r="P39" s="26">
        <v>673.95897390032314</v>
      </c>
      <c r="Q39" s="26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25">
      <c r="A40" s="27" t="s">
        <v>140</v>
      </c>
      <c r="B40" s="24">
        <v>10634.922272510055</v>
      </c>
      <c r="C40" s="24">
        <v>11471.891205936865</v>
      </c>
      <c r="D40" s="24">
        <v>11985.840875506608</v>
      </c>
      <c r="E40" s="24">
        <v>12490.165081983409</v>
      </c>
      <c r="F40" s="24">
        <v>10238.15766765737</v>
      </c>
      <c r="G40" s="24">
        <v>12386.510204022781</v>
      </c>
      <c r="H40" s="24">
        <v>13747.579255899394</v>
      </c>
      <c r="I40" s="24">
        <v>14039.586771862942</v>
      </c>
      <c r="J40" s="24">
        <v>14024.661747496371</v>
      </c>
      <c r="K40" s="24">
        <v>13747.34227633</v>
      </c>
      <c r="L40" s="24">
        <v>12167.029079135513</v>
      </c>
      <c r="M40" s="24">
        <v>12339.427352600273</v>
      </c>
      <c r="N40" s="24">
        <v>13435.074814131618</v>
      </c>
      <c r="O40" s="24">
        <v>13797.967454990616</v>
      </c>
      <c r="P40" s="24">
        <v>14002.551936202108</v>
      </c>
      <c r="Q40" s="24">
        <v>10180.09207023258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25">
      <c r="A41" s="27" t="s">
        <v>141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83.2</v>
      </c>
      <c r="N41" s="26">
        <v>88.923137539038677</v>
      </c>
      <c r="O41" s="26">
        <v>101.25010045385477</v>
      </c>
      <c r="P41" s="26">
        <v>110.87549673474349</v>
      </c>
      <c r="Q41" s="26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25">
      <c r="A42" s="27" t="s">
        <v>189</v>
      </c>
      <c r="B42" s="24">
        <v>4260.3572853347705</v>
      </c>
      <c r="C42" s="24">
        <v>4616.9595320840099</v>
      </c>
      <c r="D42" s="24">
        <v>5135.7121242572903</v>
      </c>
      <c r="E42" s="24">
        <v>6393.9558247748701</v>
      </c>
      <c r="F42" s="24">
        <v>4653.8922955551698</v>
      </c>
      <c r="G42" s="24">
        <v>6386.7281401018399</v>
      </c>
      <c r="H42" s="24">
        <v>7508.7146661593397</v>
      </c>
      <c r="I42" s="24">
        <v>6244.6936524188795</v>
      </c>
      <c r="J42" s="24">
        <v>5907.2166620798107</v>
      </c>
      <c r="K42" s="24">
        <v>4670.6334474703845</v>
      </c>
      <c r="L42" s="24">
        <v>3186.0286084570816</v>
      </c>
      <c r="M42" s="24">
        <v>3007.9646238229343</v>
      </c>
      <c r="N42" s="24">
        <v>2958.7905854170817</v>
      </c>
      <c r="O42" s="24">
        <v>3038.064429723921</v>
      </c>
      <c r="P42" s="24">
        <v>3079.3120763631018</v>
      </c>
      <c r="Q42" s="24">
        <v>2445.0440858963107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25">
      <c r="A43" s="27" t="s">
        <v>190</v>
      </c>
      <c r="B43" s="26">
        <v>20468.43392229452</v>
      </c>
      <c r="C43" s="26">
        <v>22550.658735936628</v>
      </c>
      <c r="D43" s="26">
        <v>25705.705763260943</v>
      </c>
      <c r="E43" s="26">
        <v>28963.59494928272</v>
      </c>
      <c r="F43" s="26">
        <v>23691.249984953552</v>
      </c>
      <c r="G43" s="26">
        <v>29857.069227331231</v>
      </c>
      <c r="H43" s="26">
        <v>32126.765897405221</v>
      </c>
      <c r="I43" s="26">
        <v>32036.621076242627</v>
      </c>
      <c r="J43" s="26">
        <v>31252.836861248572</v>
      </c>
      <c r="K43" s="26">
        <v>31945.997603162461</v>
      </c>
      <c r="L43" s="26">
        <v>29783.735598654381</v>
      </c>
      <c r="M43" s="26">
        <v>28174.406478274108</v>
      </c>
      <c r="N43" s="26">
        <v>30462.028313459832</v>
      </c>
      <c r="O43" s="26">
        <v>33020.808814091448</v>
      </c>
      <c r="P43" s="26">
        <v>30099.749313753669</v>
      </c>
      <c r="Q43" s="26">
        <v>20935.786256847743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25">
      <c r="A44" s="27" t="s">
        <v>191</v>
      </c>
      <c r="B44" s="24">
        <v>398.97901031151986</v>
      </c>
      <c r="C44" s="24">
        <v>457.43899671885555</v>
      </c>
      <c r="D44" s="24">
        <v>473.10174032842605</v>
      </c>
      <c r="E44" s="24">
        <v>446.09657575453622</v>
      </c>
      <c r="F44" s="24">
        <v>351.34756920366482</v>
      </c>
      <c r="G44" s="24">
        <v>500.35648455740375</v>
      </c>
      <c r="H44" s="24">
        <v>597.66955419176168</v>
      </c>
      <c r="I44" s="24">
        <v>584.25051554385129</v>
      </c>
      <c r="J44" s="24">
        <v>620.49101551642343</v>
      </c>
      <c r="K44" s="24">
        <v>626.68148529966152</v>
      </c>
      <c r="L44" s="24">
        <v>579.47212115693515</v>
      </c>
      <c r="M44" s="24">
        <v>588.74041568834173</v>
      </c>
      <c r="N44" s="24">
        <v>583.55083530266177</v>
      </c>
      <c r="O44" s="24">
        <v>685.65815840222842</v>
      </c>
      <c r="P44" s="24">
        <v>674.31723235791628</v>
      </c>
      <c r="Q44" s="24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25">
      <c r="A45" s="27" t="s">
        <v>193</v>
      </c>
      <c r="B45" s="26">
        <v>15426.5</v>
      </c>
      <c r="C45" s="26">
        <v>21015.285161441774</v>
      </c>
      <c r="D45" s="26">
        <v>31323.8226895433</v>
      </c>
      <c r="E45" s="26">
        <v>38417.555931306837</v>
      </c>
      <c r="F45" s="26">
        <v>23568.9426986</v>
      </c>
      <c r="G45" s="26">
        <v>34210.511456699998</v>
      </c>
      <c r="H45" s="26">
        <v>35569.898537599998</v>
      </c>
      <c r="I45" s="26">
        <v>38912.164511499999</v>
      </c>
      <c r="J45" s="26">
        <v>37645.658863300006</v>
      </c>
      <c r="K45" s="26">
        <v>38242.778006401997</v>
      </c>
      <c r="L45" s="26">
        <v>38594.332045605006</v>
      </c>
      <c r="M45" s="26">
        <v>33827.133238308998</v>
      </c>
      <c r="N45" s="26">
        <v>37291.263644737999</v>
      </c>
      <c r="O45" s="26">
        <v>42303.792764585</v>
      </c>
      <c r="P45" s="26">
        <v>46173.138302416002</v>
      </c>
      <c r="Q45" s="26">
        <v>56641.334825956998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25">
      <c r="A46" s="27" t="s">
        <v>195</v>
      </c>
      <c r="B46" s="24">
        <v>770.49777251464798</v>
      </c>
      <c r="C46" s="24">
        <v>897.42886422851598</v>
      </c>
      <c r="D46" s="24">
        <v>1193.3078226660152</v>
      </c>
      <c r="E46" s="24">
        <v>1252.498993149414</v>
      </c>
      <c r="F46" s="24">
        <v>1170.6213236621102</v>
      </c>
      <c r="G46" s="24">
        <v>1285.2803900585941</v>
      </c>
      <c r="H46" s="24">
        <v>1624.28421477539</v>
      </c>
      <c r="I46" s="24">
        <v>1651.684900976564</v>
      </c>
      <c r="J46" s="24">
        <v>1905.161528398437</v>
      </c>
      <c r="K46" s="24">
        <v>1963.447777148438</v>
      </c>
      <c r="L46" s="24">
        <v>1780.6840006005868</v>
      </c>
      <c r="M46" s="24">
        <v>1796.7507065625</v>
      </c>
      <c r="N46" s="24">
        <v>1816.5141095898439</v>
      </c>
      <c r="O46" s="24">
        <v>1953.9259461914071</v>
      </c>
      <c r="P46" s="24">
        <v>2036.3440970410152</v>
      </c>
      <c r="Q46" s="24">
        <v>1183.61290033203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25">
      <c r="A47" s="27" t="s">
        <v>196</v>
      </c>
      <c r="B47" s="26">
        <v>4.7667965296995991</v>
      </c>
      <c r="C47" s="26">
        <v>4.6832822703855443</v>
      </c>
      <c r="D47" s="26">
        <v>5.8488705634409222</v>
      </c>
      <c r="E47" s="26">
        <v>6.9384149010212104</v>
      </c>
      <c r="F47" s="26">
        <v>3.9141521200131977</v>
      </c>
      <c r="G47" s="26">
        <v>4.4939890572095482</v>
      </c>
      <c r="H47" s="26">
        <v>3.8425774304821814</v>
      </c>
      <c r="I47" s="26">
        <v>6.6463314840830874</v>
      </c>
      <c r="J47" s="26"/>
      <c r="K47" s="26">
        <v>6.5855194233378613</v>
      </c>
      <c r="L47" s="26">
        <v>5.3919565280161903</v>
      </c>
      <c r="M47" s="26">
        <v>5.2692593553608793</v>
      </c>
      <c r="N47" s="26">
        <v>5.347475423144</v>
      </c>
      <c r="O47" s="26">
        <v>6.1429113320682367</v>
      </c>
      <c r="P47" s="26">
        <v>6.3565911162992261</v>
      </c>
      <c r="Q47" s="26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25">
      <c r="A48" s="27" t="s">
        <v>199</v>
      </c>
      <c r="B48" s="24">
        <v>11.5</v>
      </c>
      <c r="C48" s="24">
        <v>2.7</v>
      </c>
      <c r="D48" s="24">
        <v>21.8</v>
      </c>
      <c r="E48" s="24">
        <v>37</v>
      </c>
      <c r="F48" s="24">
        <v>52.4</v>
      </c>
      <c r="G48" s="24">
        <v>88.7</v>
      </c>
      <c r="H48" s="24">
        <v>114.5</v>
      </c>
      <c r="I48" s="24">
        <v>91.292297174393809</v>
      </c>
      <c r="J48" s="24">
        <v>91.846000673248</v>
      </c>
      <c r="K48" s="24">
        <v>131.72785721625598</v>
      </c>
      <c r="L48" s="24">
        <v>90.333438225696099</v>
      </c>
      <c r="M48" s="24">
        <v>63.938025610178599</v>
      </c>
      <c r="N48" s="24">
        <v>34.5682351599322</v>
      </c>
      <c r="O48" s="24">
        <v>18.46054131865785</v>
      </c>
      <c r="P48" s="24">
        <v>20.354500502024599</v>
      </c>
      <c r="Q48" s="24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25">
      <c r="A49" s="27" t="s">
        <v>202</v>
      </c>
      <c r="B49" s="26">
        <v>9.8584152817307604</v>
      </c>
      <c r="C49" s="26">
        <v>12.622154978054809</v>
      </c>
      <c r="D49" s="26">
        <v>45.6</v>
      </c>
      <c r="E49" s="26">
        <v>50.872560598852381</v>
      </c>
      <c r="F49" s="26">
        <v>95.898591057370226</v>
      </c>
      <c r="G49" s="26">
        <v>103.43706202511875</v>
      </c>
      <c r="H49" s="26">
        <v>58.978594073385111</v>
      </c>
      <c r="I49" s="26">
        <v>64.81340103800801</v>
      </c>
      <c r="J49" s="26">
        <v>138.9462286391425</v>
      </c>
      <c r="K49" s="26">
        <v>187.7592889577499</v>
      </c>
      <c r="L49" s="26">
        <v>69.446333928865059</v>
      </c>
      <c r="M49" s="26">
        <v>134.06392013626336</v>
      </c>
      <c r="N49" s="26"/>
      <c r="O49" s="26"/>
      <c r="P49" s="26"/>
      <c r="Q49" s="26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25">
      <c r="A50" s="27" t="s">
        <v>208</v>
      </c>
      <c r="B50" s="24">
        <v>280.35942330327737</v>
      </c>
      <c r="C50" s="24">
        <v>315.00241545801737</v>
      </c>
      <c r="D50" s="24">
        <v>370.089584214105</v>
      </c>
      <c r="E50" s="24">
        <v>444.28247599516499</v>
      </c>
      <c r="F50" s="24">
        <v>400.667577962373</v>
      </c>
      <c r="G50" s="24">
        <v>408.08657660019043</v>
      </c>
      <c r="H50" s="24">
        <v>484.21240915925199</v>
      </c>
      <c r="I50" s="24">
        <v>540.29446129439293</v>
      </c>
      <c r="J50" s="24">
        <v>540.53522894623404</v>
      </c>
      <c r="K50" s="24">
        <v>436.36683451055995</v>
      </c>
      <c r="L50" s="24">
        <v>496.06562514631099</v>
      </c>
      <c r="M50" s="24">
        <v>503.33732692825902</v>
      </c>
      <c r="N50" s="24">
        <v>454.73947866677997</v>
      </c>
      <c r="O50" s="24">
        <v>501.9</v>
      </c>
      <c r="P50" s="24">
        <v>495.9</v>
      </c>
      <c r="Q50" s="24">
        <v>285.5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25">
      <c r="A51" s="27" t="s">
        <v>210</v>
      </c>
      <c r="B51" s="26">
        <v>188.72341730144126</v>
      </c>
      <c r="C51" s="26">
        <v>202.42881466853657</v>
      </c>
      <c r="D51" s="26">
        <v>210.90789236046109</v>
      </c>
      <c r="E51" s="26">
        <v>236.25118674101492</v>
      </c>
      <c r="F51" s="26">
        <v>241.59138381421968</v>
      </c>
      <c r="G51" s="26">
        <v>236.50802899149676</v>
      </c>
      <c r="H51" s="26">
        <v>148</v>
      </c>
      <c r="I51" s="26">
        <v>141.30444726489816</v>
      </c>
      <c r="J51" s="26">
        <v>138.74896417646727</v>
      </c>
      <c r="K51" s="26">
        <v>141.22838443250956</v>
      </c>
      <c r="L51" s="26">
        <v>165.05975834542841</v>
      </c>
      <c r="M51" s="26">
        <v>204.56431211355959</v>
      </c>
      <c r="N51" s="26">
        <v>228.25934615256818</v>
      </c>
      <c r="O51" s="26">
        <v>384.60409058336393</v>
      </c>
      <c r="P51" s="26">
        <v>391.8284804954269</v>
      </c>
      <c r="Q51" s="26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25">
      <c r="A52" s="27" t="s">
        <v>213</v>
      </c>
      <c r="B52" s="24">
        <v>1096.3293186605815</v>
      </c>
      <c r="C52" s="24">
        <v>1308.739099999246</v>
      </c>
      <c r="D52" s="24">
        <v>1601.7004874414297</v>
      </c>
      <c r="E52" s="24">
        <v>1790.6615406123867</v>
      </c>
      <c r="F52" s="24">
        <v>1313.9932280493572</v>
      </c>
      <c r="G52" s="24">
        <v>1317.2602006319232</v>
      </c>
      <c r="H52" s="24">
        <v>1366.0635941013941</v>
      </c>
      <c r="I52" s="24">
        <v>1238.4889187880719</v>
      </c>
      <c r="J52" s="24">
        <v>1240.1290959609701</v>
      </c>
      <c r="K52" s="24">
        <v>1326.0875488197905</v>
      </c>
      <c r="L52" s="24">
        <v>1129.0222723538473</v>
      </c>
      <c r="M52" s="24">
        <v>1193.9319114301938</v>
      </c>
      <c r="N52" s="24">
        <v>1299.2744762258219</v>
      </c>
      <c r="O52" s="24">
        <v>1441.4499804958023</v>
      </c>
      <c r="P52" s="24">
        <v>1373.5411915389518</v>
      </c>
      <c r="Q52" s="24">
        <v>959.04933382444028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25">
      <c r="A53" s="27" t="s">
        <v>214</v>
      </c>
      <c r="B53" s="26"/>
      <c r="C53" s="26"/>
      <c r="D53" s="26"/>
      <c r="E53" s="26"/>
      <c r="F53" s="26"/>
      <c r="G53" s="26"/>
      <c r="H53" s="26">
        <v>178.8</v>
      </c>
      <c r="I53" s="26">
        <v>223.91061452513966</v>
      </c>
      <c r="J53" s="26">
        <v>280.48603351955308</v>
      </c>
      <c r="K53" s="26">
        <v>273.44692737430165</v>
      </c>
      <c r="L53" s="26">
        <v>194.45810055865923</v>
      </c>
      <c r="M53" s="26">
        <v>170.58659217877096</v>
      </c>
      <c r="N53" s="26">
        <v>121.3463687150838</v>
      </c>
      <c r="O53" s="26">
        <v>92.529115815642456</v>
      </c>
      <c r="P53" s="26">
        <v>111.45519793854749</v>
      </c>
      <c r="Q53" s="26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25">
      <c r="A54" s="27" t="s">
        <v>223</v>
      </c>
      <c r="B54" s="24"/>
      <c r="C54" s="24"/>
      <c r="D54" s="24"/>
      <c r="E54" s="24"/>
      <c r="F54" s="24"/>
      <c r="G54" s="24"/>
      <c r="H54" s="24">
        <v>144.4</v>
      </c>
      <c r="I54" s="24">
        <v>191.53072625698326</v>
      </c>
      <c r="J54" s="24">
        <v>250.18435754189943</v>
      </c>
      <c r="K54" s="24">
        <v>244.21229050279328</v>
      </c>
      <c r="L54" s="24">
        <v>164.49720670391062</v>
      </c>
      <c r="M54" s="24">
        <v>135.81564245810057</v>
      </c>
      <c r="N54" s="24">
        <v>78.694427379888268</v>
      </c>
      <c r="O54" s="24">
        <v>52.188444865921788</v>
      </c>
      <c r="P54" s="24">
        <v>53.918777770949717</v>
      </c>
      <c r="Q54" s="24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25">
      <c r="A55" s="27" t="s">
        <v>232</v>
      </c>
      <c r="B55" s="26">
        <v>1547.286218698164</v>
      </c>
      <c r="C55" s="26">
        <v>1664.5509896092101</v>
      </c>
      <c r="D55" s="26">
        <v>2123.9372148076341</v>
      </c>
      <c r="E55" s="26">
        <v>3377.3</v>
      </c>
      <c r="F55" s="26">
        <v>3189.4245576918934</v>
      </c>
      <c r="G55" s="26">
        <v>3266.3686184154394</v>
      </c>
      <c r="H55" s="26">
        <v>3469.0479847918173</v>
      </c>
      <c r="I55" s="26">
        <v>3209.6454537787913</v>
      </c>
      <c r="J55" s="26">
        <v>3367.8125547867753</v>
      </c>
      <c r="K55" s="26">
        <v>3171.1528966421333</v>
      </c>
      <c r="L55" s="26">
        <v>3009.3801574309041</v>
      </c>
      <c r="M55" s="26">
        <v>3133.8112783191486</v>
      </c>
      <c r="N55" s="26">
        <v>3428.6354230271518</v>
      </c>
      <c r="O55" s="26">
        <v>3811.376188973803</v>
      </c>
      <c r="P55" s="26">
        <v>3636.3350734773908</v>
      </c>
      <c r="Q55" s="26">
        <v>3191.1213214659333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25">
      <c r="A56" s="27" t="s">
        <v>234</v>
      </c>
      <c r="B56" s="24">
        <v>2953.7043251450946</v>
      </c>
      <c r="C56" s="24">
        <v>3487.8231806403082</v>
      </c>
      <c r="D56" s="24">
        <v>4531.3371805277266</v>
      </c>
      <c r="E56" s="24">
        <v>5682.2673274103254</v>
      </c>
      <c r="F56" s="24">
        <v>4875.7235004146014</v>
      </c>
      <c r="G56" s="24">
        <v>5387.3074474363139</v>
      </c>
      <c r="H56" s="24">
        <v>6077.7726243279949</v>
      </c>
      <c r="I56" s="24">
        <v>5844.5168649449352</v>
      </c>
      <c r="J56" s="24">
        <v>5418.3432634088977</v>
      </c>
      <c r="K56" s="24">
        <v>5655.1592189092098</v>
      </c>
      <c r="L56" s="24">
        <v>5527.063498669103</v>
      </c>
      <c r="M56" s="24">
        <v>5710.3435030171804</v>
      </c>
      <c r="N56" s="24">
        <v>6452.5769074984473</v>
      </c>
      <c r="O56" s="24">
        <v>7506.2027933882609</v>
      </c>
      <c r="P56" s="24">
        <v>7003.5609492871426</v>
      </c>
      <c r="Q56" s="24">
        <v>6440.429064061469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25">
      <c r="A57" s="27" t="s">
        <v>252</v>
      </c>
      <c r="B57" s="24">
        <v>27003</v>
      </c>
      <c r="C57" s="24">
        <v>33275.330024917865</v>
      </c>
      <c r="D57" s="24">
        <v>40131.977923926257</v>
      </c>
      <c r="E57" s="24">
        <v>46966.567581530711</v>
      </c>
      <c r="F57" s="24">
        <v>32377.138707337028</v>
      </c>
      <c r="G57" s="24">
        <v>38050.906249884501</v>
      </c>
      <c r="H57" s="24">
        <v>40383.886751204904</v>
      </c>
      <c r="I57" s="24">
        <v>40205.875143767254</v>
      </c>
      <c r="J57" s="24">
        <v>43125.80263246315</v>
      </c>
      <c r="K57" s="24">
        <v>44475.353422548033</v>
      </c>
      <c r="L57" s="24">
        <v>36668.765198428307</v>
      </c>
      <c r="M57" s="24">
        <v>32628.018398110162</v>
      </c>
      <c r="N57" s="24">
        <v>37501.358061838771</v>
      </c>
      <c r="O57" s="24">
        <v>41756.175162666594</v>
      </c>
      <c r="P57" s="24">
        <v>44507.819924269745</v>
      </c>
      <c r="Q57" s="24">
        <v>41120.347213812558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25">
      <c r="A58" s="27" t="s">
        <v>254</v>
      </c>
      <c r="B58" s="26">
        <v>74.943310019637522</v>
      </c>
      <c r="C58" s="26">
        <v>73.547864349176507</v>
      </c>
      <c r="D58" s="26">
        <v>71.617872958176022</v>
      </c>
      <c r="E58" s="26">
        <v>108.41712571952668</v>
      </c>
      <c r="F58" s="26">
        <v>110.39775828405197</v>
      </c>
      <c r="G58" s="26">
        <v>114.89919593070036</v>
      </c>
      <c r="H58" s="26">
        <v>116.32840238351123</v>
      </c>
      <c r="I58" s="26">
        <v>117.00361803050849</v>
      </c>
      <c r="J58" s="26">
        <v>511.93162316214739</v>
      </c>
      <c r="K58" s="26">
        <v>499.86261224298505</v>
      </c>
      <c r="L58" s="26">
        <v>496.83772225973439</v>
      </c>
      <c r="M58" s="26">
        <v>525.9734413684447</v>
      </c>
      <c r="N58" s="26">
        <v>537.58721584514967</v>
      </c>
      <c r="O58" s="26">
        <v>555.51429214494704</v>
      </c>
      <c r="P58" s="26">
        <v>615.47940580688726</v>
      </c>
      <c r="Q58" s="26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25">
      <c r="A59" s="27" t="s">
        <v>256</v>
      </c>
      <c r="B59" s="24">
        <v>4.01757037037037</v>
      </c>
      <c r="C59" s="24">
        <v>3.6953925925925923</v>
      </c>
      <c r="D59" s="24">
        <v>3.7225185185185183</v>
      </c>
      <c r="E59" s="24">
        <v>4.8526629629629623</v>
      </c>
      <c r="F59" s="24">
        <v>4.6070459259259255</v>
      </c>
      <c r="G59" s="24">
        <v>3.9298407407407407</v>
      </c>
      <c r="H59" s="24">
        <v>3.0830137037037035</v>
      </c>
      <c r="I59" s="24">
        <v>3.0508033333333331</v>
      </c>
      <c r="J59" s="24">
        <v>3.088559259259259</v>
      </c>
      <c r="K59" s="24">
        <v>0.95818103333333338</v>
      </c>
      <c r="L59" s="24">
        <v>0.72317084925925923</v>
      </c>
      <c r="M59" s="24">
        <v>0.78095558518518504</v>
      </c>
      <c r="N59" s="24">
        <v>0.83602913703703696</v>
      </c>
      <c r="O59" s="24">
        <v>1.5235361015851849</v>
      </c>
      <c r="P59" s="24">
        <v>1.7385334184130679</v>
      </c>
      <c r="Q59" s="24">
        <v>0.76358682482065909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25">
      <c r="A60" s="27" t="s">
        <v>260</v>
      </c>
      <c r="B60" s="26">
        <v>132.80000000000001</v>
      </c>
      <c r="C60" s="26">
        <v>307.8</v>
      </c>
      <c r="D60" s="26">
        <v>363.6</v>
      </c>
      <c r="E60" s="26">
        <v>408.4</v>
      </c>
      <c r="F60" s="26">
        <v>399.5</v>
      </c>
      <c r="G60" s="26">
        <v>441.8</v>
      </c>
      <c r="H60" s="26">
        <v>446.6</v>
      </c>
      <c r="I60" s="26">
        <v>436</v>
      </c>
      <c r="J60" s="26">
        <v>500.8</v>
      </c>
      <c r="K60" s="26">
        <v>495.9</v>
      </c>
      <c r="L60" s="26">
        <v>547.70000000000005</v>
      </c>
      <c r="M60" s="26">
        <v>581</v>
      </c>
      <c r="N60" s="26">
        <v>609.6</v>
      </c>
      <c r="O60" s="26">
        <v>645.5</v>
      </c>
      <c r="P60" s="26">
        <v>671.7</v>
      </c>
      <c r="Q60" s="26">
        <v>356.7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25">
      <c r="A61" s="27" t="s">
        <v>262</v>
      </c>
      <c r="B61" s="24">
        <v>146.55456666666663</v>
      </c>
      <c r="C61" s="24">
        <v>144.68637666666666</v>
      </c>
      <c r="D61" s="24">
        <v>158.66549851851852</v>
      </c>
      <c r="E61" s="24">
        <v>198.21241222222221</v>
      </c>
      <c r="F61" s="24">
        <v>204.53783148148148</v>
      </c>
      <c r="G61" s="24">
        <v>185.18588333333332</v>
      </c>
      <c r="H61" s="24">
        <v>174.6991711111111</v>
      </c>
      <c r="I61" s="24">
        <v>169.06904974074075</v>
      </c>
      <c r="J61" s="24">
        <v>172.88842285185186</v>
      </c>
      <c r="K61" s="47">
        <v>147.31076699339334</v>
      </c>
      <c r="L61" s="47">
        <v>162.87024437543715</v>
      </c>
      <c r="M61" s="47">
        <v>175.61017230520963</v>
      </c>
      <c r="N61" s="47">
        <v>167.72734178964305</v>
      </c>
      <c r="O61" s="47">
        <v>161.64317488372569</v>
      </c>
      <c r="P61" s="47">
        <v>164.06927070131729</v>
      </c>
      <c r="Q61" s="47">
        <v>65.498260300544146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25">
      <c r="A62" s="27" t="s">
        <v>266</v>
      </c>
      <c r="B62" s="26">
        <v>335.1750997588241</v>
      </c>
      <c r="C62" s="26">
        <v>352.23983011523643</v>
      </c>
      <c r="D62" s="26">
        <v>347.60960429823513</v>
      </c>
      <c r="E62" s="26">
        <v>366.79379825611312</v>
      </c>
      <c r="F62" s="26">
        <v>345.46083026778342</v>
      </c>
      <c r="G62" s="26">
        <v>359.78185897226808</v>
      </c>
      <c r="H62" s="26">
        <v>398.91837928775789</v>
      </c>
      <c r="I62" s="26">
        <v>408.71525395960452</v>
      </c>
      <c r="J62" s="26">
        <v>435.82932417435654</v>
      </c>
      <c r="K62" s="26">
        <v>437.04605127713899</v>
      </c>
      <c r="L62" s="26">
        <v>444.26388803931599</v>
      </c>
      <c r="M62" s="26">
        <v>532.29999999999995</v>
      </c>
      <c r="N62" s="26">
        <v>558.42225005264493</v>
      </c>
      <c r="O62" s="26">
        <v>583.56551321014797</v>
      </c>
      <c r="P62" s="26">
        <v>618.95393103839399</v>
      </c>
      <c r="Q62" s="26">
        <v>637.19812213991293</v>
      </c>
      <c r="R62" s="21"/>
      <c r="S62" s="22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25">
      <c r="A63" s="27" t="s">
        <v>268</v>
      </c>
      <c r="B63" s="24">
        <v>4745.6000000000004</v>
      </c>
      <c r="C63" s="24">
        <v>5489.1</v>
      </c>
      <c r="D63" s="24">
        <v>6949.1</v>
      </c>
      <c r="E63" s="24">
        <v>8160</v>
      </c>
      <c r="F63" s="24">
        <v>6698.4</v>
      </c>
      <c r="G63" s="24">
        <v>7916.1</v>
      </c>
      <c r="H63" s="24">
        <v>8199.4</v>
      </c>
      <c r="I63" s="24">
        <v>8866.9</v>
      </c>
      <c r="J63" s="24">
        <v>9419</v>
      </c>
      <c r="K63" s="24">
        <v>9785.4</v>
      </c>
      <c r="L63" s="24">
        <v>9727.2999999999993</v>
      </c>
      <c r="M63" s="24">
        <v>8191.2</v>
      </c>
      <c r="N63" s="24">
        <v>8599.7999999999993</v>
      </c>
      <c r="O63" s="24">
        <v>8843.4</v>
      </c>
      <c r="P63" s="24">
        <v>8503.7000000000007</v>
      </c>
      <c r="Q63" s="24">
        <v>7131.6</v>
      </c>
      <c r="R63" s="21"/>
      <c r="S63" s="22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25">
      <c r="A64" s="27" t="s">
        <v>270</v>
      </c>
      <c r="B64" s="26">
        <v>364.74</v>
      </c>
      <c r="C64" s="26">
        <v>370.3</v>
      </c>
      <c r="D64" s="26">
        <v>376.53</v>
      </c>
      <c r="E64" s="26">
        <v>354.93</v>
      </c>
      <c r="F64" s="26">
        <v>276.41000000000003</v>
      </c>
      <c r="G64" s="26">
        <v>304.42213393000003</v>
      </c>
      <c r="H64" s="26">
        <v>381.81261869000002</v>
      </c>
      <c r="I64" s="26">
        <v>418.97637327625</v>
      </c>
      <c r="J64" s="26">
        <v>515.90716849687499</v>
      </c>
      <c r="K64" s="26">
        <v>554.46024424674999</v>
      </c>
      <c r="L64" s="26">
        <v>489.92701522999999</v>
      </c>
      <c r="M64" s="26">
        <v>450.90177906226302</v>
      </c>
      <c r="N64" s="26">
        <v>482.68378668013696</v>
      </c>
      <c r="O64" s="26">
        <v>476.33514166272198</v>
      </c>
      <c r="P64" s="26">
        <v>488.19051132110604</v>
      </c>
      <c r="Q64" s="26">
        <v>240.66350855419358</v>
      </c>
      <c r="R64" s="21"/>
      <c r="S64" s="22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25">
      <c r="A65" s="27" t="s">
        <v>305</v>
      </c>
      <c r="B65" s="24"/>
      <c r="C65" s="24"/>
      <c r="D65" s="24"/>
      <c r="E65" s="24">
        <v>2094.4384897612726</v>
      </c>
      <c r="F65" s="24">
        <v>1671.3408909799346</v>
      </c>
      <c r="G65" s="24">
        <v>1861.0639692207785</v>
      </c>
      <c r="H65" s="24">
        <v>2176.2981082678548</v>
      </c>
      <c r="I65" s="24">
        <v>2329.3372379226412</v>
      </c>
      <c r="J65" s="24">
        <v>2294.9348783390265</v>
      </c>
      <c r="K65" s="24">
        <v>2356.4368218440873</v>
      </c>
      <c r="L65" s="24">
        <v>1861.9236165168591</v>
      </c>
      <c r="M65" s="24">
        <v>1733.1405525191296</v>
      </c>
      <c r="N65" s="24">
        <v>1987.3724795414887</v>
      </c>
      <c r="O65" s="24">
        <v>2334.2207299833744</v>
      </c>
      <c r="P65" s="24">
        <v>2315.2853566413728</v>
      </c>
      <c r="Q65" s="24">
        <v>1781.9914753846469</v>
      </c>
      <c r="R65" s="21"/>
      <c r="S65" s="22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25">
      <c r="A66" s="27" t="s">
        <v>306</v>
      </c>
      <c r="B66" s="26">
        <v>10.200133819163822</v>
      </c>
      <c r="C66" s="26">
        <v>10.059884130403931</v>
      </c>
      <c r="D66" s="26">
        <v>8.8078900099568997</v>
      </c>
      <c r="E66" s="26">
        <v>9.080208096702389</v>
      </c>
      <c r="F66" s="26">
        <v>7.4652656945063107</v>
      </c>
      <c r="G66" s="26">
        <v>21.157670238918385</v>
      </c>
      <c r="H66" s="26">
        <v>0.7</v>
      </c>
      <c r="I66" s="26">
        <v>0.31292518088588206</v>
      </c>
      <c r="J66" s="26">
        <v>0.16018169140272501</v>
      </c>
      <c r="K66" s="26">
        <v>1.0776791389959921</v>
      </c>
      <c r="L66" s="26">
        <v>0.27097084975745411</v>
      </c>
      <c r="M66" s="26">
        <v>0.28119256567339768</v>
      </c>
      <c r="N66" s="26">
        <v>0.87594353914817735</v>
      </c>
      <c r="O66" s="26">
        <v>0.71462146173440266</v>
      </c>
      <c r="P66" s="26">
        <v>1.3246222329945301</v>
      </c>
      <c r="Q66" s="26">
        <v>0.53688681857794707</v>
      </c>
      <c r="R66" s="21"/>
      <c r="S66" s="22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25">
      <c r="A67" s="27" t="s">
        <v>308</v>
      </c>
      <c r="B67" s="24">
        <v>466.3828875592078</v>
      </c>
      <c r="C67" s="24">
        <v>584.68039514459474</v>
      </c>
      <c r="D67" s="24">
        <v>733.09198471483228</v>
      </c>
      <c r="E67" s="24">
        <v>1048.465637377946</v>
      </c>
      <c r="F67" s="24">
        <v>992.46719384767698</v>
      </c>
      <c r="G67" s="24">
        <v>1177.4580949913277</v>
      </c>
      <c r="H67" s="24">
        <v>1582.1000958253528</v>
      </c>
      <c r="I67" s="24">
        <v>1730.3213549627767</v>
      </c>
      <c r="J67" s="24">
        <v>2079.0287557871284</v>
      </c>
      <c r="K67" s="24">
        <v>2192.8305469296083</v>
      </c>
      <c r="L67" s="24">
        <v>2358.2531632027089</v>
      </c>
      <c r="M67" s="24">
        <v>2206.8664665589627</v>
      </c>
      <c r="N67" s="24">
        <v>2605.5196898846261</v>
      </c>
      <c r="O67" s="24">
        <v>3263.0241014208318</v>
      </c>
      <c r="P67" s="24"/>
      <c r="Q67" s="24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25">
      <c r="A68" s="27" t="s">
        <v>311</v>
      </c>
      <c r="B68" s="26"/>
      <c r="C68" s="26"/>
      <c r="D68" s="26"/>
      <c r="E68" s="26">
        <v>181676.79999999999</v>
      </c>
      <c r="F68" s="26">
        <v>140214.93238816535</v>
      </c>
      <c r="G68" s="26">
        <v>156254.20142900423</v>
      </c>
      <c r="H68" s="26">
        <v>166702.52889448713</v>
      </c>
      <c r="I68" s="26">
        <v>159410.30393520196</v>
      </c>
      <c r="J68" s="26">
        <v>162137.70226825596</v>
      </c>
      <c r="K68" s="26">
        <v>164666.57879363903</v>
      </c>
      <c r="L68" s="26">
        <v>150903.59658076597</v>
      </c>
      <c r="M68" s="26">
        <v>145053.18975482666</v>
      </c>
      <c r="N68" s="26">
        <v>165854.93458482067</v>
      </c>
      <c r="O68" s="26">
        <v>184329.49558175856</v>
      </c>
      <c r="P68" s="26">
        <v>182976.39344775464</v>
      </c>
      <c r="Q68" s="26">
        <v>148551.63276573061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25">
      <c r="A69" s="27" t="s">
        <v>313</v>
      </c>
      <c r="B69" s="24">
        <v>47.337955186921292</v>
      </c>
      <c r="C69" s="24">
        <v>83.084017455436381</v>
      </c>
      <c r="D69" s="24">
        <v>113.99815728308225</v>
      </c>
      <c r="E69" s="24">
        <v>149.76070462108839</v>
      </c>
      <c r="F69" s="24">
        <v>74.61575056640433</v>
      </c>
      <c r="G69" s="24">
        <v>86.795883586189788</v>
      </c>
      <c r="H69" s="24">
        <v>83.952763536296757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25">
      <c r="A70" s="27" t="s">
        <v>323</v>
      </c>
      <c r="B70" s="26">
        <v>292.7</v>
      </c>
      <c r="C70" s="26">
        <v>250.30206914242066</v>
      </c>
      <c r="D70" s="26">
        <v>288.81244575324058</v>
      </c>
      <c r="E70" s="26">
        <v>369.95187459856709</v>
      </c>
      <c r="F70" s="26">
        <v>236.74188806554042</v>
      </c>
      <c r="G70" s="26">
        <v>246.71783492490943</v>
      </c>
      <c r="H70" s="26">
        <v>290.09338248554502</v>
      </c>
      <c r="I70" s="26">
        <v>311.48602779073991</v>
      </c>
      <c r="J70" s="26">
        <v>311.1508557904142</v>
      </c>
      <c r="K70" s="26">
        <v>338.28526216450598</v>
      </c>
      <c r="L70" s="26">
        <v>333.36493247169147</v>
      </c>
      <c r="M70" s="26">
        <v>338.53485548830042</v>
      </c>
      <c r="N70" s="26">
        <v>375.97794397800487</v>
      </c>
      <c r="O70" s="26">
        <v>497.98820016840119</v>
      </c>
      <c r="P70" s="26">
        <v>483.19795432995772</v>
      </c>
      <c r="Q70" s="26">
        <v>141.39428426665566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25">
      <c r="A71" s="27" t="s">
        <v>325</v>
      </c>
      <c r="B71" s="24">
        <v>2619.3000000000002</v>
      </c>
      <c r="C71" s="24"/>
      <c r="D71" s="24"/>
      <c r="E71" s="24">
        <v>3813.8452907716282</v>
      </c>
      <c r="F71" s="24">
        <v>2844.3478048838688</v>
      </c>
      <c r="G71" s="24">
        <v>3222.4581634920614</v>
      </c>
      <c r="H71" s="24">
        <v>3715.3232138528101</v>
      </c>
      <c r="I71" s="24">
        <v>3282.4773991160127</v>
      </c>
      <c r="J71" s="24">
        <v>3237.3196431774563</v>
      </c>
      <c r="K71" s="24">
        <v>3277.4431714052989</v>
      </c>
      <c r="L71" s="24">
        <v>3496.3190526302792</v>
      </c>
      <c r="M71" s="24">
        <v>3650.4313029903328</v>
      </c>
      <c r="N71" s="24">
        <v>4328.4998490357939</v>
      </c>
      <c r="O71" s="24">
        <v>5019.4347041025731</v>
      </c>
      <c r="P71" s="24">
        <v>5070.6402406385378</v>
      </c>
      <c r="Q71" s="24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25">
      <c r="A72" s="27" t="s">
        <v>328</v>
      </c>
      <c r="B72" s="26">
        <v>31899.195572342716</v>
      </c>
      <c r="C72" s="26">
        <v>36854.068787737517</v>
      </c>
      <c r="D72" s="26">
        <v>43639.807356282938</v>
      </c>
      <c r="E72" s="26">
        <v>48624.290215146706</v>
      </c>
      <c r="F72" s="26">
        <v>38838.339150698033</v>
      </c>
      <c r="G72" s="26">
        <v>43030.664985337833</v>
      </c>
      <c r="H72" s="26">
        <v>49154.055554079394</v>
      </c>
      <c r="I72" s="26">
        <v>47285.265621882856</v>
      </c>
      <c r="J72" s="26">
        <v>45888.492691746331</v>
      </c>
      <c r="K72" s="26">
        <v>47935.696870627311</v>
      </c>
      <c r="L72" s="26">
        <v>41873.314554945129</v>
      </c>
      <c r="M72" s="26">
        <v>40281.580519445633</v>
      </c>
      <c r="N72" s="26">
        <v>46006.854169597216</v>
      </c>
      <c r="O72" s="26">
        <v>46326.450002824255</v>
      </c>
      <c r="P72" s="26">
        <v>46766.815214599643</v>
      </c>
      <c r="Q72" s="26">
        <v>43067.9080482852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25">
      <c r="A73" s="27" t="s">
        <v>329</v>
      </c>
      <c r="B73" s="24">
        <v>246.46437747479862</v>
      </c>
      <c r="C73" s="24">
        <v>244.98907361444654</v>
      </c>
      <c r="D73" s="24">
        <v>291.79753505719384</v>
      </c>
      <c r="E73" s="24">
        <v>246.4</v>
      </c>
      <c r="F73" s="24">
        <v>201.8687967194457</v>
      </c>
      <c r="G73" s="24">
        <v>256.17679374524477</v>
      </c>
      <c r="H73" s="24">
        <v>301.33261143373068</v>
      </c>
      <c r="I73" s="24">
        <v>323.65910934636946</v>
      </c>
      <c r="J73" s="24">
        <v>321.11968408227546</v>
      </c>
      <c r="K73" s="24">
        <v>349.11324033148878</v>
      </c>
      <c r="L73" s="24">
        <v>308.85892504174279</v>
      </c>
      <c r="M73" s="24">
        <v>311.05386527168497</v>
      </c>
      <c r="N73" s="24"/>
      <c r="O73" s="24"/>
      <c r="P73" s="24"/>
      <c r="Q73" s="24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25">
      <c r="A74" s="27" t="s">
        <v>335</v>
      </c>
      <c r="B74" s="26">
        <v>26.409177860482597</v>
      </c>
      <c r="C74" s="26"/>
      <c r="D74" s="26">
        <v>31.639997911249985</v>
      </c>
      <c r="E74" s="26">
        <v>30.895530653553006</v>
      </c>
      <c r="F74" s="26">
        <v>38.015451425543091</v>
      </c>
      <c r="G74" s="26">
        <v>31.790289704967687</v>
      </c>
      <c r="H74" s="26">
        <v>39.841809866318357</v>
      </c>
      <c r="I74" s="26">
        <v>18.08718743948037</v>
      </c>
      <c r="J74" s="26">
        <v>5.7748356079462972</v>
      </c>
      <c r="K74" s="26">
        <v>3.6447117741041821</v>
      </c>
      <c r="L74" s="26">
        <v>16.101120855153674</v>
      </c>
      <c r="M74" s="26"/>
      <c r="N74" s="26"/>
      <c r="O74" s="26"/>
      <c r="P74" s="26"/>
      <c r="Q74" s="26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25">
      <c r="A75" s="27" t="s">
        <v>342</v>
      </c>
      <c r="B75" s="24">
        <v>15.992058446474438</v>
      </c>
      <c r="C75" s="24">
        <v>16.241875098541016</v>
      </c>
      <c r="D75" s="24">
        <v>22.115006666470435</v>
      </c>
      <c r="E75" s="24">
        <v>20.442875175590554</v>
      </c>
      <c r="F75" s="24">
        <v>19.913253094639987</v>
      </c>
      <c r="G75" s="24">
        <v>37.723599608582944</v>
      </c>
      <c r="H75" s="24">
        <v>44.301457982869834</v>
      </c>
      <c r="I75" s="24">
        <v>45.034989203567775</v>
      </c>
      <c r="J75" s="24">
        <v>48.626692752812417</v>
      </c>
      <c r="K75" s="24">
        <v>33.771680844630446</v>
      </c>
      <c r="L75" s="24">
        <v>38.325176248053666</v>
      </c>
      <c r="M75" s="24">
        <v>17.130831325992606</v>
      </c>
      <c r="N75" s="24">
        <v>27.232023544052161</v>
      </c>
      <c r="O75" s="24">
        <v>31.710121428233442</v>
      </c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25">
      <c r="A76" s="27" t="s">
        <v>345</v>
      </c>
      <c r="B76" s="26">
        <v>333.01835008</v>
      </c>
      <c r="C76" s="26">
        <v>412.11493912999998</v>
      </c>
      <c r="D76" s="26">
        <v>512.84502999000006</v>
      </c>
      <c r="E76" s="26">
        <v>615.31082266999999</v>
      </c>
      <c r="F76" s="26">
        <v>624.4248212</v>
      </c>
      <c r="G76" s="26">
        <v>697.49680986999999</v>
      </c>
      <c r="H76" s="26">
        <v>799.45050591999996</v>
      </c>
      <c r="I76" s="26">
        <v>852.85651740999992</v>
      </c>
      <c r="J76" s="26">
        <v>964.28444538999997</v>
      </c>
      <c r="K76" s="26">
        <v>971.49774522999996</v>
      </c>
      <c r="L76" s="26">
        <v>952.13480903999994</v>
      </c>
      <c r="M76" s="26">
        <v>919.89250889999994</v>
      </c>
      <c r="N76" s="26">
        <v>959.67921837000006</v>
      </c>
      <c r="O76" s="26">
        <v>973.89358175999996</v>
      </c>
      <c r="P76" s="26">
        <v>1006.7233056499999</v>
      </c>
      <c r="Q76" s="26">
        <v>698.00609627999995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25">
      <c r="A77" s="27" t="s">
        <v>346</v>
      </c>
      <c r="B77" s="24">
        <v>37334.971358484683</v>
      </c>
      <c r="C77" s="24">
        <v>41969.359182805558</v>
      </c>
      <c r="D77" s="24">
        <v>50750.787878749994</v>
      </c>
      <c r="E77" s="24">
        <v>61071.676060167723</v>
      </c>
      <c r="F77" s="24">
        <v>50427.622463281536</v>
      </c>
      <c r="G77" s="24">
        <v>55661.857940548311</v>
      </c>
      <c r="H77" s="24">
        <v>59747.668422930132</v>
      </c>
      <c r="I77" s="24">
        <v>56790.3095379964</v>
      </c>
      <c r="J77" s="24">
        <v>60507.042277174936</v>
      </c>
      <c r="K77" s="24">
        <v>61823.798025729535</v>
      </c>
      <c r="L77" s="24">
        <v>56541.794379429382</v>
      </c>
      <c r="M77" s="24">
        <v>55228.202913530993</v>
      </c>
      <c r="N77" s="24">
        <v>61814.987732286303</v>
      </c>
      <c r="O77" s="24">
        <v>69697.333761675953</v>
      </c>
      <c r="P77" s="24">
        <v>69747.053497970905</v>
      </c>
      <c r="Q77" s="24">
        <v>54278.950376034678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25">
      <c r="A78" s="27" t="s">
        <v>347</v>
      </c>
      <c r="B78" s="26">
        <v>145.90774999999999</v>
      </c>
      <c r="C78" s="26">
        <v>203.37254503772601</v>
      </c>
      <c r="D78" s="26">
        <v>313.21588706633599</v>
      </c>
      <c r="E78" s="26">
        <v>239.52988581026102</v>
      </c>
      <c r="F78" s="26">
        <v>322.77080000000001</v>
      </c>
      <c r="G78" s="26">
        <v>363.73399999999998</v>
      </c>
      <c r="H78" s="26">
        <v>493.2</v>
      </c>
      <c r="I78" s="26">
        <v>930.099331343328</v>
      </c>
      <c r="J78" s="26">
        <v>696.35097655641493</v>
      </c>
      <c r="K78" s="26">
        <v>616.01242133169194</v>
      </c>
      <c r="L78" s="26">
        <v>457.40472703134503</v>
      </c>
      <c r="M78" s="26">
        <v>809.13104934333398</v>
      </c>
      <c r="N78" s="26">
        <v>472.55</v>
      </c>
      <c r="O78" s="26">
        <v>453.06351774160299</v>
      </c>
      <c r="P78" s="26">
        <v>501.07504891491595</v>
      </c>
      <c r="Q78" s="26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25">
      <c r="A79" s="27" t="s">
        <v>350</v>
      </c>
      <c r="B79" s="24">
        <v>17329.550582134001</v>
      </c>
      <c r="C79" s="24">
        <v>18048.533105847568</v>
      </c>
      <c r="D79" s="24">
        <v>23350.802783202453</v>
      </c>
      <c r="E79" s="24">
        <v>28345.282510031197</v>
      </c>
      <c r="F79" s="24">
        <v>18917.400000000001</v>
      </c>
      <c r="G79" s="24">
        <v>20428.026616883843</v>
      </c>
      <c r="H79" s="24">
        <v>19671.379977694469</v>
      </c>
      <c r="I79" s="24">
        <v>17098.458788384156</v>
      </c>
      <c r="J79" s="24">
        <v>16023.207359976146</v>
      </c>
      <c r="K79" s="24">
        <v>17431.084965098722</v>
      </c>
      <c r="L79" s="24">
        <v>15156.644232607392</v>
      </c>
      <c r="M79" s="24">
        <v>13912.74725242977</v>
      </c>
      <c r="N79" s="24">
        <v>16369.766777782363</v>
      </c>
      <c r="O79" s="24">
        <v>19595.769100669058</v>
      </c>
      <c r="P79" s="24">
        <v>19361.982590245963</v>
      </c>
      <c r="Q79" s="24">
        <v>15728.59785912832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25">
      <c r="A80" s="27" t="s">
        <v>352</v>
      </c>
      <c r="B80" s="26">
        <v>11.284629629629629</v>
      </c>
      <c r="C80" s="26">
        <v>11.592051851851851</v>
      </c>
      <c r="D80" s="26">
        <v>11.272078518518519</v>
      </c>
      <c r="E80" s="26">
        <v>10.410039259259259</v>
      </c>
      <c r="F80" s="26">
        <v>9.7088292592592591</v>
      </c>
      <c r="G80" s="26">
        <v>10.451555925925925</v>
      </c>
      <c r="H80" s="26">
        <v>11.737992962962963</v>
      </c>
      <c r="I80" s="26">
        <v>14.286137777777776</v>
      </c>
      <c r="J80" s="26">
        <v>14.457571481481482</v>
      </c>
      <c r="K80" s="26">
        <v>15.395953448148148</v>
      </c>
      <c r="L80" s="26">
        <v>15.904320014814816</v>
      </c>
      <c r="M80" s="26">
        <v>14.731309322222218</v>
      </c>
      <c r="N80" s="26">
        <v>14.563916370751851</v>
      </c>
      <c r="O80" s="26">
        <v>16.397731204085186</v>
      </c>
      <c r="P80" s="26">
        <v>15.909023437418517</v>
      </c>
      <c r="Q80" s="26">
        <v>5.9729648094191869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25">
      <c r="A81" s="27" t="s">
        <v>356</v>
      </c>
      <c r="B81" s="24">
        <v>154.5</v>
      </c>
      <c r="C81" s="24">
        <v>170.7</v>
      </c>
      <c r="D81" s="24">
        <v>191.4</v>
      </c>
      <c r="E81" s="24">
        <v>244.7</v>
      </c>
      <c r="F81" s="24">
        <v>260.32373000000001</v>
      </c>
      <c r="G81" s="24">
        <v>280.94288999999998</v>
      </c>
      <c r="H81" s="24">
        <v>336.71481999999997</v>
      </c>
      <c r="I81" s="24">
        <v>317.78008999999997</v>
      </c>
      <c r="J81" s="24">
        <v>378.50371000000001</v>
      </c>
      <c r="K81" s="24">
        <v>411.60054000000002</v>
      </c>
      <c r="L81" s="24">
        <v>457.64118000000002</v>
      </c>
      <c r="M81" s="24">
        <v>462.60359</v>
      </c>
      <c r="N81" s="24">
        <v>443.93727999999999</v>
      </c>
      <c r="O81" s="24">
        <v>457.3904</v>
      </c>
      <c r="P81" s="24">
        <v>479.12696999999997</v>
      </c>
      <c r="Q81" s="24">
        <v>392.19628999999998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25">
      <c r="A82" s="27" t="s">
        <v>358</v>
      </c>
      <c r="B82" s="26">
        <v>12.03</v>
      </c>
      <c r="C82" s="26">
        <v>7.06</v>
      </c>
      <c r="D82" s="26">
        <v>5.96</v>
      </c>
      <c r="E82" s="26">
        <v>11.61</v>
      </c>
      <c r="F82" s="26">
        <v>14.9</v>
      </c>
      <c r="G82" s="26">
        <v>3.84</v>
      </c>
      <c r="H82" s="26">
        <v>4.62</v>
      </c>
      <c r="I82" s="26">
        <v>4.83</v>
      </c>
      <c r="J82" s="26">
        <v>9.75</v>
      </c>
      <c r="K82" s="26">
        <v>0.38124842953653398</v>
      </c>
      <c r="L82" s="26">
        <v>7.9848873198310351</v>
      </c>
      <c r="M82" s="26">
        <v>9.0131456795121903</v>
      </c>
      <c r="N82" s="26">
        <v>9.2200000000000006</v>
      </c>
      <c r="O82" s="26">
        <v>1.25</v>
      </c>
      <c r="P82" s="26">
        <v>1.04</v>
      </c>
      <c r="Q82" s="26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25">
      <c r="A83" s="27" t="s">
        <v>361</v>
      </c>
      <c r="B83" s="24">
        <v>0.49292076408653801</v>
      </c>
      <c r="C83" s="24">
        <v>0</v>
      </c>
      <c r="D83" s="24">
        <v>0.1</v>
      </c>
      <c r="E83" s="24">
        <v>7.0000781590201108E-2</v>
      </c>
      <c r="F83" s="24"/>
      <c r="G83" s="24">
        <v>0.31000187773710502</v>
      </c>
      <c r="H83" s="24">
        <v>0.51921507538553202</v>
      </c>
      <c r="I83" s="24">
        <v>0.376081870086661</v>
      </c>
      <c r="J83" s="24"/>
      <c r="K83" s="24"/>
      <c r="L83" s="24">
        <v>6.0360182141025502E-2</v>
      </c>
      <c r="M83" s="24">
        <v>0.24160000000000001</v>
      </c>
      <c r="N83" s="24">
        <v>0.2703834926769324</v>
      </c>
      <c r="O83" s="24">
        <v>0.2432277638237102</v>
      </c>
      <c r="P83" s="24">
        <v>5.4103779049876566E-2</v>
      </c>
      <c r="Q83" s="24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25">
      <c r="A84" s="27" t="s">
        <v>364</v>
      </c>
      <c r="B84" s="26">
        <v>7.609</v>
      </c>
      <c r="C84" s="26">
        <v>8.06</v>
      </c>
      <c r="D84" s="26">
        <v>8.7040000000000006</v>
      </c>
      <c r="E84" s="26">
        <v>9.4003200000000007</v>
      </c>
      <c r="F84" s="26">
        <v>9.9381311078400003</v>
      </c>
      <c r="G84" s="26">
        <v>13.786294730368899</v>
      </c>
      <c r="H84" s="26">
        <v>19.1245134855046</v>
      </c>
      <c r="I84" s="26">
        <v>21.036964834054999</v>
      </c>
      <c r="J84" s="26">
        <v>23.14</v>
      </c>
      <c r="K84" s="26">
        <v>25.454727449206601</v>
      </c>
      <c r="L84" s="26">
        <v>20.100000000000001</v>
      </c>
      <c r="M84" s="26">
        <v>16.391909999999999</v>
      </c>
      <c r="N84" s="26">
        <v>13.200187629629601</v>
      </c>
      <c r="O84" s="26">
        <v>3.3636200000000001</v>
      </c>
      <c r="P84" s="26">
        <v>2.5235066666666661</v>
      </c>
      <c r="Q84" s="26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25">
      <c r="A85" s="27" t="s">
        <v>367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/>
      <c r="K85" s="24"/>
      <c r="L85" s="24"/>
      <c r="M85" s="24"/>
      <c r="N85" s="24"/>
      <c r="O85" s="24"/>
      <c r="P85" s="24">
        <v>0</v>
      </c>
      <c r="Q85" s="24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25">
      <c r="A86" s="27" t="s">
        <v>369</v>
      </c>
      <c r="B86" s="26">
        <v>49.324069999999999</v>
      </c>
      <c r="C86" s="26">
        <v>38.65660271941438</v>
      </c>
      <c r="D86" s="26">
        <v>50.026792126953822</v>
      </c>
      <c r="E86" s="26">
        <v>55.167270531571297</v>
      </c>
      <c r="F86" s="26">
        <v>62.396936383658378</v>
      </c>
      <c r="G86" s="26">
        <v>58.142304210557995</v>
      </c>
      <c r="H86" s="26">
        <v>81.319838498009091</v>
      </c>
      <c r="I86" s="26">
        <v>80.077026691895881</v>
      </c>
      <c r="J86" s="26">
        <v>104.61522906503072</v>
      </c>
      <c r="K86" s="26">
        <v>121.82300353812481</v>
      </c>
      <c r="L86" s="26">
        <v>126.46772300185177</v>
      </c>
      <c r="M86" s="26">
        <v>121.70571409208497</v>
      </c>
      <c r="N86" s="26">
        <v>128.38077081883367</v>
      </c>
      <c r="O86" s="26">
        <v>143.74700300014808</v>
      </c>
      <c r="P86" s="26">
        <v>145.81497845256928</v>
      </c>
      <c r="Q86" s="26">
        <v>95.1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25">
      <c r="A87" s="27" t="s">
        <v>371</v>
      </c>
      <c r="B87" s="24">
        <v>2178.2885153596735</v>
      </c>
      <c r="C87" s="24">
        <v>2706.4896152390561</v>
      </c>
      <c r="D87" s="24">
        <v>3363.9024151870412</v>
      </c>
      <c r="E87" s="24">
        <v>4123.4604262725661</v>
      </c>
      <c r="F87" s="24">
        <v>3587.291062577629</v>
      </c>
      <c r="G87" s="24">
        <v>3909.2350723173472</v>
      </c>
      <c r="H87" s="24">
        <v>4810.4688168634766</v>
      </c>
      <c r="I87" s="24">
        <v>4702.0539176264056</v>
      </c>
      <c r="J87" s="24">
        <v>5451.3287825547777</v>
      </c>
      <c r="K87" s="24">
        <v>6072.0602849419565</v>
      </c>
      <c r="L87" s="24">
        <v>5410.7474187739135</v>
      </c>
      <c r="M87" s="24">
        <v>5801.7098697791353</v>
      </c>
      <c r="N87" s="24">
        <v>6441.0203603827167</v>
      </c>
      <c r="O87" s="24">
        <v>7435.9355291785942</v>
      </c>
      <c r="P87" s="24">
        <v>7583.8332505470062</v>
      </c>
      <c r="Q87" s="24">
        <v>5139.8857103848532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25">
      <c r="A88" s="27" t="s">
        <v>372</v>
      </c>
      <c r="B88" s="26"/>
      <c r="C88" s="26"/>
      <c r="D88" s="26"/>
      <c r="E88" s="26"/>
      <c r="F88" s="26">
        <v>1048.853112253611</v>
      </c>
      <c r="G88" s="26">
        <v>1170.3281804214453</v>
      </c>
      <c r="H88" s="26">
        <v>1347.0602972255299</v>
      </c>
      <c r="I88" s="26">
        <v>1392.4466232736518</v>
      </c>
      <c r="J88" s="26">
        <v>1560.8318136731391</v>
      </c>
      <c r="K88" s="26">
        <v>1625.0407824598722</v>
      </c>
      <c r="L88" s="26">
        <v>1555.0381109668112</v>
      </c>
      <c r="M88" s="26">
        <v>1818.2290169141697</v>
      </c>
      <c r="N88" s="26">
        <v>2145.9774593601082</v>
      </c>
      <c r="O88" s="26">
        <v>2209.7398354395177</v>
      </c>
      <c r="P88" s="26">
        <v>1601.6831144228686</v>
      </c>
      <c r="Q88" s="26">
        <v>680.50236348710962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25">
      <c r="A89" s="27" t="s">
        <v>373</v>
      </c>
      <c r="B89" s="24">
        <v>6537.0408454236294</v>
      </c>
      <c r="C89" s="24">
        <v>8651.5561995582812</v>
      </c>
      <c r="D89" s="24">
        <v>10210.760675789992</v>
      </c>
      <c r="E89" s="24">
        <v>12804.285558886948</v>
      </c>
      <c r="F89" s="24">
        <v>11232.5</v>
      </c>
      <c r="G89" s="24">
        <v>13275.124662903458</v>
      </c>
      <c r="H89" s="24">
        <v>17701.47650019552</v>
      </c>
      <c r="I89" s="24">
        <v>17506.722602533442</v>
      </c>
      <c r="J89" s="24">
        <v>16915.742046139156</v>
      </c>
      <c r="K89" s="24">
        <v>18597.110376705783</v>
      </c>
      <c r="L89" s="24">
        <v>14319.029978671062</v>
      </c>
      <c r="M89" s="24">
        <v>15175.520472476403</v>
      </c>
      <c r="N89" s="24">
        <v>16979.148126321958</v>
      </c>
      <c r="O89" s="24">
        <v>18999.014755919019</v>
      </c>
      <c r="P89" s="24">
        <v>21125.42113703525</v>
      </c>
      <c r="Q89" s="24">
        <v>20796.729646072057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25">
      <c r="A90" s="27" t="s">
        <v>375</v>
      </c>
      <c r="B90" s="26">
        <v>2841.95742907151</v>
      </c>
      <c r="C90" s="26">
        <v>2102.0536651605521</v>
      </c>
      <c r="D90" s="26">
        <v>2206.4499999999998</v>
      </c>
      <c r="E90" s="26">
        <v>2800.2280287624644</v>
      </c>
      <c r="F90" s="26">
        <v>2438.9606174842102</v>
      </c>
      <c r="G90" s="26">
        <v>2665.4</v>
      </c>
      <c r="H90" s="26">
        <v>3456.1632227708401</v>
      </c>
      <c r="I90" s="26">
        <v>3822.2556192206862</v>
      </c>
      <c r="J90" s="26">
        <v>3610.60272644106</v>
      </c>
      <c r="K90" s="26">
        <v>3790.9605664763531</v>
      </c>
      <c r="L90" s="26">
        <v>3456.2064014913376</v>
      </c>
      <c r="M90" s="26">
        <v>3571.95174860001</v>
      </c>
      <c r="N90" s="26">
        <v>3472.0929962970599</v>
      </c>
      <c r="O90" s="26">
        <v>3592.3194244127635</v>
      </c>
      <c r="P90" s="26">
        <v>3953.9223453116438</v>
      </c>
      <c r="Q90" s="26">
        <v>2461.5706517333524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25">
      <c r="A91" s="27" t="s">
        <v>394</v>
      </c>
      <c r="B91" s="26">
        <v>176.5</v>
      </c>
      <c r="C91" s="26">
        <v>207.8</v>
      </c>
      <c r="D91" s="26">
        <v>259.5</v>
      </c>
      <c r="E91" s="26">
        <v>374.5</v>
      </c>
      <c r="F91" s="26">
        <v>254</v>
      </c>
      <c r="G91" s="26">
        <v>388.7</v>
      </c>
      <c r="H91" s="26">
        <v>445</v>
      </c>
      <c r="I91" s="26">
        <v>653</v>
      </c>
      <c r="J91" s="26">
        <v>341.8</v>
      </c>
      <c r="K91" s="26">
        <v>328.8</v>
      </c>
      <c r="L91" s="26">
        <v>327.60000000000002</v>
      </c>
      <c r="M91" s="26">
        <v>507.1</v>
      </c>
      <c r="N91" s="26">
        <v>586.6</v>
      </c>
      <c r="O91" s="26">
        <v>967.2</v>
      </c>
      <c r="P91" s="26">
        <v>645</v>
      </c>
      <c r="Q91" s="26">
        <v>417.3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25">
      <c r="A92" s="27" t="s">
        <v>397</v>
      </c>
      <c r="B92" s="24">
        <v>2645.0657350963656</v>
      </c>
      <c r="C92" s="24">
        <v>2939.3672308531254</v>
      </c>
      <c r="D92" s="24">
        <v>3983.5468628202539</v>
      </c>
      <c r="E92" s="24">
        <v>4466.2077985245614</v>
      </c>
      <c r="F92" s="24">
        <v>4260.5345752126841</v>
      </c>
      <c r="G92" s="24">
        <v>4814.770909523806</v>
      </c>
      <c r="H92" s="24">
        <v>6086.8428623173641</v>
      </c>
      <c r="I92" s="24">
        <v>6100.9859442897168</v>
      </c>
      <c r="J92" s="24">
        <v>6404.5745728157208</v>
      </c>
      <c r="K92" s="24">
        <v>6899.5</v>
      </c>
      <c r="L92" s="24">
        <v>7266.7875617369837</v>
      </c>
      <c r="M92" s="24">
        <v>8021.0363932340779</v>
      </c>
      <c r="N92" s="24">
        <v>9218.3827619461026</v>
      </c>
      <c r="O92" s="24">
        <v>9115.4722640659493</v>
      </c>
      <c r="P92" s="24">
        <v>8987.0023074675519</v>
      </c>
      <c r="Q92" s="24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25">
      <c r="A93" s="27" t="s">
        <v>400</v>
      </c>
      <c r="B93" s="26">
        <v>3685.2</v>
      </c>
      <c r="C93" s="26">
        <v>3659.6</v>
      </c>
      <c r="D93" s="26">
        <v>4443.3999999999996</v>
      </c>
      <c r="E93" s="26">
        <v>5177.5</v>
      </c>
      <c r="F93" s="26">
        <v>3245.5</v>
      </c>
      <c r="G93" s="26">
        <v>4296.8999999999996</v>
      </c>
      <c r="H93" s="26">
        <v>4470.2</v>
      </c>
      <c r="I93" s="26">
        <v>4537.3999999999996</v>
      </c>
      <c r="J93" s="26">
        <v>4461</v>
      </c>
      <c r="K93" s="26">
        <v>4268.3</v>
      </c>
      <c r="L93" s="26">
        <v>3952.6</v>
      </c>
      <c r="M93" s="26">
        <v>3491</v>
      </c>
      <c r="N93" s="26">
        <v>4009</v>
      </c>
      <c r="O93" s="26">
        <v>4327.8</v>
      </c>
      <c r="P93" s="26">
        <v>4296.3</v>
      </c>
      <c r="Q93" s="26">
        <v>3966.1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25">
      <c r="A94" s="27" t="s">
        <v>402</v>
      </c>
      <c r="B94" s="24">
        <v>14989.407043485318</v>
      </c>
      <c r="C94" s="24">
        <v>16486.794525179408</v>
      </c>
      <c r="D94" s="24">
        <v>18356.869538737592</v>
      </c>
      <c r="E94" s="24">
        <v>18249.130197809754</v>
      </c>
      <c r="F94" s="24">
        <v>13271.772317231835</v>
      </c>
      <c r="G94" s="24">
        <v>14899.893087734477</v>
      </c>
      <c r="H94" s="24">
        <v>15453.016542667732</v>
      </c>
      <c r="I94" s="24">
        <v>14255.884474925591</v>
      </c>
      <c r="J94" s="24">
        <v>15561.852287027834</v>
      </c>
      <c r="K94" s="24">
        <v>15700.387860146911</v>
      </c>
      <c r="L94" s="24">
        <v>14177.169575838381</v>
      </c>
      <c r="M94" s="24">
        <v>13928.62328787592</v>
      </c>
      <c r="N94" s="24">
        <v>14559.129486674912</v>
      </c>
      <c r="O94" s="24">
        <v>15735.912604047649</v>
      </c>
      <c r="P94" s="24">
        <v>15124.727084090935</v>
      </c>
      <c r="Q94" s="24">
        <v>10545.196113477343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25">
      <c r="A95" s="27" t="s">
        <v>403</v>
      </c>
      <c r="B95" s="26">
        <v>451.07799881396198</v>
      </c>
      <c r="C95" s="26">
        <v>458.96409230639603</v>
      </c>
      <c r="D95" s="26">
        <v>447.15775481091998</v>
      </c>
      <c r="E95" s="26">
        <v>468.95689052091996</v>
      </c>
      <c r="F95" s="26">
        <v>344.16557746091996</v>
      </c>
      <c r="G95" s="26">
        <v>295.19994757742296</v>
      </c>
      <c r="H95" s="26">
        <v>283.60000000000002</v>
      </c>
      <c r="I95" s="26">
        <v>234.19039890304779</v>
      </c>
      <c r="J95" s="26">
        <v>227.1201659338507</v>
      </c>
      <c r="K95" s="26">
        <v>218.24355507956648</v>
      </c>
      <c r="L95" s="26">
        <v>185.48028341780631</v>
      </c>
      <c r="M95" s="26">
        <v>173.79150769540212</v>
      </c>
      <c r="N95" s="26">
        <v>205.45846659834021</v>
      </c>
      <c r="O95" s="26">
        <v>225.9216313356757</v>
      </c>
      <c r="P95" s="26">
        <v>230.82132597424362</v>
      </c>
      <c r="Q95" s="26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25">
      <c r="A96" s="27" t="s">
        <v>406</v>
      </c>
      <c r="B96" s="24">
        <v>35752.006896851017</v>
      </c>
      <c r="C96" s="24">
        <v>37647.663704793413</v>
      </c>
      <c r="D96" s="24">
        <v>42020.450817032986</v>
      </c>
      <c r="E96" s="24">
        <v>46835.207566719844</v>
      </c>
      <c r="F96" s="24">
        <v>31611.761634135095</v>
      </c>
      <c r="G96" s="24">
        <v>42290.611746118244</v>
      </c>
      <c r="H96" s="24">
        <v>41710.36879986275</v>
      </c>
      <c r="I96" s="24">
        <v>42939.948993154947</v>
      </c>
      <c r="J96" s="24">
        <v>39550.076993400849</v>
      </c>
      <c r="K96" s="24">
        <v>39582.884112760854</v>
      </c>
      <c r="L96" s="24">
        <v>35398.030778544722</v>
      </c>
      <c r="M96" s="24">
        <v>31711.1031127389</v>
      </c>
      <c r="N96" s="24">
        <v>34151.759885993597</v>
      </c>
      <c r="O96" s="24">
        <v>28971.140706672631</v>
      </c>
      <c r="P96" s="24">
        <v>26202.738720330348</v>
      </c>
      <c r="Q96" s="24">
        <v>20860.888170910079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25">
      <c r="A97" s="27" t="s">
        <v>407</v>
      </c>
      <c r="B97" s="26">
        <v>469.8166431593794</v>
      </c>
      <c r="C97" s="26">
        <v>527.64456981664318</v>
      </c>
      <c r="D97" s="26">
        <v>660.64903061812925</v>
      </c>
      <c r="E97" s="26">
        <v>835.66573925238561</v>
      </c>
      <c r="F97" s="26">
        <v>795.07042253521138</v>
      </c>
      <c r="G97" s="26">
        <v>1118.5999999999999</v>
      </c>
      <c r="H97" s="26">
        <v>1277.4647887323945</v>
      </c>
      <c r="I97" s="26">
        <v>1447.8873239436618</v>
      </c>
      <c r="J97" s="26">
        <v>1409.8591549295777</v>
      </c>
      <c r="K97" s="26">
        <v>1601.4084507042255</v>
      </c>
      <c r="L97" s="26">
        <v>1235.4929577464791</v>
      </c>
      <c r="M97" s="26">
        <v>1247.4647887323945</v>
      </c>
      <c r="N97" s="26">
        <v>1255.4929577464791</v>
      </c>
      <c r="O97" s="26">
        <v>1334.5070422535211</v>
      </c>
      <c r="P97" s="26">
        <v>1473.0985915492959</v>
      </c>
      <c r="Q97" s="26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25">
      <c r="A98" s="27" t="s">
        <v>410</v>
      </c>
      <c r="B98" s="24">
        <v>1024.3972584854309</v>
      </c>
      <c r="C98" s="24">
        <v>1460.979121554645</v>
      </c>
      <c r="D98" s="24">
        <v>1739.6489027602929</v>
      </c>
      <c r="E98" s="24">
        <v>2245.59333549334</v>
      </c>
      <c r="F98" s="24">
        <v>2170.75033336565</v>
      </c>
      <c r="G98" s="24">
        <v>2283.3847334792399</v>
      </c>
      <c r="H98" s="24">
        <v>2209.0370014259033</v>
      </c>
      <c r="I98" s="24">
        <v>2585.5267946219942</v>
      </c>
      <c r="J98" s="24">
        <v>2853.227509482635</v>
      </c>
      <c r="K98" s="24">
        <v>3928.7504463362598</v>
      </c>
      <c r="L98" s="24">
        <v>3516.8766096021768</v>
      </c>
      <c r="M98" s="24">
        <v>3275.5948448672361</v>
      </c>
      <c r="N98" s="24">
        <v>3458.4019782604246</v>
      </c>
      <c r="O98" s="24">
        <v>4011.7096696875601</v>
      </c>
      <c r="P98" s="24">
        <v>3973.78796136548</v>
      </c>
      <c r="Q98" s="24">
        <v>3355.3054054837098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25">
      <c r="A99" s="27" t="s">
        <v>411</v>
      </c>
      <c r="B99" s="26">
        <v>737.66873840036146</v>
      </c>
      <c r="C99" s="26">
        <v>992.84980516890857</v>
      </c>
      <c r="D99" s="26">
        <v>1130.9169596434756</v>
      </c>
      <c r="E99" s="26">
        <v>1286.8644396525767</v>
      </c>
      <c r="F99" s="26">
        <v>1084.6366662716414</v>
      </c>
      <c r="G99" s="26">
        <v>1649.8803917667949</v>
      </c>
      <c r="H99" s="26">
        <v>1743.3</v>
      </c>
      <c r="I99" s="26">
        <v>2129.5027800780786</v>
      </c>
      <c r="J99" s="26">
        <v>2269.7285675581538</v>
      </c>
      <c r="K99" s="26">
        <v>2131.5511956552646</v>
      </c>
      <c r="L99" s="26">
        <v>1951.6373060340356</v>
      </c>
      <c r="M99" s="26">
        <v>1550.6070832239379</v>
      </c>
      <c r="N99" s="26">
        <v>1622.9230076108138</v>
      </c>
      <c r="O99" s="26">
        <v>1958.84033171649</v>
      </c>
      <c r="P99" s="26">
        <v>2200.0203670144883</v>
      </c>
      <c r="Q99" s="26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25">
      <c r="A100" s="27" t="s">
        <v>414</v>
      </c>
      <c r="B100" s="24"/>
      <c r="C100" s="24">
        <v>0.4</v>
      </c>
      <c r="D100" s="24">
        <v>0.81644355060990526</v>
      </c>
      <c r="E100" s="24">
        <v>1.2841857420639453</v>
      </c>
      <c r="F100" s="24">
        <v>1.0148682686705581</v>
      </c>
      <c r="G100" s="24">
        <v>1.3249309896669801</v>
      </c>
      <c r="H100" s="24">
        <v>1.7261953766599523</v>
      </c>
      <c r="I100" s="24">
        <v>2.7454825088126058</v>
      </c>
      <c r="J100" s="24">
        <v>3.8473302947165351</v>
      </c>
      <c r="K100" s="24">
        <v>2.3559971227707353</v>
      </c>
      <c r="L100" s="24">
        <v>2.057333053103918</v>
      </c>
      <c r="M100" s="24">
        <v>2.4518941146404689</v>
      </c>
      <c r="N100" s="24">
        <v>2.3860301362531651</v>
      </c>
      <c r="O100" s="24">
        <v>2.3349741028823439</v>
      </c>
      <c r="P100" s="24">
        <v>2.278123663088178</v>
      </c>
      <c r="Q100" s="24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25">
      <c r="A101" s="27" t="s">
        <v>418</v>
      </c>
      <c r="B101" s="26">
        <v>23919.4</v>
      </c>
      <c r="C101" s="26">
        <v>25858.2</v>
      </c>
      <c r="D101" s="26">
        <v>33422.800000000003</v>
      </c>
      <c r="E101" s="26">
        <v>44695.1</v>
      </c>
      <c r="F101" s="26">
        <v>28700.1</v>
      </c>
      <c r="G101" s="26">
        <v>38987.199999999997</v>
      </c>
      <c r="H101" s="26">
        <v>36978</v>
      </c>
      <c r="I101" s="26">
        <v>41444.699999999997</v>
      </c>
      <c r="J101" s="26">
        <v>37586.800000000003</v>
      </c>
      <c r="K101" s="26">
        <v>38137.5</v>
      </c>
      <c r="L101" s="26">
        <v>34143.9</v>
      </c>
      <c r="M101" s="26">
        <v>27427</v>
      </c>
      <c r="N101" s="26">
        <v>24784.5</v>
      </c>
      <c r="O101" s="26">
        <v>27978.5</v>
      </c>
      <c r="P101" s="26">
        <v>27065.3</v>
      </c>
      <c r="Q101" s="26">
        <v>25139.5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25">
      <c r="A102" s="27" t="s">
        <v>419</v>
      </c>
      <c r="B102" s="24">
        <v>66.917504957893868</v>
      </c>
      <c r="C102" s="24">
        <v>90.116896082654875</v>
      </c>
      <c r="D102" s="24">
        <v>43.347424412658953</v>
      </c>
      <c r="E102" s="24">
        <v>42.577817501428093</v>
      </c>
      <c r="F102" s="24">
        <v>42.058301217601148</v>
      </c>
      <c r="G102" s="24">
        <v>41.264848380325006</v>
      </c>
      <c r="H102" s="24">
        <v>39.68497041209158</v>
      </c>
      <c r="I102" s="24">
        <v>37.759263669984421</v>
      </c>
      <c r="J102" s="24">
        <v>48.3</v>
      </c>
      <c r="K102" s="24">
        <v>35.252297936368421</v>
      </c>
      <c r="L102" s="24">
        <v>36.749562513985438</v>
      </c>
      <c r="M102" s="24">
        <v>39.157717301406372</v>
      </c>
      <c r="N102" s="24">
        <v>42.209812827227154</v>
      </c>
      <c r="O102" s="24">
        <v>70.2960973817449</v>
      </c>
      <c r="P102" s="24">
        <v>75.107077650886268</v>
      </c>
      <c r="Q102" s="24">
        <v>54.0854791525745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25">
      <c r="A103" s="27" t="s">
        <v>421</v>
      </c>
      <c r="B103" s="26">
        <v>2259.9315068493152</v>
      </c>
      <c r="C103" s="26">
        <v>3179.1026297898802</v>
      </c>
      <c r="D103" s="26">
        <v>3457.958243019677</v>
      </c>
      <c r="E103" s="26">
        <v>4584.5087528585409</v>
      </c>
      <c r="F103" s="26">
        <v>3266.8</v>
      </c>
      <c r="G103" s="26">
        <v>4225.3727140423061</v>
      </c>
      <c r="H103" s="26">
        <v>5081.852674062703</v>
      </c>
      <c r="I103" s="26">
        <v>4080.5081781030194</v>
      </c>
      <c r="J103" s="26">
        <v>1281.7010202524862</v>
      </c>
      <c r="K103" s="26">
        <v>1666.1287065931726</v>
      </c>
      <c r="L103" s="26">
        <v>1649.0204812913225</v>
      </c>
      <c r="M103" s="26">
        <v>1226.9454716545858</v>
      </c>
      <c r="N103" s="26">
        <v>1309.7597835332938</v>
      </c>
      <c r="O103" s="26">
        <v>1243.7546316958967</v>
      </c>
      <c r="P103" s="26">
        <v>1175.4759125993655</v>
      </c>
      <c r="Q103" s="26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25">
      <c r="A104" s="27" t="s">
        <v>424</v>
      </c>
      <c r="B104" s="24">
        <v>60.572638559780906</v>
      </c>
      <c r="C104" s="24">
        <v>56.555300359780901</v>
      </c>
      <c r="D104" s="24">
        <v>139.31334335978099</v>
      </c>
      <c r="E104" s="24">
        <v>146.529916859781</v>
      </c>
      <c r="F104" s="24">
        <v>135.092949</v>
      </c>
      <c r="G104" s="24">
        <v>150.5</v>
      </c>
      <c r="H104" s="24">
        <v>169.136662</v>
      </c>
      <c r="I104" s="24">
        <v>181.32028099999999</v>
      </c>
      <c r="J104" s="24">
        <v>184.536235</v>
      </c>
      <c r="K104" s="24">
        <v>158.78013899999999</v>
      </c>
      <c r="L104" s="24">
        <v>188.949106</v>
      </c>
      <c r="M104" s="24">
        <v>166.29671200000001</v>
      </c>
      <c r="N104" s="24">
        <v>206.93536499999999</v>
      </c>
      <c r="O104" s="24">
        <v>213.521435</v>
      </c>
      <c r="P104" s="24">
        <v>269.76297199999999</v>
      </c>
      <c r="Q104" s="24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25">
      <c r="A105" s="27" t="s">
        <v>427</v>
      </c>
      <c r="B105" s="26">
        <v>36.514396855942998</v>
      </c>
      <c r="C105" s="26">
        <v>35.607282744801999</v>
      </c>
      <c r="D105" s="26">
        <v>41.549992362244062</v>
      </c>
      <c r="E105" s="26">
        <v>47.848016196472891</v>
      </c>
      <c r="F105" s="26">
        <v>40.536731389974193</v>
      </c>
      <c r="G105" s="26">
        <v>55.840644579026318</v>
      </c>
      <c r="H105" s="26">
        <v>51.306660179985194</v>
      </c>
      <c r="I105" s="26">
        <v>56.8</v>
      </c>
      <c r="J105" s="26">
        <v>72.49282624499979</v>
      </c>
      <c r="K105" s="26">
        <v>57.2801600060399</v>
      </c>
      <c r="L105" s="26">
        <v>67.485042196000009</v>
      </c>
      <c r="M105" s="26">
        <v>81.03562362000001</v>
      </c>
      <c r="N105" s="26">
        <v>83.168195433799994</v>
      </c>
      <c r="O105" s="26">
        <v>105.90171484031541</v>
      </c>
      <c r="P105" s="26">
        <v>167.03872746799999</v>
      </c>
      <c r="Q105" s="26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25">
      <c r="A106" s="27" t="s">
        <v>430</v>
      </c>
      <c r="B106" s="24"/>
      <c r="C106" s="24"/>
      <c r="D106" s="24"/>
      <c r="E106" s="24">
        <v>2320.8963935850443</v>
      </c>
      <c r="F106" s="24">
        <v>1956.0117358034483</v>
      </c>
      <c r="G106" s="24">
        <v>1828.0424122655113</v>
      </c>
      <c r="H106" s="24">
        <v>2251.3573235254307</v>
      </c>
      <c r="I106" s="24">
        <v>2297.99767372209</v>
      </c>
      <c r="J106" s="24">
        <v>2233.1607190484201</v>
      </c>
      <c r="K106" s="24">
        <v>2472.0526569666295</v>
      </c>
      <c r="L106" s="24">
        <v>2139.3761314959274</v>
      </c>
      <c r="M106" s="24">
        <v>2111.384006535242</v>
      </c>
      <c r="N106" s="24">
        <v>2339.9420691492332</v>
      </c>
      <c r="O106" s="24">
        <v>2503.4519934432278</v>
      </c>
      <c r="P106" s="24">
        <v>2385.279373836584</v>
      </c>
      <c r="Q106" s="24">
        <v>1601.8429098809138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25">
      <c r="A107" s="27" t="s">
        <v>431</v>
      </c>
      <c r="B107" s="26">
        <v>437.65285979999999</v>
      </c>
      <c r="C107" s="26">
        <v>476.66041494999996</v>
      </c>
      <c r="D107" s="26">
        <v>579.86</v>
      </c>
      <c r="E107" s="26">
        <v>498.71</v>
      </c>
      <c r="F107" s="26">
        <v>383.10577585000004</v>
      </c>
      <c r="G107" s="26">
        <v>650.32815151663249</v>
      </c>
      <c r="H107" s="26">
        <v>1521.1610420309999</v>
      </c>
      <c r="I107" s="26">
        <v>1148.4280364250003</v>
      </c>
      <c r="J107" s="26">
        <v>1127.5673260319998</v>
      </c>
      <c r="K107" s="26">
        <v>1284.1511822330001</v>
      </c>
      <c r="L107" s="26">
        <v>1448.2083976399999</v>
      </c>
      <c r="M107" s="26">
        <v>1164.46330928</v>
      </c>
      <c r="N107" s="26">
        <v>1306.9300223299999</v>
      </c>
      <c r="O107" s="26">
        <v>1154.7501714578327</v>
      </c>
      <c r="P107" s="26">
        <v>734.75418803896628</v>
      </c>
      <c r="Q107" s="26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25">
      <c r="A108" s="27" t="s">
        <v>433</v>
      </c>
      <c r="B108" s="24">
        <v>0.8</v>
      </c>
      <c r="C108" s="24">
        <v>0.68521616567166899</v>
      </c>
      <c r="D108" s="24">
        <v>1.0842715641552616</v>
      </c>
      <c r="E108" s="24">
        <v>1.0160072652107093</v>
      </c>
      <c r="F108" s="24">
        <v>0.85750920631868766</v>
      </c>
      <c r="G108" s="24">
        <v>3.6139809567330015</v>
      </c>
      <c r="H108" s="24">
        <v>4.469546750970566</v>
      </c>
      <c r="I108" s="24">
        <v>3.5355470601826351</v>
      </c>
      <c r="J108" s="24">
        <v>1.7602937338620008</v>
      </c>
      <c r="K108" s="24">
        <v>1.8329419940610747</v>
      </c>
      <c r="L108" s="24">
        <v>1.0722817021559747</v>
      </c>
      <c r="M108" s="24">
        <v>0.80763036903582808</v>
      </c>
      <c r="N108" s="24">
        <v>0.63514227242688148</v>
      </c>
      <c r="O108" s="24">
        <v>0.60885649214536441</v>
      </c>
      <c r="P108" s="24">
        <v>0.59324067903987043</v>
      </c>
      <c r="Q108" s="24">
        <v>0.49951261120934598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25">
      <c r="A109" s="27" t="s">
        <v>435</v>
      </c>
      <c r="B109" s="26">
        <v>11.058807956308074</v>
      </c>
      <c r="C109" s="26">
        <v>15.046903354336944</v>
      </c>
      <c r="D109" s="26">
        <v>20.162897687313453</v>
      </c>
      <c r="E109" s="26">
        <v>19.194429999999997</v>
      </c>
      <c r="F109" s="26">
        <v>14.947526188398362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25">
      <c r="A110" s="27" t="s">
        <v>438</v>
      </c>
      <c r="B110" s="24">
        <v>116</v>
      </c>
      <c r="C110" s="24">
        <v>128</v>
      </c>
      <c r="D110" s="24">
        <v>25.2</v>
      </c>
      <c r="E110" s="24">
        <v>117.8</v>
      </c>
      <c r="F110" s="24">
        <v>262</v>
      </c>
      <c r="G110" s="24">
        <v>262.5</v>
      </c>
      <c r="H110" s="24">
        <v>30</v>
      </c>
      <c r="I110" s="24">
        <v>109.5</v>
      </c>
      <c r="J110" s="24">
        <v>131.4</v>
      </c>
      <c r="K110" s="24">
        <v>33</v>
      </c>
      <c r="L110" s="24">
        <v>33</v>
      </c>
      <c r="M110" s="24">
        <v>33</v>
      </c>
      <c r="N110" s="24">
        <v>41.3</v>
      </c>
      <c r="O110" s="24">
        <v>51.6</v>
      </c>
      <c r="P110" s="24"/>
      <c r="Q110" s="24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25">
      <c r="A111" s="27" t="s">
        <v>442</v>
      </c>
      <c r="B111" s="26">
        <v>1577.1961616134286</v>
      </c>
      <c r="C111" s="26">
        <v>1936.6325135521133</v>
      </c>
      <c r="D111" s="26">
        <v>2332.6286414470064</v>
      </c>
      <c r="E111" s="26">
        <v>2850.9479246011733</v>
      </c>
      <c r="F111" s="26">
        <v>2078.4128617665247</v>
      </c>
      <c r="G111" s="26">
        <v>2398.48418511111</v>
      </c>
      <c r="H111" s="26">
        <v>3046.8900221431923</v>
      </c>
      <c r="I111" s="26">
        <v>3480.0550836446723</v>
      </c>
      <c r="J111" s="26">
        <v>4274.3679065935394</v>
      </c>
      <c r="K111" s="26">
        <v>4764.8487198774037</v>
      </c>
      <c r="L111" s="26">
        <v>3909.6474281162782</v>
      </c>
      <c r="M111" s="26">
        <v>4282.9021879082538</v>
      </c>
      <c r="N111" s="26">
        <v>5523.5575720362876</v>
      </c>
      <c r="O111" s="26">
        <v>6845.651079828308</v>
      </c>
      <c r="P111" s="26">
        <v>7839.5108074826967</v>
      </c>
      <c r="Q111" s="26">
        <v>7805.0883020587844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25">
      <c r="A112" s="27" t="s">
        <v>443</v>
      </c>
      <c r="B112" s="24">
        <v>2588.9039835866829</v>
      </c>
      <c r="C112" s="24">
        <v>2815.5833290944101</v>
      </c>
      <c r="D112" s="24">
        <v>3412.2452087265929</v>
      </c>
      <c r="E112" s="24">
        <v>4321.0078770476493</v>
      </c>
      <c r="F112" s="24">
        <v>3301.7288650745572</v>
      </c>
      <c r="G112" s="24">
        <v>3542.4885559020368</v>
      </c>
      <c r="H112" s="24">
        <v>4062.0420768447534</v>
      </c>
      <c r="I112" s="24">
        <v>4343.1710284951769</v>
      </c>
      <c r="J112" s="24">
        <v>5041.0206223701653</v>
      </c>
      <c r="K112" s="24">
        <v>5477.1444993731511</v>
      </c>
      <c r="L112" s="24">
        <v>4688.9352321830747</v>
      </c>
      <c r="M112" s="24">
        <v>4394.1726877664241</v>
      </c>
      <c r="N112" s="24">
        <v>5084.7080095436741</v>
      </c>
      <c r="O112" s="24">
        <v>5756.0191479256127</v>
      </c>
      <c r="P112" s="24">
        <v>5224.7480710737709</v>
      </c>
      <c r="Q112" s="24">
        <v>6110.2318844090405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25">
      <c r="A113" s="27" t="s">
        <v>444</v>
      </c>
      <c r="B113" s="26">
        <v>117.7</v>
      </c>
      <c r="C113" s="26">
        <v>145.10517540802994</v>
      </c>
      <c r="D113" s="26">
        <v>238.62458369086133</v>
      </c>
      <c r="E113" s="26">
        <v>361.18641031126589</v>
      </c>
      <c r="F113" s="26">
        <v>192.08670691066379</v>
      </c>
      <c r="G113" s="26">
        <v>301.28654027870971</v>
      </c>
      <c r="H113" s="26">
        <v>444.68518579238179</v>
      </c>
      <c r="I113" s="26">
        <v>445.69611199747493</v>
      </c>
      <c r="J113" s="26">
        <v>463.31147508418064</v>
      </c>
      <c r="K113" s="26">
        <v>427.11411531180079</v>
      </c>
      <c r="L113" s="26">
        <v>240.46459783193419</v>
      </c>
      <c r="M113" s="26">
        <v>244.55128510217457</v>
      </c>
      <c r="N113" s="26">
        <v>392.36124131447241</v>
      </c>
      <c r="O113" s="26">
        <v>370.69498608804747</v>
      </c>
      <c r="P113" s="26">
        <v>424.13896727462043</v>
      </c>
      <c r="Q113" s="26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25">
      <c r="A114" s="27" t="s">
        <v>447</v>
      </c>
      <c r="B114" s="24">
        <v>29.937189701004982</v>
      </c>
      <c r="C114" s="24">
        <v>30.834276635993092</v>
      </c>
      <c r="D114" s="24">
        <v>31.899683832592032</v>
      </c>
      <c r="E114" s="24">
        <v>28.246177932228655</v>
      </c>
      <c r="F114" s="24">
        <v>31.110376500867829</v>
      </c>
      <c r="G114" s="24">
        <v>32.802722782751978</v>
      </c>
      <c r="H114" s="24">
        <v>17.842859020351035</v>
      </c>
      <c r="I114" s="24">
        <v>19.756141039898157</v>
      </c>
      <c r="J114" s="24">
        <v>18.807996184312049</v>
      </c>
      <c r="K114" s="24">
        <v>20.975704415902573</v>
      </c>
      <c r="L114" s="24">
        <v>23.0335490476795</v>
      </c>
      <c r="M114" s="24">
        <v>19.555546196663201</v>
      </c>
      <c r="N114" s="24">
        <v>23.9787116155854</v>
      </c>
      <c r="O114" s="24">
        <v>28.029481765116902</v>
      </c>
      <c r="P114" s="24">
        <v>30.325033237775301</v>
      </c>
      <c r="Q114" s="24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25">
      <c r="A115" s="27" t="s">
        <v>449</v>
      </c>
      <c r="B115" s="26">
        <v>4055.5700545750974</v>
      </c>
      <c r="C115" s="26">
        <v>4152.8091771699792</v>
      </c>
      <c r="D115" s="26">
        <v>7145.0176091146795</v>
      </c>
      <c r="E115" s="26">
        <v>6765.5801133420337</v>
      </c>
      <c r="F115" s="26">
        <v>4408.0975212576732</v>
      </c>
      <c r="G115" s="26">
        <v>4879.8</v>
      </c>
      <c r="H115" s="26">
        <v>5062.372590117031</v>
      </c>
      <c r="I115" s="26">
        <v>4455.7139057145187</v>
      </c>
      <c r="J115" s="26">
        <v>4665.2944697561734</v>
      </c>
      <c r="K115" s="26">
        <v>4772.9421160382535</v>
      </c>
      <c r="L115" s="26">
        <v>4198.9735048016346</v>
      </c>
      <c r="M115" s="26">
        <v>4159.7454097498694</v>
      </c>
      <c r="N115" s="26">
        <v>4484.5220367173788</v>
      </c>
      <c r="O115" s="26">
        <v>5086.7659048853384</v>
      </c>
      <c r="P115" s="26">
        <v>5230.7089689035547</v>
      </c>
      <c r="Q115" s="26">
        <v>3201.9280851306239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25">
      <c r="A116" s="27" t="s">
        <v>451</v>
      </c>
      <c r="B116" s="24">
        <v>22.031492246718702</v>
      </c>
      <c r="C116" s="24">
        <v>25.991283632031298</v>
      </c>
      <c r="D116" s="24">
        <v>28.795926139843697</v>
      </c>
      <c r="E116" s="24">
        <v>40.502930874218706</v>
      </c>
      <c r="F116" s="24">
        <v>36.524766531250002</v>
      </c>
      <c r="G116" s="24">
        <v>40.016617271874999</v>
      </c>
      <c r="H116" s="24">
        <v>94.7</v>
      </c>
      <c r="I116" s="24">
        <v>150.342848687821</v>
      </c>
      <c r="J116" s="24">
        <v>173.755414469914</v>
      </c>
      <c r="K116" s="24">
        <v>214.53941546329702</v>
      </c>
      <c r="L116" s="24">
        <v>241.776086213448</v>
      </c>
      <c r="M116" s="24">
        <v>273.22537440905643</v>
      </c>
      <c r="N116" s="24">
        <v>176.70300571810424</v>
      </c>
      <c r="O116" s="24">
        <v>144.64135374349488</v>
      </c>
      <c r="P116" s="24">
        <v>150.11427146724313</v>
      </c>
      <c r="Q116" s="24">
        <v>84.408981408407513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25">
      <c r="A117" s="27" t="s">
        <v>454</v>
      </c>
      <c r="B117" s="26">
        <v>35.1</v>
      </c>
      <c r="C117" s="26">
        <v>39.090431477490952</v>
      </c>
      <c r="D117" s="26">
        <v>25.893720263691126</v>
      </c>
      <c r="E117" s="26">
        <v>32.424809266289301</v>
      </c>
      <c r="F117" s="26">
        <v>19.610903961645871</v>
      </c>
      <c r="G117" s="26">
        <v>7.2282780021457178</v>
      </c>
      <c r="H117" s="26">
        <v>10.153303780294218</v>
      </c>
      <c r="I117" s="26">
        <v>2.5679340191854849</v>
      </c>
      <c r="J117" s="26">
        <v>1.3632093533963101</v>
      </c>
      <c r="K117" s="26">
        <v>3.8600572028438447</v>
      </c>
      <c r="L117" s="26">
        <v>14.082520814308563</v>
      </c>
      <c r="M117" s="26">
        <v>18.891695863097937</v>
      </c>
      <c r="N117" s="26">
        <v>21.811662721693722</v>
      </c>
      <c r="O117" s="26">
        <v>29.338144481022137</v>
      </c>
      <c r="P117" s="26"/>
      <c r="Q117" s="26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25">
      <c r="A118" s="27" t="s">
        <v>458</v>
      </c>
      <c r="B118" s="24">
        <v>328.47106623750017</v>
      </c>
      <c r="C118" s="24">
        <v>402.54164696255714</v>
      </c>
      <c r="D118" s="24">
        <v>431.95760225234244</v>
      </c>
      <c r="E118" s="24">
        <v>522.75583630761241</v>
      </c>
      <c r="F118" s="24">
        <v>463.39095234830091</v>
      </c>
      <c r="G118" s="24">
        <v>384.08411015063467</v>
      </c>
      <c r="H118" s="24">
        <v>446.86125083175955</v>
      </c>
      <c r="I118" s="24">
        <v>476.60704428003368</v>
      </c>
      <c r="J118" s="24">
        <v>532.30922855886831</v>
      </c>
      <c r="K118" s="24">
        <v>584.34021763825467</v>
      </c>
      <c r="L118" s="24">
        <v>613.88652043129366</v>
      </c>
      <c r="M118" s="24">
        <v>885.12333585312274</v>
      </c>
      <c r="N118" s="24">
        <v>1029.4963013291497</v>
      </c>
      <c r="O118" s="24">
        <v>1259.5841970406846</v>
      </c>
      <c r="P118" s="24">
        <v>1218.3113829523588</v>
      </c>
      <c r="Q118" s="24">
        <v>713.12475303737551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25">
      <c r="A119" s="27" t="s">
        <v>459</v>
      </c>
      <c r="B119" s="26">
        <v>3.2</v>
      </c>
      <c r="C119" s="26">
        <v>2.7855029999999998</v>
      </c>
      <c r="D119" s="26">
        <v>2.6368947599999997</v>
      </c>
      <c r="E119" s="26">
        <v>2.2590512</v>
      </c>
      <c r="F119" s="26">
        <v>2.32299415805719</v>
      </c>
      <c r="G119" s="26">
        <v>2.66991915170223</v>
      </c>
      <c r="H119" s="26">
        <v>2.7847058586926896</v>
      </c>
      <c r="I119" s="26">
        <v>2.9104616811915598</v>
      </c>
      <c r="J119" s="26">
        <v>3.5834692954545502</v>
      </c>
      <c r="K119" s="26">
        <v>4.1446963739860099</v>
      </c>
      <c r="L119" s="26">
        <v>4.1535754262594899</v>
      </c>
      <c r="M119" s="26">
        <v>4.1442500000000004</v>
      </c>
      <c r="N119" s="26">
        <v>14.5723453461795</v>
      </c>
      <c r="O119" s="26">
        <v>12.456038990291299</v>
      </c>
      <c r="P119" s="26"/>
      <c r="Q119" s="26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25">
      <c r="A120" s="27" t="s">
        <v>463</v>
      </c>
      <c r="B120" s="24"/>
      <c r="C120" s="24"/>
      <c r="D120" s="24"/>
      <c r="E120" s="24"/>
      <c r="F120" s="24"/>
      <c r="G120" s="24"/>
      <c r="H120" s="24"/>
      <c r="I120" s="24">
        <v>8.7364512121291273</v>
      </c>
      <c r="J120" s="24">
        <v>30.261478609291494</v>
      </c>
      <c r="K120" s="24">
        <v>34.947015070891162</v>
      </c>
      <c r="L120" s="24">
        <v>31.334638720600864</v>
      </c>
      <c r="M120" s="24">
        <v>33.397898387814813</v>
      </c>
      <c r="N120" s="24">
        <v>56</v>
      </c>
      <c r="O120" s="24">
        <v>50.634689781598702</v>
      </c>
      <c r="P120" s="24">
        <v>71.7224446000955</v>
      </c>
      <c r="Q120" s="24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25">
      <c r="A121" s="27" t="s">
        <v>473</v>
      </c>
      <c r="B121" s="26">
        <v>386.97549377551695</v>
      </c>
      <c r="C121" s="26">
        <v>365.20356948525904</v>
      </c>
      <c r="D121" s="26">
        <v>435.22087465208494</v>
      </c>
      <c r="E121" s="26">
        <v>449.45588978287452</v>
      </c>
      <c r="F121" s="26">
        <v>339.52822811982344</v>
      </c>
      <c r="G121" s="26">
        <v>376.85925190431573</v>
      </c>
      <c r="H121" s="26">
        <v>415.96025061361792</v>
      </c>
      <c r="I121" s="26">
        <v>389.06659582706897</v>
      </c>
      <c r="J121" s="26">
        <v>360.2</v>
      </c>
      <c r="K121" s="26">
        <v>367.47253022379113</v>
      </c>
      <c r="L121" s="26">
        <v>341.64616207633844</v>
      </c>
      <c r="M121" s="26">
        <v>360.18450430597909</v>
      </c>
      <c r="N121" s="26">
        <v>380.62965730483194</v>
      </c>
      <c r="O121" s="26">
        <v>416.23294439339827</v>
      </c>
      <c r="P121" s="26">
        <v>394.96751767476542</v>
      </c>
      <c r="Q121" s="26">
        <v>128.57418790790993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25">
      <c r="A122" s="27" t="s">
        <v>476</v>
      </c>
      <c r="B122" s="24">
        <v>1353.1252649999999</v>
      </c>
      <c r="C122" s="24">
        <v>1518.4</v>
      </c>
      <c r="D122" s="24">
        <v>1511.8545630000001</v>
      </c>
      <c r="E122" s="24">
        <v>1766.8681759999999</v>
      </c>
      <c r="F122" s="24">
        <v>1337.9447909999999</v>
      </c>
      <c r="G122" s="24">
        <v>1040.032359</v>
      </c>
      <c r="H122" s="24">
        <v>1036.8743939999999</v>
      </c>
      <c r="I122" s="24">
        <v>960.87832300000002</v>
      </c>
      <c r="J122" s="24">
        <v>800.78724299999999</v>
      </c>
      <c r="K122" s="24">
        <v>866.80664400000001</v>
      </c>
      <c r="L122" s="24">
        <v>1427.985993</v>
      </c>
      <c r="M122" s="24">
        <v>1598.427447</v>
      </c>
      <c r="N122" s="24">
        <v>1904.2016880000001</v>
      </c>
      <c r="O122" s="24">
        <v>2194.907013</v>
      </c>
      <c r="P122" s="24">
        <v>2936.4617159999998</v>
      </c>
      <c r="Q122" s="24">
        <v>1923.276302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25">
      <c r="A123" s="27" t="s">
        <v>478</v>
      </c>
      <c r="B123" s="26"/>
      <c r="C123" s="26"/>
      <c r="D123" s="26"/>
      <c r="E123" s="26"/>
      <c r="F123" s="26">
        <v>2.6</v>
      </c>
      <c r="G123" s="26">
        <v>2.6920999999999999</v>
      </c>
      <c r="H123" s="26">
        <v>2.3437999999999999</v>
      </c>
      <c r="I123" s="26">
        <v>2.5657000000000001</v>
      </c>
      <c r="J123" s="26">
        <v>3.3515000000000001</v>
      </c>
      <c r="K123" s="26">
        <v>4.4455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25">
      <c r="A124" s="27" t="s">
        <v>490</v>
      </c>
      <c r="B124" s="24">
        <v>174.16</v>
      </c>
      <c r="C124" s="24">
        <v>204.05</v>
      </c>
      <c r="D124" s="24">
        <v>272.17</v>
      </c>
      <c r="E124" s="24">
        <v>376.13</v>
      </c>
      <c r="F124" s="24">
        <v>266.60000000000002</v>
      </c>
      <c r="G124" s="24">
        <v>259.55</v>
      </c>
      <c r="H124" s="24">
        <v>359.94</v>
      </c>
      <c r="I124" s="24">
        <v>380.22</v>
      </c>
      <c r="J124" s="24">
        <v>422.74</v>
      </c>
      <c r="K124" s="24">
        <v>397.31</v>
      </c>
      <c r="L124" s="24">
        <v>321.89999999999998</v>
      </c>
      <c r="M124" s="24">
        <v>351.45</v>
      </c>
      <c r="N124" s="24">
        <v>410.22</v>
      </c>
      <c r="O124" s="24">
        <v>434.22</v>
      </c>
      <c r="P124" s="24">
        <v>404.84</v>
      </c>
      <c r="Q124" s="24">
        <v>249.58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25">
      <c r="A125" s="27" t="s">
        <v>492</v>
      </c>
      <c r="B125" s="26">
        <v>199.18568361999999</v>
      </c>
      <c r="C125" s="26">
        <v>214.36299500000001</v>
      </c>
      <c r="D125" s="26">
        <v>218.338199</v>
      </c>
      <c r="E125" s="26">
        <v>165.376138</v>
      </c>
      <c r="F125" s="26">
        <v>135.9951146583617</v>
      </c>
      <c r="G125" s="26">
        <v>174.62802353999999</v>
      </c>
      <c r="H125" s="26">
        <v>210.42725831579432</v>
      </c>
      <c r="I125" s="26">
        <v>204.82173395389759</v>
      </c>
      <c r="J125" s="26">
        <v>229.046108232416</v>
      </c>
      <c r="K125" s="26">
        <v>204.49641340587891</v>
      </c>
      <c r="L125" s="26">
        <v>238.60290364818218</v>
      </c>
      <c r="M125" s="26">
        <v>255.42497873991491</v>
      </c>
      <c r="N125" s="26">
        <v>320.15246777668858</v>
      </c>
      <c r="O125" s="26">
        <v>381.55581151867779</v>
      </c>
      <c r="P125" s="26">
        <v>389.08611509216178</v>
      </c>
      <c r="Q125" s="26">
        <v>362.76040866345602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25">
      <c r="A126" s="27" t="s">
        <v>493</v>
      </c>
      <c r="B126" s="24"/>
      <c r="C126" s="24"/>
      <c r="D126" s="24">
        <v>99.155005723607005</v>
      </c>
      <c r="E126" s="24">
        <v>135.21232134172087</v>
      </c>
      <c r="F126" s="24">
        <v>138.91289421533381</v>
      </c>
      <c r="G126" s="24">
        <v>171.5</v>
      </c>
      <c r="H126" s="24">
        <v>211.65886653451395</v>
      </c>
      <c r="I126" s="24">
        <v>214.44113348233662</v>
      </c>
      <c r="J126" s="24">
        <v>229.80025301610755</v>
      </c>
      <c r="K126" s="24">
        <v>234.42233913419392</v>
      </c>
      <c r="L126" s="24">
        <v>237.87622252399549</v>
      </c>
      <c r="M126" s="24">
        <v>259.15864557960515</v>
      </c>
      <c r="N126" s="24">
        <v>296.43266553715443</v>
      </c>
      <c r="O126" s="24">
        <v>372.75212441874936</v>
      </c>
      <c r="P126" s="24">
        <v>394.70817741753706</v>
      </c>
      <c r="Q126" s="24">
        <v>300.72299259492866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25">
      <c r="A127" s="27" t="s">
        <v>497</v>
      </c>
      <c r="B127" s="26">
        <v>1.3953851851851851</v>
      </c>
      <c r="C127" s="26">
        <v>1.4573437037037036</v>
      </c>
      <c r="D127" s="26">
        <v>1.1399444444444442</v>
      </c>
      <c r="E127" s="26">
        <v>1.1782629629629628</v>
      </c>
      <c r="F127" s="26">
        <v>1.1808925925925926</v>
      </c>
      <c r="G127" s="26">
        <v>0.97194814814814812</v>
      </c>
      <c r="H127" s="26">
        <v>2.198244814814815</v>
      </c>
      <c r="I127" s="26">
        <v>1.8758088888888889</v>
      </c>
      <c r="J127" s="26">
        <v>1.917372962962963</v>
      </c>
      <c r="K127" s="26">
        <v>1.4265088333333336</v>
      </c>
      <c r="L127" s="26">
        <v>1.181931055217037</v>
      </c>
      <c r="M127" s="26">
        <v>2.5170182898037039</v>
      </c>
      <c r="N127" s="26">
        <v>1.5825135782222219</v>
      </c>
      <c r="O127" s="26">
        <v>1.7111593546991704</v>
      </c>
      <c r="P127" s="26">
        <v>1.5717813503707767</v>
      </c>
      <c r="Q127" s="26">
        <v>0.62473445380836889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25">
      <c r="A128" s="27" t="s">
        <v>501</v>
      </c>
      <c r="B128" s="24">
        <v>1300.3760461519325</v>
      </c>
      <c r="C128" s="24">
        <v>1488.5152807786808</v>
      </c>
      <c r="D128" s="24">
        <v>1817.6182698833272</v>
      </c>
      <c r="E128" s="24">
        <v>2508.3341654178153</v>
      </c>
      <c r="F128" s="24">
        <v>2108.624448499012</v>
      </c>
      <c r="G128" s="24">
        <v>2158.9296743262576</v>
      </c>
      <c r="H128" s="24">
        <v>2733.4293503227577</v>
      </c>
      <c r="I128" s="24">
        <v>2760.3292364228132</v>
      </c>
      <c r="J128" s="24">
        <v>2311.1906669629493</v>
      </c>
      <c r="K128" s="24">
        <v>3081.5</v>
      </c>
      <c r="L128" s="24">
        <v>2723.2517861975557</v>
      </c>
      <c r="M128" s="24">
        <v>2569.0333824275217</v>
      </c>
      <c r="N128" s="24">
        <v>3127.8882302391862</v>
      </c>
      <c r="O128" s="24">
        <v>3525.4230199237545</v>
      </c>
      <c r="P128" s="24">
        <v>3586.7597716036653</v>
      </c>
      <c r="Q128" s="24">
        <v>2384.067333694707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25">
      <c r="A129" s="27" t="s">
        <v>503</v>
      </c>
      <c r="B129" s="26">
        <v>89.627946769999994</v>
      </c>
      <c r="C129" s="26">
        <v>104.80365384999999</v>
      </c>
      <c r="D129" s="26">
        <v>129.07641268</v>
      </c>
      <c r="E129" s="26">
        <v>158.43580504249999</v>
      </c>
      <c r="F129" s="26">
        <v>153.85829924728901</v>
      </c>
      <c r="G129" s="26">
        <v>84.631704330799991</v>
      </c>
      <c r="H129" s="26">
        <v>170.66695519823261</v>
      </c>
      <c r="I129" s="26">
        <v>327.53528971823857</v>
      </c>
      <c r="J129" s="26">
        <v>372.61642499943576</v>
      </c>
      <c r="K129" s="26">
        <v>432.49394607301997</v>
      </c>
      <c r="L129" s="26">
        <v>436.37043889519282</v>
      </c>
      <c r="M129" s="26">
        <v>264.24991179086902</v>
      </c>
      <c r="N129" s="26">
        <v>447.55783865961803</v>
      </c>
      <c r="O129" s="26">
        <v>477.47568717008863</v>
      </c>
      <c r="P129" s="26">
        <v>601.17426851702203</v>
      </c>
      <c r="Q129" s="26">
        <v>621.14990868465497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25">
      <c r="A130" s="27" t="s">
        <v>504</v>
      </c>
      <c r="B130" s="24">
        <v>118.46020995494756</v>
      </c>
      <c r="C130" s="24">
        <v>128.82092797501062</v>
      </c>
      <c r="D130" s="24">
        <v>111.55868949708423</v>
      </c>
      <c r="E130" s="24">
        <v>121.67071447844192</v>
      </c>
      <c r="F130" s="24">
        <v>138.6429364141502</v>
      </c>
      <c r="G130" s="24">
        <v>148.21595611942453</v>
      </c>
      <c r="H130" s="24">
        <v>215.73478323542028</v>
      </c>
      <c r="I130" s="24">
        <v>194.22198722516464</v>
      </c>
      <c r="J130" s="24">
        <v>232.6</v>
      </c>
      <c r="K130" s="24">
        <v>412.20499704804172</v>
      </c>
      <c r="L130" s="24">
        <v>356.08437715518016</v>
      </c>
      <c r="M130" s="24">
        <v>284.49368649986098</v>
      </c>
      <c r="N130" s="24">
        <v>139.62919338093505</v>
      </c>
      <c r="O130" s="24">
        <v>341.88253024548339</v>
      </c>
      <c r="P130" s="24">
        <v>380.64419104208201</v>
      </c>
      <c r="Q130" s="24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25">
      <c r="A131" s="27" t="s">
        <v>507</v>
      </c>
      <c r="B131" s="26">
        <v>22.406024159724481</v>
      </c>
      <c r="C131" s="26">
        <v>101.60361547389026</v>
      </c>
      <c r="D131" s="26">
        <v>119.6309408001584</v>
      </c>
      <c r="E131" s="26">
        <v>115.2602141295033</v>
      </c>
      <c r="F131" s="26">
        <v>122.6</v>
      </c>
      <c r="G131" s="26">
        <v>174.93479243740808</v>
      </c>
      <c r="H131" s="26">
        <v>278.18897200493632</v>
      </c>
      <c r="I131" s="26">
        <v>149.781515826195</v>
      </c>
      <c r="J131" s="26">
        <v>138.83239205450403</v>
      </c>
      <c r="K131" s="26">
        <v>110.71714223713033</v>
      </c>
      <c r="L131" s="26">
        <v>83.298494650275288</v>
      </c>
      <c r="M131" s="26">
        <v>80.010963236722944</v>
      </c>
      <c r="N131" s="26">
        <v>115.73663996068456</v>
      </c>
      <c r="O131" s="26">
        <v>116.24244322171077</v>
      </c>
      <c r="P131" s="26">
        <v>108.60288054135293</v>
      </c>
      <c r="Q131" s="26">
        <v>41.334426084475169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25">
      <c r="A132" s="27" t="s">
        <v>509</v>
      </c>
      <c r="B132" s="24"/>
      <c r="C132" s="24"/>
      <c r="D132" s="24"/>
      <c r="E132" s="24">
        <v>0.9</v>
      </c>
      <c r="F132" s="24">
        <v>0.56465942792955359</v>
      </c>
      <c r="G132" s="24">
        <v>1.009026673377714</v>
      </c>
      <c r="H132" s="24">
        <v>1.6122324164413</v>
      </c>
      <c r="I132" s="24">
        <v>1.4791452428101832</v>
      </c>
      <c r="J132" s="24">
        <v>0.91616191987739126</v>
      </c>
      <c r="K132" s="24">
        <v>2.3383205815410912</v>
      </c>
      <c r="L132" s="24">
        <v>2.2257021657839018</v>
      </c>
      <c r="M132" s="24">
        <v>0.97572108482242126</v>
      </c>
      <c r="N132" s="24">
        <v>0.79859153861123322</v>
      </c>
      <c r="O132" s="24">
        <v>1.4300527719028382</v>
      </c>
      <c r="P132" s="24"/>
      <c r="Q132" s="24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25">
      <c r="A133" s="27" t="s">
        <v>516</v>
      </c>
      <c r="B133" s="26">
        <v>32.6171772483561</v>
      </c>
      <c r="C133" s="26">
        <v>35.128879758122928</v>
      </c>
      <c r="D133" s="26">
        <v>37.043796709548587</v>
      </c>
      <c r="E133" s="26">
        <v>27.297686410266916</v>
      </c>
      <c r="F133" s="26">
        <v>38.260035521120265</v>
      </c>
      <c r="G133" s="26">
        <v>39.833511459007291</v>
      </c>
      <c r="H133" s="26">
        <v>40.644763687645032</v>
      </c>
      <c r="I133" s="26">
        <v>33.261226176684559</v>
      </c>
      <c r="J133" s="26">
        <v>29.145317469813168</v>
      </c>
      <c r="K133" s="26">
        <v>29.924376527456058</v>
      </c>
      <c r="L133" s="26">
        <v>31.43915792993219</v>
      </c>
      <c r="M133" s="26">
        <v>53.960051857005553</v>
      </c>
      <c r="N133" s="26">
        <v>88.133993544412931</v>
      </c>
      <c r="O133" s="26">
        <v>107.6438180270289</v>
      </c>
      <c r="P133" s="26">
        <v>111.42630770802799</v>
      </c>
      <c r="Q133" s="26">
        <v>46.412907797310112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25">
      <c r="A134" s="27" t="s">
        <v>517</v>
      </c>
      <c r="B134" s="24">
        <v>128.45251396648044</v>
      </c>
      <c r="C134" s="24">
        <v>133.84357541899439</v>
      </c>
      <c r="D134" s="24">
        <v>146.18994413407825</v>
      </c>
      <c r="E134" s="24">
        <v>164.7905027932961</v>
      </c>
      <c r="F134" s="24">
        <v>175.7245810055866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25">
      <c r="A135" s="27" t="s">
        <v>529</v>
      </c>
      <c r="B135" s="26">
        <v>18020.481984017806</v>
      </c>
      <c r="C135" s="26">
        <v>19000.818356989646</v>
      </c>
      <c r="D135" s="26">
        <v>23140.361790434239</v>
      </c>
      <c r="E135" s="26">
        <v>26379.576507647544</v>
      </c>
      <c r="F135" s="26">
        <v>24772.013139091363</v>
      </c>
      <c r="G135" s="26">
        <v>23941.693081096673</v>
      </c>
      <c r="H135" s="26">
        <v>26584.271124817344</v>
      </c>
      <c r="I135" s="26">
        <v>26152.298903514322</v>
      </c>
      <c r="J135" s="26">
        <v>28361.922999624428</v>
      </c>
      <c r="K135" s="26">
        <v>29589.456154034964</v>
      </c>
      <c r="L135" s="26">
        <v>31107.630792165954</v>
      </c>
      <c r="M135" s="26">
        <v>29145.07556741693</v>
      </c>
      <c r="N135" s="26">
        <v>33658.357359049922</v>
      </c>
      <c r="O135" s="26">
        <v>42438.753958617293</v>
      </c>
      <c r="P135" s="26">
        <v>40641.29275679119</v>
      </c>
      <c r="Q135" s="26">
        <v>36301.114056142731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25">
      <c r="A136" s="27" t="s">
        <v>530</v>
      </c>
      <c r="B136" s="24">
        <v>65.5322599833775</v>
      </c>
      <c r="C136" s="24">
        <v>77.715804114742696</v>
      </c>
      <c r="D136" s="24">
        <v>138.36771399331514</v>
      </c>
      <c r="E136" s="24">
        <v>139.9</v>
      </c>
      <c r="F136" s="24">
        <v>117.37375807283706</v>
      </c>
      <c r="G136" s="24">
        <v>124.54004915350615</v>
      </c>
      <c r="H136" s="24">
        <v>140.87396961666508</v>
      </c>
      <c r="I136" s="24">
        <v>153.53336981328115</v>
      </c>
      <c r="J136" s="24">
        <v>152.71353484965499</v>
      </c>
      <c r="K136" s="24">
        <v>130.04645505281357</v>
      </c>
      <c r="L136" s="24">
        <v>114.28049801483131</v>
      </c>
      <c r="M136" s="24">
        <v>114.26277718680615</v>
      </c>
      <c r="N136" s="24"/>
      <c r="O136" s="24"/>
      <c r="P136" s="24"/>
      <c r="Q136" s="24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25">
      <c r="A137" s="27" t="s">
        <v>536</v>
      </c>
      <c r="B137" s="26">
        <v>1725.1586481442553</v>
      </c>
      <c r="C137" s="26">
        <v>1719.9062347258587</v>
      </c>
      <c r="D137" s="26">
        <v>2021.7312443432561</v>
      </c>
      <c r="E137" s="26">
        <v>2002.0330639287711</v>
      </c>
      <c r="F137" s="26">
        <v>1510.5768278754763</v>
      </c>
      <c r="G137" s="26">
        <v>1814.9838744323624</v>
      </c>
      <c r="H137" s="26">
        <v>2040.5415276717501</v>
      </c>
      <c r="I137" s="26">
        <v>2070.1459042332967</v>
      </c>
      <c r="J137" s="26">
        <v>2086.8305569561198</v>
      </c>
      <c r="K137" s="26">
        <v>2107.3768815732524</v>
      </c>
      <c r="L137" s="26">
        <v>1923.0681300511867</v>
      </c>
      <c r="M137" s="26">
        <v>1973.7976385191896</v>
      </c>
      <c r="N137" s="26">
        <v>2186.5643153856145</v>
      </c>
      <c r="O137" s="26">
        <v>2303.6008086068814</v>
      </c>
      <c r="P137" s="26">
        <v>2281.8018945425824</v>
      </c>
      <c r="Q137" s="26">
        <v>1254.3834786783486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25">
      <c r="A138" s="27" t="s">
        <v>537</v>
      </c>
      <c r="B138" s="24">
        <v>33.799999999999997</v>
      </c>
      <c r="C138" s="24">
        <v>30.8</v>
      </c>
      <c r="D138" s="24">
        <v>32.9</v>
      </c>
      <c r="E138" s="24">
        <v>37.6</v>
      </c>
      <c r="F138" s="24">
        <v>36.5</v>
      </c>
      <c r="G138" s="24">
        <v>39.1</v>
      </c>
      <c r="H138" s="24">
        <v>41.4</v>
      </c>
      <c r="I138" s="24">
        <v>40.4</v>
      </c>
      <c r="J138" s="24">
        <v>43.9</v>
      </c>
      <c r="K138" s="24">
        <v>46.1</v>
      </c>
      <c r="L138" s="24">
        <v>52.5</v>
      </c>
      <c r="M138" s="24">
        <v>56.8</v>
      </c>
      <c r="N138" s="24">
        <v>60.7</v>
      </c>
      <c r="O138" s="24">
        <v>60.4</v>
      </c>
      <c r="P138" s="24">
        <v>60.2</v>
      </c>
      <c r="Q138" s="24">
        <v>57.3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25">
      <c r="A139" s="27" t="s">
        <v>539</v>
      </c>
      <c r="B139" s="26">
        <v>8.5498880991588155</v>
      </c>
      <c r="C139" s="26">
        <v>8.8280508846123151</v>
      </c>
      <c r="D139" s="26">
        <v>11.779362344022632</v>
      </c>
      <c r="E139" s="26">
        <v>12.013451798765018</v>
      </c>
      <c r="F139" s="26">
        <v>7.8376601012433005</v>
      </c>
      <c r="G139" s="26">
        <v>0.83266931623058893</v>
      </c>
      <c r="H139" s="26">
        <v>5.3</v>
      </c>
      <c r="I139" s="26">
        <v>3.6900922740553108</v>
      </c>
      <c r="J139" s="26">
        <v>5.9789476593800099</v>
      </c>
      <c r="K139" s="26">
        <v>19.153133387180635</v>
      </c>
      <c r="L139" s="26">
        <v>17.185383906762368</v>
      </c>
      <c r="M139" s="26">
        <v>13.453736848497661</v>
      </c>
      <c r="N139" s="26">
        <v>16.218876309772476</v>
      </c>
      <c r="O139" s="26">
        <v>21.149599250082318</v>
      </c>
      <c r="P139" s="26">
        <v>16.192202888460518</v>
      </c>
      <c r="Q139" s="26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25">
      <c r="A140" s="27" t="s">
        <v>542</v>
      </c>
      <c r="B140" s="24">
        <v>1337.5108106941475</v>
      </c>
      <c r="C140" s="24">
        <v>1826.796583513617</v>
      </c>
      <c r="D140" s="24">
        <v>829.70958058943563</v>
      </c>
      <c r="E140" s="24">
        <v>1208.7603075316242</v>
      </c>
      <c r="F140" s="24">
        <v>1098.4019391456206</v>
      </c>
      <c r="G140" s="24">
        <v>1969.8103615732261</v>
      </c>
      <c r="H140" s="24">
        <v>1587.4141792899507</v>
      </c>
      <c r="I140" s="24">
        <v>1394.3293353585716</v>
      </c>
      <c r="J140" s="24">
        <v>1099.2641463548982</v>
      </c>
      <c r="K140" s="24">
        <v>774.4</v>
      </c>
      <c r="L140" s="24">
        <v>1808.0387777784099</v>
      </c>
      <c r="M140" s="24">
        <v>1664.49703208497</v>
      </c>
      <c r="N140" s="24">
        <v>1300.5331474873681</v>
      </c>
      <c r="O140" s="24">
        <v>1330.9702277381939</v>
      </c>
      <c r="P140" s="24">
        <v>1968.2648010711541</v>
      </c>
      <c r="Q140" s="24">
        <v>2053.0116079266072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25">
      <c r="A141" s="27" t="s">
        <v>544</v>
      </c>
      <c r="B141" s="26">
        <v>160.34818694999998</v>
      </c>
      <c r="C141" s="26">
        <v>187.37688516</v>
      </c>
      <c r="D141" s="26">
        <v>253.95063079300002</v>
      </c>
      <c r="E141" s="26">
        <v>326.60593888700004</v>
      </c>
      <c r="F141" s="26">
        <v>250.769556585</v>
      </c>
      <c r="G141" s="26">
        <v>274.29103663999996</v>
      </c>
      <c r="H141" s="26">
        <v>368.55323049000003</v>
      </c>
      <c r="I141" s="26">
        <v>328.43427689999999</v>
      </c>
      <c r="J141" s="26">
        <v>366.20082000000002</v>
      </c>
      <c r="K141" s="26">
        <v>413.98697702207841</v>
      </c>
      <c r="L141" s="26">
        <v>355.60973110000003</v>
      </c>
      <c r="M141" s="26">
        <v>355.92778479999998</v>
      </c>
      <c r="N141" s="26">
        <v>397.0760315</v>
      </c>
      <c r="O141" s="26">
        <v>461.27190144124103</v>
      </c>
      <c r="P141" s="26">
        <v>455.95021547000005</v>
      </c>
      <c r="Q141" s="26">
        <v>401.95999799999998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25">
      <c r="A142" s="27" t="s">
        <v>545</v>
      </c>
      <c r="B142" s="24">
        <v>16278.744689477564</v>
      </c>
      <c r="C142" s="24">
        <v>16124.90187598273</v>
      </c>
      <c r="D142" s="24">
        <v>18638.63900429217</v>
      </c>
      <c r="E142" s="24">
        <v>20186.963424065041</v>
      </c>
      <c r="F142" s="24">
        <v>16447.81559812677</v>
      </c>
      <c r="G142" s="24">
        <v>18261.600878643167</v>
      </c>
      <c r="H142" s="24">
        <v>19440.627682942551</v>
      </c>
      <c r="I142" s="24">
        <v>20435.599999999999</v>
      </c>
      <c r="J142" s="24">
        <v>21445.067779627763</v>
      </c>
      <c r="K142" s="24">
        <v>22663.592595464073</v>
      </c>
      <c r="L142" s="24">
        <v>18102.892666897311</v>
      </c>
      <c r="M142" s="24">
        <v>17294.48049552404</v>
      </c>
      <c r="N142" s="24">
        <v>17992.627897863676</v>
      </c>
      <c r="O142" s="24">
        <v>18442.084543653396</v>
      </c>
      <c r="P142" s="24">
        <v>18074.719288885841</v>
      </c>
      <c r="Q142" s="24">
        <v>14937.455893650238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25">
      <c r="A143" s="27" t="s">
        <v>548</v>
      </c>
      <c r="B143" s="26">
        <v>299.08972691807543</v>
      </c>
      <c r="C143" s="26">
        <v>317.29518855656693</v>
      </c>
      <c r="D143" s="26">
        <v>387.51625487646294</v>
      </c>
      <c r="E143" s="26">
        <v>470.74122236671002</v>
      </c>
      <c r="F143" s="26">
        <v>561.76853055916774</v>
      </c>
      <c r="G143" s="26">
        <v>525.35760728218463</v>
      </c>
      <c r="H143" s="26">
        <v>904.11102662463975</v>
      </c>
      <c r="I143" s="26">
        <v>1112.6038466267544</v>
      </c>
      <c r="J143" s="26">
        <v>1091.2067620286086</v>
      </c>
      <c r="K143" s="26">
        <v>1159.9286475942783</v>
      </c>
      <c r="L143" s="26">
        <v>1257.0496052015606</v>
      </c>
      <c r="M143" s="26">
        <v>1312.948469430429</v>
      </c>
      <c r="N143" s="26">
        <v>1742.2591828223667</v>
      </c>
      <c r="O143" s="26">
        <v>2169.5962700766713</v>
      </c>
      <c r="P143" s="26">
        <v>2453.9573472041611</v>
      </c>
      <c r="Q143" s="26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25">
      <c r="A144" s="27" t="s">
        <v>550</v>
      </c>
      <c r="B144" s="24">
        <v>1076</v>
      </c>
      <c r="C144" s="24">
        <v>1113</v>
      </c>
      <c r="D144" s="24">
        <v>1069</v>
      </c>
      <c r="E144" s="24">
        <v>1227</v>
      </c>
      <c r="F144" s="24">
        <v>1155</v>
      </c>
      <c r="G144" s="24">
        <v>1424</v>
      </c>
      <c r="H144" s="24">
        <v>1650</v>
      </c>
      <c r="I144" s="24">
        <v>1381.0001999999999</v>
      </c>
      <c r="J144" s="24">
        <v>1236</v>
      </c>
      <c r="K144" s="24">
        <v>1372</v>
      </c>
      <c r="L144" s="24">
        <v>1174</v>
      </c>
      <c r="M144" s="24">
        <v>1053.211</v>
      </c>
      <c r="N144" s="24">
        <v>914.44</v>
      </c>
      <c r="O144" s="24">
        <v>894.89</v>
      </c>
      <c r="P144" s="24">
        <v>854.25</v>
      </c>
      <c r="Q144" s="24">
        <v>701.92499999999995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25">
      <c r="A145" s="27" t="s">
        <v>552</v>
      </c>
      <c r="B145" s="26">
        <v>3.3</v>
      </c>
      <c r="C145" s="26">
        <v>3.3217256000000002</v>
      </c>
      <c r="D145" s="26">
        <v>3.2263336000000002</v>
      </c>
      <c r="E145" s="26">
        <v>3.8508895038886801</v>
      </c>
      <c r="F145" s="26">
        <v>3.2763024000000001</v>
      </c>
      <c r="G145" s="26">
        <v>3.1532532</v>
      </c>
      <c r="H145" s="26">
        <v>3.4062516</v>
      </c>
      <c r="I145" s="26">
        <v>3.7972880099999999</v>
      </c>
      <c r="J145" s="26">
        <v>3.8696909720578101</v>
      </c>
      <c r="K145" s="26">
        <v>3.9875426044485498</v>
      </c>
      <c r="L145" s="26">
        <v>6.6073267092510903</v>
      </c>
      <c r="M145" s="26">
        <v>7.0455654726428696</v>
      </c>
      <c r="N145" s="26">
        <v>7.0264913762928902</v>
      </c>
      <c r="O145" s="26"/>
      <c r="P145" s="26"/>
      <c r="Q145" s="26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25">
      <c r="A146" s="27" t="s">
        <v>557</v>
      </c>
      <c r="B146" s="24">
        <v>1793.8</v>
      </c>
      <c r="C146" s="24">
        <v>2219.9</v>
      </c>
      <c r="D146" s="24">
        <v>2266.8000000000002</v>
      </c>
      <c r="E146" s="24">
        <v>2762</v>
      </c>
      <c r="F146" s="24">
        <v>3138.9</v>
      </c>
      <c r="G146" s="24">
        <v>3435.4</v>
      </c>
      <c r="H146" s="24">
        <v>4032.9</v>
      </c>
      <c r="I146" s="24">
        <v>4806.2</v>
      </c>
      <c r="J146" s="24">
        <v>5182.2</v>
      </c>
      <c r="K146" s="24">
        <v>5456.5</v>
      </c>
      <c r="L146" s="24">
        <v>5440.3</v>
      </c>
      <c r="M146" s="24">
        <v>5604.2516999999998</v>
      </c>
      <c r="N146" s="24">
        <v>6459.0042999999996</v>
      </c>
      <c r="O146" s="24">
        <v>6814.5520999999999</v>
      </c>
      <c r="P146" s="24">
        <v>7056.7405189999999</v>
      </c>
      <c r="Q146" s="24">
        <v>5466.3105902499992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25">
      <c r="A147" s="27" t="s">
        <v>560</v>
      </c>
      <c r="B147" s="26">
        <v>31.252862267422021</v>
      </c>
      <c r="C147" s="26">
        <v>21.658154062823264</v>
      </c>
      <c r="D147" s="26">
        <v>29.015416355958163</v>
      </c>
      <c r="E147" s="26">
        <v>25.93127262433195</v>
      </c>
      <c r="F147" s="26">
        <v>13.753777371174857</v>
      </c>
      <c r="G147" s="26">
        <v>20.868107910261539</v>
      </c>
      <c r="H147" s="26">
        <v>36.023256454776764</v>
      </c>
      <c r="I147" s="26">
        <v>70.515165944780335</v>
      </c>
      <c r="J147" s="26">
        <v>62.200934437930222</v>
      </c>
      <c r="K147" s="26">
        <v>19.835292109590497</v>
      </c>
      <c r="L147" s="26">
        <v>17.212903601577192</v>
      </c>
      <c r="M147" s="26">
        <v>21.794692265823667</v>
      </c>
      <c r="N147" s="26">
        <v>42.753153114246253</v>
      </c>
      <c r="O147" s="26">
        <v>14.567749917822793</v>
      </c>
      <c r="P147" s="26"/>
      <c r="Q147" s="26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25">
      <c r="A148" s="27" t="s">
        <v>563</v>
      </c>
      <c r="B148" s="24">
        <v>87.679102946485699</v>
      </c>
      <c r="C148" s="24">
        <v>98.203560168543149</v>
      </c>
      <c r="D148" s="24">
        <v>125.15152368999689</v>
      </c>
      <c r="E148" s="24">
        <v>204.64203061759082</v>
      </c>
      <c r="F148" s="24">
        <v>162.7583761964631</v>
      </c>
      <c r="G148" s="24">
        <v>231.31775782899021</v>
      </c>
      <c r="H148" s="24">
        <v>284.09421089138692</v>
      </c>
      <c r="I148" s="24">
        <v>294.00946454696617</v>
      </c>
      <c r="J148" s="24">
        <v>381.32206141988985</v>
      </c>
      <c r="K148" s="24">
        <v>389.39270979158721</v>
      </c>
      <c r="L148" s="24">
        <v>323.8793450213613</v>
      </c>
      <c r="M148" s="24">
        <v>335.03020190663267</v>
      </c>
      <c r="N148" s="24">
        <v>342.01227723866094</v>
      </c>
      <c r="O148" s="24">
        <v>352.7974649977848</v>
      </c>
      <c r="P148" s="24">
        <v>309.76724642715413</v>
      </c>
      <c r="Q148" s="24">
        <v>317.3049162748286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25">
      <c r="A149" s="27" t="s">
        <v>564</v>
      </c>
      <c r="B149" s="26">
        <v>448.99318580661225</v>
      </c>
      <c r="C149" s="26">
        <v>544.62423251463201</v>
      </c>
      <c r="D149" s="26">
        <v>645.94229018601004</v>
      </c>
      <c r="E149" s="26">
        <v>818.27793671917493</v>
      </c>
      <c r="F149" s="26">
        <v>757.67743451407</v>
      </c>
      <c r="G149" s="26">
        <v>854.10325123947393</v>
      </c>
      <c r="H149" s="26">
        <v>993.60340118370607</v>
      </c>
      <c r="I149" s="26">
        <v>1222.676473377664</v>
      </c>
      <c r="J149" s="26">
        <v>1524.171926798093</v>
      </c>
      <c r="K149" s="26">
        <v>1379.7812169644169</v>
      </c>
      <c r="L149" s="26">
        <v>1375.718568180966</v>
      </c>
      <c r="M149" s="26">
        <v>1334.724741786458</v>
      </c>
      <c r="N149" s="26">
        <v>1482.6311196603781</v>
      </c>
      <c r="O149" s="26">
        <v>1610.7224714011129</v>
      </c>
      <c r="P149" s="26">
        <v>1647.9570517721029</v>
      </c>
      <c r="Q149" s="26">
        <v>750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25">
      <c r="A150" s="27" t="s">
        <v>566</v>
      </c>
      <c r="B150" s="24">
        <v>936.9</v>
      </c>
      <c r="C150" s="24">
        <v>945.77967077999995</v>
      </c>
      <c r="D150" s="24">
        <v>1083.4251714500001</v>
      </c>
      <c r="E150" s="24">
        <v>1254.4633263199999</v>
      </c>
      <c r="F150" s="24">
        <v>1014.56300717</v>
      </c>
      <c r="G150" s="24">
        <v>1347.0629900609431</v>
      </c>
      <c r="H150" s="24">
        <v>1423.8619782240819</v>
      </c>
      <c r="I150" s="24">
        <v>1593.96677081959</v>
      </c>
      <c r="J150" s="24">
        <v>1636.6939096218719</v>
      </c>
      <c r="K150" s="24">
        <v>1874.695941284524</v>
      </c>
      <c r="L150" s="24">
        <v>1933.5385768370138</v>
      </c>
      <c r="M150" s="24">
        <v>1896.7580934520849</v>
      </c>
      <c r="N150" s="24">
        <v>2484.8149297111499</v>
      </c>
      <c r="O150" s="24">
        <v>2702.7766787933479</v>
      </c>
      <c r="P150" s="24">
        <v>2883.3281190394669</v>
      </c>
      <c r="Q150" s="24">
        <v>1678.273911511752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25">
      <c r="A151" s="27" t="s">
        <v>568</v>
      </c>
      <c r="B151" s="26">
        <v>5369</v>
      </c>
      <c r="C151" s="26">
        <v>6713</v>
      </c>
      <c r="D151" s="26">
        <v>8970</v>
      </c>
      <c r="E151" s="26">
        <v>10499</v>
      </c>
      <c r="F151" s="26">
        <v>8476</v>
      </c>
      <c r="G151" s="26">
        <v>8299</v>
      </c>
      <c r="H151" s="26">
        <v>10263</v>
      </c>
      <c r="I151" s="26">
        <v>10353</v>
      </c>
      <c r="J151" s="26">
        <v>11390</v>
      </c>
      <c r="K151" s="26">
        <v>12388</v>
      </c>
      <c r="L151" s="26">
        <v>11359</v>
      </c>
      <c r="M151" s="26">
        <v>12631</v>
      </c>
      <c r="N151" s="26">
        <v>14975</v>
      </c>
      <c r="O151" s="26">
        <v>18167</v>
      </c>
      <c r="P151" s="26">
        <v>19040</v>
      </c>
      <c r="Q151" s="26">
        <v>19121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25">
      <c r="A152" s="27" t="s">
        <v>569</v>
      </c>
      <c r="B152" s="24">
        <v>3008.8892406344939</v>
      </c>
      <c r="C152" s="24">
        <v>4287.9068931651509</v>
      </c>
      <c r="D152" s="24">
        <v>5561.0018589694473</v>
      </c>
      <c r="E152" s="24">
        <v>6568.9251558192827</v>
      </c>
      <c r="F152" s="24">
        <v>5473.3235423069536</v>
      </c>
      <c r="G152" s="24">
        <v>5867.558043434341</v>
      </c>
      <c r="H152" s="24">
        <v>6940.9703127502635</v>
      </c>
      <c r="I152" s="24">
        <v>6613.0838932289216</v>
      </c>
      <c r="J152" s="24">
        <v>7404.3105945525285</v>
      </c>
      <c r="K152" s="24">
        <v>7496.758443272156</v>
      </c>
      <c r="L152" s="24">
        <v>6317.5617433888801</v>
      </c>
      <c r="M152" s="24">
        <v>6342.238277228269</v>
      </c>
      <c r="N152" s="24">
        <v>7542.9363083197295</v>
      </c>
      <c r="O152" s="24">
        <v>8572.817194935913</v>
      </c>
      <c r="P152" s="24">
        <v>8448.3240758387583</v>
      </c>
      <c r="Q152" s="24">
        <v>5394.1852107250597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25">
      <c r="A153" s="27" t="s">
        <v>570</v>
      </c>
      <c r="B153" s="26"/>
      <c r="C153" s="26"/>
      <c r="D153" s="26"/>
      <c r="E153" s="26"/>
      <c r="F153" s="26"/>
      <c r="G153" s="26"/>
      <c r="H153" s="26">
        <v>3928.5714285714284</v>
      </c>
      <c r="I153" s="26">
        <v>4671.4285714285716</v>
      </c>
      <c r="J153" s="26">
        <v>5604.8076923076924</v>
      </c>
      <c r="K153" s="26">
        <v>6428.5714285714284</v>
      </c>
      <c r="L153" s="26">
        <v>7413.1868131868132</v>
      </c>
      <c r="M153" s="26">
        <v>7607.1428571428569</v>
      </c>
      <c r="N153" s="26">
        <v>10234.615384615383</v>
      </c>
      <c r="O153" s="26">
        <v>10060.164835164835</v>
      </c>
      <c r="P153" s="26">
        <v>10662.362637362636</v>
      </c>
      <c r="Q153" s="26">
        <v>11276.0989010989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25">
      <c r="A154" s="27" t="s">
        <v>577</v>
      </c>
      <c r="B154" s="24">
        <v>1654.5</v>
      </c>
      <c r="C154" s="24">
        <v>2236.1006442899561</v>
      </c>
      <c r="D154" s="24">
        <v>2725.8661415699735</v>
      </c>
      <c r="E154" s="24">
        <v>4152.6749659538218</v>
      </c>
      <c r="F154" s="24">
        <v>3036.7636371663557</v>
      </c>
      <c r="G154" s="24">
        <v>2580.0101941988391</v>
      </c>
      <c r="H154" s="24">
        <v>3131.1554958290108</v>
      </c>
      <c r="I154" s="24">
        <v>3226.9579467017443</v>
      </c>
      <c r="J154" s="24">
        <v>5119.0910899437122</v>
      </c>
      <c r="K154" s="24">
        <v>6024.4380579849076</v>
      </c>
      <c r="L154" s="24">
        <v>5977.1376155113294</v>
      </c>
      <c r="M154" s="24">
        <v>6375.6652323342732</v>
      </c>
      <c r="N154" s="24">
        <v>7266.82709449704</v>
      </c>
      <c r="O154" s="24">
        <v>8153.2846908826559</v>
      </c>
      <c r="P154" s="24">
        <v>8918.2919286356428</v>
      </c>
      <c r="Q154" s="24">
        <v>7718.9582647939606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25">
      <c r="A155" s="27" t="s">
        <v>579</v>
      </c>
      <c r="B155" s="26">
        <v>9124.52</v>
      </c>
      <c r="C155" s="26">
        <v>10118.56</v>
      </c>
      <c r="D155" s="26">
        <v>11869.72</v>
      </c>
      <c r="E155" s="26">
        <v>15039.63</v>
      </c>
      <c r="F155" s="26">
        <v>12365.09</v>
      </c>
      <c r="G155" s="26">
        <v>14871.7</v>
      </c>
      <c r="H155" s="26">
        <v>17349.89</v>
      </c>
      <c r="I155" s="26">
        <v>19160.62</v>
      </c>
      <c r="J155" s="26">
        <v>20746.66</v>
      </c>
      <c r="K155" s="26">
        <v>20541.97</v>
      </c>
      <c r="L155" s="26">
        <v>16640.02</v>
      </c>
      <c r="M155" s="26">
        <v>17143.54</v>
      </c>
      <c r="N155" s="26">
        <v>19813.93</v>
      </c>
      <c r="O155" s="26">
        <v>22104.23</v>
      </c>
      <c r="P155" s="26">
        <v>20605.45</v>
      </c>
      <c r="Q155" s="26">
        <v>15878.05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25">
      <c r="A156" s="27" t="s">
        <v>580</v>
      </c>
      <c r="B156" s="24"/>
      <c r="C156" s="24"/>
      <c r="D156" s="24"/>
      <c r="E156" s="24"/>
      <c r="F156" s="24"/>
      <c r="G156" s="24">
        <v>29.4</v>
      </c>
      <c r="H156" s="24">
        <v>50.718673236245401</v>
      </c>
      <c r="I156" s="24">
        <v>59.896642364686201</v>
      </c>
      <c r="J156" s="24">
        <v>75.242378366179892</v>
      </c>
      <c r="K156" s="24">
        <v>78.078499323516496</v>
      </c>
      <c r="L156" s="24">
        <v>103.508476580391</v>
      </c>
      <c r="M156" s="24">
        <v>98.420414337666998</v>
      </c>
      <c r="N156" s="24">
        <v>141.39227616515169</v>
      </c>
      <c r="O156" s="24">
        <v>184.25393777393001</v>
      </c>
      <c r="P156" s="24">
        <v>212.844248023148</v>
      </c>
      <c r="Q156" s="24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25">
      <c r="A157" s="27" t="s">
        <v>588</v>
      </c>
      <c r="B157" s="26">
        <v>5.0999999999999996</v>
      </c>
      <c r="C157" s="26">
        <v>5.0295790141130627</v>
      </c>
      <c r="D157" s="26">
        <v>7.411312973855738</v>
      </c>
      <c r="E157" s="26">
        <v>7.2131666349443595</v>
      </c>
      <c r="F157" s="26">
        <v>10.889873051702939</v>
      </c>
      <c r="G157" s="26">
        <v>7.3629546189684438</v>
      </c>
      <c r="H157" s="26">
        <v>7.9340354939917823</v>
      </c>
      <c r="I157" s="26">
        <v>7.1189744031173143</v>
      </c>
      <c r="J157" s="26">
        <v>10.080016812826612</v>
      </c>
      <c r="K157" s="26">
        <v>8.1841893428899404</v>
      </c>
      <c r="L157" s="26">
        <v>7.9286977827317413</v>
      </c>
      <c r="M157" s="26">
        <v>7.3348389759720698</v>
      </c>
      <c r="N157" s="26">
        <v>17.488400422631781</v>
      </c>
      <c r="O157" s="26">
        <v>14.520464786375932</v>
      </c>
      <c r="P157" s="26"/>
      <c r="Q157" s="26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25">
      <c r="A158" s="27" t="s">
        <v>592</v>
      </c>
      <c r="B158" s="24">
        <v>0.142240912652736</v>
      </c>
      <c r="C158" s="24">
        <v>0.13059490411393698</v>
      </c>
      <c r="D158" s="24">
        <v>0.13209000000000001</v>
      </c>
      <c r="E158" s="24">
        <v>0.150392739286347</v>
      </c>
      <c r="F158" s="24">
        <v>0.162195878417213</v>
      </c>
      <c r="G158" s="24">
        <v>0.17477048568</v>
      </c>
      <c r="H158" s="24">
        <v>0.19166665043385864</v>
      </c>
      <c r="I158" s="24">
        <v>0.22533</v>
      </c>
      <c r="J158" s="24">
        <v>0.33150289084898027</v>
      </c>
      <c r="K158" s="24">
        <v>0.16930377275115979</v>
      </c>
      <c r="L158" s="24">
        <v>0.36699460568690501</v>
      </c>
      <c r="M158" s="24">
        <v>0.28525885486067126</v>
      </c>
      <c r="N158" s="24">
        <v>0.75408765716460102</v>
      </c>
      <c r="O158" s="24">
        <v>3.6492360000000001E-2</v>
      </c>
      <c r="P158" s="24">
        <v>3.649304034557236E-2</v>
      </c>
      <c r="Q158" s="24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25">
      <c r="A159" s="27" t="s">
        <v>594</v>
      </c>
      <c r="B159" s="26">
        <v>1818.9</v>
      </c>
      <c r="C159" s="26">
        <v>2297.12</v>
      </c>
      <c r="D159" s="26">
        <v>2250.4</v>
      </c>
      <c r="E159" s="26">
        <v>2389.2266666666665</v>
      </c>
      <c r="F159" s="26">
        <v>1940.3333333333333</v>
      </c>
      <c r="G159" s="26">
        <v>2036.48</v>
      </c>
      <c r="H159" s="26">
        <v>1975.2</v>
      </c>
      <c r="I159" s="26">
        <v>2273.7333333333336</v>
      </c>
      <c r="J159" s="26">
        <v>2665.2</v>
      </c>
      <c r="K159" s="26">
        <v>2886.24</v>
      </c>
      <c r="L159" s="26">
        <v>2852.6480000000001</v>
      </c>
      <c r="M159" s="26">
        <v>4382.9437376000005</v>
      </c>
      <c r="N159" s="26">
        <v>4302.010666666667</v>
      </c>
      <c r="O159" s="26">
        <v>4507.626666666667</v>
      </c>
      <c r="P159" s="26">
        <v>4741.0346666666674</v>
      </c>
      <c r="Q159" s="26">
        <v>3050.8690250560776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25">
      <c r="A160" s="27" t="s">
        <v>596</v>
      </c>
      <c r="B160" s="24">
        <v>126.8</v>
      </c>
      <c r="C160" s="24">
        <v>113.04958483200419</v>
      </c>
      <c r="D160" s="24">
        <v>135.40625638809982</v>
      </c>
      <c r="E160" s="24">
        <v>143.87891040066279</v>
      </c>
      <c r="F160" s="24">
        <v>47.991315378475669</v>
      </c>
      <c r="G160" s="24">
        <v>46.241441639213285</v>
      </c>
      <c r="H160" s="24">
        <v>99.809309636167939</v>
      </c>
      <c r="I160" s="24">
        <v>126.05521693227769</v>
      </c>
      <c r="J160" s="24">
        <v>145.04262919105184</v>
      </c>
      <c r="K160" s="24">
        <v>150.42875417921729</v>
      </c>
      <c r="L160" s="24">
        <v>125.36626093988438</v>
      </c>
      <c r="M160" s="24">
        <v>129.40022512585361</v>
      </c>
      <c r="N160" s="24">
        <v>138.28427906330677</v>
      </c>
      <c r="O160" s="24">
        <v>161.71783732141424</v>
      </c>
      <c r="P160" s="24"/>
      <c r="Q160" s="24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25">
      <c r="A161" s="27" t="s">
        <v>600</v>
      </c>
      <c r="B161" s="26"/>
      <c r="C161" s="26"/>
      <c r="D161" s="26">
        <v>728.5</v>
      </c>
      <c r="E161" s="26">
        <v>964.6188527388872</v>
      </c>
      <c r="F161" s="26">
        <v>736.77516426700549</v>
      </c>
      <c r="G161" s="26">
        <v>787.5102407150265</v>
      </c>
      <c r="H161" s="26">
        <v>949.37700956624792</v>
      </c>
      <c r="I161" s="26">
        <v>936.31336606375908</v>
      </c>
      <c r="J161" s="26">
        <v>1079.4802084776534</v>
      </c>
      <c r="K161" s="26">
        <v>1172.5594435190458</v>
      </c>
      <c r="L161" s="26">
        <v>1118.3159202620125</v>
      </c>
      <c r="M161" s="26">
        <v>1148.1879468654079</v>
      </c>
      <c r="N161" s="26">
        <v>1345.1920541423904</v>
      </c>
      <c r="O161" s="26">
        <v>1437.7100535210661</v>
      </c>
      <c r="P161" s="26">
        <v>1484.828246490496</v>
      </c>
      <c r="Q161" s="26">
        <v>1132.302234153439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25">
      <c r="A162" s="27" t="s">
        <v>604</v>
      </c>
      <c r="B162" s="24">
        <v>133.46490301827271</v>
      </c>
      <c r="C162" s="24">
        <v>160.53604159985258</v>
      </c>
      <c r="D162" s="24">
        <v>113.8</v>
      </c>
      <c r="E162" s="24">
        <v>140.1040948079935</v>
      </c>
      <c r="F162" s="24">
        <v>133.7366039179872</v>
      </c>
      <c r="G162" s="24">
        <v>130.9875748984322</v>
      </c>
      <c r="H162" s="24">
        <v>135.502583313759</v>
      </c>
      <c r="I162" s="24">
        <v>133.86503516578222</v>
      </c>
      <c r="J162" s="24">
        <v>148.66311158131302</v>
      </c>
      <c r="K162" s="24">
        <v>192.85907444067161</v>
      </c>
      <c r="L162" s="24">
        <v>207.56282348667881</v>
      </c>
      <c r="M162" s="24">
        <v>203.30052798330769</v>
      </c>
      <c r="N162" s="24">
        <v>234.32867094971843</v>
      </c>
      <c r="O162" s="24">
        <v>181.22076595109741</v>
      </c>
      <c r="P162" s="24">
        <v>161.54636882466272</v>
      </c>
      <c r="Q162" s="24">
        <v>109.5769361823813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25">
      <c r="A163" s="27" t="s">
        <v>606</v>
      </c>
      <c r="B163" s="26">
        <v>11.614288239878876</v>
      </c>
      <c r="C163" s="26">
        <v>13.611292575650094</v>
      </c>
      <c r="D163" s="26">
        <v>16.18808633633363</v>
      </c>
      <c r="E163" s="26">
        <v>20.161812561734553</v>
      </c>
      <c r="F163" s="26">
        <v>24.679575094590405</v>
      </c>
      <c r="G163" s="26">
        <v>25.260485509281658</v>
      </c>
      <c r="H163" s="26">
        <v>32.491156683119158</v>
      </c>
      <c r="I163" s="26">
        <v>25.218100543166056</v>
      </c>
      <c r="J163" s="26">
        <v>49.891301010014665</v>
      </c>
      <c r="K163" s="26">
        <v>39.207888368790073</v>
      </c>
      <c r="L163" s="26">
        <v>43.574384913592745</v>
      </c>
      <c r="M163" s="26">
        <v>17.399999999999999</v>
      </c>
      <c r="N163" s="26">
        <v>15.142722945209899</v>
      </c>
      <c r="O163" s="26">
        <v>17.76331018636068</v>
      </c>
      <c r="P163" s="26">
        <v>11.112484857902984</v>
      </c>
      <c r="Q163" s="26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25">
      <c r="A164" s="27" t="s">
        <v>609</v>
      </c>
      <c r="B164" s="24">
        <v>19487.59235699405</v>
      </c>
      <c r="C164" s="24">
        <v>22579.361416463926</v>
      </c>
      <c r="D164" s="24">
        <v>28958.09948676316</v>
      </c>
      <c r="E164" s="24">
        <v>36122.846004289087</v>
      </c>
      <c r="F164" s="24">
        <v>29814.548865907185</v>
      </c>
      <c r="G164" s="24">
        <v>38581.795735266351</v>
      </c>
      <c r="H164" s="24">
        <v>42553.686209540807</v>
      </c>
      <c r="I164" s="24">
        <v>44480.562113015636</v>
      </c>
      <c r="J164" s="24">
        <v>46216.654679133695</v>
      </c>
      <c r="K164" s="24">
        <v>50446.94368809439</v>
      </c>
      <c r="L164" s="24">
        <v>46622.006437182914</v>
      </c>
      <c r="M164" s="24">
        <v>41307.915175419483</v>
      </c>
      <c r="N164" s="24">
        <v>48216.159458334092</v>
      </c>
      <c r="O164" s="24">
        <v>61231.575240483966</v>
      </c>
      <c r="P164" s="24">
        <v>62467.382207588467</v>
      </c>
      <c r="Q164" s="24">
        <v>53122.190748267967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25">
      <c r="A165" s="27" t="s">
        <v>610</v>
      </c>
      <c r="B165" s="26"/>
      <c r="C165" s="26"/>
      <c r="D165" s="26"/>
      <c r="E165" s="26"/>
      <c r="F165" s="26"/>
      <c r="G165" s="26"/>
      <c r="H165" s="26">
        <v>34.4</v>
      </c>
      <c r="I165" s="26">
        <v>32.379888268156421</v>
      </c>
      <c r="J165" s="26">
        <v>30.30167597765363</v>
      </c>
      <c r="K165" s="26">
        <v>29.234636871508378</v>
      </c>
      <c r="L165" s="26">
        <v>29.960893854748601</v>
      </c>
      <c r="M165" s="26">
        <v>34.770949720670387</v>
      </c>
      <c r="N165" s="26">
        <v>42.648044692737429</v>
      </c>
      <c r="O165" s="26">
        <v>40.340670949720675</v>
      </c>
      <c r="P165" s="26">
        <v>57.536420167597761</v>
      </c>
      <c r="Q165" s="26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25">
      <c r="A166" s="27" t="s">
        <v>619</v>
      </c>
      <c r="B166" s="24"/>
      <c r="C166" s="24"/>
      <c r="D166" s="24"/>
      <c r="E166" s="24">
        <v>3183.7631900614797</v>
      </c>
      <c r="F166" s="24">
        <v>1943.4057535531997</v>
      </c>
      <c r="G166" s="24">
        <v>1872.7161657246352</v>
      </c>
      <c r="H166" s="24">
        <v>2109.6789853218997</v>
      </c>
      <c r="I166" s="24">
        <v>2058.4098705275956</v>
      </c>
      <c r="J166" s="24">
        <v>2586.6817771194515</v>
      </c>
      <c r="K166" s="24">
        <v>2728.0553883365992</v>
      </c>
      <c r="L166" s="24">
        <v>2330.4034467048177</v>
      </c>
      <c r="M166" s="24">
        <v>2707.9771646241657</v>
      </c>
      <c r="N166" s="24">
        <v>2981.0024498291468</v>
      </c>
      <c r="O166" s="24">
        <v>3398.2742195323776</v>
      </c>
      <c r="P166" s="24">
        <v>3422.7742187042809</v>
      </c>
      <c r="Q166" s="24">
        <v>3323.1431198467494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25">
      <c r="A167" s="27" t="s">
        <v>620</v>
      </c>
      <c r="B167" s="26">
        <v>1149.2</v>
      </c>
      <c r="C167" s="26">
        <v>1333.1603360401512</v>
      </c>
      <c r="D167" s="26">
        <v>1732.0044760010319</v>
      </c>
      <c r="E167" s="26">
        <v>2113.6999999999998</v>
      </c>
      <c r="F167" s="26">
        <v>1523.7081399599163</v>
      </c>
      <c r="G167" s="26">
        <v>1602.9791987533904</v>
      </c>
      <c r="H167" s="26">
        <v>1821.9115472233207</v>
      </c>
      <c r="I167" s="26">
        <v>1728.6911637934559</v>
      </c>
      <c r="J167" s="26">
        <v>1856.5003503862413</v>
      </c>
      <c r="K167" s="26">
        <v>2029.9356236389569</v>
      </c>
      <c r="L167" s="26">
        <v>1834.4405298093402</v>
      </c>
      <c r="M167" s="26">
        <v>2034.4807287202786</v>
      </c>
      <c r="N167" s="26">
        <v>2450.8549481238306</v>
      </c>
      <c r="O167" s="26">
        <v>2876.9481108399682</v>
      </c>
      <c r="P167" s="26">
        <v>2802.1514581897231</v>
      </c>
      <c r="Q167" s="26">
        <v>2658.6222283222405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25">
      <c r="A168" s="27" t="s">
        <v>622</v>
      </c>
      <c r="B168" s="24">
        <v>7.9705091708777491</v>
      </c>
      <c r="C168" s="24">
        <v>17.7</v>
      </c>
      <c r="D168" s="24">
        <v>17.267230646375843</v>
      </c>
      <c r="E168" s="24">
        <v>7.050307858241073</v>
      </c>
      <c r="F168" s="24">
        <v>13.814239130048499</v>
      </c>
      <c r="G168" s="24">
        <v>32.117435850258687</v>
      </c>
      <c r="H168" s="24">
        <v>20.19523390076548</v>
      </c>
      <c r="I168" s="24">
        <v>27.358782235746748</v>
      </c>
      <c r="J168" s="24">
        <v>29.530886351010114</v>
      </c>
      <c r="K168" s="24">
        <v>21.316354131310568</v>
      </c>
      <c r="L168" s="24">
        <v>26.511680626483813</v>
      </c>
      <c r="M168" s="24">
        <v>33.442444727744224</v>
      </c>
      <c r="N168" s="24">
        <v>33.298224037058638</v>
      </c>
      <c r="O168" s="24">
        <v>38.331648454021384</v>
      </c>
      <c r="P168" s="24">
        <v>31.362322509607601</v>
      </c>
      <c r="Q168" s="24">
        <v>15.919182506131367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25">
      <c r="A169" s="27" t="s">
        <v>624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25">
      <c r="A170" s="27" t="s">
        <v>641</v>
      </c>
      <c r="B170" s="24">
        <v>2020.7038411734022</v>
      </c>
      <c r="C170" s="24">
        <v>2234.9686009791512</v>
      </c>
      <c r="D170" s="24">
        <v>2740.5704848039104</v>
      </c>
      <c r="E170" s="24">
        <v>2636.9405957042395</v>
      </c>
      <c r="F170" s="24">
        <v>2369.3473241609418</v>
      </c>
      <c r="G170" s="24">
        <v>3099.7389897900762</v>
      </c>
      <c r="H170" s="24">
        <v>3341.4111211329132</v>
      </c>
      <c r="I170" s="24">
        <v>3136.8429405871711</v>
      </c>
      <c r="J170" s="24">
        <v>3131.8342844752065</v>
      </c>
      <c r="K170" s="24">
        <v>3033.7795128366415</v>
      </c>
      <c r="L170" s="24">
        <v>2470.0631128764589</v>
      </c>
      <c r="M170" s="24">
        <v>2187.3133496899131</v>
      </c>
      <c r="N170" s="24">
        <v>2318.6969083952431</v>
      </c>
      <c r="O170" s="24">
        <v>2209.033701963896</v>
      </c>
      <c r="P170" s="24">
        <v>2109.8663255161055</v>
      </c>
      <c r="Q170" s="24">
        <v>1260.2087836975297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25">
      <c r="A171" s="27" t="s">
        <v>642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0</v>
      </c>
      <c r="L171" s="26">
        <v>4.5999999999999996</v>
      </c>
      <c r="M171" s="26">
        <v>0.48</v>
      </c>
      <c r="N171" s="26">
        <v>9.74</v>
      </c>
      <c r="O171" s="26">
        <v>10.88</v>
      </c>
      <c r="P171" s="26"/>
      <c r="Q171" s="26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25">
      <c r="A172" s="27" t="s">
        <v>654</v>
      </c>
      <c r="B172" s="24"/>
      <c r="C172" s="24"/>
      <c r="D172" s="24"/>
      <c r="E172" s="24"/>
      <c r="F172" s="24"/>
      <c r="G172" s="24"/>
      <c r="H172" s="24"/>
      <c r="I172" s="24"/>
      <c r="J172" s="24">
        <v>15194.350096406179</v>
      </c>
      <c r="K172" s="24">
        <v>15311.180861395211</v>
      </c>
      <c r="L172" s="24">
        <v>13938.094232920976</v>
      </c>
      <c r="M172" s="24">
        <v>14372.346050751699</v>
      </c>
      <c r="N172" s="24">
        <v>16462.387580219751</v>
      </c>
      <c r="O172" s="24">
        <v>17915.556779798564</v>
      </c>
      <c r="P172" s="24">
        <v>18718.681273079033</v>
      </c>
      <c r="Q172" s="24">
        <v>16110.234569963808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25">
      <c r="A173" s="27" t="s">
        <v>655</v>
      </c>
      <c r="B173" s="26">
        <v>673.37076000000002</v>
      </c>
      <c r="C173" s="26">
        <v>750.7</v>
      </c>
      <c r="D173" s="26">
        <v>837.8</v>
      </c>
      <c r="E173" s="26">
        <v>998.4</v>
      </c>
      <c r="F173" s="26">
        <v>865.6</v>
      </c>
      <c r="G173" s="26">
        <v>1161.55</v>
      </c>
      <c r="H173" s="26">
        <v>1392.03</v>
      </c>
      <c r="I173" s="26">
        <v>1633.9</v>
      </c>
      <c r="J173" s="26">
        <v>1783.6906492069829</v>
      </c>
      <c r="K173" s="26">
        <v>1923.1514699765601</v>
      </c>
      <c r="L173" s="26">
        <v>2104.7000059229699</v>
      </c>
      <c r="M173" s="26">
        <v>2250.1460269929212</v>
      </c>
      <c r="N173" s="26">
        <v>2340.1699489729872</v>
      </c>
      <c r="O173" s="26">
        <v>2486.29</v>
      </c>
      <c r="P173" s="26">
        <v>2339.25</v>
      </c>
      <c r="Q173" s="26">
        <v>1173.9000072982521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25">
      <c r="A174" s="27" t="s">
        <v>658</v>
      </c>
      <c r="B174" s="24">
        <v>11.164744444444445</v>
      </c>
      <c r="C174" s="24">
        <v>12.080970740740741</v>
      </c>
      <c r="D174" s="24">
        <v>13.053624074074072</v>
      </c>
      <c r="E174" s="24">
        <v>13.908734814814814</v>
      </c>
      <c r="F174" s="24">
        <v>16.655622962962962</v>
      </c>
      <c r="G174" s="24">
        <v>14.380453703703703</v>
      </c>
      <c r="H174" s="24">
        <v>14.741712962962962</v>
      </c>
      <c r="I174" s="24">
        <v>15.583893333333332</v>
      </c>
      <c r="J174" s="24">
        <v>16.674186296296295</v>
      </c>
      <c r="K174" s="24">
        <v>13.131791505327406</v>
      </c>
      <c r="L174" s="24">
        <v>15.784657939651026</v>
      </c>
      <c r="M174" s="24">
        <v>17.691367406000847</v>
      </c>
      <c r="N174" s="24">
        <v>17.200643025198595</v>
      </c>
      <c r="O174" s="24">
        <v>18.241624855701172</v>
      </c>
      <c r="P174" s="24">
        <v>18.570746861351072</v>
      </c>
      <c r="Q174" s="24">
        <v>6.1716814626804695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25">
      <c r="A175" s="27" t="s">
        <v>662</v>
      </c>
      <c r="B175" s="26">
        <v>21.627522222222222</v>
      </c>
      <c r="C175" s="26">
        <v>21.702962962962964</v>
      </c>
      <c r="D175" s="26">
        <v>17.942599999999999</v>
      </c>
      <c r="E175" s="26">
        <v>17.811614814814813</v>
      </c>
      <c r="F175" s="26">
        <v>18.695275925925927</v>
      </c>
      <c r="G175" s="26">
        <v>20.398924444444443</v>
      </c>
      <c r="H175" s="26">
        <v>17.354965185185183</v>
      </c>
      <c r="I175" s="26">
        <v>14.01039037037037</v>
      </c>
      <c r="J175" s="26">
        <v>14.178514814814813</v>
      </c>
      <c r="K175" s="26">
        <v>14.733901862962959</v>
      </c>
      <c r="L175" s="26">
        <v>14.842041892592592</v>
      </c>
      <c r="M175" s="26">
        <v>15.614555148148144</v>
      </c>
      <c r="N175" s="26">
        <v>13.097623403703702</v>
      </c>
      <c r="O175" s="26">
        <v>13.469748387597198</v>
      </c>
      <c r="P175" s="26">
        <v>14.468333674355998</v>
      </c>
      <c r="Q175" s="26">
        <v>6.3575798586729571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25">
      <c r="A176" s="27" t="s">
        <v>666</v>
      </c>
      <c r="B176" s="24">
        <v>10.520088888888887</v>
      </c>
      <c r="C176" s="24">
        <v>11.626766666666667</v>
      </c>
      <c r="D176" s="24">
        <v>12.104629629629629</v>
      </c>
      <c r="E176" s="24">
        <v>10.979187407407407</v>
      </c>
      <c r="F176" s="24">
        <v>8.2476229629629625</v>
      </c>
      <c r="G176" s="24">
        <v>10.241064814814813</v>
      </c>
      <c r="H176" s="24">
        <v>9.1209062962962939</v>
      </c>
      <c r="I176" s="24">
        <v>7.1237640740740735</v>
      </c>
      <c r="J176" s="24">
        <v>7.9631688888888883</v>
      </c>
      <c r="K176" s="24">
        <v>7.4644493888888892</v>
      </c>
      <c r="L176" s="24">
        <v>8.2840393518518507</v>
      </c>
      <c r="M176" s="24">
        <v>10.537091091259258</v>
      </c>
      <c r="N176" s="24">
        <v>12.111570585305557</v>
      </c>
      <c r="O176" s="24">
        <v>13.622516683684259</v>
      </c>
      <c r="P176" s="24">
        <v>12.975707607830712</v>
      </c>
      <c r="Q176" s="24">
        <v>5.6767567172792051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25">
      <c r="A177" s="27" t="s">
        <v>670</v>
      </c>
      <c r="B177" s="26">
        <v>3.0983688052910163</v>
      </c>
      <c r="C177" s="26">
        <v>18.737020817313262</v>
      </c>
      <c r="D177" s="26">
        <v>10.479504829668381</v>
      </c>
      <c r="E177" s="26">
        <v>17.419892543279651</v>
      </c>
      <c r="F177" s="26">
        <v>7.8251676466761246</v>
      </c>
      <c r="G177" s="26">
        <v>4.7</v>
      </c>
      <c r="H177" s="26">
        <v>19.981824760099702</v>
      </c>
      <c r="I177" s="26">
        <v>14.168343837273955</v>
      </c>
      <c r="J177" s="26">
        <v>116.11990030869582</v>
      </c>
      <c r="K177" s="26">
        <v>416.20233444669901</v>
      </c>
      <c r="L177" s="26">
        <v>531.80416361518905</v>
      </c>
      <c r="M177" s="26">
        <v>260.24769943598102</v>
      </c>
      <c r="N177" s="26">
        <v>401.41213985415629</v>
      </c>
      <c r="O177" s="26">
        <v>409.39688371705103</v>
      </c>
      <c r="P177" s="26">
        <v>385.11094661499999</v>
      </c>
      <c r="Q177" s="26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25">
      <c r="A178" s="27" t="s">
        <v>673</v>
      </c>
      <c r="B178" s="24">
        <v>70.13</v>
      </c>
      <c r="C178" s="24">
        <v>24.6</v>
      </c>
      <c r="D178" s="24">
        <v>20.350000000000001</v>
      </c>
      <c r="E178" s="24">
        <v>18.97</v>
      </c>
      <c r="F178" s="24">
        <v>19.03</v>
      </c>
      <c r="G178" s="24">
        <v>31.02</v>
      </c>
      <c r="H178" s="24">
        <v>21.4641403419763</v>
      </c>
      <c r="I178" s="24">
        <v>28.310224772000002</v>
      </c>
      <c r="J178" s="24">
        <v>30.470699447968592</v>
      </c>
      <c r="K178" s="24">
        <v>37.52566847786116</v>
      </c>
      <c r="L178" s="24">
        <v>39.449253642671195</v>
      </c>
      <c r="M178" s="24">
        <v>32.854555822676389</v>
      </c>
      <c r="N178" s="24">
        <v>40.5</v>
      </c>
      <c r="O178" s="24">
        <v>42.387442140265016</v>
      </c>
      <c r="P178" s="24">
        <v>39.53238645171291</v>
      </c>
      <c r="Q178" s="24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25">
      <c r="A179" s="27" t="s">
        <v>676</v>
      </c>
      <c r="B179" s="26">
        <v>9365.103605120079</v>
      </c>
      <c r="C179" s="26">
        <v>9768.7090051277792</v>
      </c>
      <c r="D179" s="26">
        <v>11856.344892355999</v>
      </c>
      <c r="E179" s="26">
        <v>14007.047889606558</v>
      </c>
      <c r="F179" s="26">
        <v>10802.640865683139</v>
      </c>
      <c r="G179" s="26">
        <v>10833.466272399488</v>
      </c>
      <c r="H179" s="26">
        <v>12312.1</v>
      </c>
      <c r="I179" s="26">
        <v>12248.671911726324</v>
      </c>
      <c r="J179" s="26">
        <v>12908.080696258312</v>
      </c>
      <c r="K179" s="26">
        <v>11889.376640689525</v>
      </c>
      <c r="L179" s="26">
        <v>11060.434778418514</v>
      </c>
      <c r="M179" s="26">
        <v>9791.1087749137641</v>
      </c>
      <c r="N179" s="26">
        <v>10410.647067229194</v>
      </c>
      <c r="O179" s="26">
        <v>9883.867593375393</v>
      </c>
      <c r="P179" s="26">
        <v>9828.7587712612312</v>
      </c>
      <c r="Q179" s="26">
        <v>7837.6610090780159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25">
      <c r="A180" s="27" t="s">
        <v>678</v>
      </c>
      <c r="B180" s="24">
        <v>8425.0733998106734</v>
      </c>
      <c r="C180" s="24">
        <v>9261.1216267243508</v>
      </c>
      <c r="D180" s="24">
        <v>11255.983666836197</v>
      </c>
      <c r="E180" s="24">
        <v>13490.233616662865</v>
      </c>
      <c r="F180" s="24">
        <v>11569.374598143371</v>
      </c>
      <c r="G180" s="24">
        <v>11557.856069195339</v>
      </c>
      <c r="H180" s="24">
        <v>12940.930463755749</v>
      </c>
      <c r="I180" s="24">
        <v>14306.392664622514</v>
      </c>
      <c r="J180" s="24">
        <v>14929.590690524041</v>
      </c>
      <c r="K180" s="24">
        <v>15845.780586180565</v>
      </c>
      <c r="L180" s="24">
        <v>13047.713242779717</v>
      </c>
      <c r="M180" s="24">
        <v>12149.738642234199</v>
      </c>
      <c r="N180" s="24">
        <v>13650.846974744611</v>
      </c>
      <c r="O180" s="24">
        <v>15397.92432049439</v>
      </c>
      <c r="P180" s="24">
        <v>15178.51851228257</v>
      </c>
      <c r="Q180" s="24">
        <v>12725.314284331351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25">
      <c r="A181" s="27" t="s">
        <v>679</v>
      </c>
      <c r="B181" s="26">
        <v>218</v>
      </c>
      <c r="C181" s="26">
        <v>217</v>
      </c>
      <c r="D181" s="26">
        <v>226.58600000000001</v>
      </c>
      <c r="E181" s="26">
        <v>567</v>
      </c>
      <c r="F181" s="26">
        <v>435.04</v>
      </c>
      <c r="G181" s="26">
        <v>529.1826073736629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25">
      <c r="A182" s="27" t="s">
        <v>690</v>
      </c>
      <c r="B182" s="44">
        <v>5871</v>
      </c>
      <c r="C182" s="44">
        <v>6195</v>
      </c>
      <c r="D182" s="44">
        <v>8727</v>
      </c>
      <c r="E182" s="44">
        <v>9120</v>
      </c>
      <c r="F182" s="44">
        <v>6311</v>
      </c>
      <c r="G182" s="44">
        <v>9747</v>
      </c>
      <c r="H182" s="44">
        <v>9691</v>
      </c>
      <c r="I182" s="44">
        <v>9987</v>
      </c>
      <c r="J182" s="44">
        <v>10061</v>
      </c>
      <c r="K182" s="44">
        <v>10990</v>
      </c>
      <c r="L182" s="44">
        <v>9779</v>
      </c>
      <c r="M182" s="44">
        <v>8819</v>
      </c>
      <c r="N182" s="44">
        <v>10020</v>
      </c>
      <c r="O182" s="44">
        <v>10951</v>
      </c>
      <c r="P182" s="44">
        <v>10522</v>
      </c>
      <c r="Q182" s="44">
        <v>11012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25">
      <c r="A183" s="27" t="s">
        <v>707</v>
      </c>
      <c r="B183" s="26">
        <v>55.912100000000002</v>
      </c>
      <c r="C183" s="26">
        <v>61.757599999999996</v>
      </c>
      <c r="D183" s="26">
        <v>62.7562</v>
      </c>
      <c r="E183" s="26">
        <v>47.253500000000003</v>
      </c>
      <c r="F183" s="26">
        <v>70.316100000000006</v>
      </c>
      <c r="G183" s="26">
        <v>169.8</v>
      </c>
      <c r="H183" s="26">
        <v>275.41522400000002</v>
      </c>
      <c r="I183" s="26">
        <v>324.933515</v>
      </c>
      <c r="J183" s="26">
        <v>273.10163399999999</v>
      </c>
      <c r="K183" s="26">
        <v>247.89406</v>
      </c>
      <c r="L183" s="26">
        <v>164.721699</v>
      </c>
      <c r="M183" s="26">
        <v>161.11256</v>
      </c>
      <c r="N183" s="26">
        <v>184.90719000000001</v>
      </c>
      <c r="O183" s="26">
        <v>181.35912999999999</v>
      </c>
      <c r="P183" s="26">
        <v>192.35782</v>
      </c>
      <c r="Q183" s="26">
        <v>104.86825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25">
      <c r="A184" s="27" t="s">
        <v>709</v>
      </c>
      <c r="B184" s="24">
        <v>222.90844661266402</v>
      </c>
      <c r="C184" s="24">
        <v>343.70737406582498</v>
      </c>
      <c r="D184" s="24">
        <v>331.94201660800303</v>
      </c>
      <c r="E184" s="24">
        <v>364.63260105747798</v>
      </c>
      <c r="F184" s="24">
        <v>334.394847467462</v>
      </c>
      <c r="G184" s="24">
        <v>453.3</v>
      </c>
      <c r="H184" s="24">
        <v>555.95500000000004</v>
      </c>
      <c r="I184" s="24">
        <v>641.12273642101297</v>
      </c>
      <c r="J184" s="24">
        <v>811.75708855991309</v>
      </c>
      <c r="K184" s="24">
        <v>902.63889834440693</v>
      </c>
      <c r="L184" s="24">
        <v>1024.851516815798</v>
      </c>
      <c r="M184" s="24">
        <v>1053.61172250094</v>
      </c>
      <c r="N184" s="24">
        <v>1139.5706155227228</v>
      </c>
      <c r="O184" s="24">
        <v>1227.5327989757129</v>
      </c>
      <c r="P184" s="24">
        <v>1355.5052860189221</v>
      </c>
      <c r="Q184" s="24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25">
      <c r="A185" s="27" t="s">
        <v>712</v>
      </c>
      <c r="B185" s="26">
        <v>4626.5</v>
      </c>
      <c r="C185" s="26">
        <v>5379.13</v>
      </c>
      <c r="D185" s="26">
        <v>6368.82</v>
      </c>
      <c r="E185" s="26">
        <v>7284.96</v>
      </c>
      <c r="F185" s="26">
        <v>5664.44</v>
      </c>
      <c r="G185" s="26">
        <v>5913.5</v>
      </c>
      <c r="H185" s="26">
        <v>5830.55</v>
      </c>
      <c r="I185" s="26">
        <v>5923.4975587729004</v>
      </c>
      <c r="J185" s="26">
        <v>6144.04819244388</v>
      </c>
      <c r="K185" s="26">
        <v>5723.2598369693405</v>
      </c>
      <c r="L185" s="26">
        <v>5743.4595474634898</v>
      </c>
      <c r="M185" s="26">
        <v>5724.0865367768401</v>
      </c>
      <c r="N185" s="26">
        <v>6873.9158152026903</v>
      </c>
      <c r="O185" s="26">
        <v>7694.3198090342394</v>
      </c>
      <c r="P185" s="26">
        <v>7196.1241369303198</v>
      </c>
      <c r="Q185" s="26">
        <v>3376.9589759303963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25">
      <c r="A186" s="27" t="s">
        <v>714</v>
      </c>
      <c r="B186" s="24"/>
      <c r="C186" s="24">
        <v>0.25214950000000003</v>
      </c>
      <c r="D186" s="24">
        <v>0.243093</v>
      </c>
      <c r="E186" s="24">
        <v>0.438633</v>
      </c>
      <c r="F186" s="24">
        <v>0.50112139</v>
      </c>
      <c r="G186" s="24">
        <v>0.78530315000000006</v>
      </c>
      <c r="H186" s="24">
        <v>0.75330587000000004</v>
      </c>
      <c r="I186" s="24">
        <v>0.76983151999999999</v>
      </c>
      <c r="J186" s="24">
        <v>0.69573757999999997</v>
      </c>
      <c r="K186" s="24">
        <v>0.92103875000000002</v>
      </c>
      <c r="L186" s="24">
        <v>1.5</v>
      </c>
      <c r="M186" s="24">
        <v>1.6400999999999999</v>
      </c>
      <c r="N186" s="24">
        <v>2.3400742299999999</v>
      </c>
      <c r="O186" s="24">
        <v>2.176095895</v>
      </c>
      <c r="P186" s="24">
        <v>3.3610874399999999</v>
      </c>
      <c r="Q186" s="24">
        <v>6.9137178420000005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25">
      <c r="A187" s="27" t="s">
        <v>717</v>
      </c>
      <c r="B187" s="26">
        <v>79.977052972836162</v>
      </c>
      <c r="C187" s="26">
        <v>81.223044923407272</v>
      </c>
      <c r="D187" s="26">
        <v>105.86174363414025</v>
      </c>
      <c r="E187" s="26">
        <v>109.43945171663317</v>
      </c>
      <c r="F187" s="26">
        <v>91.200509875861755</v>
      </c>
      <c r="G187" s="26">
        <v>130.63611471483691</v>
      </c>
      <c r="H187" s="26">
        <v>238.3</v>
      </c>
      <c r="I187" s="26">
        <v>206.99341490884211</v>
      </c>
      <c r="J187" s="26">
        <v>232.20940478724467</v>
      </c>
      <c r="K187" s="26">
        <v>222.66245604227956</v>
      </c>
      <c r="L187" s="26">
        <v>203.80652729921323</v>
      </c>
      <c r="M187" s="26">
        <v>217.914391308163</v>
      </c>
      <c r="N187" s="26">
        <v>210.01669834080064</v>
      </c>
      <c r="O187" s="26">
        <v>220.96563448066087</v>
      </c>
      <c r="P187" s="26"/>
      <c r="Q187" s="26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25">
      <c r="A188" s="27" t="s">
        <v>721</v>
      </c>
      <c r="B188" s="24">
        <v>2.5732100873809021</v>
      </c>
      <c r="C188" s="24">
        <v>2.8577450742357424</v>
      </c>
      <c r="D188" s="24">
        <v>3.0480927711241734</v>
      </c>
      <c r="E188" s="24">
        <v>4.9627348711590535</v>
      </c>
      <c r="F188" s="24">
        <v>4.5015396380426402</v>
      </c>
      <c r="G188" s="24">
        <v>6.8050787015386529</v>
      </c>
      <c r="H188" s="24">
        <v>7.8</v>
      </c>
      <c r="I188" s="24">
        <v>9.6405097071341093</v>
      </c>
      <c r="J188" s="24">
        <v>12.899914010359261</v>
      </c>
      <c r="K188" s="24">
        <v>10.64102993259047</v>
      </c>
      <c r="L188" s="24">
        <v>11.236897980056717</v>
      </c>
      <c r="M188" s="24">
        <v>12.182014103393323</v>
      </c>
      <c r="N188" s="24">
        <v>15.077595625211575</v>
      </c>
      <c r="O188" s="24">
        <v>17.326312905066938</v>
      </c>
      <c r="P188" s="24">
        <v>17.897762676202518</v>
      </c>
      <c r="Q188" s="24">
        <v>16.23404344489909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25">
      <c r="A189" s="27" t="s">
        <v>723</v>
      </c>
      <c r="B189" s="26">
        <v>215.2</v>
      </c>
      <c r="C189" s="26">
        <v>202.3</v>
      </c>
      <c r="D189" s="26">
        <v>229.4</v>
      </c>
      <c r="E189" s="26">
        <v>218</v>
      </c>
      <c r="F189" s="26">
        <v>215.2</v>
      </c>
      <c r="G189" s="26">
        <v>223.2</v>
      </c>
      <c r="H189" s="26">
        <v>264.2</v>
      </c>
      <c r="I189" s="26">
        <v>525.30961118685798</v>
      </c>
      <c r="J189" s="26">
        <v>530.90099903166595</v>
      </c>
      <c r="K189" s="26">
        <v>547.38226611082598</v>
      </c>
      <c r="L189" s="26">
        <v>385.09885788999543</v>
      </c>
      <c r="M189" s="26">
        <v>337.40435422362231</v>
      </c>
      <c r="N189" s="26">
        <v>354.69420233471334</v>
      </c>
      <c r="O189" s="26">
        <v>212.05966929135502</v>
      </c>
      <c r="P189" s="26">
        <v>161.04980436183598</v>
      </c>
      <c r="Q189" s="26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25">
      <c r="A190" s="27" t="s">
        <v>726</v>
      </c>
      <c r="B190" s="24">
        <v>1135.935051255045</v>
      </c>
      <c r="C190" s="24">
        <v>1243.4777708908548</v>
      </c>
      <c r="D190" s="24">
        <v>1436.4443981972295</v>
      </c>
      <c r="E190" s="24">
        <v>1895.2366137551774</v>
      </c>
      <c r="F190" s="24">
        <v>1382.0888337560868</v>
      </c>
      <c r="G190" s="24">
        <v>1538.6335056587957</v>
      </c>
      <c r="H190" s="24">
        <v>1355.1090958599248</v>
      </c>
      <c r="I190" s="24">
        <v>1467.8354772791508</v>
      </c>
      <c r="J190" s="24">
        <v>1273.7447360727153</v>
      </c>
      <c r="K190" s="24">
        <v>1163.5913823317185</v>
      </c>
      <c r="L190" s="24">
        <v>886.96871216465934</v>
      </c>
      <c r="M190" s="24">
        <v>954.3613537964975</v>
      </c>
      <c r="N190" s="24">
        <v>982.13418477530809</v>
      </c>
      <c r="O190" s="24">
        <v>1147.1677203234001</v>
      </c>
      <c r="P190" s="24">
        <v>1133.4385968898039</v>
      </c>
      <c r="Q190" s="24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25">
      <c r="A191" s="27" t="s">
        <v>728</v>
      </c>
      <c r="B191" s="26">
        <v>5076</v>
      </c>
      <c r="C191" s="26">
        <v>5018</v>
      </c>
      <c r="D191" s="26">
        <v>6543</v>
      </c>
      <c r="E191" s="26">
        <v>8348</v>
      </c>
      <c r="F191" s="26">
        <v>8330</v>
      </c>
      <c r="G191" s="26">
        <v>9417</v>
      </c>
      <c r="H191" s="26">
        <v>11029</v>
      </c>
      <c r="I191" s="26">
        <v>12643</v>
      </c>
      <c r="J191" s="26">
        <v>21769</v>
      </c>
      <c r="K191" s="26">
        <v>22835</v>
      </c>
      <c r="L191" s="26">
        <v>19689</v>
      </c>
      <c r="M191" s="26">
        <v>19734</v>
      </c>
      <c r="N191" s="26">
        <v>22123</v>
      </c>
      <c r="O191" s="26">
        <v>24342</v>
      </c>
      <c r="P191" s="26">
        <v>24195</v>
      </c>
      <c r="Q191" s="26">
        <v>14268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25">
      <c r="A192" s="27" t="s">
        <v>730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4.25" customHeight="1" x14ac:dyDescent="0.25">
      <c r="A193" s="27" t="s">
        <v>747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30.7</v>
      </c>
      <c r="L193" s="26">
        <v>30.43137029</v>
      </c>
      <c r="M193" s="26">
        <v>30.514741760000003</v>
      </c>
      <c r="N193" s="26">
        <v>29.392643249999999</v>
      </c>
      <c r="O193" s="26">
        <v>33.774703009999996</v>
      </c>
      <c r="P193" s="26"/>
      <c r="Q193" s="26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4.25" customHeight="1" x14ac:dyDescent="0.25">
      <c r="A194" s="27" t="s">
        <v>760</v>
      </c>
      <c r="B194" s="24">
        <v>0.21145905987649033</v>
      </c>
      <c r="C194" s="24">
        <v>0.35128714609258777</v>
      </c>
      <c r="D194" s="24">
        <v>0.22149283830060518</v>
      </c>
      <c r="E194" s="24">
        <v>0.29492232006676938</v>
      </c>
      <c r="F194" s="24">
        <v>0.24884946545350622</v>
      </c>
      <c r="G194" s="24">
        <v>0.29107667636019657</v>
      </c>
      <c r="H194" s="24">
        <v>0.30398021249803209</v>
      </c>
      <c r="I194" s="24">
        <v>0.28484127813818211</v>
      </c>
      <c r="J194" s="24">
        <v>1.2343568290360725</v>
      </c>
      <c r="K194" s="24">
        <v>1.1539952766503456</v>
      </c>
      <c r="L194" s="24">
        <v>0.99940630438272271</v>
      </c>
      <c r="M194" s="24">
        <v>1.3279671723943971</v>
      </c>
      <c r="N194" s="24">
        <v>1.1356680034735824</v>
      </c>
      <c r="O194" s="24">
        <v>1.1608053648526844</v>
      </c>
      <c r="P194" s="24">
        <v>1.0750128362086482</v>
      </c>
      <c r="Q194" s="24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4.25" customHeight="1" x14ac:dyDescent="0.25">
      <c r="A195" s="27" t="s">
        <v>762</v>
      </c>
      <c r="B195" s="26">
        <v>7.2785770844708697</v>
      </c>
      <c r="C195" s="26">
        <v>3.9090364208396555</v>
      </c>
      <c r="D195" s="26">
        <v>6.4915745915600205</v>
      </c>
      <c r="E195" s="26">
        <v>41.018110796413559</v>
      </c>
      <c r="F195" s="26">
        <v>41.182766282191999</v>
      </c>
      <c r="G195" s="26">
        <v>42.053828669330549</v>
      </c>
      <c r="H195" s="26">
        <v>149.8582484355895</v>
      </c>
      <c r="I195" s="26">
        <v>191.78762476454</v>
      </c>
      <c r="J195" s="26">
        <v>225.0918943253694</v>
      </c>
      <c r="K195" s="26">
        <v>168.21717981649257</v>
      </c>
      <c r="L195" s="26">
        <v>137.52762693039281</v>
      </c>
      <c r="M195" s="26">
        <v>142.64480094488201</v>
      </c>
      <c r="N195" s="26">
        <v>165.28839134051472</v>
      </c>
      <c r="O195" s="26">
        <v>191.41054667703921</v>
      </c>
      <c r="P195" s="26">
        <v>187.42652010468959</v>
      </c>
      <c r="Q195" s="26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4.25" customHeight="1" x14ac:dyDescent="0.25">
      <c r="A196" s="27" t="s">
        <v>764</v>
      </c>
      <c r="B196" s="24">
        <v>4564</v>
      </c>
      <c r="C196" s="24">
        <v>5458</v>
      </c>
      <c r="D196" s="24">
        <v>6224</v>
      </c>
      <c r="E196" s="24">
        <v>7707</v>
      </c>
      <c r="F196" s="24">
        <v>6393</v>
      </c>
      <c r="G196" s="24">
        <v>7991</v>
      </c>
      <c r="H196" s="24">
        <v>9239</v>
      </c>
      <c r="I196" s="24">
        <v>8717</v>
      </c>
      <c r="J196" s="24">
        <v>8478</v>
      </c>
      <c r="K196" s="24">
        <v>6231</v>
      </c>
      <c r="L196" s="24">
        <v>5322</v>
      </c>
      <c r="M196" s="24">
        <v>5348</v>
      </c>
      <c r="N196" s="24">
        <v>5922</v>
      </c>
      <c r="O196" s="24">
        <v>5949</v>
      </c>
      <c r="P196" s="24">
        <v>6253</v>
      </c>
      <c r="Q196" s="24">
        <v>5031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4.25" customHeight="1" x14ac:dyDescent="0.25">
      <c r="A197" s="27" t="s">
        <v>765</v>
      </c>
      <c r="B197" s="26">
        <v>29006.218496096542</v>
      </c>
      <c r="C197" s="26">
        <v>29793.885940468426</v>
      </c>
      <c r="D197" s="26">
        <v>33672.349708323491</v>
      </c>
      <c r="E197" s="26">
        <v>34223.080864492644</v>
      </c>
      <c r="F197" s="26">
        <v>27479.103646211694</v>
      </c>
      <c r="G197" s="26">
        <v>28346.972786667051</v>
      </c>
      <c r="H197" s="26">
        <v>32315.42543496373</v>
      </c>
      <c r="I197" s="26">
        <v>34310.069317739566</v>
      </c>
      <c r="J197" s="26">
        <v>34475.858322578126</v>
      </c>
      <c r="K197" s="26">
        <v>35808.712412369539</v>
      </c>
      <c r="L197" s="26">
        <v>32940.455103677668</v>
      </c>
      <c r="M197" s="26">
        <v>30828.469351224034</v>
      </c>
      <c r="N197" s="26">
        <v>31101.004198455172</v>
      </c>
      <c r="O197" s="26">
        <v>33398.734273427064</v>
      </c>
      <c r="P197" s="26">
        <v>38301.023494333858</v>
      </c>
      <c r="Q197" s="26">
        <v>20388.142251451889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4.25" customHeight="1" x14ac:dyDescent="0.25">
      <c r="A198" s="27" t="s">
        <v>766</v>
      </c>
      <c r="B198" s="24">
        <v>58377</v>
      </c>
      <c r="C198" s="24">
        <v>64025</v>
      </c>
      <c r="D198" s="24">
        <v>70835</v>
      </c>
      <c r="E198" s="24">
        <v>78238</v>
      </c>
      <c r="F198" s="24">
        <v>65805</v>
      </c>
      <c r="G198" s="24">
        <v>76358</v>
      </c>
      <c r="H198" s="24">
        <v>82934</v>
      </c>
      <c r="I198" s="24">
        <v>88240</v>
      </c>
      <c r="J198" s="24">
        <v>90000</v>
      </c>
      <c r="K198" s="24">
        <v>90688</v>
      </c>
      <c r="L198" s="24">
        <v>84436</v>
      </c>
      <c r="M198" s="24">
        <v>81778</v>
      </c>
      <c r="N198" s="24">
        <v>86344</v>
      </c>
      <c r="O198" s="24">
        <v>93249</v>
      </c>
      <c r="P198" s="24">
        <v>91091</v>
      </c>
      <c r="Q198" s="24">
        <v>56810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4.25" customHeight="1" x14ac:dyDescent="0.25">
      <c r="A199" s="27" t="s">
        <v>767</v>
      </c>
      <c r="B199" s="26">
        <v>468.49469911706331</v>
      </c>
      <c r="C199" s="26">
        <v>482.94668711990295</v>
      </c>
      <c r="D199" s="26">
        <v>564.39219481585303</v>
      </c>
      <c r="E199" s="26">
        <v>674.4668471218929</v>
      </c>
      <c r="F199" s="26">
        <v>446.23833422388981</v>
      </c>
      <c r="G199" s="26">
        <v>500.155219967118</v>
      </c>
      <c r="H199" s="26">
        <v>653.48589071612594</v>
      </c>
      <c r="I199" s="26">
        <v>534.79999999999995</v>
      </c>
      <c r="J199" s="26">
        <v>534.90355949424895</v>
      </c>
      <c r="K199" s="26">
        <v>565.67789640811407</v>
      </c>
      <c r="L199" s="26">
        <v>599.60269761238305</v>
      </c>
      <c r="M199" s="26">
        <v>543.59014896715405</v>
      </c>
      <c r="N199" s="26">
        <v>516.78978023007005</v>
      </c>
      <c r="O199" s="26">
        <v>529.10971933450401</v>
      </c>
      <c r="P199" s="26">
        <v>524.04555623298393</v>
      </c>
      <c r="Q199" s="26">
        <v>395.32691464552335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4.25" customHeight="1" x14ac:dyDescent="0.25">
      <c r="A200" s="27" t="s">
        <v>769</v>
      </c>
      <c r="B200" s="24"/>
      <c r="C200" s="24"/>
      <c r="D200" s="24"/>
      <c r="E200" s="24"/>
      <c r="F200" s="24"/>
      <c r="G200" s="24">
        <v>858.9659494</v>
      </c>
      <c r="H200" s="24">
        <v>1135.7760710999999</v>
      </c>
      <c r="I200" s="24">
        <v>1347.5766687</v>
      </c>
      <c r="J200" s="24">
        <v>1406.3491422</v>
      </c>
      <c r="K200" s="24">
        <v>1368.33</v>
      </c>
      <c r="L200" s="24">
        <v>1366.43</v>
      </c>
      <c r="M200" s="24">
        <v>1066.5</v>
      </c>
      <c r="N200" s="24">
        <v>1190.001061159986</v>
      </c>
      <c r="O200" s="24">
        <v>1254.1729006323928</v>
      </c>
      <c r="P200" s="24">
        <v>1251.8657577347619</v>
      </c>
      <c r="Q200" s="24">
        <v>999.50180673107502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4.25" customHeight="1" x14ac:dyDescent="0.25">
      <c r="A201" s="27" t="s">
        <v>776</v>
      </c>
      <c r="B201" s="26">
        <v>25.987393706006475</v>
      </c>
      <c r="C201" s="26">
        <v>24.084065505761309</v>
      </c>
      <c r="D201" s="26">
        <v>32.405423911438113</v>
      </c>
      <c r="E201" s="26">
        <v>27.445553664661809</v>
      </c>
      <c r="F201" s="26">
        <v>29.734057714294757</v>
      </c>
      <c r="G201" s="26">
        <v>31.5</v>
      </c>
      <c r="H201" s="26">
        <v>33.066821832807143</v>
      </c>
      <c r="I201" s="26">
        <v>32.4072009404805</v>
      </c>
      <c r="J201" s="26">
        <v>33.869072040988328</v>
      </c>
      <c r="K201" s="26">
        <v>44.953484245989138</v>
      </c>
      <c r="L201" s="26">
        <v>34.269474213163797</v>
      </c>
      <c r="M201" s="26">
        <v>45.96086314559254</v>
      </c>
      <c r="N201" s="26">
        <v>39.357575254437251</v>
      </c>
      <c r="O201" s="26">
        <v>55.645965574761732</v>
      </c>
      <c r="P201" s="26">
        <v>37.943801873124151</v>
      </c>
      <c r="Q201" s="26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4.25" customHeight="1" x14ac:dyDescent="0.25">
      <c r="A202" s="27" t="s">
        <v>779</v>
      </c>
      <c r="B202" s="24">
        <v>406</v>
      </c>
      <c r="C202" s="24">
        <v>436</v>
      </c>
      <c r="D202" s="24">
        <v>660</v>
      </c>
      <c r="E202" s="24">
        <v>769</v>
      </c>
      <c r="F202" s="24">
        <v>716</v>
      </c>
      <c r="G202" s="24">
        <v>568</v>
      </c>
      <c r="H202" s="24">
        <v>645</v>
      </c>
      <c r="I202" s="24">
        <v>700</v>
      </c>
      <c r="J202" s="24">
        <v>794</v>
      </c>
      <c r="K202" s="24">
        <v>706</v>
      </c>
      <c r="L202" s="24">
        <v>720</v>
      </c>
      <c r="M202" s="24">
        <v>588</v>
      </c>
      <c r="N202" s="24"/>
      <c r="O202" s="24"/>
      <c r="P202" s="24"/>
      <c r="Q202" s="24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4.25" customHeight="1" x14ac:dyDescent="0.25">
      <c r="A203" s="27" t="s">
        <v>785</v>
      </c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4.25" customHeight="1" x14ac:dyDescent="0.25">
      <c r="A204" s="27" t="s">
        <v>788</v>
      </c>
      <c r="B204" s="24">
        <v>3.4740000000000002</v>
      </c>
      <c r="C204" s="24">
        <v>5.9740000000000002</v>
      </c>
      <c r="D204" s="24">
        <v>14.8087159855284</v>
      </c>
      <c r="E204" s="24">
        <v>6.6879999999999997</v>
      </c>
      <c r="F204" s="24">
        <v>8.5790000000000006</v>
      </c>
      <c r="G204" s="24">
        <v>14.8087159855284</v>
      </c>
      <c r="H204" s="24">
        <v>10.1066093784929</v>
      </c>
      <c r="I204" s="24">
        <v>10.913324865077771</v>
      </c>
      <c r="J204" s="24">
        <v>19.8001679050824</v>
      </c>
      <c r="K204" s="24">
        <v>15.447003888189339</v>
      </c>
      <c r="L204" s="24">
        <v>13.201320507345569</v>
      </c>
      <c r="M204" s="24">
        <v>16.440102871949229</v>
      </c>
      <c r="N204" s="24">
        <v>13.888161629056901</v>
      </c>
      <c r="O204" s="24">
        <v>12.226548015965461</v>
      </c>
      <c r="P204" s="24">
        <v>8.2971979005930105</v>
      </c>
      <c r="Q204" s="24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4.25" customHeight="1" x14ac:dyDescent="0.25">
      <c r="A205" s="27" t="s">
        <v>824</v>
      </c>
      <c r="B205" s="26">
        <v>46</v>
      </c>
      <c r="C205" s="26">
        <v>31.2</v>
      </c>
      <c r="D205" s="26">
        <v>45.32</v>
      </c>
      <c r="E205" s="26">
        <v>45.32</v>
      </c>
      <c r="F205" s="26">
        <v>45.32</v>
      </c>
      <c r="G205" s="26">
        <v>191.8</v>
      </c>
      <c r="H205" s="26">
        <v>200.5</v>
      </c>
      <c r="I205" s="26">
        <v>236.5129225863694</v>
      </c>
      <c r="J205" s="26">
        <v>231.6626934835121</v>
      </c>
      <c r="K205" s="26">
        <v>258.0855344184792</v>
      </c>
      <c r="L205" s="26">
        <v>86.528096269999992</v>
      </c>
      <c r="M205" s="26">
        <v>88.055570000000003</v>
      </c>
      <c r="N205" s="26"/>
      <c r="O205" s="26"/>
      <c r="P205" s="26"/>
      <c r="Q205" s="26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4.25" customHeight="1" x14ac:dyDescent="0.25">
      <c r="A206" s="27" t="s">
        <v>846</v>
      </c>
      <c r="B206" s="26">
        <v>13.7</v>
      </c>
      <c r="C206" s="26">
        <v>24.001603571158029</v>
      </c>
      <c r="D206" s="26">
        <v>27.429183107646644</v>
      </c>
      <c r="E206" s="26">
        <v>30.09795164614308</v>
      </c>
      <c r="F206" s="26">
        <v>26.216655584401202</v>
      </c>
      <c r="G206" s="26">
        <v>44.745172767959104</v>
      </c>
      <c r="H206" s="26">
        <v>52.523174767819</v>
      </c>
      <c r="I206" s="26">
        <v>57.059522231851901</v>
      </c>
      <c r="J206" s="26">
        <v>64.739629964549394</v>
      </c>
      <c r="K206" s="26">
        <v>61.118742536913096</v>
      </c>
      <c r="L206" s="26">
        <v>43.654609214122104</v>
      </c>
      <c r="M206" s="26">
        <v>38.211162674634203</v>
      </c>
      <c r="N206" s="26">
        <v>48.801400925218502</v>
      </c>
      <c r="O206" s="26">
        <v>53.775556993007399</v>
      </c>
      <c r="P206" s="26">
        <v>42.566283810129256</v>
      </c>
      <c r="Q206" s="26">
        <v>46.188407340749194</v>
      </c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5">
      <c r="A207" s="25" t="s">
        <v>848</v>
      </c>
      <c r="B207" s="24"/>
      <c r="C207" s="24"/>
      <c r="D207" s="24"/>
      <c r="E207" s="24"/>
      <c r="F207" s="24">
        <v>44.8</v>
      </c>
      <c r="G207" s="24">
        <v>78.614948497731305</v>
      </c>
      <c r="H207" s="24">
        <v>100.49777492438699</v>
      </c>
      <c r="I207" s="24">
        <v>85.639543813312102</v>
      </c>
      <c r="J207" s="24">
        <v>85.239467842085404</v>
      </c>
      <c r="K207" s="24">
        <v>87.587948717975792</v>
      </c>
      <c r="L207" s="24">
        <v>89.430190839624814</v>
      </c>
      <c r="M207" s="24">
        <v>91.311954497318098</v>
      </c>
      <c r="N207" s="24">
        <v>165.883319</v>
      </c>
      <c r="O207" s="24"/>
      <c r="P207" s="24"/>
      <c r="Q207" s="24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3.5" customHeight="1" x14ac:dyDescent="0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25">
      <c r="A209" s="59" t="s">
        <v>857</v>
      </c>
      <c r="B209" s="59"/>
      <c r="C209" s="59"/>
      <c r="D209" s="59"/>
      <c r="E209" s="59"/>
      <c r="F209" s="59"/>
      <c r="G209" s="59"/>
      <c r="H209" s="59"/>
      <c r="I209" s="59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25">
      <c r="A210" s="21" t="s">
        <v>858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25">
      <c r="A211" s="59" t="s">
        <v>859</v>
      </c>
      <c r="B211" s="59"/>
      <c r="C211" s="59"/>
      <c r="D211" s="59"/>
      <c r="E211" s="59"/>
      <c r="F211" s="59"/>
      <c r="G211" s="59"/>
      <c r="H211" s="59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25">
      <c r="A212" s="64" t="s">
        <v>860</v>
      </c>
      <c r="B212" s="64"/>
      <c r="C212" s="64"/>
      <c r="D212" s="64"/>
      <c r="E212" s="64"/>
      <c r="F212" s="64"/>
      <c r="G212" s="21"/>
      <c r="H212" s="21"/>
      <c r="I212" s="21"/>
      <c r="J212" s="21"/>
      <c r="K212" s="21"/>
      <c r="L212" s="21"/>
      <c r="M212" s="21"/>
      <c r="N212" s="21"/>
      <c r="O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25">
      <c r="A213" s="59" t="s">
        <v>865</v>
      </c>
      <c r="B213" s="59"/>
      <c r="C213" s="59"/>
      <c r="D213" s="59"/>
      <c r="E213" s="5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5" spans="1:33" ht="14.5" customHeight="1" x14ac:dyDescent="0.25">
      <c r="B215" s="36">
        <f t="shared" ref="B215:P215" si="0">(SUM(B6:B206)-B68)/1000</f>
        <v>548.03073883250033</v>
      </c>
      <c r="C215" s="36">
        <f t="shared" si="0"/>
        <v>610.14501422939065</v>
      </c>
      <c r="D215" s="36">
        <f t="shared" si="0"/>
        <v>734.37791162853648</v>
      </c>
      <c r="E215" s="36">
        <f t="shared" si="0"/>
        <v>865.51773782286239</v>
      </c>
      <c r="F215" s="36">
        <f t="shared" si="0"/>
        <v>675.92919049787145</v>
      </c>
      <c r="G215" s="36">
        <f t="shared" si="0"/>
        <v>788.65347496454626</v>
      </c>
      <c r="H215" s="36">
        <f t="shared" si="0"/>
        <v>862.61553267148304</v>
      </c>
      <c r="I215" s="36">
        <f t="shared" si="0"/>
        <v>877.64687513282922</v>
      </c>
      <c r="J215" s="36">
        <f t="shared" si="0"/>
        <v>915.14309958380841</v>
      </c>
      <c r="K215" s="36">
        <f t="shared" si="0"/>
        <v>944.20609099374872</v>
      </c>
      <c r="L215" s="36">
        <f t="shared" si="0"/>
        <v>857.67694067720481</v>
      </c>
      <c r="M215" s="36">
        <f t="shared" si="0"/>
        <v>819.73021558857454</v>
      </c>
      <c r="N215" s="36">
        <f t="shared" si="0"/>
        <v>902.36835437584784</v>
      </c>
      <c r="O215" s="36">
        <f t="shared" si="0"/>
        <v>990.70960705819346</v>
      </c>
      <c r="P215" s="36">
        <f t="shared" si="0"/>
        <v>991.29925074955236</v>
      </c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722A-2261-41B7-A8F0-C9578EEB2B9F}">
  <dimension ref="A1:AG216"/>
  <sheetViews>
    <sheetView showGridLines="0" workbookViewId="0">
      <pane xSplit="1" ySplit="5" topLeftCell="H80" activePane="bottomRight" state="frozen"/>
      <selection pane="topRight"/>
      <selection pane="bottomLeft"/>
      <selection pane="bottomRight" activeCell="Q147" sqref="Q147"/>
    </sheetView>
  </sheetViews>
  <sheetFormatPr defaultColWidth="10.1796875" defaultRowHeight="14.5" customHeight="1" x14ac:dyDescent="0.25"/>
  <cols>
    <col min="1" max="1" width="34" style="20" customWidth="1"/>
    <col min="2" max="3" width="10.26953125" style="20" customWidth="1"/>
    <col min="4" max="4" width="9.453125" style="20" customWidth="1"/>
    <col min="5" max="5" width="11.1796875" style="20" customWidth="1"/>
    <col min="6" max="9" width="10.26953125" style="20" customWidth="1"/>
    <col min="10" max="17" width="9.7265625" style="20" customWidth="1"/>
    <col min="18" max="18" width="9.453125" style="20" customWidth="1"/>
    <col min="19" max="21" width="10.26953125" style="20" customWidth="1"/>
    <col min="22" max="22" width="9.453125" style="20" customWidth="1"/>
    <col min="23" max="25" width="10.26953125" style="20" customWidth="1"/>
    <col min="26" max="28" width="11.54296875" style="20" customWidth="1"/>
    <col min="29" max="29" width="10.26953125" style="20" customWidth="1"/>
    <col min="30" max="33" width="11.54296875" style="20" customWidth="1"/>
    <col min="34" max="16384" width="10.1796875" style="20"/>
  </cols>
  <sheetData>
    <row r="1" spans="1:33" ht="19.5" customHeight="1" x14ac:dyDescent="0.25">
      <c r="A1" s="58" t="s">
        <v>873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25">
      <c r="A6" s="28" t="s">
        <v>19</v>
      </c>
      <c r="B6" s="26"/>
      <c r="C6" s="26"/>
      <c r="D6" s="26"/>
      <c r="E6" s="26">
        <v>520.79999999999995</v>
      </c>
      <c r="F6" s="26">
        <v>528.65611729751811</v>
      </c>
      <c r="G6" s="26">
        <v>729.59760311414698</v>
      </c>
      <c r="H6" s="26">
        <v>899.60059020412893</v>
      </c>
      <c r="I6" s="26">
        <v>1116.0958138250351</v>
      </c>
      <c r="J6" s="26">
        <v>1060.4384325727569</v>
      </c>
      <c r="K6" s="26">
        <v>879.13923137061909</v>
      </c>
      <c r="L6" s="26">
        <v>893.79580903371198</v>
      </c>
      <c r="M6" s="26">
        <v>899.70972022160697</v>
      </c>
      <c r="N6" s="26">
        <v>990.50155428187497</v>
      </c>
      <c r="O6" s="26">
        <v>983.17278971575104</v>
      </c>
      <c r="P6" s="26">
        <v>921.94575402846408</v>
      </c>
      <c r="Q6" s="26">
        <v>924.31757291369695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25">
      <c r="A7" s="27" t="s">
        <v>24</v>
      </c>
      <c r="B7" s="24">
        <v>226.61901344973978</v>
      </c>
      <c r="C7" s="24">
        <v>250.10074873361469</v>
      </c>
      <c r="D7" s="24">
        <v>245.81090764241367</v>
      </c>
      <c r="E7" s="24">
        <v>350.3</v>
      </c>
      <c r="F7" s="24">
        <v>326.48120453854858</v>
      </c>
      <c r="G7" s="24">
        <v>316.68456393795071</v>
      </c>
      <c r="H7" s="24">
        <v>382.38463880620907</v>
      </c>
      <c r="I7" s="24">
        <v>329.23098523294112</v>
      </c>
      <c r="J7" s="24">
        <v>219.51052555847008</v>
      </c>
      <c r="K7" s="24">
        <v>226.52788028276075</v>
      </c>
      <c r="L7" s="24">
        <v>191.11874539237886</v>
      </c>
      <c r="M7" s="24">
        <v>234.31128960345112</v>
      </c>
      <c r="N7" s="24">
        <v>224.45829582403363</v>
      </c>
      <c r="O7" s="24">
        <v>252.37784779432278</v>
      </c>
      <c r="P7" s="24">
        <v>250.19379625378835</v>
      </c>
      <c r="Q7" s="24">
        <v>205.84754815406018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25">
      <c r="A8" s="27" t="s">
        <v>26</v>
      </c>
      <c r="B8" s="26">
        <v>1800.9999999999143</v>
      </c>
      <c r="C8" s="26">
        <v>1636.0000000000725</v>
      </c>
      <c r="D8" s="26">
        <v>2132.0238386965812</v>
      </c>
      <c r="E8" s="26">
        <v>3085.7426550592259</v>
      </c>
      <c r="F8" s="26">
        <v>2926.6055553979581</v>
      </c>
      <c r="G8" s="26">
        <v>2969.9</v>
      </c>
      <c r="H8" s="26">
        <v>3405.8675036987283</v>
      </c>
      <c r="I8" s="26">
        <v>3785.5165533667068</v>
      </c>
      <c r="J8" s="26">
        <v>4034.4803020211825</v>
      </c>
      <c r="K8" s="26">
        <v>4057.6623520660219</v>
      </c>
      <c r="L8" s="26">
        <v>3690.3558005647392</v>
      </c>
      <c r="M8" s="26">
        <v>3613.0160178705314</v>
      </c>
      <c r="N8" s="26">
        <v>3474.4453546520117</v>
      </c>
      <c r="O8" s="26">
        <v>3612.3265953257551</v>
      </c>
      <c r="P8" s="26">
        <v>3429.1606054373665</v>
      </c>
      <c r="Q8" s="26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25">
      <c r="A9" s="27" t="s">
        <v>29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94.8</v>
      </c>
      <c r="Q9" s="24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25">
      <c r="A10" s="27" t="s">
        <v>46</v>
      </c>
      <c r="B10" s="26">
        <v>1320.2276402999998</v>
      </c>
      <c r="C10" s="26">
        <v>1626.72998506</v>
      </c>
      <c r="D10" s="26">
        <v>2504.9687905800001</v>
      </c>
      <c r="E10" s="26">
        <v>3720.8858520100002</v>
      </c>
      <c r="F10" s="26">
        <v>4155.5</v>
      </c>
      <c r="G10" s="26">
        <v>3088.5282154400002</v>
      </c>
      <c r="H10" s="26">
        <v>3629.3779005994902</v>
      </c>
      <c r="I10" s="26">
        <v>4436.38449587382</v>
      </c>
      <c r="J10" s="26">
        <v>4757.3641128107902</v>
      </c>
      <c r="K10" s="26">
        <v>5515.3966497035199</v>
      </c>
      <c r="L10" s="26">
        <v>4058.0351146194002</v>
      </c>
      <c r="M10" s="26">
        <v>3109.7284710366998</v>
      </c>
      <c r="N10" s="26">
        <v>3108.46802057475</v>
      </c>
      <c r="O10" s="26">
        <v>3320.0126892895</v>
      </c>
      <c r="P10" s="26">
        <v>3125.074989298515</v>
      </c>
      <c r="Q10" s="26">
        <v>2021.2883888963001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25">
      <c r="A11" s="27" t="s">
        <v>48</v>
      </c>
      <c r="B11" s="24">
        <v>16.376248518518516</v>
      </c>
      <c r="C11" s="24">
        <v>27.13579865185185</v>
      </c>
      <c r="D11" s="24">
        <v>32.427676296296298</v>
      </c>
      <c r="E11" s="24">
        <v>33.030370740740736</v>
      </c>
      <c r="F11" s="24">
        <v>22.567141851851851</v>
      </c>
      <c r="G11" s="24">
        <v>18.745715185185183</v>
      </c>
      <c r="H11" s="24">
        <v>18.113934444444443</v>
      </c>
      <c r="I11" s="24">
        <v>18.123584814814812</v>
      </c>
      <c r="J11" s="24">
        <v>17.714779629629628</v>
      </c>
      <c r="K11" s="24">
        <v>19.804630387777777</v>
      </c>
      <c r="L11" s="24">
        <v>22.595987779364158</v>
      </c>
      <c r="M11" s="24">
        <v>21.816808393037032</v>
      </c>
      <c r="N11" s="24">
        <v>20.259715015263208</v>
      </c>
      <c r="O11" s="24">
        <v>31.176941331407047</v>
      </c>
      <c r="P11" s="24">
        <v>30.395530106139198</v>
      </c>
      <c r="Q11" s="24">
        <v>15.728466745883093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25">
      <c r="A12" s="27" t="s">
        <v>52</v>
      </c>
      <c r="B12" s="26">
        <v>78.020585185185183</v>
      </c>
      <c r="C12" s="26">
        <v>87.8529748148148</v>
      </c>
      <c r="D12" s="26">
        <v>102.32635074074074</v>
      </c>
      <c r="E12" s="26">
        <v>102.37399296296296</v>
      </c>
      <c r="F12" s="26">
        <v>72.176400000000001</v>
      </c>
      <c r="G12" s="26">
        <v>70.813323703703702</v>
      </c>
      <c r="H12" s="26">
        <v>65.972004074074064</v>
      </c>
      <c r="I12" s="26">
        <v>70.541627407407404</v>
      </c>
      <c r="J12" s="26">
        <v>72.240865555555558</v>
      </c>
      <c r="K12" s="26">
        <v>95.936852394389732</v>
      </c>
      <c r="L12" s="26">
        <v>88.054699367954697</v>
      </c>
      <c r="M12" s="26">
        <v>90.578901764098347</v>
      </c>
      <c r="N12" s="26">
        <v>92.929399600124228</v>
      </c>
      <c r="O12" s="26">
        <v>108.58389174720931</v>
      </c>
      <c r="P12" s="26">
        <v>111.61373615735467</v>
      </c>
      <c r="Q12" s="26">
        <v>62.61569731576445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25">
      <c r="A13" s="27" t="s">
        <v>56</v>
      </c>
      <c r="B13" s="24">
        <v>1988.43</v>
      </c>
      <c r="C13" s="24">
        <v>2276.6999999999998</v>
      </c>
      <c r="D13" s="24">
        <v>2999.7642646249765</v>
      </c>
      <c r="E13" s="24">
        <v>3873.58019344077</v>
      </c>
      <c r="F13" s="24">
        <v>2667.1326021334939</v>
      </c>
      <c r="G13" s="24">
        <v>3685.7606673881378</v>
      </c>
      <c r="H13" s="24">
        <v>4573.8972545950601</v>
      </c>
      <c r="I13" s="24">
        <v>4704.7668678025402</v>
      </c>
      <c r="J13" s="24">
        <v>5045.8599835016303</v>
      </c>
      <c r="K13" s="24">
        <v>4164.0219873962405</v>
      </c>
      <c r="L13" s="24">
        <v>4484.8531022986199</v>
      </c>
      <c r="M13" s="24">
        <v>4560.9945486172892</v>
      </c>
      <c r="N13" s="24">
        <v>5178.7597014446401</v>
      </c>
      <c r="O13" s="24">
        <v>4912.6245677807001</v>
      </c>
      <c r="P13" s="24">
        <v>3870.50612756593</v>
      </c>
      <c r="Q13" s="24">
        <v>2099.6925158160288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25">
      <c r="A14" s="27" t="s">
        <v>58</v>
      </c>
      <c r="B14" s="26">
        <v>211.95904526029801</v>
      </c>
      <c r="C14" s="26">
        <v>231.87739907468401</v>
      </c>
      <c r="D14" s="26">
        <v>360.71713347000002</v>
      </c>
      <c r="E14" s="26">
        <v>467.70890161545651</v>
      </c>
      <c r="F14" s="26">
        <v>380.49750171109804</v>
      </c>
      <c r="G14" s="26">
        <v>445.53671919999999</v>
      </c>
      <c r="H14" s="26">
        <v>460.50056865501472</v>
      </c>
      <c r="I14" s="26">
        <v>473.07896161999599</v>
      </c>
      <c r="J14" s="26">
        <v>479.23583805791901</v>
      </c>
      <c r="K14" s="26">
        <v>465.650175179217</v>
      </c>
      <c r="L14" s="26">
        <v>360.99376691659097</v>
      </c>
      <c r="M14" s="26">
        <v>367.75161634643194</v>
      </c>
      <c r="N14" s="26">
        <v>433.79135194088826</v>
      </c>
      <c r="O14" s="26">
        <v>558.91844583770001</v>
      </c>
      <c r="P14" s="26">
        <v>647.22304197406902</v>
      </c>
      <c r="Q14" s="26">
        <v>411.82241345724236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25">
      <c r="A15" s="27" t="s">
        <v>59</v>
      </c>
      <c r="B15" s="24">
        <v>159.27141552427145</v>
      </c>
      <c r="C15" s="24">
        <v>168.70778301157097</v>
      </c>
      <c r="D15" s="24">
        <v>169.77653631284917</v>
      </c>
      <c r="E15" s="24">
        <v>193.1284916201117</v>
      </c>
      <c r="F15" s="24">
        <v>129.83240223463687</v>
      </c>
      <c r="G15" s="24">
        <v>110.11173184357541</v>
      </c>
      <c r="H15" s="24">
        <v>195.08379888268155</v>
      </c>
      <c r="I15" s="24">
        <v>134.30167597765362</v>
      </c>
      <c r="J15" s="24">
        <v>131.82578491620112</v>
      </c>
      <c r="K15" s="24">
        <v>125.65711955307262</v>
      </c>
      <c r="L15" s="24">
        <v>114.97775642458099</v>
      </c>
      <c r="M15" s="24">
        <v>107</v>
      </c>
      <c r="N15" s="24">
        <v>111.64533167763966</v>
      </c>
      <c r="O15" s="24">
        <v>137.46970395286235</v>
      </c>
      <c r="P15" s="24">
        <v>138.55138425963185</v>
      </c>
      <c r="Q15" s="24">
        <v>96.635421494954358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25">
      <c r="A16" s="27" t="s">
        <v>61</v>
      </c>
      <c r="B16" s="26">
        <v>10721.974239949815</v>
      </c>
      <c r="C16" s="26">
        <v>11316.782751838184</v>
      </c>
      <c r="D16" s="26">
        <v>13076.391495129597</v>
      </c>
      <c r="E16" s="26">
        <v>14920.590970148156</v>
      </c>
      <c r="F16" s="26">
        <v>10571.871230612447</v>
      </c>
      <c r="G16" s="26">
        <v>13516.795513205569</v>
      </c>
      <c r="H16" s="26">
        <v>15666.719304029255</v>
      </c>
      <c r="I16" s="26">
        <v>17277.009854064971</v>
      </c>
      <c r="J16" s="26">
        <v>16308.231414063624</v>
      </c>
      <c r="K16" s="26">
        <v>14916.099861156876</v>
      </c>
      <c r="L16" s="26">
        <v>13351.486436516916</v>
      </c>
      <c r="M16" s="26">
        <v>12232.520791766578</v>
      </c>
      <c r="N16" s="26">
        <v>12633.638821023012</v>
      </c>
      <c r="O16" s="26">
        <v>13803.823629930592</v>
      </c>
      <c r="P16" s="26">
        <v>13034.925239461638</v>
      </c>
      <c r="Q16" s="26">
        <v>9035.635187213813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25">
      <c r="A17" s="27" t="s">
        <v>62</v>
      </c>
      <c r="B17" s="24">
        <v>8657.3761064103728</v>
      </c>
      <c r="C17" s="24">
        <v>10475.200000000001</v>
      </c>
      <c r="D17" s="24">
        <v>12424.437885751395</v>
      </c>
      <c r="E17" s="24">
        <v>14029.198877469758</v>
      </c>
      <c r="F17" s="24">
        <v>10982.413669582485</v>
      </c>
      <c r="G17" s="24">
        <v>12418.286786580082</v>
      </c>
      <c r="H17" s="24">
        <v>14938.616146787052</v>
      </c>
      <c r="I17" s="24">
        <v>14352.480328042835</v>
      </c>
      <c r="J17" s="24">
        <v>15960.062474761444</v>
      </c>
      <c r="K17" s="24">
        <v>16982.971929434985</v>
      </c>
      <c r="L17" s="24">
        <v>14581.221495430726</v>
      </c>
      <c r="M17" s="24">
        <v>14776.228556986027</v>
      </c>
      <c r="N17" s="24">
        <v>16490.083893229319</v>
      </c>
      <c r="O17" s="24">
        <v>18157.006061437762</v>
      </c>
      <c r="P17" s="24">
        <v>18216.721343154793</v>
      </c>
      <c r="Q17" s="24">
        <v>15912.744078391837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25">
      <c r="A18" s="27" t="s">
        <v>64</v>
      </c>
      <c r="B18" s="26">
        <v>378.892</v>
      </c>
      <c r="C18" s="26">
        <v>519.33500000000004</v>
      </c>
      <c r="D18" s="26">
        <v>557.01400000000001</v>
      </c>
      <c r="E18" s="26">
        <v>682.51099999999997</v>
      </c>
      <c r="F18" s="26">
        <v>804.25699999999995</v>
      </c>
      <c r="G18" s="26">
        <v>801.72699999999998</v>
      </c>
      <c r="H18" s="26">
        <v>960.77200000000005</v>
      </c>
      <c r="I18" s="26">
        <v>969.51499999999999</v>
      </c>
      <c r="J18" s="26">
        <v>982.6</v>
      </c>
      <c r="K18" s="26">
        <v>983.91300000000001</v>
      </c>
      <c r="L18" s="26">
        <v>1009.65</v>
      </c>
      <c r="M18" s="26">
        <v>919.38900000000001</v>
      </c>
      <c r="N18" s="26">
        <v>1048.3620000000001</v>
      </c>
      <c r="O18" s="26">
        <v>1520.87</v>
      </c>
      <c r="P18" s="26">
        <v>1458.446100013758</v>
      </c>
      <c r="Q18" s="26">
        <v>1301.9870000000001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25">
      <c r="A19" s="27" t="s">
        <v>66</v>
      </c>
      <c r="B19" s="24">
        <v>366.38940313349997</v>
      </c>
      <c r="C19" s="24">
        <v>358.54</v>
      </c>
      <c r="D19" s="24">
        <v>373.27980787322002</v>
      </c>
      <c r="E19" s="24">
        <v>360.69</v>
      </c>
      <c r="F19" s="24">
        <v>346.81299999999999</v>
      </c>
      <c r="G19" s="24">
        <v>342.02199999999999</v>
      </c>
      <c r="H19" s="24">
        <v>327.30200000000002</v>
      </c>
      <c r="I19" s="24">
        <v>388.255</v>
      </c>
      <c r="J19" s="24">
        <v>372.23399999999998</v>
      </c>
      <c r="K19" s="24">
        <v>410.27119880649485</v>
      </c>
      <c r="L19" s="24">
        <v>366.59550317266002</v>
      </c>
      <c r="M19" s="24">
        <v>370.17720433214919</v>
      </c>
      <c r="N19" s="24">
        <v>463.16923273597996</v>
      </c>
      <c r="O19" s="24">
        <v>488.02423647583902</v>
      </c>
      <c r="P19" s="24">
        <v>453.47859403014468</v>
      </c>
      <c r="Q19" s="24">
        <v>240.71379999999999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25">
      <c r="A20" s="27" t="s">
        <v>68</v>
      </c>
      <c r="B20" s="26">
        <v>630.21276595744678</v>
      </c>
      <c r="C20" s="26">
        <v>689.26329787234044</v>
      </c>
      <c r="D20" s="26">
        <v>698.41755319148933</v>
      </c>
      <c r="E20" s="26">
        <v>905.26595744680844</v>
      </c>
      <c r="F20" s="26">
        <v>714.97340425531911</v>
      </c>
      <c r="G20" s="26">
        <v>757.659574468085</v>
      </c>
      <c r="H20" s="26">
        <v>644.41489361702133</v>
      </c>
      <c r="I20" s="26">
        <v>1238.0053191489362</v>
      </c>
      <c r="J20" s="26">
        <v>1441.0904255319124</v>
      </c>
      <c r="K20" s="26">
        <v>1381.2446808510638</v>
      </c>
      <c r="L20" s="26">
        <v>1297.3</v>
      </c>
      <c r="M20" s="26">
        <v>1073.8829787234015</v>
      </c>
      <c r="N20" s="26">
        <v>1153.4574468085104</v>
      </c>
      <c r="O20" s="26">
        <v>1061.1702127659576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25">
      <c r="A21" s="27" t="s">
        <v>72</v>
      </c>
      <c r="B21" s="24">
        <v>1547</v>
      </c>
      <c r="C21" s="24">
        <v>1608.5544794657064</v>
      </c>
      <c r="D21" s="24">
        <v>2151.2016565258923</v>
      </c>
      <c r="E21" s="24">
        <v>3033.0117271939685</v>
      </c>
      <c r="F21" s="24">
        <v>2650.5852685460768</v>
      </c>
      <c r="G21" s="24">
        <v>3441.8554703349828</v>
      </c>
      <c r="H21" s="24">
        <v>4239.2437255785189</v>
      </c>
      <c r="I21" s="24">
        <v>4275.0766364939145</v>
      </c>
      <c r="J21" s="24">
        <v>4954.9153357695177</v>
      </c>
      <c r="K21" s="24">
        <v>5300.0155953416352</v>
      </c>
      <c r="L21" s="24">
        <v>5773.8770831512602</v>
      </c>
      <c r="M21" s="24">
        <v>5405.1061059840422</v>
      </c>
      <c r="N21" s="24">
        <v>5747.7294922736555</v>
      </c>
      <c r="O21" s="24">
        <v>5653.1503850302297</v>
      </c>
      <c r="P21" s="24">
        <v>5685.8431958449346</v>
      </c>
      <c r="Q21" s="24">
        <v>5112.3097207908622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25">
      <c r="A22" s="27" t="s">
        <v>74</v>
      </c>
      <c r="B22" s="26">
        <v>134.88629015179649</v>
      </c>
      <c r="C22" s="26">
        <v>143.64708753192448</v>
      </c>
      <c r="D22" s="26">
        <v>164.11577709357101</v>
      </c>
      <c r="E22" s="26">
        <v>168.88551647999998</v>
      </c>
      <c r="F22" s="26">
        <v>132.3267914078645</v>
      </c>
      <c r="G22" s="26">
        <v>152.99445476553248</v>
      </c>
      <c r="H22" s="26">
        <v>116.1364467852955</v>
      </c>
      <c r="I22" s="26">
        <v>117.31784537</v>
      </c>
      <c r="J22" s="26">
        <v>106.16431063500001</v>
      </c>
      <c r="K22" s="26">
        <v>126.17368403624999</v>
      </c>
      <c r="L22" s="26">
        <v>121.126224837382</v>
      </c>
      <c r="M22" s="26">
        <v>107.02964293002451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25">
      <c r="A23" s="27" t="s">
        <v>79</v>
      </c>
      <c r="B23" s="24">
        <v>310.39999999999998</v>
      </c>
      <c r="C23" s="24">
        <v>679.5</v>
      </c>
      <c r="D23" s="24">
        <v>888.8</v>
      </c>
      <c r="E23" s="24">
        <v>1257.0999999999999</v>
      </c>
      <c r="F23" s="24">
        <v>818.9</v>
      </c>
      <c r="G23" s="24">
        <v>1380.6</v>
      </c>
      <c r="H23" s="24">
        <v>1514</v>
      </c>
      <c r="I23" s="24">
        <v>1498.6</v>
      </c>
      <c r="J23" s="24">
        <v>1422.8</v>
      </c>
      <c r="K23" s="24">
        <v>1549.5</v>
      </c>
      <c r="L23" s="24">
        <v>1269.3</v>
      </c>
      <c r="M23" s="24">
        <v>1336.9</v>
      </c>
      <c r="N23" s="24">
        <v>1599.1</v>
      </c>
      <c r="O23" s="24">
        <v>1832</v>
      </c>
      <c r="P23" s="24">
        <v>1945.6</v>
      </c>
      <c r="Q23" s="24">
        <v>1837.9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25">
      <c r="A24" s="27" t="s">
        <v>80</v>
      </c>
      <c r="B24" s="26">
        <v>12624.213741249016</v>
      </c>
      <c r="C24" s="26">
        <v>13460.45699042617</v>
      </c>
      <c r="D24" s="26">
        <v>19702.90194310018</v>
      </c>
      <c r="E24" s="26">
        <v>23559</v>
      </c>
      <c r="F24" s="26">
        <v>17811.577461097655</v>
      </c>
      <c r="G24" s="26">
        <v>21298.84076060605</v>
      </c>
      <c r="H24" s="26">
        <v>22134.7574666937</v>
      </c>
      <c r="I24" s="26">
        <v>22077.541048725234</v>
      </c>
      <c r="J24" s="26">
        <v>21592.755724963787</v>
      </c>
      <c r="K24" s="26">
        <v>23348.857677472679</v>
      </c>
      <c r="L24" s="26">
        <v>23277.586131109576</v>
      </c>
      <c r="M24" s="26">
        <v>24204.875588870658</v>
      </c>
      <c r="N24" s="26">
        <v>27001.100641272547</v>
      </c>
      <c r="O24" s="26">
        <v>28397.869130137413</v>
      </c>
      <c r="P24" s="26">
        <v>26319.215798620171</v>
      </c>
      <c r="Q24" s="26">
        <v>24075.971866143882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25">
      <c r="A25" s="27" t="s">
        <v>99</v>
      </c>
      <c r="B25" s="26">
        <v>50.608482945591454</v>
      </c>
      <c r="C25" s="26">
        <v>54.888063599107753</v>
      </c>
      <c r="D25" s="26">
        <v>56.996138349300551</v>
      </c>
      <c r="E25" s="26">
        <v>69.538737909643601</v>
      </c>
      <c r="F25" s="26">
        <v>55.122264681751901</v>
      </c>
      <c r="G25" s="26">
        <v>57.991208820598708</v>
      </c>
      <c r="H25" s="26">
        <v>70.2</v>
      </c>
      <c r="I25" s="26">
        <v>72.262767663778007</v>
      </c>
      <c r="J25" s="26">
        <v>76.093446389302514</v>
      </c>
      <c r="K25" s="26">
        <v>81.744578075161698</v>
      </c>
      <c r="L25" s="26">
        <v>70.06817615549609</v>
      </c>
      <c r="M25" s="26">
        <v>67.61916584315945</v>
      </c>
      <c r="N25" s="26">
        <v>67.541021001804793</v>
      </c>
      <c r="O25" s="26">
        <v>66.496851168362696</v>
      </c>
      <c r="P25" s="26">
        <v>62.354488539545741</v>
      </c>
      <c r="Q25" s="26">
        <v>64.252614818650756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25">
      <c r="A26" s="27" t="s">
        <v>102</v>
      </c>
      <c r="B26" s="24">
        <v>174.27509264762762</v>
      </c>
      <c r="C26" s="24">
        <v>217.03950686329935</v>
      </c>
      <c r="D26" s="24">
        <v>296.14503644084567</v>
      </c>
      <c r="E26" s="24">
        <v>311.37889484014408</v>
      </c>
      <c r="F26" s="24">
        <v>291.38404493596767</v>
      </c>
      <c r="G26" s="24">
        <v>311.47491344707151</v>
      </c>
      <c r="H26" s="24">
        <v>316.7</v>
      </c>
      <c r="I26" s="24">
        <v>366.65199489394644</v>
      </c>
      <c r="J26" s="24">
        <v>413.43536244743211</v>
      </c>
      <c r="K26" s="24">
        <v>536.11127163792514</v>
      </c>
      <c r="L26" s="24">
        <v>352.48101604060219</v>
      </c>
      <c r="M26" s="24">
        <v>547.20599554480088</v>
      </c>
      <c r="N26" s="24">
        <v>540.39390779960615</v>
      </c>
      <c r="O26" s="24">
        <v>527.22543383298535</v>
      </c>
      <c r="P26" s="24">
        <v>468.3447374027109</v>
      </c>
      <c r="Q26" s="2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25">
      <c r="A27" s="27" t="s">
        <v>105</v>
      </c>
      <c r="B27" s="26"/>
      <c r="C27" s="26">
        <v>308.3</v>
      </c>
      <c r="D27" s="26">
        <v>375.63261281057402</v>
      </c>
      <c r="E27" s="26">
        <v>345.29209268185531</v>
      </c>
      <c r="F27" s="26">
        <v>274.60180426252168</v>
      </c>
      <c r="G27" s="26">
        <v>271.05027527257039</v>
      </c>
      <c r="H27" s="26">
        <v>247.36134393099999</v>
      </c>
      <c r="I27" s="26">
        <v>243.29824615768501</v>
      </c>
      <c r="J27" s="26">
        <v>252.418886308488</v>
      </c>
      <c r="K27" s="26">
        <v>258.95099601800001</v>
      </c>
      <c r="L27" s="26">
        <v>260.28391830223745</v>
      </c>
      <c r="M27" s="26">
        <v>267.30612315968642</v>
      </c>
      <c r="N27" s="26">
        <v>271.63230795999999</v>
      </c>
      <c r="O27" s="26">
        <v>232.16153444301</v>
      </c>
      <c r="P27" s="26">
        <v>239.7961459409365</v>
      </c>
      <c r="Q27" s="26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25">
      <c r="A28" s="27" t="s">
        <v>109</v>
      </c>
      <c r="B28" s="24"/>
      <c r="C28" s="24">
        <v>2.2000000000000002</v>
      </c>
      <c r="D28" s="24">
        <v>33.88555109211849</v>
      </c>
      <c r="E28" s="24">
        <v>30.570316048163789</v>
      </c>
      <c r="F28" s="24">
        <v>26.5045942885804</v>
      </c>
      <c r="G28" s="24">
        <v>51.572797230662353</v>
      </c>
      <c r="H28" s="24">
        <v>61.650654982799544</v>
      </c>
      <c r="I28" s="24">
        <v>59.94144764233652</v>
      </c>
      <c r="J28" s="24">
        <v>32.213746190889736</v>
      </c>
      <c r="K28" s="24">
        <v>47.824284319284679</v>
      </c>
      <c r="L28" s="24">
        <v>62.52126976040315</v>
      </c>
      <c r="M28" s="24">
        <v>51.284381231973185</v>
      </c>
      <c r="N28" s="24">
        <v>57.532858586020893</v>
      </c>
      <c r="O28" s="24">
        <v>53.143978561665584</v>
      </c>
      <c r="P28" s="24">
        <v>54.868743409648594</v>
      </c>
      <c r="Q28" s="24">
        <v>40.048498396901067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25">
      <c r="A29" s="27" t="s">
        <v>112</v>
      </c>
      <c r="B29" s="26">
        <v>234.06419618999999</v>
      </c>
      <c r="C29" s="26">
        <v>274.36358300000001</v>
      </c>
      <c r="D29" s="26">
        <v>303.63758555000004</v>
      </c>
      <c r="E29" s="26">
        <v>400.88299999999998</v>
      </c>
      <c r="F29" s="26">
        <v>383.2</v>
      </c>
      <c r="G29" s="26">
        <v>466.37046500000002</v>
      </c>
      <c r="H29" s="26">
        <v>735.12567899999999</v>
      </c>
      <c r="I29" s="26">
        <v>811.839197224793</v>
      </c>
      <c r="J29" s="26">
        <v>707.51028343491998</v>
      </c>
      <c r="K29" s="26">
        <v>824.4</v>
      </c>
      <c r="L29" s="26">
        <v>770.45426319179103</v>
      </c>
      <c r="M29" s="26">
        <v>717.48485688644507</v>
      </c>
      <c r="N29" s="26">
        <v>801.42969760264509</v>
      </c>
      <c r="O29" s="26">
        <v>765.01377923482096</v>
      </c>
      <c r="P29" s="26">
        <v>793.43043311679901</v>
      </c>
      <c r="Q29" s="26">
        <v>520.44130370780806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25">
      <c r="A30" s="27" t="s">
        <v>114</v>
      </c>
      <c r="B30" s="24">
        <v>202.91862136329971</v>
      </c>
      <c r="C30" s="24">
        <v>165.54410637152787</v>
      </c>
      <c r="D30" s="24">
        <v>183</v>
      </c>
      <c r="E30" s="24">
        <v>216.91719067047666</v>
      </c>
      <c r="F30" s="24">
        <v>219.90633516717847</v>
      </c>
      <c r="G30" s="24">
        <v>180.60222671456927</v>
      </c>
      <c r="H30" s="24">
        <v>208.30757766191505</v>
      </c>
      <c r="I30" s="24">
        <v>209.07894585961392</v>
      </c>
      <c r="J30" s="24">
        <v>216.8559646570082</v>
      </c>
      <c r="K30" s="24">
        <v>212.96563087927316</v>
      </c>
      <c r="L30" s="24">
        <v>188.93078876438767</v>
      </c>
      <c r="M30" s="24">
        <v>189.6597198286797</v>
      </c>
      <c r="N30" s="24">
        <v>246.60362638245121</v>
      </c>
      <c r="O30" s="24">
        <v>277.32980556498268</v>
      </c>
      <c r="P30" s="24">
        <v>286.96397094348299</v>
      </c>
      <c r="Q30" s="24">
        <v>200.76661791666396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25">
      <c r="A31" s="27" t="s">
        <v>116</v>
      </c>
      <c r="B31" s="26">
        <v>73.542776176283795</v>
      </c>
      <c r="C31" s="26">
        <v>69.771709860556058</v>
      </c>
      <c r="D31" s="26">
        <v>90.498405664066482</v>
      </c>
      <c r="E31" s="26">
        <v>78.666206753428639</v>
      </c>
      <c r="F31" s="26">
        <v>101.63855419034252</v>
      </c>
      <c r="G31" s="26">
        <v>86.1</v>
      </c>
      <c r="H31" s="26">
        <v>148.20464690530017</v>
      </c>
      <c r="I31" s="26">
        <v>362.08274455101053</v>
      </c>
      <c r="J31" s="26">
        <v>356.53979415743606</v>
      </c>
      <c r="K31" s="26">
        <v>312.52954810423563</v>
      </c>
      <c r="L31" s="26">
        <v>288.14128068974526</v>
      </c>
      <c r="M31" s="26">
        <v>259.30611654753346</v>
      </c>
      <c r="N31" s="26">
        <v>215.18963650471431</v>
      </c>
      <c r="O31" s="26">
        <v>251.27973782245053</v>
      </c>
      <c r="P31" s="26">
        <v>260.46733604567879</v>
      </c>
      <c r="Q31" s="26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25">
      <c r="A32" s="27" t="s">
        <v>119</v>
      </c>
      <c r="B32" s="24">
        <v>5092.5810895695604</v>
      </c>
      <c r="C32" s="24">
        <v>6569.2100305249205</v>
      </c>
      <c r="D32" s="24">
        <v>8507.1654442346407</v>
      </c>
      <c r="E32" s="24">
        <v>10408.444554659351</v>
      </c>
      <c r="F32" s="24">
        <v>7968.1495000000004</v>
      </c>
      <c r="G32" s="24">
        <v>11078.6</v>
      </c>
      <c r="H32" s="24">
        <v>13796.23097834</v>
      </c>
      <c r="I32" s="24">
        <v>13839.21185509</v>
      </c>
      <c r="J32" s="24">
        <v>14831.362165340001</v>
      </c>
      <c r="K32" s="24">
        <v>14540.79755325</v>
      </c>
      <c r="L32" s="24">
        <v>10620.280766739999</v>
      </c>
      <c r="M32" s="24">
        <v>8788.3293070599993</v>
      </c>
      <c r="N32" s="24">
        <v>10765.29960789</v>
      </c>
      <c r="O32" s="24">
        <v>12035.515762290001</v>
      </c>
      <c r="P32" s="24">
        <v>11472.46836343</v>
      </c>
      <c r="Q32" s="24">
        <v>7597.0795265900006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25">
      <c r="A33" s="27" t="s">
        <v>121</v>
      </c>
      <c r="B33" s="26">
        <v>321.4585842786484</v>
      </c>
      <c r="C33" s="26">
        <v>368.80189424774125</v>
      </c>
      <c r="D33" s="26">
        <v>397.93882847557973</v>
      </c>
      <c r="E33" s="26">
        <v>421.28029817556785</v>
      </c>
      <c r="F33" s="26">
        <v>444.6621607566172</v>
      </c>
      <c r="G33" s="26"/>
      <c r="H33" s="26"/>
      <c r="I33" s="26"/>
      <c r="J33" s="26"/>
      <c r="K33" s="26">
        <v>362.72751254827523</v>
      </c>
      <c r="L33" s="26">
        <v>233.13651400828962</v>
      </c>
      <c r="M33" s="26">
        <v>213.49467384798791</v>
      </c>
      <c r="N33" s="26">
        <v>260.28179118402255</v>
      </c>
      <c r="O33" s="26">
        <v>225.83540968626792</v>
      </c>
      <c r="P33" s="26">
        <v>234.38479719643635</v>
      </c>
      <c r="Q33" s="26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25">
      <c r="A34" s="27" t="s">
        <v>124</v>
      </c>
      <c r="B34" s="24">
        <v>1098.76169588532</v>
      </c>
      <c r="C34" s="24">
        <v>1319.2897454403101</v>
      </c>
      <c r="D34" s="24">
        <v>1233.575786258725</v>
      </c>
      <c r="E34" s="24">
        <v>1469.6094542783521</v>
      </c>
      <c r="F34" s="24">
        <v>1126.291771772944</v>
      </c>
      <c r="G34" s="24">
        <v>931</v>
      </c>
      <c r="H34" s="24">
        <v>1110.73</v>
      </c>
      <c r="I34" s="24">
        <v>1375.66</v>
      </c>
      <c r="J34" s="24">
        <v>1397.58</v>
      </c>
      <c r="K34" s="24">
        <v>2049.71</v>
      </c>
      <c r="L34" s="24">
        <v>1236.25</v>
      </c>
      <c r="M34" s="24">
        <v>1658.43</v>
      </c>
      <c r="N34" s="24">
        <v>2198.69</v>
      </c>
      <c r="O34" s="24">
        <v>1548.14</v>
      </c>
      <c r="P34" s="24">
        <v>1564.03</v>
      </c>
      <c r="Q34" s="24">
        <v>1278.7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25">
      <c r="A35" s="27" t="s">
        <v>126</v>
      </c>
      <c r="B35" s="26">
        <v>209.12897321511687</v>
      </c>
      <c r="C35" s="26">
        <v>222.67475877229728</v>
      </c>
      <c r="D35" s="26">
        <v>257.5163329327516</v>
      </c>
      <c r="E35" s="26">
        <v>334.17037254347485</v>
      </c>
      <c r="F35" s="26">
        <v>304.86499041667378</v>
      </c>
      <c r="G35" s="26">
        <v>359.08662158241179</v>
      </c>
      <c r="H35" s="26">
        <v>482.3</v>
      </c>
      <c r="I35" s="26">
        <v>526.60985624819909</v>
      </c>
      <c r="J35" s="26">
        <v>667.67791282760334</v>
      </c>
      <c r="K35" s="26">
        <v>595.77444667866678</v>
      </c>
      <c r="L35" s="26">
        <v>537.37096387653844</v>
      </c>
      <c r="M35" s="26">
        <v>581.24997678830368</v>
      </c>
      <c r="N35" s="26">
        <v>639.21585388174287</v>
      </c>
      <c r="O35" s="26">
        <v>704.31631003311384</v>
      </c>
      <c r="P35" s="26">
        <v>687.72900822049417</v>
      </c>
      <c r="Q35" s="26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25">
      <c r="A36" s="27" t="s">
        <v>129</v>
      </c>
      <c r="B36" s="24">
        <v>43.9</v>
      </c>
      <c r="C36" s="24">
        <v>55.436387442659921</v>
      </c>
      <c r="D36" s="24">
        <v>58.798024409931649</v>
      </c>
      <c r="E36" s="24">
        <v>80.715813354943094</v>
      </c>
      <c r="F36" s="24">
        <v>84.145710482551436</v>
      </c>
      <c r="G36" s="24">
        <v>110.99848466177112</v>
      </c>
      <c r="H36" s="24">
        <v>127.19997779669202</v>
      </c>
      <c r="I36" s="24">
        <v>126.02446524255322</v>
      </c>
      <c r="J36" s="24">
        <v>154.21311402495814</v>
      </c>
      <c r="K36" s="24">
        <v>161.95646176989058</v>
      </c>
      <c r="L36" s="24">
        <v>139.86158986109183</v>
      </c>
      <c r="M36" s="24">
        <v>123.62087721701548</v>
      </c>
      <c r="N36" s="24">
        <v>154.9067554242057</v>
      </c>
      <c r="O36" s="24">
        <v>160.57822276706574</v>
      </c>
      <c r="P36" s="24"/>
      <c r="Q36" s="24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25">
      <c r="A37" s="27" t="s">
        <v>133</v>
      </c>
      <c r="B37" s="26">
        <v>97.967817145647871</v>
      </c>
      <c r="C37" s="26">
        <v>127.2097969359193</v>
      </c>
      <c r="D37" s="26">
        <v>131.26510158263815</v>
      </c>
      <c r="E37" s="26">
        <v>161.33411310191562</v>
      </c>
      <c r="F37" s="26">
        <v>125.15458186192851</v>
      </c>
      <c r="G37" s="26">
        <v>102.09513562234652</v>
      </c>
      <c r="H37" s="26">
        <v>113.03719448026236</v>
      </c>
      <c r="I37" s="26">
        <v>99.1</v>
      </c>
      <c r="J37" s="26">
        <v>84.56662677995331</v>
      </c>
      <c r="K37" s="26">
        <v>94.276708291450802</v>
      </c>
      <c r="L37" s="26">
        <v>68.202013405088181</v>
      </c>
      <c r="M37" s="26">
        <v>84.456138663693665</v>
      </c>
      <c r="N37" s="26">
        <v>110.7812267435461</v>
      </c>
      <c r="O37" s="26">
        <v>157.25383728111726</v>
      </c>
      <c r="P37" s="26">
        <v>118.48362197235151</v>
      </c>
      <c r="Q37" s="26">
        <v>63.713204347350299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25">
      <c r="A38" s="27" t="s">
        <v>135</v>
      </c>
      <c r="B38" s="24">
        <v>360.81662708408476</v>
      </c>
      <c r="C38" s="24">
        <v>442.77793732863097</v>
      </c>
      <c r="D38" s="24">
        <v>416.64506577805628</v>
      </c>
      <c r="E38" s="24">
        <v>483.37262785148596</v>
      </c>
      <c r="F38" s="24">
        <v>486.63699941727003</v>
      </c>
      <c r="G38" s="24">
        <v>604.29999999999995</v>
      </c>
      <c r="H38" s="24">
        <v>746.27231401486597</v>
      </c>
      <c r="I38" s="24">
        <v>841.60427003369296</v>
      </c>
      <c r="J38" s="24">
        <v>982.329122316709</v>
      </c>
      <c r="K38" s="24">
        <v>1105.7182635258</v>
      </c>
      <c r="L38" s="24">
        <v>1206.9035527893539</v>
      </c>
      <c r="M38" s="24">
        <v>1298.1104879700952</v>
      </c>
      <c r="N38" s="24">
        <v>1441.0147249976599</v>
      </c>
      <c r="O38" s="24">
        <v>1485.92073249022</v>
      </c>
      <c r="P38" s="24">
        <v>1683.6514181257442</v>
      </c>
      <c r="Q38" s="24">
        <v>1328.7868695975972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25">
      <c r="A39" s="27" t="s">
        <v>137</v>
      </c>
      <c r="B39" s="26">
        <v>467.599980322806</v>
      </c>
      <c r="C39" s="26">
        <v>453.33534327976429</v>
      </c>
      <c r="D39" s="26">
        <v>658.00420622800993</v>
      </c>
      <c r="E39" s="26">
        <v>807.60306398823639</v>
      </c>
      <c r="F39" s="26">
        <v>557.82196173634509</v>
      </c>
      <c r="G39" s="26">
        <v>617.31920379943801</v>
      </c>
      <c r="H39" s="26">
        <v>890.85670936340705</v>
      </c>
      <c r="I39" s="26">
        <v>907.18685699267439</v>
      </c>
      <c r="J39" s="26">
        <v>999.16425542414152</v>
      </c>
      <c r="K39" s="26">
        <v>1042.4149047670373</v>
      </c>
      <c r="L39" s="26">
        <v>906.44349871399709</v>
      </c>
      <c r="M39" s="26">
        <v>828.6</v>
      </c>
      <c r="N39" s="26">
        <v>842.39408127691729</v>
      </c>
      <c r="O39" s="26">
        <v>989.14983219580699</v>
      </c>
      <c r="P39" s="26">
        <v>1063.5987542647263</v>
      </c>
      <c r="Q39" s="26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25">
      <c r="A40" s="27" t="s">
        <v>140</v>
      </c>
      <c r="B40" s="24">
        <v>15145.752001106324</v>
      </c>
      <c r="C40" s="24">
        <v>17008.269857787403</v>
      </c>
      <c r="D40" s="24">
        <v>19322.30647707975</v>
      </c>
      <c r="E40" s="24">
        <v>21400.294099134797</v>
      </c>
      <c r="F40" s="24">
        <v>17666.247235804658</v>
      </c>
      <c r="G40" s="24">
        <v>21563.897066103033</v>
      </c>
      <c r="H40" s="24">
        <v>23953.255425447984</v>
      </c>
      <c r="I40" s="24">
        <v>23751.192521117464</v>
      </c>
      <c r="J40" s="24">
        <v>23366.01534972676</v>
      </c>
      <c r="K40" s="24">
        <v>22690.331710947339</v>
      </c>
      <c r="L40" s="24">
        <v>20637.264309294027</v>
      </c>
      <c r="M40" s="24">
        <v>20409.928780464201</v>
      </c>
      <c r="N40" s="24">
        <v>22350.278853670465</v>
      </c>
      <c r="O40" s="24">
        <v>24559.488704798205</v>
      </c>
      <c r="P40" s="24">
        <v>24431.261291178551</v>
      </c>
      <c r="Q40" s="24">
        <v>17433.059110637638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25">
      <c r="A41" s="27" t="s">
        <v>141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140.30000000000001</v>
      </c>
      <c r="N41" s="26">
        <v>157.177208402004</v>
      </c>
      <c r="O41" s="26">
        <v>171.24606264710738</v>
      </c>
      <c r="P41" s="26">
        <v>185.09748971622167</v>
      </c>
      <c r="Q41" s="26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25">
      <c r="A42" s="27" t="s">
        <v>189</v>
      </c>
      <c r="B42" s="24">
        <v>3950.4659654961429</v>
      </c>
      <c r="C42" s="24">
        <v>4339.8842290902594</v>
      </c>
      <c r="D42" s="24">
        <v>5032.3691584845892</v>
      </c>
      <c r="E42" s="24">
        <v>6498.2492068055599</v>
      </c>
      <c r="F42" s="24">
        <v>4668.1578768060899</v>
      </c>
      <c r="G42" s="24">
        <v>6445.4938212100105</v>
      </c>
      <c r="H42" s="24">
        <v>7998.1045014645597</v>
      </c>
      <c r="I42" s="24">
        <v>6996.8251546122701</v>
      </c>
      <c r="J42" s="24">
        <v>6977.4924826085198</v>
      </c>
      <c r="K42" s="24">
        <v>6022.6078586025005</v>
      </c>
      <c r="L42" s="24">
        <v>4580.3128633657698</v>
      </c>
      <c r="M42" s="24">
        <v>4265.9671056072593</v>
      </c>
      <c r="N42" s="24">
        <v>4700.8040511318795</v>
      </c>
      <c r="O42" s="24">
        <v>4999.1465119763398</v>
      </c>
      <c r="P42" s="24">
        <v>4900.7663435771801</v>
      </c>
      <c r="Q42" s="24">
        <v>4366.481620913265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25">
      <c r="A43" s="27" t="s">
        <v>190</v>
      </c>
      <c r="B43" s="26">
        <v>11151.022747495463</v>
      </c>
      <c r="C43" s="26">
        <v>12310.876097595021</v>
      </c>
      <c r="D43" s="26">
        <v>14625.492282280033</v>
      </c>
      <c r="E43" s="26">
        <v>16557.643401033809</v>
      </c>
      <c r="F43" s="26">
        <v>13034.929870772263</v>
      </c>
      <c r="G43" s="26">
        <v>15697.72627187115</v>
      </c>
      <c r="H43" s="26">
        <v>17910.334455658998</v>
      </c>
      <c r="I43" s="26">
        <v>18382.120109817904</v>
      </c>
      <c r="J43" s="26">
        <v>18124.517778765992</v>
      </c>
      <c r="K43" s="26">
        <v>18393.216619436542</v>
      </c>
      <c r="L43" s="26">
        <v>17316.167245037508</v>
      </c>
      <c r="M43" s="26">
        <v>16927.028354880127</v>
      </c>
      <c r="N43" s="26">
        <v>17483.831489129829</v>
      </c>
      <c r="O43" s="26">
        <v>18531.306905546098</v>
      </c>
      <c r="P43" s="26">
        <v>17611.753589573495</v>
      </c>
      <c r="Q43" s="26">
        <v>14210.958285852077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25">
      <c r="A44" s="27" t="s">
        <v>191</v>
      </c>
      <c r="B44" s="24">
        <v>216.66659642354034</v>
      </c>
      <c r="C44" s="24">
        <v>254.82656435601666</v>
      </c>
      <c r="D44" s="24">
        <v>308.5779259696389</v>
      </c>
      <c r="E44" s="24">
        <v>284.12258506141205</v>
      </c>
      <c r="F44" s="24">
        <v>238.22599932784627</v>
      </c>
      <c r="G44" s="24">
        <v>303.38842362428738</v>
      </c>
      <c r="H44" s="24">
        <v>378.87151975971369</v>
      </c>
      <c r="I44" s="24">
        <v>383.80514322929292</v>
      </c>
      <c r="J44" s="24">
        <v>441.55573377176682</v>
      </c>
      <c r="K44" s="24">
        <v>511.34803143908152</v>
      </c>
      <c r="L44" s="24">
        <v>484.43448837718591</v>
      </c>
      <c r="M44" s="24">
        <v>431.14216174310292</v>
      </c>
      <c r="N44" s="24">
        <v>431.1764077054064</v>
      </c>
      <c r="O44" s="24">
        <v>468.24196760921711</v>
      </c>
      <c r="P44" s="24">
        <v>449.50586894501959</v>
      </c>
      <c r="Q44" s="24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25">
      <c r="A45" s="27" t="s">
        <v>193</v>
      </c>
      <c r="B45" s="26">
        <v>28453.599999999999</v>
      </c>
      <c r="C45" s="26">
        <v>34369.025739583645</v>
      </c>
      <c r="D45" s="26">
        <v>43275.743570743798</v>
      </c>
      <c r="E45" s="26">
        <v>50328.735114597999</v>
      </c>
      <c r="F45" s="26">
        <v>46573.950085999997</v>
      </c>
      <c r="G45" s="26">
        <v>63256.712806000003</v>
      </c>
      <c r="H45" s="26">
        <v>80444.710015000004</v>
      </c>
      <c r="I45" s="26">
        <v>85861.599518000003</v>
      </c>
      <c r="J45" s="26">
        <v>94323.766852000001</v>
      </c>
      <c r="K45" s="26">
        <v>96157.798099910011</v>
      </c>
      <c r="L45" s="26">
        <v>85339.751917870002</v>
      </c>
      <c r="M45" s="26">
        <v>80580.222813550005</v>
      </c>
      <c r="N45" s="26">
        <v>93269.429133600002</v>
      </c>
      <c r="O45" s="26">
        <v>109206.4965401434</v>
      </c>
      <c r="P45" s="26">
        <v>105154.2236110767</v>
      </c>
      <c r="Q45" s="26">
        <v>94701.563939574888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25">
      <c r="A46" s="27" t="s">
        <v>195</v>
      </c>
      <c r="B46" s="24">
        <v>1989.9763886425781</v>
      </c>
      <c r="C46" s="24">
        <v>2123.4635952539061</v>
      </c>
      <c r="D46" s="24">
        <v>2545.2214445361328</v>
      </c>
      <c r="E46" s="24">
        <v>2984.1164098828131</v>
      </c>
      <c r="F46" s="24">
        <v>2257.2927249877939</v>
      </c>
      <c r="G46" s="24">
        <v>2774.485127419433</v>
      </c>
      <c r="H46" s="24">
        <v>3184.8653287573238</v>
      </c>
      <c r="I46" s="24">
        <v>3639.3344442578127</v>
      </c>
      <c r="J46" s="24">
        <v>3336.9874446875001</v>
      </c>
      <c r="K46" s="24">
        <v>3494.66150576172</v>
      </c>
      <c r="L46" s="24">
        <v>2927.12667870117</v>
      </c>
      <c r="M46" s="24">
        <v>2599.4215485937498</v>
      </c>
      <c r="N46" s="24">
        <v>2720.2381076074198</v>
      </c>
      <c r="O46" s="24">
        <v>3050.0696993847646</v>
      </c>
      <c r="P46" s="24">
        <v>3150.6706574023451</v>
      </c>
      <c r="Q46" s="24">
        <v>2288.1554907177747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25">
      <c r="A47" s="27" t="s">
        <v>196</v>
      </c>
      <c r="B47" s="26">
        <v>28.024211746488575</v>
      </c>
      <c r="C47" s="26">
        <v>34.179027882835534</v>
      </c>
      <c r="D47" s="26">
        <v>39.016613217543124</v>
      </c>
      <c r="E47" s="26">
        <v>49.59634681924517</v>
      </c>
      <c r="F47" s="26">
        <v>52.384935489895604</v>
      </c>
      <c r="G47" s="26">
        <v>57.515884190398616</v>
      </c>
      <c r="H47" s="26">
        <v>67.271590706314058</v>
      </c>
      <c r="I47" s="26">
        <v>66.874834626586363</v>
      </c>
      <c r="J47" s="26"/>
      <c r="K47" s="26">
        <v>51.343342402405447</v>
      </c>
      <c r="L47" s="26">
        <v>40.845663508728364</v>
      </c>
      <c r="M47" s="26">
        <v>41.765445048261341</v>
      </c>
      <c r="N47" s="26">
        <v>47.026035830512669</v>
      </c>
      <c r="O47" s="26">
        <v>53.715351136013162</v>
      </c>
      <c r="P47" s="26">
        <v>52.506025509066653</v>
      </c>
      <c r="Q47" s="26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25">
      <c r="A48" s="27" t="s">
        <v>199</v>
      </c>
      <c r="B48" s="24">
        <v>824.6</v>
      </c>
      <c r="C48" s="24">
        <v>357</v>
      </c>
      <c r="D48" s="24">
        <v>734.5</v>
      </c>
      <c r="E48" s="24">
        <v>995.2</v>
      </c>
      <c r="F48" s="24">
        <v>800</v>
      </c>
      <c r="G48" s="24">
        <v>1513.1</v>
      </c>
      <c r="H48" s="24">
        <v>1412.6</v>
      </c>
      <c r="I48" s="24">
        <v>921.50745733870997</v>
      </c>
      <c r="J48" s="24">
        <v>1253.02559721225</v>
      </c>
      <c r="K48" s="24">
        <v>1598.2321620411001</v>
      </c>
      <c r="L48" s="24">
        <v>1008.70259342086</v>
      </c>
      <c r="M48" s="24">
        <v>772.41505093924297</v>
      </c>
      <c r="N48" s="24">
        <v>874.24099014284695</v>
      </c>
      <c r="O48" s="24">
        <v>1264.046403339423</v>
      </c>
      <c r="P48" s="24">
        <v>1051.4489970168499</v>
      </c>
      <c r="Q48" s="24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25">
      <c r="A49" s="27" t="s">
        <v>202</v>
      </c>
      <c r="B49" s="26">
        <v>235.08528748742583</v>
      </c>
      <c r="C49" s="26">
        <v>360.68764073653591</v>
      </c>
      <c r="D49" s="26">
        <v>663.6</v>
      </c>
      <c r="E49" s="26">
        <v>681.55743196403751</v>
      </c>
      <c r="F49" s="26">
        <v>726.50351506725792</v>
      </c>
      <c r="G49" s="26">
        <v>748.11263971760832</v>
      </c>
      <c r="H49" s="26">
        <v>701.94063550753719</v>
      </c>
      <c r="I49" s="26">
        <v>639.6231993096294</v>
      </c>
      <c r="J49" s="26">
        <v>691.55123897556405</v>
      </c>
      <c r="K49" s="26">
        <v>747.8273014550266</v>
      </c>
      <c r="L49" s="26">
        <v>766.07892009950274</v>
      </c>
      <c r="M49" s="26">
        <v>1439.0088409549505</v>
      </c>
      <c r="N49" s="26"/>
      <c r="O49" s="26"/>
      <c r="P49" s="26"/>
      <c r="Q49" s="26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25">
      <c r="A50" s="27" t="s">
        <v>208</v>
      </c>
      <c r="B50" s="24">
        <v>599.75577961611907</v>
      </c>
      <c r="C50" s="24">
        <v>631.98034497492392</v>
      </c>
      <c r="D50" s="24">
        <v>744.62806972952387</v>
      </c>
      <c r="E50" s="24">
        <v>666.33728301643805</v>
      </c>
      <c r="F50" s="24">
        <v>557.74875031331896</v>
      </c>
      <c r="G50" s="24">
        <v>779.36349008658988</v>
      </c>
      <c r="H50" s="24">
        <v>844.61206526293006</v>
      </c>
      <c r="I50" s="24">
        <v>981.15351209959192</v>
      </c>
      <c r="J50" s="24">
        <v>1003.184686058062</v>
      </c>
      <c r="K50" s="24">
        <v>962.11445161616507</v>
      </c>
      <c r="L50" s="24">
        <v>1008.597548499767</v>
      </c>
      <c r="M50" s="24">
        <v>1077.973787665966</v>
      </c>
      <c r="N50" s="24">
        <v>1118.9546935035489</v>
      </c>
      <c r="O50" s="24">
        <v>1155.4000000000001</v>
      </c>
      <c r="P50" s="24">
        <v>1199.4000000000001</v>
      </c>
      <c r="Q50" s="24">
        <v>1074.0999999999999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25">
      <c r="A51" s="27" t="s">
        <v>210</v>
      </c>
      <c r="B51" s="26">
        <v>1092.8456347365793</v>
      </c>
      <c r="C51" s="26">
        <v>1142.363566334915</v>
      </c>
      <c r="D51" s="26">
        <v>1305.4272804637171</v>
      </c>
      <c r="E51" s="26">
        <v>1518.7452710720293</v>
      </c>
      <c r="F51" s="26">
        <v>1464.4094002027932</v>
      </c>
      <c r="G51" s="26">
        <v>1617.3449179599959</v>
      </c>
      <c r="H51" s="26">
        <v>1452.1</v>
      </c>
      <c r="I51" s="26">
        <v>1722.8924655652838</v>
      </c>
      <c r="J51" s="26">
        <v>1945.7795650269863</v>
      </c>
      <c r="K51" s="26">
        <v>1763.1763972392002</v>
      </c>
      <c r="L51" s="26">
        <v>1640.3192347329455</v>
      </c>
      <c r="M51" s="26">
        <v>1381.4531438635422</v>
      </c>
      <c r="N51" s="26">
        <v>1528.7342489862651</v>
      </c>
      <c r="O51" s="26">
        <v>1811.7998061285398</v>
      </c>
      <c r="P51" s="26">
        <v>1770.2050091041383</v>
      </c>
      <c r="Q51" s="26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25">
      <c r="A52" s="27" t="s">
        <v>213</v>
      </c>
      <c r="B52" s="24">
        <v>546.73368618536324</v>
      </c>
      <c r="C52" s="24">
        <v>617.26609549662373</v>
      </c>
      <c r="D52" s="24">
        <v>716.85661449779502</v>
      </c>
      <c r="E52" s="24">
        <v>1189.9539977529921</v>
      </c>
      <c r="F52" s="24">
        <v>910.59366821200945</v>
      </c>
      <c r="G52" s="24">
        <v>903.56475301752766</v>
      </c>
      <c r="H52" s="24">
        <v>976.19277113848148</v>
      </c>
      <c r="I52" s="24">
        <v>897.65987484155198</v>
      </c>
      <c r="J52" s="24">
        <v>907.30487635639554</v>
      </c>
      <c r="K52" s="24">
        <v>753.51134266414135</v>
      </c>
      <c r="L52" s="24">
        <v>642.47584518231486</v>
      </c>
      <c r="M52" s="24">
        <v>627.9128595881607</v>
      </c>
      <c r="N52" s="24">
        <v>726.40034476132109</v>
      </c>
      <c r="O52" s="24">
        <v>790.13048442178297</v>
      </c>
      <c r="P52" s="24">
        <v>776.40190409659715</v>
      </c>
      <c r="Q52" s="24">
        <v>640.28827234330629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25">
      <c r="A53" s="27" t="s">
        <v>214</v>
      </c>
      <c r="B53" s="26"/>
      <c r="C53" s="26"/>
      <c r="D53" s="26"/>
      <c r="E53" s="26"/>
      <c r="F53" s="26"/>
      <c r="G53" s="26"/>
      <c r="H53" s="26">
        <v>171.4</v>
      </c>
      <c r="I53" s="26">
        <v>202.31843575418995</v>
      </c>
      <c r="J53" s="26">
        <v>192.56983240223465</v>
      </c>
      <c r="K53" s="26">
        <v>194.63687150837987</v>
      </c>
      <c r="L53" s="26">
        <v>172.92737430167597</v>
      </c>
      <c r="M53" s="26">
        <v>154.42458100558659</v>
      </c>
      <c r="N53" s="26">
        <v>160.89944134078212</v>
      </c>
      <c r="O53" s="26">
        <v>139.59768947486035</v>
      </c>
      <c r="P53" s="26">
        <v>161.00911036871508</v>
      </c>
      <c r="Q53" s="26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25">
      <c r="A54" s="27" t="s">
        <v>223</v>
      </c>
      <c r="B54" s="24"/>
      <c r="C54" s="24"/>
      <c r="D54" s="24"/>
      <c r="E54" s="24"/>
      <c r="F54" s="24"/>
      <c r="G54" s="24"/>
      <c r="H54" s="24">
        <v>125.3</v>
      </c>
      <c r="I54" s="24">
        <v>151.0167597765363</v>
      </c>
      <c r="J54" s="24">
        <v>140.16201117318437</v>
      </c>
      <c r="K54" s="24">
        <v>136.27932960893855</v>
      </c>
      <c r="L54" s="24">
        <v>123.20111731843576</v>
      </c>
      <c r="M54" s="24">
        <v>116.26256983240224</v>
      </c>
      <c r="N54" s="24">
        <v>128.34634296648045</v>
      </c>
      <c r="O54" s="24">
        <v>110.78890579888268</v>
      </c>
      <c r="P54" s="24">
        <v>125.6688234972067</v>
      </c>
      <c r="Q54" s="24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25">
      <c r="A55" s="27" t="s">
        <v>232</v>
      </c>
      <c r="B55" s="26">
        <v>1085.8817376850957</v>
      </c>
      <c r="C55" s="26">
        <v>1081.6498804078014</v>
      </c>
      <c r="D55" s="26">
        <v>1212.3388622651248</v>
      </c>
      <c r="E55" s="26">
        <v>1770.2</v>
      </c>
      <c r="F55" s="26">
        <v>1484.151360294255</v>
      </c>
      <c r="G55" s="26">
        <v>1635.0841559352427</v>
      </c>
      <c r="H55" s="26">
        <v>1640.7897068914963</v>
      </c>
      <c r="I55" s="26">
        <v>1588.8319606044715</v>
      </c>
      <c r="J55" s="26">
        <v>1575.3106886855273</v>
      </c>
      <c r="K55" s="26">
        <v>1640.6302029917665</v>
      </c>
      <c r="L55" s="26">
        <v>1730.4949837076356</v>
      </c>
      <c r="M55" s="26">
        <v>1896.093032089233</v>
      </c>
      <c r="N55" s="26">
        <v>2002.0572903488451</v>
      </c>
      <c r="O55" s="26">
        <v>2304.331518579771</v>
      </c>
      <c r="P55" s="26">
        <v>2349.0101976876904</v>
      </c>
      <c r="Q55" s="26">
        <v>1765.7098933338189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25">
      <c r="A56" s="27" t="s">
        <v>234</v>
      </c>
      <c r="B56" s="24">
        <v>2233.6365119196394</v>
      </c>
      <c r="C56" s="24">
        <v>2716.4529485052453</v>
      </c>
      <c r="D56" s="24">
        <v>3520.4973444143106</v>
      </c>
      <c r="E56" s="24">
        <v>4222.0488387915748</v>
      </c>
      <c r="F56" s="24">
        <v>3493.9450158123586</v>
      </c>
      <c r="G56" s="24">
        <v>4381.4182230076931</v>
      </c>
      <c r="H56" s="24">
        <v>4822.1296647668178</v>
      </c>
      <c r="I56" s="24">
        <v>4829.1410160584992</v>
      </c>
      <c r="J56" s="24">
        <v>4931.0798229448501</v>
      </c>
      <c r="K56" s="24">
        <v>4995.7947506758501</v>
      </c>
      <c r="L56" s="24">
        <v>4597.9397575276425</v>
      </c>
      <c r="M56" s="24">
        <v>4485.0036231439199</v>
      </c>
      <c r="N56" s="24">
        <v>5053.7590163941222</v>
      </c>
      <c r="O56" s="24">
        <v>5903.6327605456308</v>
      </c>
      <c r="P56" s="24">
        <v>5987.7028566904492</v>
      </c>
      <c r="Q56" s="24">
        <v>5524.5275293557079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25">
      <c r="A57" s="27" t="s">
        <v>252</v>
      </c>
      <c r="B57" s="24">
        <v>18306.900000000001</v>
      </c>
      <c r="C57" s="24">
        <v>24323.271679342561</v>
      </c>
      <c r="D57" s="24">
        <v>29683.378830167669</v>
      </c>
      <c r="E57" s="24">
        <v>34278.653654949914</v>
      </c>
      <c r="F57" s="24">
        <v>26793.01592820905</v>
      </c>
      <c r="G57" s="24">
        <v>27571.828321138619</v>
      </c>
      <c r="H57" s="24">
        <v>30762.350087267296</v>
      </c>
      <c r="I57" s="24">
        <v>29955.990649420106</v>
      </c>
      <c r="J57" s="24">
        <v>32505.689532937529</v>
      </c>
      <c r="K57" s="24">
        <v>32328.903700367791</v>
      </c>
      <c r="L57" s="24">
        <v>28487.740147004286</v>
      </c>
      <c r="M57" s="24">
        <v>26742.362583978578</v>
      </c>
      <c r="N57" s="24">
        <v>28578.137324964951</v>
      </c>
      <c r="O57" s="24">
        <v>32440.085004858684</v>
      </c>
      <c r="P57" s="24">
        <v>34507.733418339209</v>
      </c>
      <c r="Q57" s="24">
        <v>32573.716841612702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25">
      <c r="A58" s="27" t="s">
        <v>254</v>
      </c>
      <c r="B58" s="26">
        <v>53.004428289284895</v>
      </c>
      <c r="C58" s="26">
        <v>56.813769897761098</v>
      </c>
      <c r="D58" s="26">
        <v>75.455348551943786</v>
      </c>
      <c r="E58" s="26">
        <v>89.353537285970702</v>
      </c>
      <c r="F58" s="26">
        <v>83.265342868878747</v>
      </c>
      <c r="G58" s="26">
        <v>69.642867190709026</v>
      </c>
      <c r="H58" s="26">
        <v>93.556754688528642</v>
      </c>
      <c r="I58" s="26">
        <v>96.679627055890975</v>
      </c>
      <c r="J58" s="26">
        <v>546.98656883542185</v>
      </c>
      <c r="K58" s="26">
        <v>452.14732844114218</v>
      </c>
      <c r="L58" s="26">
        <v>433.17578212919199</v>
      </c>
      <c r="M58" s="26">
        <v>414.46094980868781</v>
      </c>
      <c r="N58" s="26">
        <v>620.81926626153506</v>
      </c>
      <c r="O58" s="26">
        <v>498.24442943956785</v>
      </c>
      <c r="P58" s="26">
        <v>531.72406031960395</v>
      </c>
      <c r="Q58" s="26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25">
      <c r="A59" s="27" t="s">
        <v>256</v>
      </c>
      <c r="B59" s="24">
        <v>26.895920370370369</v>
      </c>
      <c r="C59" s="24">
        <v>24.877012962962961</v>
      </c>
      <c r="D59" s="24">
        <v>31.053567037037034</v>
      </c>
      <c r="E59" s="24">
        <v>34.854491481481475</v>
      </c>
      <c r="F59" s="24">
        <v>32.567436666666666</v>
      </c>
      <c r="G59" s="24">
        <v>31.011229629629629</v>
      </c>
      <c r="H59" s="24">
        <v>30.663251111111109</v>
      </c>
      <c r="I59" s="24">
        <v>29.359054814814815</v>
      </c>
      <c r="J59" s="24">
        <v>30.47399888888889</v>
      </c>
      <c r="K59" s="24">
        <v>35.647713072780746</v>
      </c>
      <c r="L59" s="24">
        <v>34.067786917973841</v>
      </c>
      <c r="M59" s="24">
        <v>31.439080235005459</v>
      </c>
      <c r="N59" s="24">
        <v>28.741025994897281</v>
      </c>
      <c r="O59" s="24">
        <v>38.776724848148142</v>
      </c>
      <c r="P59" s="24">
        <v>40.960287896322967</v>
      </c>
      <c r="Q59" s="24">
        <v>24.312266920138711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25">
      <c r="A60" s="27" t="s">
        <v>260</v>
      </c>
      <c r="B60" s="26">
        <v>869.3</v>
      </c>
      <c r="C60" s="26">
        <v>942.6</v>
      </c>
      <c r="D60" s="26">
        <v>1114.9000000000001</v>
      </c>
      <c r="E60" s="26">
        <v>1172.8</v>
      </c>
      <c r="F60" s="26">
        <v>1012</v>
      </c>
      <c r="G60" s="26">
        <v>1331.7</v>
      </c>
      <c r="H60" s="26">
        <v>1306.3</v>
      </c>
      <c r="I60" s="26">
        <v>1362.7</v>
      </c>
      <c r="J60" s="26">
        <v>1364.1</v>
      </c>
      <c r="K60" s="26">
        <v>1419.4</v>
      </c>
      <c r="L60" s="26">
        <v>1550.4</v>
      </c>
      <c r="M60" s="26">
        <v>1626</v>
      </c>
      <c r="N60" s="26">
        <v>1571.1</v>
      </c>
      <c r="O60" s="26">
        <v>1646.3</v>
      </c>
      <c r="P60" s="26">
        <v>1703.9</v>
      </c>
      <c r="Q60" s="26">
        <v>1412.3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25">
      <c r="A61" s="27" t="s">
        <v>262</v>
      </c>
      <c r="B61" s="24">
        <v>320.7523962962963</v>
      </c>
      <c r="C61" s="24">
        <v>357.13492791111111</v>
      </c>
      <c r="D61" s="24">
        <v>395.52398333333332</v>
      </c>
      <c r="E61" s="24">
        <v>438.86905000000002</v>
      </c>
      <c r="F61" s="24">
        <v>344.50269692592593</v>
      </c>
      <c r="G61" s="24">
        <v>346.49270296296294</v>
      </c>
      <c r="H61" s="24">
        <v>344.69569151111108</v>
      </c>
      <c r="I61" s="24">
        <v>336.13645355555553</v>
      </c>
      <c r="J61" s="24">
        <v>341.82587141111105</v>
      </c>
      <c r="K61" s="24">
        <v>343.79959840395219</v>
      </c>
      <c r="L61" s="24">
        <v>345.81602885439469</v>
      </c>
      <c r="M61" s="24">
        <v>356.99713253165049</v>
      </c>
      <c r="N61" s="24">
        <v>360.22100379422022</v>
      </c>
      <c r="O61" s="24">
        <v>413.0685226202645</v>
      </c>
      <c r="P61" s="24">
        <v>416.13773607130418</v>
      </c>
      <c r="Q61" s="24">
        <v>259.70703045478785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25">
      <c r="A62" s="27" t="s">
        <v>266</v>
      </c>
      <c r="B62" s="26">
        <v>1042.5034883408468</v>
      </c>
      <c r="C62" s="26">
        <v>1170.9174416649601</v>
      </c>
      <c r="D62" s="26">
        <v>1327.0009133646222</v>
      </c>
      <c r="E62" s="26">
        <v>1669.2917329340939</v>
      </c>
      <c r="F62" s="26">
        <v>1369.1562300800729</v>
      </c>
      <c r="G62" s="26">
        <v>1716.171025968293</v>
      </c>
      <c r="H62" s="26">
        <v>1761.6560152196021</v>
      </c>
      <c r="I62" s="26">
        <v>1708.388194211097</v>
      </c>
      <c r="J62" s="26">
        <v>1708.9446872936778</v>
      </c>
      <c r="K62" s="26">
        <v>1743.9244492006339</v>
      </c>
      <c r="L62" s="26">
        <v>1510.0993967824872</v>
      </c>
      <c r="M62" s="26">
        <v>1239.3</v>
      </c>
      <c r="N62" s="26">
        <v>1471.44125517827</v>
      </c>
      <c r="O62" s="26">
        <v>1548.3869086016982</v>
      </c>
      <c r="P62" s="26">
        <v>1621.9473753204179</v>
      </c>
      <c r="Q62" s="26">
        <v>1117.991228683391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25">
      <c r="A63" s="27" t="s">
        <v>268</v>
      </c>
      <c r="B63" s="24">
        <v>3731.3</v>
      </c>
      <c r="C63" s="24">
        <v>4525.1000000000004</v>
      </c>
      <c r="D63" s="24">
        <v>6017.4</v>
      </c>
      <c r="E63" s="24">
        <v>7321.4</v>
      </c>
      <c r="F63" s="24">
        <v>5701.3</v>
      </c>
      <c r="G63" s="24">
        <v>6575.4</v>
      </c>
      <c r="H63" s="24">
        <v>6474.1</v>
      </c>
      <c r="I63" s="24">
        <v>7553.8</v>
      </c>
      <c r="J63" s="24">
        <v>7064.4</v>
      </c>
      <c r="K63" s="24">
        <v>8156.6</v>
      </c>
      <c r="L63" s="24">
        <v>7178.6</v>
      </c>
      <c r="M63" s="24">
        <v>7024.8</v>
      </c>
      <c r="N63" s="24">
        <v>7429.2</v>
      </c>
      <c r="O63" s="24">
        <v>8162.99</v>
      </c>
      <c r="P63" s="24">
        <v>8552.1299999999992</v>
      </c>
      <c r="Q63" s="24">
        <v>1848.4</v>
      </c>
      <c r="R63" s="21"/>
      <c r="S63" s="22">
        <v>1213.5999999999999</v>
      </c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25">
      <c r="A64" s="27" t="s">
        <v>270</v>
      </c>
      <c r="B64" s="26">
        <v>520.04999999999995</v>
      </c>
      <c r="C64" s="26">
        <v>565.1</v>
      </c>
      <c r="D64" s="26">
        <v>609.6</v>
      </c>
      <c r="E64" s="26">
        <v>657.59</v>
      </c>
      <c r="F64" s="26">
        <v>450.41</v>
      </c>
      <c r="G64" s="26">
        <v>466.74488262119502</v>
      </c>
      <c r="H64" s="26">
        <v>523.80541792436691</v>
      </c>
      <c r="I64" s="26">
        <v>552.44257543569302</v>
      </c>
      <c r="J64" s="26">
        <v>613.73943102428598</v>
      </c>
      <c r="K64" s="26">
        <v>582.27560807142606</v>
      </c>
      <c r="L64" s="26">
        <v>619.39709757761796</v>
      </c>
      <c r="M64" s="26">
        <v>626.09506198312704</v>
      </c>
      <c r="N64" s="26">
        <v>649.26900985168697</v>
      </c>
      <c r="O64" s="26">
        <v>718.38911168287996</v>
      </c>
      <c r="P64" s="26">
        <v>717.17869378424518</v>
      </c>
      <c r="Q64" s="26">
        <v>588.30471790414003</v>
      </c>
      <c r="R64" s="21"/>
      <c r="S64" s="22">
        <v>1468.7</v>
      </c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25">
      <c r="A65" s="27" t="s">
        <v>305</v>
      </c>
      <c r="B65" s="24"/>
      <c r="C65" s="24"/>
      <c r="D65" s="24"/>
      <c r="E65" s="24">
        <v>1259.2246153244139</v>
      </c>
      <c r="F65" s="24">
        <v>820.75900316184016</v>
      </c>
      <c r="G65" s="24">
        <v>960.52037857142818</v>
      </c>
      <c r="H65" s="24">
        <v>1327.6648710850095</v>
      </c>
      <c r="I65" s="24">
        <v>1491.1980265892992</v>
      </c>
      <c r="J65" s="24">
        <v>1675.1356557545748</v>
      </c>
      <c r="K65" s="24">
        <v>1685.1755268061052</v>
      </c>
      <c r="L65" s="24">
        <v>1321.9440443334552</v>
      </c>
      <c r="M65" s="24">
        <v>1374.1302283235818</v>
      </c>
      <c r="N65" s="24">
        <v>1578.6041354008655</v>
      </c>
      <c r="O65" s="24">
        <v>1805.6214785035381</v>
      </c>
      <c r="P65" s="24">
        <v>1847.0854678469186</v>
      </c>
      <c r="Q65" s="24">
        <v>1515.6945128406232</v>
      </c>
      <c r="R65" s="21"/>
      <c r="S65" s="22">
        <v>1610.9</v>
      </c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25">
      <c r="A66" s="27" t="s">
        <v>306</v>
      </c>
      <c r="B66" s="26">
        <v>49.190711850198042</v>
      </c>
      <c r="C66" s="26">
        <v>44.715828535272202</v>
      </c>
      <c r="D66" s="26">
        <v>57.995598666641115</v>
      </c>
      <c r="E66" s="26">
        <v>185.34244427758284</v>
      </c>
      <c r="F66" s="26">
        <v>180.1822055564526</v>
      </c>
      <c r="G66" s="26">
        <v>69.455618569980629</v>
      </c>
      <c r="H66" s="26">
        <v>60.8</v>
      </c>
      <c r="I66" s="26">
        <v>53.431633373289934</v>
      </c>
      <c r="J66" s="26">
        <v>50.626218459324534</v>
      </c>
      <c r="K66" s="26">
        <v>49.314913655895495</v>
      </c>
      <c r="L66" s="26">
        <v>33.217391757604545</v>
      </c>
      <c r="M66" s="26">
        <v>22.356966055606126</v>
      </c>
      <c r="N66" s="26">
        <v>29.023586315087108</v>
      </c>
      <c r="O66" s="26">
        <v>31.557882413819424</v>
      </c>
      <c r="P66" s="26">
        <v>27.739716380187989</v>
      </c>
      <c r="Q66" s="26">
        <v>32.302178359710041</v>
      </c>
      <c r="R66" s="21"/>
      <c r="S66" s="22">
        <v>1991</v>
      </c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25">
      <c r="A67" s="27" t="s">
        <v>308</v>
      </c>
      <c r="B67" s="24">
        <v>765.37342534872698</v>
      </c>
      <c r="C67" s="24">
        <v>635.15024450242117</v>
      </c>
      <c r="D67" s="24">
        <v>1123.3078192083726</v>
      </c>
      <c r="E67" s="24">
        <v>1613.1204350871415</v>
      </c>
      <c r="F67" s="24">
        <v>1477.8921603814806</v>
      </c>
      <c r="G67" s="24">
        <v>1655.0885806982051</v>
      </c>
      <c r="H67" s="24">
        <v>2100.3116542037292</v>
      </c>
      <c r="I67" s="24">
        <v>2424.3879884715152</v>
      </c>
      <c r="J67" s="24">
        <v>2531.6783945713805</v>
      </c>
      <c r="K67" s="24">
        <v>3128.2471116299525</v>
      </c>
      <c r="L67" s="24">
        <v>3296.3166863862289</v>
      </c>
      <c r="M67" s="24">
        <v>3252.8453198580933</v>
      </c>
      <c r="N67" s="24">
        <v>3607.1439027628858</v>
      </c>
      <c r="O67" s="24">
        <v>4083.0319967927408</v>
      </c>
      <c r="P67" s="24"/>
      <c r="Q67" s="24"/>
      <c r="R67" s="21"/>
      <c r="S67" s="22">
        <v>1848.4</v>
      </c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25">
      <c r="A68" s="27" t="s">
        <v>311</v>
      </c>
      <c r="B68" s="26"/>
      <c r="C68" s="26"/>
      <c r="D68" s="26"/>
      <c r="E68" s="26">
        <v>166934.9</v>
      </c>
      <c r="F68" s="26">
        <v>124689.44445715935</v>
      </c>
      <c r="G68" s="26">
        <v>146049.16403737367</v>
      </c>
      <c r="H68" s="26">
        <v>159189.26160320599</v>
      </c>
      <c r="I68" s="26">
        <v>150857.07190650466</v>
      </c>
      <c r="J68" s="26">
        <v>156375.31635713833</v>
      </c>
      <c r="K68" s="26">
        <v>155569.91881426823</v>
      </c>
      <c r="L68" s="26">
        <v>139495.80416386414</v>
      </c>
      <c r="M68" s="26">
        <v>137662.89152022076</v>
      </c>
      <c r="N68" s="26">
        <v>148908.48659131481</v>
      </c>
      <c r="O68" s="26">
        <v>166813.13094665779</v>
      </c>
      <c r="P68" s="26">
        <v>160948.13772624484</v>
      </c>
      <c r="Q68" s="26">
        <v>137123.68793211295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25">
      <c r="A69" s="27" t="s">
        <v>313</v>
      </c>
      <c r="B69" s="24">
        <v>42.410677340830539</v>
      </c>
      <c r="C69" s="24">
        <v>59.374237462502506</v>
      </c>
      <c r="D69" s="24">
        <v>116.478964242413</v>
      </c>
      <c r="E69" s="24">
        <v>91.924557980193612</v>
      </c>
      <c r="F69" s="24">
        <v>72.749746449780233</v>
      </c>
      <c r="G69" s="24">
        <v>80.053784108497808</v>
      </c>
      <c r="H69" s="24">
        <v>93.951788665418491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25">
      <c r="A70" s="27" t="s">
        <v>323</v>
      </c>
      <c r="B70" s="26">
        <v>281.5</v>
      </c>
      <c r="C70" s="26">
        <v>287.36125541910388</v>
      </c>
      <c r="D70" s="26">
        <v>291.94780104360592</v>
      </c>
      <c r="E70" s="26">
        <v>353.72134018202013</v>
      </c>
      <c r="F70" s="26">
        <v>227.59236495793672</v>
      </c>
      <c r="G70" s="26">
        <v>267.50102480443377</v>
      </c>
      <c r="H70" s="26">
        <v>307.97791603227461</v>
      </c>
      <c r="I70" s="26">
        <v>325.07116922402577</v>
      </c>
      <c r="J70" s="26">
        <v>372.59111931198868</v>
      </c>
      <c r="K70" s="26">
        <v>348.24576392961836</v>
      </c>
      <c r="L70" s="26">
        <v>301.54321682308949</v>
      </c>
      <c r="M70" s="26">
        <v>303.58197933711187</v>
      </c>
      <c r="N70" s="26">
        <v>341.37710963505316</v>
      </c>
      <c r="O70" s="26">
        <v>385.85945520512411</v>
      </c>
      <c r="P70" s="26">
        <v>397.29073579457929</v>
      </c>
      <c r="Q70" s="26">
        <v>222.19985717314745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25">
      <c r="A71" s="27" t="s">
        <v>325</v>
      </c>
      <c r="B71" s="24">
        <v>4334.8</v>
      </c>
      <c r="C71" s="24"/>
      <c r="D71" s="24"/>
      <c r="E71" s="24">
        <v>7735.7033845720307</v>
      </c>
      <c r="F71" s="24">
        <v>4941.6901528755598</v>
      </c>
      <c r="G71" s="24">
        <v>5757.4384102453078</v>
      </c>
      <c r="H71" s="24">
        <v>7104.3057221523186</v>
      </c>
      <c r="I71" s="24">
        <v>6507.3902976830159</v>
      </c>
      <c r="J71" s="24">
        <v>6752.1635929305321</v>
      </c>
      <c r="K71" s="24">
        <v>6792.1442326810056</v>
      </c>
      <c r="L71" s="24">
        <v>5386.0259397235113</v>
      </c>
      <c r="M71" s="24">
        <v>5465.1884070791966</v>
      </c>
      <c r="N71" s="24">
        <v>6178.7040344097722</v>
      </c>
      <c r="O71" s="24">
        <v>7266.6009550458011</v>
      </c>
      <c r="P71" s="24">
        <v>6846.1416995400541</v>
      </c>
      <c r="Q71" s="24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25">
      <c r="A72" s="27" t="s">
        <v>328</v>
      </c>
      <c r="B72" s="26">
        <v>37791.671593467574</v>
      </c>
      <c r="C72" s="26">
        <v>40623.859923686585</v>
      </c>
      <c r="D72" s="26">
        <v>44967.56562138263</v>
      </c>
      <c r="E72" s="26">
        <v>49623.818765391421</v>
      </c>
      <c r="F72" s="26">
        <v>38619.23851511359</v>
      </c>
      <c r="G72" s="26">
        <v>42658.575139048626</v>
      </c>
      <c r="H72" s="26">
        <v>50181.041042935998</v>
      </c>
      <c r="I72" s="26">
        <v>47045.819244717852</v>
      </c>
      <c r="J72" s="26">
        <v>50557.017712114539</v>
      </c>
      <c r="K72" s="26">
        <v>51893.268492610034</v>
      </c>
      <c r="L72" s="26">
        <v>45022.603179773207</v>
      </c>
      <c r="M72" s="26">
        <v>45662.401776251696</v>
      </c>
      <c r="N72" s="26">
        <v>49307.19652632143</v>
      </c>
      <c r="O72" s="26">
        <v>54501.337927766588</v>
      </c>
      <c r="P72" s="26">
        <v>52419.871793955703</v>
      </c>
      <c r="Q72" s="26">
        <v>45871.604514750747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25">
      <c r="A73" s="27" t="s">
        <v>329</v>
      </c>
      <c r="B73" s="24">
        <v>203.35662713541308</v>
      </c>
      <c r="C73" s="24">
        <v>205.00729628308164</v>
      </c>
      <c r="D73" s="24">
        <v>317.86928218581045</v>
      </c>
      <c r="E73" s="24">
        <v>317.60000000000002</v>
      </c>
      <c r="F73" s="24">
        <v>245.77062785145228</v>
      </c>
      <c r="G73" s="24">
        <v>247.94455338826856</v>
      </c>
      <c r="H73" s="24">
        <v>237.3060870313779</v>
      </c>
      <c r="I73" s="24">
        <v>217.75566945823556</v>
      </c>
      <c r="J73" s="24">
        <v>208.06832241762555</v>
      </c>
      <c r="K73" s="24">
        <v>204.61284905856621</v>
      </c>
      <c r="L73" s="24">
        <v>181.28223949566228</v>
      </c>
      <c r="M73" s="24">
        <v>119.28697920230229</v>
      </c>
      <c r="N73" s="24"/>
      <c r="O73" s="24"/>
      <c r="P73" s="24"/>
      <c r="Q73" s="24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25">
      <c r="A74" s="27" t="s">
        <v>335</v>
      </c>
      <c r="B74" s="26">
        <v>320.22028684154151</v>
      </c>
      <c r="C74" s="26"/>
      <c r="D74" s="26">
        <v>225.13974245711523</v>
      </c>
      <c r="E74" s="26">
        <v>431.46210903230178</v>
      </c>
      <c r="F74" s="26">
        <v>503.07686743770302</v>
      </c>
      <c r="G74" s="26">
        <v>668.55110489231447</v>
      </c>
      <c r="H74" s="26">
        <v>664.83053271130848</v>
      </c>
      <c r="I74" s="26">
        <v>680.27921647378957</v>
      </c>
      <c r="J74" s="26">
        <v>907.77258118097564</v>
      </c>
      <c r="K74" s="26">
        <v>782.15676479679701</v>
      </c>
      <c r="L74" s="26">
        <v>580.97098001088204</v>
      </c>
      <c r="M74" s="26"/>
      <c r="N74" s="26"/>
      <c r="O74" s="26"/>
      <c r="P74" s="26"/>
      <c r="Q74" s="26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25">
      <c r="A75" s="27" t="s">
        <v>342</v>
      </c>
      <c r="B75" s="24">
        <v>35.397362069749938</v>
      </c>
      <c r="C75" s="24">
        <v>34.040906479344464</v>
      </c>
      <c r="D75" s="24">
        <v>42.305563905307011</v>
      </c>
      <c r="E75" s="24">
        <v>40.619066995061175</v>
      </c>
      <c r="F75" s="24">
        <v>38.71501233817591</v>
      </c>
      <c r="G75" s="24">
        <v>36.489406040120862</v>
      </c>
      <c r="H75" s="24">
        <v>43.773360482180642</v>
      </c>
      <c r="I75" s="24">
        <v>48.19120129252201</v>
      </c>
      <c r="J75" s="24">
        <v>44.936697054533767</v>
      </c>
      <c r="K75" s="24">
        <v>50.154112320475996</v>
      </c>
      <c r="L75" s="24">
        <v>51.451204986556014</v>
      </c>
      <c r="M75" s="24">
        <v>47.00895496852943</v>
      </c>
      <c r="N75" s="24">
        <v>64.530233166068996</v>
      </c>
      <c r="O75" s="24">
        <v>77.982335892963974</v>
      </c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25">
      <c r="A76" s="27" t="s">
        <v>345</v>
      </c>
      <c r="B76" s="26">
        <v>288.54388556999999</v>
      </c>
      <c r="C76" s="26">
        <v>388.19706589999998</v>
      </c>
      <c r="D76" s="26">
        <v>507.76191131999997</v>
      </c>
      <c r="E76" s="26">
        <v>642.43546816999992</v>
      </c>
      <c r="F76" s="26">
        <v>491.59380950999997</v>
      </c>
      <c r="G76" s="26">
        <v>554.97564455999998</v>
      </c>
      <c r="H76" s="26">
        <v>692.46200151999994</v>
      </c>
      <c r="I76" s="26">
        <v>804.66293819000009</v>
      </c>
      <c r="J76" s="26">
        <v>889.03805877000002</v>
      </c>
      <c r="K76" s="26">
        <v>936.71467992999999</v>
      </c>
      <c r="L76" s="26">
        <v>956.90397634999999</v>
      </c>
      <c r="M76" s="26">
        <v>957.02738921000002</v>
      </c>
      <c r="N76" s="26">
        <v>1082.02214579</v>
      </c>
      <c r="O76" s="26">
        <v>1257.9322687899999</v>
      </c>
      <c r="P76" s="26">
        <v>1276.44459452</v>
      </c>
      <c r="Q76" s="26">
        <v>809.79953545000001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25">
      <c r="A77" s="27" t="s">
        <v>346</v>
      </c>
      <c r="B77" s="24">
        <v>45563.092554467796</v>
      </c>
      <c r="C77" s="24">
        <v>52355.755717628905</v>
      </c>
      <c r="D77" s="24">
        <v>63345.362679939506</v>
      </c>
      <c r="E77" s="24">
        <v>74489.088504499654</v>
      </c>
      <c r="F77" s="24">
        <v>55092.454943099365</v>
      </c>
      <c r="G77" s="24">
        <v>66773.474977344842</v>
      </c>
      <c r="H77" s="24">
        <v>71627.323597172552</v>
      </c>
      <c r="I77" s="24">
        <v>69887.367626206731</v>
      </c>
      <c r="J77" s="24">
        <v>73583.482285795064</v>
      </c>
      <c r="K77" s="24">
        <v>71009.863451688085</v>
      </c>
      <c r="L77" s="24">
        <v>62319.323822754457</v>
      </c>
      <c r="M77" s="24">
        <v>61795.634582385726</v>
      </c>
      <c r="N77" s="24">
        <v>65985.504228301899</v>
      </c>
      <c r="O77" s="24">
        <v>72061.794128077061</v>
      </c>
      <c r="P77" s="24">
        <v>69758.430473836692</v>
      </c>
      <c r="Q77" s="24">
        <v>61253.355600116287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25">
      <c r="A78" s="27" t="s">
        <v>347</v>
      </c>
      <c r="B78" s="26">
        <v>580.86225117636093</v>
      </c>
      <c r="C78" s="26">
        <v>739.62391242205592</v>
      </c>
      <c r="D78" s="26">
        <v>855.18455265005196</v>
      </c>
      <c r="E78" s="26">
        <v>1104.6229902125599</v>
      </c>
      <c r="F78" s="26">
        <v>894.34540000000004</v>
      </c>
      <c r="G78" s="26">
        <v>1135.2911999999999</v>
      </c>
      <c r="H78" s="26">
        <v>1838</v>
      </c>
      <c r="I78" s="26">
        <v>1919.61975836395</v>
      </c>
      <c r="J78" s="26">
        <v>1889.0346342210969</v>
      </c>
      <c r="K78" s="26">
        <v>1613.4403791628999</v>
      </c>
      <c r="L78" s="26">
        <v>1860.9280051837711</v>
      </c>
      <c r="M78" s="26">
        <v>1978.9337272800542</v>
      </c>
      <c r="N78" s="26">
        <v>2096.38</v>
      </c>
      <c r="O78" s="26">
        <v>2088.7898767607803</v>
      </c>
      <c r="P78" s="26">
        <v>2353.5330339543052</v>
      </c>
      <c r="Q78" s="26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25">
      <c r="A79" s="27" t="s">
        <v>350</v>
      </c>
      <c r="B79" s="24">
        <v>7786.6481694192253</v>
      </c>
      <c r="C79" s="24">
        <v>8829.9278268927737</v>
      </c>
      <c r="D79" s="24">
        <v>10728.062067103901</v>
      </c>
      <c r="E79" s="24">
        <v>13799.139842886681</v>
      </c>
      <c r="F79" s="24">
        <v>9921.1</v>
      </c>
      <c r="G79" s="24">
        <v>10847.076496350986</v>
      </c>
      <c r="H79" s="24">
        <v>10112.774152639473</v>
      </c>
      <c r="I79" s="24">
        <v>8156.3313114110315</v>
      </c>
      <c r="J79" s="24">
        <v>8622.6520656310804</v>
      </c>
      <c r="K79" s="24">
        <v>8308.6449356527573</v>
      </c>
      <c r="L79" s="24">
        <v>10401.646553530438</v>
      </c>
      <c r="M79" s="24">
        <v>8838.3469220825282</v>
      </c>
      <c r="N79" s="24">
        <v>10772.859925949853</v>
      </c>
      <c r="O79" s="24">
        <v>13024.962533433161</v>
      </c>
      <c r="P79" s="24">
        <v>12729.624431396929</v>
      </c>
      <c r="Q79" s="24">
        <v>11246.088246973335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25">
      <c r="A80" s="27" t="s">
        <v>352</v>
      </c>
      <c r="B80" s="26">
        <v>48.779867037037036</v>
      </c>
      <c r="C80" s="26">
        <v>49.599528148148138</v>
      </c>
      <c r="D80" s="26">
        <v>53.291768888888889</v>
      </c>
      <c r="E80" s="26">
        <v>54.675537407407404</v>
      </c>
      <c r="F80" s="26">
        <v>44.318950370370366</v>
      </c>
      <c r="G80" s="26">
        <v>46.123150740740741</v>
      </c>
      <c r="H80" s="26">
        <v>46.940772222222215</v>
      </c>
      <c r="I80" s="26">
        <v>46.470729259259251</v>
      </c>
      <c r="J80" s="26">
        <v>47.953311111111105</v>
      </c>
      <c r="K80" s="26">
        <v>51.496359759629627</v>
      </c>
      <c r="L80" s="26">
        <v>55.284929629749932</v>
      </c>
      <c r="M80" s="26">
        <v>54.250050238283862</v>
      </c>
      <c r="N80" s="26">
        <v>58.421131051509647</v>
      </c>
      <c r="O80" s="26">
        <v>65.244066830980429</v>
      </c>
      <c r="P80" s="26">
        <v>72.285385618976818</v>
      </c>
      <c r="Q80" s="26">
        <v>46.732412861798345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25">
      <c r="A81" s="27" t="s">
        <v>356</v>
      </c>
      <c r="B81" s="24">
        <v>793.2</v>
      </c>
      <c r="C81" s="24">
        <v>920.5</v>
      </c>
      <c r="D81" s="24">
        <v>1082</v>
      </c>
      <c r="E81" s="24">
        <v>1094.9000000000001</v>
      </c>
      <c r="F81" s="24">
        <v>923.08410000000003</v>
      </c>
      <c r="G81" s="24">
        <v>1102.4224999999999</v>
      </c>
      <c r="H81" s="24">
        <v>1168.6216999999999</v>
      </c>
      <c r="I81" s="24">
        <v>1191.6222399999999</v>
      </c>
      <c r="J81" s="24">
        <v>1223.4438500000001</v>
      </c>
      <c r="K81" s="24">
        <v>1276.0536400000001</v>
      </c>
      <c r="L81" s="24">
        <v>1311.5193400000001</v>
      </c>
      <c r="M81" s="24">
        <v>1361.65841</v>
      </c>
      <c r="N81" s="24">
        <v>1394.6976299999999</v>
      </c>
      <c r="O81" s="24">
        <v>1478.3579</v>
      </c>
      <c r="P81" s="24">
        <v>1571.9612999999999</v>
      </c>
      <c r="Q81" s="24">
        <v>1324.95308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25">
      <c r="A82" s="27" t="s">
        <v>358</v>
      </c>
      <c r="B82" s="26">
        <v>107.03</v>
      </c>
      <c r="C82" s="26">
        <v>116.56</v>
      </c>
      <c r="D82" s="26">
        <v>96.45</v>
      </c>
      <c r="E82" s="26">
        <v>266.95999999999998</v>
      </c>
      <c r="F82" s="26">
        <v>105.5</v>
      </c>
      <c r="G82" s="26">
        <v>227.81</v>
      </c>
      <c r="H82" s="26">
        <v>287.88</v>
      </c>
      <c r="I82" s="26">
        <v>303.89</v>
      </c>
      <c r="J82" s="26">
        <v>296.39</v>
      </c>
      <c r="K82" s="26">
        <v>283.04670365307766</v>
      </c>
      <c r="L82" s="26">
        <v>249.87592123455281</v>
      </c>
      <c r="M82" s="26">
        <v>492.10634099770169</v>
      </c>
      <c r="N82" s="26">
        <v>416.93</v>
      </c>
      <c r="O82" s="26">
        <v>402.51</v>
      </c>
      <c r="P82" s="26">
        <v>416.63</v>
      </c>
      <c r="Q82" s="26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25">
      <c r="A83" s="27" t="s">
        <v>361</v>
      </c>
      <c r="B83" s="24">
        <v>25.442294823235898</v>
      </c>
      <c r="C83" s="24">
        <v>22.515247054036301</v>
      </c>
      <c r="D83" s="24">
        <v>24</v>
      </c>
      <c r="E83" s="24">
        <v>32.090358303279402</v>
      </c>
      <c r="F83" s="24">
        <v>30.390257440923698</v>
      </c>
      <c r="G83" s="24">
        <v>27.940169238628201</v>
      </c>
      <c r="H83" s="24">
        <v>40.873882281472497</v>
      </c>
      <c r="I83" s="24">
        <v>33.798986942220701</v>
      </c>
      <c r="J83" s="24">
        <v>30.164822424132002</v>
      </c>
      <c r="K83" s="24">
        <v>38.466959564622002</v>
      </c>
      <c r="L83" s="24">
        <v>41.600169901138607</v>
      </c>
      <c r="M83" s="24">
        <v>29.281780000000001</v>
      </c>
      <c r="N83" s="24">
        <v>58.396290104381912</v>
      </c>
      <c r="O83" s="24">
        <v>48.34678409407924</v>
      </c>
      <c r="P83" s="24">
        <v>48.768958693738689</v>
      </c>
      <c r="Q83" s="24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25">
      <c r="A84" s="27" t="s">
        <v>364</v>
      </c>
      <c r="B84" s="26">
        <v>71.591999999999999</v>
      </c>
      <c r="C84" s="26">
        <v>80.599999999999994</v>
      </c>
      <c r="D84" s="26">
        <v>85.498000000000005</v>
      </c>
      <c r="E84" s="26">
        <v>118.80706071500001</v>
      </c>
      <c r="F84" s="26">
        <v>82.557884849999994</v>
      </c>
      <c r="G84" s="26">
        <v>105.352707569933</v>
      </c>
      <c r="H84" s="26">
        <v>168.240497855</v>
      </c>
      <c r="I84" s="26">
        <v>189.68983548864401</v>
      </c>
      <c r="J84" s="26">
        <v>159.36694022293298</v>
      </c>
      <c r="K84" s="26">
        <v>152.257802987627</v>
      </c>
      <c r="L84" s="26">
        <v>138.80000000000001</v>
      </c>
      <c r="M84" s="26">
        <v>124.5389320194524</v>
      </c>
      <c r="N84" s="26">
        <v>217.3151045465122</v>
      </c>
      <c r="O84" s="26">
        <v>322.84669460630641</v>
      </c>
      <c r="P84" s="26">
        <v>430.19495899547564</v>
      </c>
      <c r="Q84" s="26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25">
      <c r="A85" s="27" t="s">
        <v>367</v>
      </c>
      <c r="B85" s="24">
        <v>217.34</v>
      </c>
      <c r="C85" s="24">
        <v>299.60000000000002</v>
      </c>
      <c r="D85" s="24">
        <v>402.9</v>
      </c>
      <c r="E85" s="24">
        <v>477.9588943220657</v>
      </c>
      <c r="F85" s="24">
        <v>517.03131645793405</v>
      </c>
      <c r="G85" s="24">
        <v>594.94899943997802</v>
      </c>
      <c r="H85" s="24">
        <v>645.52097528330103</v>
      </c>
      <c r="I85" s="24">
        <v>640.67999999999995</v>
      </c>
      <c r="J85" s="24">
        <v>607.43997555171097</v>
      </c>
      <c r="K85" s="24">
        <v>680.19236151349696</v>
      </c>
      <c r="L85" s="24">
        <v>691.27134261574702</v>
      </c>
      <c r="M85" s="24">
        <v>681.05802593337398</v>
      </c>
      <c r="N85" s="24">
        <v>695.44964893416704</v>
      </c>
      <c r="O85" s="24">
        <v>833.64949208800101</v>
      </c>
      <c r="P85" s="24">
        <v>653.34716682274404</v>
      </c>
      <c r="Q85" s="24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25">
      <c r="A86" s="27" t="s">
        <v>369</v>
      </c>
      <c r="B86" s="26">
        <v>512.61865796199993</v>
      </c>
      <c r="C86" s="26">
        <v>540.29638265425115</v>
      </c>
      <c r="D86" s="26">
        <v>639.89993330023799</v>
      </c>
      <c r="E86" s="26">
        <v>710.286993916352</v>
      </c>
      <c r="F86" s="26">
        <v>477.60404408196933</v>
      </c>
      <c r="G86" s="26">
        <v>601.91418653324297</v>
      </c>
      <c r="H86" s="26">
        <v>810.90135268152085</v>
      </c>
      <c r="I86" s="26">
        <v>918.05783017769033</v>
      </c>
      <c r="J86" s="26">
        <v>918.69975181244592</v>
      </c>
      <c r="K86" s="26">
        <v>945.36311804809804</v>
      </c>
      <c r="L86" s="26">
        <v>930.74939666167325</v>
      </c>
      <c r="M86" s="26">
        <v>932.0387479505581</v>
      </c>
      <c r="N86" s="26">
        <v>1002.5420930070923</v>
      </c>
      <c r="O86" s="26">
        <v>1217.1038047710433</v>
      </c>
      <c r="P86" s="26">
        <v>1184.9214470907455</v>
      </c>
      <c r="Q86" s="26">
        <v>927.7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25">
      <c r="A87" s="27" t="s">
        <v>371</v>
      </c>
      <c r="B87" s="24">
        <v>2265.4320478032628</v>
      </c>
      <c r="C87" s="24">
        <v>2527.624743337637</v>
      </c>
      <c r="D87" s="24">
        <v>3130.2103350881689</v>
      </c>
      <c r="E87" s="24">
        <v>3658.6532608830007</v>
      </c>
      <c r="F87" s="24">
        <v>2893.8045620250414</v>
      </c>
      <c r="G87" s="24">
        <v>3269.7274927681083</v>
      </c>
      <c r="H87" s="24">
        <v>3772.9079161693317</v>
      </c>
      <c r="I87" s="24">
        <v>3670.1342124783168</v>
      </c>
      <c r="J87" s="24">
        <v>3948.1443933241926</v>
      </c>
      <c r="K87" s="24">
        <v>4390.8580638668318</v>
      </c>
      <c r="L87" s="24">
        <v>3961.7573092775306</v>
      </c>
      <c r="M87" s="24">
        <v>3972.8697304820853</v>
      </c>
      <c r="N87" s="24">
        <v>4455.9062291433856</v>
      </c>
      <c r="O87" s="24">
        <v>5128.0936558789499</v>
      </c>
      <c r="P87" s="24">
        <v>5465.8697824583905</v>
      </c>
      <c r="Q87" s="24">
        <v>4402.5784712262457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25">
      <c r="A88" s="27" t="s">
        <v>372</v>
      </c>
      <c r="B88" s="26"/>
      <c r="C88" s="26"/>
      <c r="D88" s="26"/>
      <c r="E88" s="26"/>
      <c r="F88" s="26">
        <v>503.00315056297495</v>
      </c>
      <c r="G88" s="26">
        <v>539.50174562510313</v>
      </c>
      <c r="H88" s="26">
        <v>648.92564587330719</v>
      </c>
      <c r="I88" s="26">
        <v>667.89191710646628</v>
      </c>
      <c r="J88" s="26">
        <v>728.83470063280959</v>
      </c>
      <c r="K88" s="26">
        <v>749.04158595767865</v>
      </c>
      <c r="L88" s="26">
        <v>662.74781601501797</v>
      </c>
      <c r="M88" s="26">
        <v>706.60339041985378</v>
      </c>
      <c r="N88" s="26">
        <v>815.85334825004111</v>
      </c>
      <c r="O88" s="26">
        <v>881.71846963745475</v>
      </c>
      <c r="P88" s="26">
        <v>680.37921230845109</v>
      </c>
      <c r="Q88" s="26">
        <v>451.77011760129244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25">
      <c r="A89" s="27" t="s">
        <v>373</v>
      </c>
      <c r="B89" s="24">
        <v>20886.568340431953</v>
      </c>
      <c r="C89" s="24">
        <v>25159.145898505471</v>
      </c>
      <c r="D89" s="24">
        <v>31267.221039831245</v>
      </c>
      <c r="E89" s="24">
        <v>14228.934354675517</v>
      </c>
      <c r="F89" s="24">
        <v>11090.5</v>
      </c>
      <c r="G89" s="24">
        <v>14291.582682408722</v>
      </c>
      <c r="H89" s="24">
        <v>15375.933489611942</v>
      </c>
      <c r="I89" s="24">
        <v>15705.667428373012</v>
      </c>
      <c r="J89" s="24">
        <v>14010.99210497919</v>
      </c>
      <c r="K89" s="24">
        <v>16380.376873360168</v>
      </c>
      <c r="L89" s="24">
        <v>15425.550609130081</v>
      </c>
      <c r="M89" s="24">
        <v>14104.111925780691</v>
      </c>
      <c r="N89" s="24">
        <v>16359.786181414138</v>
      </c>
      <c r="O89" s="24">
        <v>20035.111642020656</v>
      </c>
      <c r="P89" s="24">
        <v>23959.358403833819</v>
      </c>
      <c r="Q89" s="24">
        <v>19883.390026533431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25">
      <c r="A90" s="27" t="s">
        <v>375</v>
      </c>
      <c r="B90" s="26">
        <v>7450.7489030575307</v>
      </c>
      <c r="C90" s="26">
        <v>8180.8365004269508</v>
      </c>
      <c r="D90" s="26">
        <v>9500.85</v>
      </c>
      <c r="E90" s="26">
        <v>13894.624739163319</v>
      </c>
      <c r="F90" s="26">
        <v>6522.2827282625894</v>
      </c>
      <c r="G90" s="26">
        <v>8672.7000000000007</v>
      </c>
      <c r="H90" s="26">
        <v>12149.299807643691</v>
      </c>
      <c r="I90" s="26">
        <v>12500.59012890353</v>
      </c>
      <c r="J90" s="26">
        <v>12538.721078945529</v>
      </c>
      <c r="K90" s="26">
        <v>11974.5082226663</v>
      </c>
      <c r="L90" s="26">
        <v>9601.8280780038203</v>
      </c>
      <c r="M90" s="26">
        <v>9116.1640046681005</v>
      </c>
      <c r="N90" s="26">
        <v>10335.862610379671</v>
      </c>
      <c r="O90" s="26">
        <v>12429.939467804883</v>
      </c>
      <c r="P90" s="26">
        <v>11640.36459028326</v>
      </c>
      <c r="Q90" s="26">
        <v>7353.2066223942011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25">
      <c r="A91" s="27" t="s">
        <v>377</v>
      </c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25">
      <c r="A92" s="27" t="s">
        <v>394</v>
      </c>
      <c r="B92" s="26">
        <v>2811.2</v>
      </c>
      <c r="C92" s="26">
        <v>2581.4</v>
      </c>
      <c r="D92" s="26">
        <v>2280.3000000000002</v>
      </c>
      <c r="E92" s="26">
        <v>4015.1</v>
      </c>
      <c r="F92" s="26">
        <v>4619.7</v>
      </c>
      <c r="G92" s="26">
        <v>4919.1000000000004</v>
      </c>
      <c r="H92" s="26">
        <v>5358</v>
      </c>
      <c r="I92" s="26">
        <v>6649</v>
      </c>
      <c r="J92" s="26">
        <v>7221.7</v>
      </c>
      <c r="K92" s="26">
        <v>6837.3</v>
      </c>
      <c r="L92" s="26">
        <v>5511.1</v>
      </c>
      <c r="M92" s="26">
        <v>4006.4</v>
      </c>
      <c r="N92" s="26">
        <v>4445.8999999999996</v>
      </c>
      <c r="O92" s="26">
        <v>5412.6</v>
      </c>
      <c r="P92" s="26">
        <v>6734.6</v>
      </c>
      <c r="Q92" s="26">
        <v>5566.6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25">
      <c r="A93" s="27" t="s">
        <v>397</v>
      </c>
      <c r="B93" s="24">
        <v>2465.5009766548242</v>
      </c>
      <c r="C93" s="24">
        <v>2547.9641730721969</v>
      </c>
      <c r="D93" s="24">
        <v>2835.3189920502477</v>
      </c>
      <c r="E93" s="24">
        <v>2809.3910520527866</v>
      </c>
      <c r="F93" s="24">
        <v>2237.7005927098403</v>
      </c>
      <c r="G93" s="24">
        <v>2162.4745002885993</v>
      </c>
      <c r="H93" s="24">
        <v>2287.6867850784606</v>
      </c>
      <c r="I93" s="24">
        <v>1986.1774599131556</v>
      </c>
      <c r="J93" s="24">
        <v>2109.6599906599122</v>
      </c>
      <c r="K93" s="24">
        <v>2878.5</v>
      </c>
      <c r="L93" s="24">
        <v>3013.7814799468329</v>
      </c>
      <c r="M93" s="24">
        <v>2975.0479530336861</v>
      </c>
      <c r="N93" s="24">
        <v>2930.9486794824475</v>
      </c>
      <c r="O93" s="24">
        <v>3607.3889832051345</v>
      </c>
      <c r="P93" s="24">
        <v>3668.9120312770615</v>
      </c>
      <c r="Q93" s="24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25">
      <c r="A94" s="27" t="s">
        <v>400</v>
      </c>
      <c r="B94" s="26">
        <v>4710.8999999999996</v>
      </c>
      <c r="C94" s="26">
        <v>4761.3999999999996</v>
      </c>
      <c r="D94" s="26">
        <v>5716.9</v>
      </c>
      <c r="E94" s="26">
        <v>6574.8</v>
      </c>
      <c r="F94" s="26">
        <v>5404.8</v>
      </c>
      <c r="G94" s="26">
        <v>5800.2</v>
      </c>
      <c r="H94" s="26">
        <v>6474.4</v>
      </c>
      <c r="I94" s="26">
        <v>6388.1</v>
      </c>
      <c r="J94" s="26">
        <v>6435.7</v>
      </c>
      <c r="K94" s="26">
        <v>6444.1</v>
      </c>
      <c r="L94" s="26">
        <v>6285.4</v>
      </c>
      <c r="M94" s="26">
        <v>6707.8</v>
      </c>
      <c r="N94" s="26">
        <v>7194</v>
      </c>
      <c r="O94" s="26">
        <v>7831.1</v>
      </c>
      <c r="P94" s="26">
        <v>7920.5</v>
      </c>
      <c r="Q94" s="26">
        <v>5686.4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25">
      <c r="A95" s="27" t="s">
        <v>402</v>
      </c>
      <c r="B95" s="24">
        <v>21505.924253007324</v>
      </c>
      <c r="C95" s="24">
        <v>22932.441628785306</v>
      </c>
      <c r="D95" s="24">
        <v>27997.729926175558</v>
      </c>
      <c r="E95" s="24">
        <v>30026.166364667344</v>
      </c>
      <c r="F95" s="24">
        <v>22927.171175917221</v>
      </c>
      <c r="G95" s="24">
        <v>26173.908021067808</v>
      </c>
      <c r="H95" s="24">
        <v>27547.514152982927</v>
      </c>
      <c r="I95" s="24">
        <v>24817.142638235167</v>
      </c>
      <c r="J95" s="24">
        <v>26100.244406003309</v>
      </c>
      <c r="K95" s="24">
        <v>26720.917789775947</v>
      </c>
      <c r="L95" s="24">
        <v>23459.237593977352</v>
      </c>
      <c r="M95" s="24">
        <v>23117.075032424407</v>
      </c>
      <c r="N95" s="24">
        <v>24993.19345167312</v>
      </c>
      <c r="O95" s="24">
        <v>26963.991574835214</v>
      </c>
      <c r="P95" s="24">
        <v>26091.668414556319</v>
      </c>
      <c r="Q95" s="24">
        <v>17724.868739132307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25">
      <c r="A96" s="27" t="s">
        <v>403</v>
      </c>
      <c r="B96" s="26">
        <v>717.74526438556393</v>
      </c>
      <c r="C96" s="26">
        <v>885.40874189388296</v>
      </c>
      <c r="D96" s="26">
        <v>987.5712000499999</v>
      </c>
      <c r="E96" s="26">
        <v>1113.61660614227</v>
      </c>
      <c r="F96" s="26">
        <v>785.36440542999992</v>
      </c>
      <c r="G96" s="26">
        <v>725.21486216001699</v>
      </c>
      <c r="H96" s="26">
        <v>855.7</v>
      </c>
      <c r="I96" s="26">
        <v>960.34968127202887</v>
      </c>
      <c r="J96" s="26">
        <v>915.95013980028295</v>
      </c>
      <c r="K96" s="26">
        <v>914.27902567414299</v>
      </c>
      <c r="L96" s="26">
        <v>758.66477704448596</v>
      </c>
      <c r="M96" s="26">
        <v>713.13979195081004</v>
      </c>
      <c r="N96" s="26">
        <v>824.12401030724186</v>
      </c>
      <c r="O96" s="26">
        <v>912.52738501976603</v>
      </c>
      <c r="P96" s="26">
        <v>933.73011659365204</v>
      </c>
      <c r="Q96" s="26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25">
      <c r="A97" s="27" t="s">
        <v>406</v>
      </c>
      <c r="B97" s="24">
        <v>40376.408357034947</v>
      </c>
      <c r="C97" s="24">
        <v>42835.227129740102</v>
      </c>
      <c r="D97" s="24">
        <v>49036.88056427861</v>
      </c>
      <c r="E97" s="24">
        <v>53954.150406791465</v>
      </c>
      <c r="F97" s="24">
        <v>40557.015518169559</v>
      </c>
      <c r="G97" s="24">
        <v>46526.309117065321</v>
      </c>
      <c r="H97" s="24">
        <v>49498.188529981526</v>
      </c>
      <c r="I97" s="24">
        <v>55353.763453469634</v>
      </c>
      <c r="J97" s="24">
        <v>46999.098855871773</v>
      </c>
      <c r="K97" s="24">
        <v>45882.725843986489</v>
      </c>
      <c r="L97" s="24">
        <v>41038.620255062218</v>
      </c>
      <c r="M97" s="24">
        <v>38133.948029073632</v>
      </c>
      <c r="N97" s="24">
        <v>40057.853668250646</v>
      </c>
      <c r="O97" s="24">
        <v>38714.806609534549</v>
      </c>
      <c r="P97" s="24">
        <v>34227.328291850899</v>
      </c>
      <c r="Q97" s="24">
        <v>28002.202176070437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25">
      <c r="A98" s="27" t="s">
        <v>407</v>
      </c>
      <c r="B98" s="26">
        <v>1341.6078984485189</v>
      </c>
      <c r="C98" s="26">
        <v>1535.9661495063469</v>
      </c>
      <c r="D98" s="26">
        <v>1813.9639970487092</v>
      </c>
      <c r="E98" s="26">
        <v>2239.9968220221103</v>
      </c>
      <c r="F98" s="26">
        <v>1946.4788732394366</v>
      </c>
      <c r="G98" s="26">
        <v>2125.5</v>
      </c>
      <c r="H98" s="26">
        <v>2500.2816901408455</v>
      </c>
      <c r="I98" s="26">
        <v>2599.2957746478874</v>
      </c>
      <c r="J98" s="26">
        <v>2662.1126760563384</v>
      </c>
      <c r="K98" s="26">
        <v>2677.0422535211269</v>
      </c>
      <c r="L98" s="26">
        <v>2537.8873239436621</v>
      </c>
      <c r="M98" s="26">
        <v>2544.6478873239435</v>
      </c>
      <c r="N98" s="26">
        <v>2574.5070422535214</v>
      </c>
      <c r="O98" s="26">
        <v>2625.4929577464791</v>
      </c>
      <c r="P98" s="26">
        <v>2603.3802816901411</v>
      </c>
      <c r="Q98" s="26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25">
      <c r="A99" s="27" t="s">
        <v>410</v>
      </c>
      <c r="B99" s="24">
        <v>1171.150250221604</v>
      </c>
      <c r="C99" s="24">
        <v>1520.3494181501451</v>
      </c>
      <c r="D99" s="24">
        <v>2126.0452266183379</v>
      </c>
      <c r="E99" s="24">
        <v>2373.5657523967197</v>
      </c>
      <c r="F99" s="24">
        <v>1868.8401156017339</v>
      </c>
      <c r="G99" s="24">
        <v>1887.5535430837449</v>
      </c>
      <c r="H99" s="24">
        <v>2099.284334255507</v>
      </c>
      <c r="I99" s="24">
        <v>2733.7109234511399</v>
      </c>
      <c r="J99" s="24">
        <v>2816.2717060287337</v>
      </c>
      <c r="K99" s="24">
        <v>2428.9074096209279</v>
      </c>
      <c r="L99" s="24">
        <v>1840.8526202624821</v>
      </c>
      <c r="M99" s="24">
        <v>1569.6939209359541</v>
      </c>
      <c r="N99" s="24">
        <v>1735.37426118864</v>
      </c>
      <c r="O99" s="24">
        <v>2103.20559615196</v>
      </c>
      <c r="P99" s="24">
        <v>2501.9942541195869</v>
      </c>
      <c r="Q99" s="24">
        <v>2138.9247017876401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25">
      <c r="A100" s="27" t="s">
        <v>411</v>
      </c>
      <c r="B100" s="26">
        <v>426.778771321872</v>
      </c>
      <c r="C100" s="26">
        <v>671.31885487884904</v>
      </c>
      <c r="D100" s="26">
        <v>777.58648180242585</v>
      </c>
      <c r="E100" s="26">
        <v>860.1542928045684</v>
      </c>
      <c r="F100" s="26">
        <v>842.68878809752141</v>
      </c>
      <c r="G100" s="26">
        <v>934.84261325199861</v>
      </c>
      <c r="H100" s="26">
        <v>1060.9000000000001</v>
      </c>
      <c r="I100" s="26">
        <v>1284.463030876612</v>
      </c>
      <c r="J100" s="26">
        <v>1109.2280837558544</v>
      </c>
      <c r="K100" s="26">
        <v>1516.4364070630386</v>
      </c>
      <c r="L100" s="26">
        <v>1430.9640157003773</v>
      </c>
      <c r="M100" s="26">
        <v>972.16239880325611</v>
      </c>
      <c r="N100" s="26">
        <v>1031.541566482204</v>
      </c>
      <c r="O100" s="26">
        <v>1395.8737832438819</v>
      </c>
      <c r="P100" s="26">
        <v>1448.6886328278033</v>
      </c>
      <c r="Q100" s="26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25">
      <c r="A101" s="27" t="s">
        <v>414</v>
      </c>
      <c r="B101" s="24"/>
      <c r="C101" s="24">
        <v>15.5</v>
      </c>
      <c r="D101" s="24">
        <v>21.025630320639625</v>
      </c>
      <c r="E101" s="24">
        <v>24.540760613254687</v>
      </c>
      <c r="F101" s="24">
        <v>22.509082625740536</v>
      </c>
      <c r="G101" s="24">
        <v>24.75260515447107</v>
      </c>
      <c r="H101" s="24">
        <v>32.003651345151845</v>
      </c>
      <c r="I101" s="24">
        <v>33.553863820064265</v>
      </c>
      <c r="J101" s="24">
        <v>31.048283832630791</v>
      </c>
      <c r="K101" s="24">
        <v>38.735996068458356</v>
      </c>
      <c r="L101" s="24">
        <v>41.875611675044823</v>
      </c>
      <c r="M101" s="24">
        <v>37.025953889071296</v>
      </c>
      <c r="N101" s="24">
        <v>32.574311248061477</v>
      </c>
      <c r="O101" s="24">
        <v>28.58383786195974</v>
      </c>
      <c r="P101" s="24">
        <v>29.638852375042173</v>
      </c>
      <c r="Q101" s="24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25">
      <c r="A102" s="27" t="s">
        <v>418</v>
      </c>
      <c r="B102" s="26">
        <v>20746.900000000001</v>
      </c>
      <c r="C102" s="26">
        <v>23705.9</v>
      </c>
      <c r="D102" s="26">
        <v>29447.3</v>
      </c>
      <c r="E102" s="26">
        <v>37186.800000000003</v>
      </c>
      <c r="F102" s="26">
        <v>23884.5</v>
      </c>
      <c r="G102" s="26">
        <v>30330.5</v>
      </c>
      <c r="H102" s="26">
        <v>30646.400000000001</v>
      </c>
      <c r="I102" s="26">
        <v>31313.3</v>
      </c>
      <c r="J102" s="26">
        <v>30246.2</v>
      </c>
      <c r="K102" s="26">
        <v>31943.599999999999</v>
      </c>
      <c r="L102" s="26">
        <v>29493</v>
      </c>
      <c r="M102" s="26">
        <v>28755.5</v>
      </c>
      <c r="N102" s="26">
        <v>30202.9</v>
      </c>
      <c r="O102" s="26">
        <v>30486.3</v>
      </c>
      <c r="P102" s="26">
        <v>28799.599999999999</v>
      </c>
      <c r="Q102" s="26">
        <v>23007.4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25">
      <c r="A103" s="27" t="s">
        <v>419</v>
      </c>
      <c r="B103" s="24">
        <v>94.33085120915247</v>
      </c>
      <c r="C103" s="24">
        <v>87.452437267093799</v>
      </c>
      <c r="D103" s="24">
        <v>93.071638199223329</v>
      </c>
      <c r="E103" s="24">
        <v>133.29522943013521</v>
      </c>
      <c r="F103" s="24">
        <v>96.871752574600194</v>
      </c>
      <c r="G103" s="24">
        <v>99.658106625684027</v>
      </c>
      <c r="H103" s="24">
        <v>114.20451268001925</v>
      </c>
      <c r="I103" s="24">
        <v>102.59113712483466</v>
      </c>
      <c r="J103" s="24">
        <v>116.9</v>
      </c>
      <c r="K103" s="24">
        <v>131.21653536020889</v>
      </c>
      <c r="L103" s="24">
        <v>162.70217707046277</v>
      </c>
      <c r="M103" s="24">
        <v>137.98913755072513</v>
      </c>
      <c r="N103" s="24">
        <v>134.65857721561486</v>
      </c>
      <c r="O103" s="24">
        <v>150.22249226158601</v>
      </c>
      <c r="P103" s="24">
        <v>164.394258631073</v>
      </c>
      <c r="Q103" s="24">
        <v>150.46058583941152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25">
      <c r="A104" s="27" t="s">
        <v>421</v>
      </c>
      <c r="B104" s="26">
        <v>2645.5479452054797</v>
      </c>
      <c r="C104" s="26">
        <v>2957.1685275042778</v>
      </c>
      <c r="D104" s="26">
        <v>3555.771876674487</v>
      </c>
      <c r="E104" s="26">
        <v>5562.2850316763379</v>
      </c>
      <c r="F104" s="26">
        <v>4534</v>
      </c>
      <c r="G104" s="26">
        <v>4019.9755527255647</v>
      </c>
      <c r="H104" s="26">
        <v>6088.4148006742162</v>
      </c>
      <c r="I104" s="26">
        <v>6439.2232797613888</v>
      </c>
      <c r="J104" s="26">
        <v>5175.2060311366149</v>
      </c>
      <c r="K104" s="26">
        <v>5549.1009352924457</v>
      </c>
      <c r="L104" s="26">
        <v>5148.4227666684719</v>
      </c>
      <c r="M104" s="26">
        <v>5144.5477155143117</v>
      </c>
      <c r="N104" s="26">
        <v>5427.3129539902147</v>
      </c>
      <c r="O104" s="26">
        <v>4503.8741825673396</v>
      </c>
      <c r="P104" s="26">
        <v>4091.3157872574666</v>
      </c>
      <c r="Q104" s="26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25">
      <c r="A105" s="27" t="s">
        <v>424</v>
      </c>
      <c r="B105" s="24">
        <v>125.98817285040001</v>
      </c>
      <c r="C105" s="24">
        <v>178.50979899999999</v>
      </c>
      <c r="D105" s="24">
        <v>337.61083200000002</v>
      </c>
      <c r="E105" s="24">
        <v>483.31066169999997</v>
      </c>
      <c r="F105" s="24">
        <v>412.86538275212803</v>
      </c>
      <c r="G105" s="24">
        <v>418</v>
      </c>
      <c r="H105" s="24">
        <v>501.5788</v>
      </c>
      <c r="I105" s="24">
        <v>643.21742300000005</v>
      </c>
      <c r="J105" s="24">
        <v>542.79336899999998</v>
      </c>
      <c r="K105" s="24">
        <v>609.51586899999995</v>
      </c>
      <c r="L105" s="24">
        <v>446.55246</v>
      </c>
      <c r="M105" s="24">
        <v>406.623268</v>
      </c>
      <c r="N105" s="24">
        <v>434.18179500000002</v>
      </c>
      <c r="O105" s="24">
        <v>494.31315499999999</v>
      </c>
      <c r="P105" s="24">
        <v>454.12189899999998</v>
      </c>
      <c r="Q105" s="24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25">
      <c r="A106" s="27" t="s">
        <v>427</v>
      </c>
      <c r="B106" s="26">
        <v>7.961891601005548</v>
      </c>
      <c r="C106" s="26">
        <v>8.2870814622303239</v>
      </c>
      <c r="D106" s="26">
        <v>8.0872118437490013</v>
      </c>
      <c r="E106" s="26">
        <v>18.88924752152484</v>
      </c>
      <c r="F106" s="26">
        <v>18.74367667322807</v>
      </c>
      <c r="G106" s="26">
        <v>22.073996469528062</v>
      </c>
      <c r="H106" s="26">
        <v>22.772338728650748</v>
      </c>
      <c r="I106" s="26">
        <v>53.9</v>
      </c>
      <c r="J106" s="26">
        <v>35.966555587127701</v>
      </c>
      <c r="K106" s="26">
        <v>34.909632907059255</v>
      </c>
      <c r="L106" s="26">
        <v>34.850628289500001</v>
      </c>
      <c r="M106" s="26">
        <v>68.910804883200001</v>
      </c>
      <c r="N106" s="26">
        <v>86.195659968836097</v>
      </c>
      <c r="O106" s="26">
        <v>139.73298618766771</v>
      </c>
      <c r="P106" s="26">
        <v>145.32762776235001</v>
      </c>
      <c r="Q106" s="26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25">
      <c r="A107" s="27" t="s">
        <v>430</v>
      </c>
      <c r="B107" s="24"/>
      <c r="C107" s="24"/>
      <c r="D107" s="24"/>
      <c r="E107" s="24">
        <v>829.53630471957479</v>
      </c>
      <c r="F107" s="24">
        <v>581.45778660321901</v>
      </c>
      <c r="G107" s="24">
        <v>662.36545873015837</v>
      </c>
      <c r="H107" s="24">
        <v>820.57607968749926</v>
      </c>
      <c r="I107" s="24">
        <v>856.16977606699948</v>
      </c>
      <c r="J107" s="24">
        <v>867.36511147462568</v>
      </c>
      <c r="K107" s="24">
        <v>923.80159796503403</v>
      </c>
      <c r="L107" s="24">
        <v>883.04945737327341</v>
      </c>
      <c r="M107" s="24">
        <v>832.20571746987548</v>
      </c>
      <c r="N107" s="24">
        <v>941.60648157036326</v>
      </c>
      <c r="O107" s="24">
        <v>1085.8220650183171</v>
      </c>
      <c r="P107" s="24">
        <v>1068.7916248647202</v>
      </c>
      <c r="Q107" s="24">
        <v>828.47779416060496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25">
      <c r="A108" s="27" t="s">
        <v>431</v>
      </c>
      <c r="B108" s="26">
        <v>1332.209121572</v>
      </c>
      <c r="C108" s="26">
        <v>1500.3665585082499</v>
      </c>
      <c r="D108" s="26">
        <v>1719.39</v>
      </c>
      <c r="E108" s="26">
        <v>1943.36</v>
      </c>
      <c r="F108" s="26">
        <v>2160.3401935585002</v>
      </c>
      <c r="G108" s="26">
        <v>1835.7535984612311</v>
      </c>
      <c r="H108" s="26">
        <v>2452.3677641020004</v>
      </c>
      <c r="I108" s="26">
        <v>2286.5974988614998</v>
      </c>
      <c r="J108" s="26">
        <v>2335.489104061</v>
      </c>
      <c r="K108" s="26">
        <v>2254.6000669237001</v>
      </c>
      <c r="L108" s="26">
        <v>2442.8924416199998</v>
      </c>
      <c r="M108" s="26">
        <v>2114.6638979499999</v>
      </c>
      <c r="N108" s="26">
        <v>2055.4152404699998</v>
      </c>
      <c r="O108" s="26">
        <v>1958.8602623347308</v>
      </c>
      <c r="P108" s="26">
        <v>1862.590111249461</v>
      </c>
      <c r="Q108" s="26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25">
      <c r="A109" s="27" t="s">
        <v>433</v>
      </c>
      <c r="B109" s="24">
        <v>40.5</v>
      </c>
      <c r="C109" s="24">
        <v>37.057967077823918</v>
      </c>
      <c r="D109" s="24">
        <v>43.637576563645808</v>
      </c>
      <c r="E109" s="24">
        <v>48.012363008969736</v>
      </c>
      <c r="F109" s="24">
        <v>46.30768050192728</v>
      </c>
      <c r="G109" s="24">
        <v>66.71805504623282</v>
      </c>
      <c r="H109" s="24">
        <v>73.740863868781759</v>
      </c>
      <c r="I109" s="24">
        <v>73.871286403218235</v>
      </c>
      <c r="J109" s="24">
        <v>61.399413779004703</v>
      </c>
      <c r="K109" s="24">
        <v>60.394478259005005</v>
      </c>
      <c r="L109" s="24">
        <v>56.693670085499718</v>
      </c>
      <c r="M109" s="24">
        <v>51.173403561313222</v>
      </c>
      <c r="N109" s="24">
        <v>57.924862800059365</v>
      </c>
      <c r="O109" s="24">
        <v>61.514733623857161</v>
      </c>
      <c r="P109" s="24">
        <v>55.538243380073517</v>
      </c>
      <c r="Q109" s="24">
        <v>47.406062322162342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25">
      <c r="A110" s="27" t="s">
        <v>435</v>
      </c>
      <c r="B110" s="26">
        <v>80.319732129673241</v>
      </c>
      <c r="C110" s="26">
        <v>114.53483736667751</v>
      </c>
      <c r="D110" s="26">
        <v>127.24764573675716</v>
      </c>
      <c r="E110" s="26">
        <v>230.73575580174503</v>
      </c>
      <c r="F110" s="26">
        <v>84.88634164061682</v>
      </c>
      <c r="G110" s="26">
        <v>40.700000000000003</v>
      </c>
      <c r="H110" s="26">
        <v>69.703434280160096</v>
      </c>
      <c r="I110" s="26">
        <v>96.740607544720007</v>
      </c>
      <c r="J110" s="26">
        <v>84.459107102400012</v>
      </c>
      <c r="K110" s="26">
        <v>143.52553813064</v>
      </c>
      <c r="L110" s="26">
        <v>108.17959603599989</v>
      </c>
      <c r="M110" s="26">
        <v>80.4101250025507</v>
      </c>
      <c r="N110" s="26">
        <v>84.569871319299992</v>
      </c>
      <c r="O110" s="26">
        <v>87.927702792264995</v>
      </c>
      <c r="P110" s="26">
        <v>92.506312010000002</v>
      </c>
      <c r="Q110" s="26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25">
      <c r="A111" s="27" t="s">
        <v>438</v>
      </c>
      <c r="B111" s="24">
        <v>1016</v>
      </c>
      <c r="C111" s="24">
        <v>1182</v>
      </c>
      <c r="D111" s="24">
        <v>1263</v>
      </c>
      <c r="E111" s="24">
        <v>1485</v>
      </c>
      <c r="F111" s="24">
        <v>2070.1999999999998</v>
      </c>
      <c r="G111" s="24">
        <v>2339.8000000000002</v>
      </c>
      <c r="H111" s="24">
        <v>995.6</v>
      </c>
      <c r="I111" s="24">
        <v>2423.3000000000002</v>
      </c>
      <c r="J111" s="24">
        <v>3268.6</v>
      </c>
      <c r="K111" s="24">
        <v>3045.1</v>
      </c>
      <c r="L111" s="24">
        <v>1645.4</v>
      </c>
      <c r="M111" s="24">
        <v>915</v>
      </c>
      <c r="N111" s="24">
        <v>993.5</v>
      </c>
      <c r="O111" s="24">
        <v>1297.5</v>
      </c>
      <c r="P111" s="24"/>
      <c r="Q111" s="24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25">
      <c r="A112" s="27" t="s">
        <v>442</v>
      </c>
      <c r="B112" s="26">
        <v>896.34815128036621</v>
      </c>
      <c r="C112" s="26">
        <v>1113.4344315780261</v>
      </c>
      <c r="D112" s="26">
        <v>1566.460614085561</v>
      </c>
      <c r="E112" s="26">
        <v>1892.1214269753027</v>
      </c>
      <c r="F112" s="26">
        <v>1189.28152374608</v>
      </c>
      <c r="G112" s="26">
        <v>1541.5392316219329</v>
      </c>
      <c r="H112" s="26">
        <v>2195.5197571887156</v>
      </c>
      <c r="I112" s="26">
        <v>2407.2778357733296</v>
      </c>
      <c r="J112" s="26">
        <v>2910.2275442429386</v>
      </c>
      <c r="K112" s="26">
        <v>3113.0015779559803</v>
      </c>
      <c r="L112" s="26">
        <v>2553.5544412269096</v>
      </c>
      <c r="M112" s="26">
        <v>2580.3222675308721</v>
      </c>
      <c r="N112" s="26">
        <v>3131.2763832886149</v>
      </c>
      <c r="O112" s="26">
        <v>3619.8919467536698</v>
      </c>
      <c r="P112" s="26">
        <v>3816.9572798371278</v>
      </c>
      <c r="Q112" s="26">
        <v>3601.41490258253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25">
      <c r="A113" s="27" t="s">
        <v>443</v>
      </c>
      <c r="B113" s="24">
        <v>1202.4153212064987</v>
      </c>
      <c r="C113" s="24">
        <v>1355.6053196013613</v>
      </c>
      <c r="D113" s="24">
        <v>1834.3173285288065</v>
      </c>
      <c r="E113" s="24">
        <v>2237.9203231529273</v>
      </c>
      <c r="F113" s="24">
        <v>1889.5161964762713</v>
      </c>
      <c r="G113" s="24">
        <v>2121.5860802307106</v>
      </c>
      <c r="H113" s="24">
        <v>2990.2245914808923</v>
      </c>
      <c r="I113" s="24">
        <v>4210.508030292337</v>
      </c>
      <c r="J113" s="24">
        <v>5023.6847714370742</v>
      </c>
      <c r="K113" s="24">
        <v>5840.5675102340356</v>
      </c>
      <c r="L113" s="24">
        <v>3679.8413794749099</v>
      </c>
      <c r="M113" s="24">
        <v>3188.2403325433552</v>
      </c>
      <c r="N113" s="24">
        <v>3690.7228858846825</v>
      </c>
      <c r="O113" s="24">
        <v>4200.6340024178844</v>
      </c>
      <c r="P113" s="24">
        <v>3972.8968829056262</v>
      </c>
      <c r="Q113" s="24">
        <v>5941.1884015198393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25">
      <c r="A114" s="27" t="s">
        <v>444</v>
      </c>
      <c r="B114" s="26">
        <v>250</v>
      </c>
      <c r="C114" s="26">
        <v>266.03457739903803</v>
      </c>
      <c r="D114" s="26">
        <v>393.07850285574972</v>
      </c>
      <c r="E114" s="26">
        <v>561.32770437796648</v>
      </c>
      <c r="F114" s="26">
        <v>464.58721011707496</v>
      </c>
      <c r="G114" s="26">
        <v>415.2731410058903</v>
      </c>
      <c r="H114" s="26">
        <v>570.66089308716835</v>
      </c>
      <c r="I114" s="26">
        <v>633.87761419013646</v>
      </c>
      <c r="J114" s="26">
        <v>717.03556391264101</v>
      </c>
      <c r="K114" s="26">
        <v>689.03568489472582</v>
      </c>
      <c r="L114" s="26">
        <v>616.05330080736439</v>
      </c>
      <c r="M114" s="26">
        <v>569.08530674487349</v>
      </c>
      <c r="N114" s="26">
        <v>584.7988684421839</v>
      </c>
      <c r="O114" s="26">
        <v>560.98789149177549</v>
      </c>
      <c r="P114" s="26">
        <v>509.94326515977883</v>
      </c>
      <c r="Q114" s="26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25">
      <c r="A115" s="27" t="s">
        <v>447</v>
      </c>
      <c r="B115" s="24">
        <v>43.388854257881356</v>
      </c>
      <c r="C115" s="24">
        <v>44.129000047483359</v>
      </c>
      <c r="D115" s="24">
        <v>37.855586790697608</v>
      </c>
      <c r="E115" s="24">
        <v>52.822686107689819</v>
      </c>
      <c r="F115" s="24">
        <v>76.966578265444284</v>
      </c>
      <c r="G115" s="24">
        <v>85.855723923532082</v>
      </c>
      <c r="H115" s="24">
        <v>91.329221026074435</v>
      </c>
      <c r="I115" s="24">
        <v>60.016959166469171</v>
      </c>
      <c r="J115" s="24">
        <v>58.250968482353656</v>
      </c>
      <c r="K115" s="24">
        <v>64.149363670003808</v>
      </c>
      <c r="L115" s="24">
        <v>73.905265034943397</v>
      </c>
      <c r="M115" s="24">
        <v>65.808699630177202</v>
      </c>
      <c r="N115" s="24">
        <v>77.317388312124706</v>
      </c>
      <c r="O115" s="24">
        <v>84.092873399043398</v>
      </c>
      <c r="P115" s="24">
        <v>94.4078094671884</v>
      </c>
      <c r="Q115" s="24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25">
      <c r="A116" s="27" t="s">
        <v>449</v>
      </c>
      <c r="B116" s="26">
        <v>8395.8003609047664</v>
      </c>
      <c r="C116" s="26">
        <v>9532.6554198372578</v>
      </c>
      <c r="D116" s="26">
        <v>10942.344207526523</v>
      </c>
      <c r="E116" s="26">
        <v>11391.101682214243</v>
      </c>
      <c r="F116" s="26">
        <v>9265.1592277997734</v>
      </c>
      <c r="G116" s="26">
        <v>10227.700000000001</v>
      </c>
      <c r="H116" s="26">
        <v>11417.153609487932</v>
      </c>
      <c r="I116" s="26">
        <v>11589.222380881592</v>
      </c>
      <c r="J116" s="26">
        <v>12246.653463928422</v>
      </c>
      <c r="K116" s="26">
        <v>12737.043647149769</v>
      </c>
      <c r="L116" s="26">
        <v>10499.416075781877</v>
      </c>
      <c r="M116" s="26">
        <v>9811.9656396743139</v>
      </c>
      <c r="N116" s="26">
        <v>11377.698297356659</v>
      </c>
      <c r="O116" s="26">
        <v>11948.199840959736</v>
      </c>
      <c r="P116" s="26">
        <v>11481.852407405862</v>
      </c>
      <c r="Q116" s="26">
        <v>9762.325114766054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25">
      <c r="A117" s="27" t="s">
        <v>451</v>
      </c>
      <c r="B117" s="24">
        <v>94.535271257824903</v>
      </c>
      <c r="C117" s="24">
        <v>115.45500319601899</v>
      </c>
      <c r="D117" s="24">
        <v>146.56903279999901</v>
      </c>
      <c r="E117" s="24">
        <v>178.19172126315098</v>
      </c>
      <c r="F117" s="24">
        <v>134.79215696367999</v>
      </c>
      <c r="G117" s="24">
        <v>151.693743484885</v>
      </c>
      <c r="H117" s="24">
        <v>175.2</v>
      </c>
      <c r="I117" s="24">
        <v>159.95825720534</v>
      </c>
      <c r="J117" s="24">
        <v>175.19910791593401</v>
      </c>
      <c r="K117" s="24">
        <v>208.477076555195</v>
      </c>
      <c r="L117" s="24">
        <v>214.12639614717799</v>
      </c>
      <c r="M117" s="24">
        <v>237.84486788355616</v>
      </c>
      <c r="N117" s="24">
        <v>338.24907876093789</v>
      </c>
      <c r="O117" s="24">
        <v>404.14587727498531</v>
      </c>
      <c r="P117" s="24">
        <v>382.63273263473474</v>
      </c>
      <c r="Q117" s="24">
        <v>211.78712079664101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25">
      <c r="A118" s="27" t="s">
        <v>454</v>
      </c>
      <c r="B118" s="26">
        <v>361</v>
      </c>
      <c r="C118" s="26">
        <v>405.36241956795413</v>
      </c>
      <c r="D118" s="26">
        <v>454.84061887848748</v>
      </c>
      <c r="E118" s="26">
        <v>644.61056768643721</v>
      </c>
      <c r="F118" s="26">
        <v>459.94558557130136</v>
      </c>
      <c r="G118" s="26">
        <v>618.88597017254335</v>
      </c>
      <c r="H118" s="26">
        <v>710.44304727262602</v>
      </c>
      <c r="I118" s="26">
        <v>672.65746686174305</v>
      </c>
      <c r="J118" s="26">
        <v>733.99664503690985</v>
      </c>
      <c r="K118" s="26">
        <v>701.5492108199918</v>
      </c>
      <c r="L118" s="26">
        <v>664.49941206370454</v>
      </c>
      <c r="M118" s="26">
        <v>730.18683653164317</v>
      </c>
      <c r="N118" s="26">
        <v>734.84704484870497</v>
      </c>
      <c r="O118" s="26">
        <v>819.90671352553682</v>
      </c>
      <c r="P118" s="26"/>
      <c r="Q118" s="26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25">
      <c r="A119" s="27" t="s">
        <v>458</v>
      </c>
      <c r="B119" s="24">
        <v>253.82937941310198</v>
      </c>
      <c r="C119" s="24">
        <v>319.12893562098424</v>
      </c>
      <c r="D119" s="24">
        <v>344.05281649401581</v>
      </c>
      <c r="E119" s="24">
        <v>382.75677989826806</v>
      </c>
      <c r="F119" s="24">
        <v>342.92397507299791</v>
      </c>
      <c r="G119" s="24">
        <v>417.44761206298671</v>
      </c>
      <c r="H119" s="24">
        <v>507.2782430493678</v>
      </c>
      <c r="I119" s="24">
        <v>547.42092881357974</v>
      </c>
      <c r="J119" s="24">
        <v>647.8788671104578</v>
      </c>
      <c r="K119" s="24">
        <v>760.08279075815551</v>
      </c>
      <c r="L119" s="24">
        <v>551.47448300233418</v>
      </c>
      <c r="M119" s="24">
        <v>652.03846877176511</v>
      </c>
      <c r="N119" s="24">
        <v>707.3367184330823</v>
      </c>
      <c r="O119" s="24">
        <v>746.83203811706085</v>
      </c>
      <c r="P119" s="24">
        <v>749.75440635372684</v>
      </c>
      <c r="Q119" s="24">
        <v>541.85855054260401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25">
      <c r="A120" s="27" t="s">
        <v>459</v>
      </c>
      <c r="B120" s="26">
        <v>25.5</v>
      </c>
      <c r="C120" s="26">
        <v>26.0107964611813</v>
      </c>
      <c r="D120" s="26">
        <v>27.248430386685698</v>
      </c>
      <c r="E120" s="26">
        <v>28.026294383604501</v>
      </c>
      <c r="F120" s="26">
        <v>25.967279028543302</v>
      </c>
      <c r="G120" s="26">
        <v>26.8537824818624</v>
      </c>
      <c r="H120" s="26">
        <v>28.566117982387599</v>
      </c>
      <c r="I120" s="26">
        <v>30.160828582389801</v>
      </c>
      <c r="J120" s="26">
        <v>31.324398819256299</v>
      </c>
      <c r="K120" s="26">
        <v>28.997592242017198</v>
      </c>
      <c r="L120" s="26">
        <v>25.169522000000001</v>
      </c>
      <c r="M120" s="26">
        <v>25.981521999999998</v>
      </c>
      <c r="N120" s="26">
        <v>29.9383571328292</v>
      </c>
      <c r="O120" s="26">
        <v>28.669417870575302</v>
      </c>
      <c r="P120" s="26"/>
      <c r="Q120" s="26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25">
      <c r="A121" s="27" t="s">
        <v>463</v>
      </c>
      <c r="B121" s="24"/>
      <c r="C121" s="24"/>
      <c r="D121" s="24"/>
      <c r="E121" s="24"/>
      <c r="F121" s="24"/>
      <c r="G121" s="24"/>
      <c r="H121" s="24"/>
      <c r="I121" s="24">
        <v>348.66232090655973</v>
      </c>
      <c r="J121" s="24">
        <v>330.7690695381466</v>
      </c>
      <c r="K121" s="24">
        <v>329.41877211227194</v>
      </c>
      <c r="L121" s="24">
        <v>233.09591653380758</v>
      </c>
      <c r="M121" s="24">
        <v>190.95910961979087</v>
      </c>
      <c r="N121" s="24">
        <v>235.7</v>
      </c>
      <c r="O121" s="24">
        <v>260.24755493300921</v>
      </c>
      <c r="P121" s="24">
        <v>314.822140342419</v>
      </c>
      <c r="Q121" s="24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25">
      <c r="A122" s="27" t="s">
        <v>473</v>
      </c>
      <c r="B122" s="26">
        <v>524.68713311424642</v>
      </c>
      <c r="C122" s="26">
        <v>539.67984187282491</v>
      </c>
      <c r="D122" s="26">
        <v>602.54378286311123</v>
      </c>
      <c r="E122" s="26">
        <v>647.88253644695158</v>
      </c>
      <c r="F122" s="26">
        <v>514.3236629452764</v>
      </c>
      <c r="G122" s="26">
        <v>554.47256936939425</v>
      </c>
      <c r="H122" s="26">
        <v>614.22792271819833</v>
      </c>
      <c r="I122" s="26">
        <v>598.56130190491103</v>
      </c>
      <c r="J122" s="26">
        <v>589.4</v>
      </c>
      <c r="K122" s="26">
        <v>605.75894157113453</v>
      </c>
      <c r="L122" s="26">
        <v>597.34054818258937</v>
      </c>
      <c r="M122" s="26">
        <v>574.82359312595815</v>
      </c>
      <c r="N122" s="26">
        <v>545.11206948230847</v>
      </c>
      <c r="O122" s="26">
        <v>622.31847684486047</v>
      </c>
      <c r="P122" s="26">
        <v>611.34183640898266</v>
      </c>
      <c r="Q122" s="26">
        <v>372.27805978949687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25">
      <c r="A123" s="27" t="s">
        <v>476</v>
      </c>
      <c r="B123" s="24">
        <v>8117.4337969440703</v>
      </c>
      <c r="C123" s="24">
        <v>8939.5</v>
      </c>
      <c r="D123" s="24">
        <v>9935.9604720000007</v>
      </c>
      <c r="E123" s="24">
        <v>11865.357178</v>
      </c>
      <c r="F123" s="24">
        <v>9303.2037930000006</v>
      </c>
      <c r="G123" s="24">
        <v>10568.880557</v>
      </c>
      <c r="H123" s="24">
        <v>12139.175304</v>
      </c>
      <c r="I123" s="24">
        <v>12083.578689</v>
      </c>
      <c r="J123" s="24">
        <v>12703.610429</v>
      </c>
      <c r="K123" s="24">
        <v>14676.538855000001</v>
      </c>
      <c r="L123" s="24">
        <v>12814.011012999999</v>
      </c>
      <c r="M123" s="24">
        <v>13203.799628999999</v>
      </c>
      <c r="N123" s="24">
        <v>14835.103531999999</v>
      </c>
      <c r="O123" s="24">
        <v>15414.567638</v>
      </c>
      <c r="P123" s="24">
        <v>14776.088688</v>
      </c>
      <c r="Q123" s="24">
        <v>10727.730149999999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25">
      <c r="A124" s="27" t="s">
        <v>478</v>
      </c>
      <c r="B124" s="26"/>
      <c r="C124" s="26"/>
      <c r="D124" s="26"/>
      <c r="E124" s="26"/>
      <c r="F124" s="26">
        <v>41.3</v>
      </c>
      <c r="G124" s="26">
        <v>41.258400000000002</v>
      </c>
      <c r="H124" s="26">
        <v>43.877200000000002</v>
      </c>
      <c r="I124" s="26">
        <v>47.0351</v>
      </c>
      <c r="J124" s="26">
        <v>44.741199999999999</v>
      </c>
      <c r="K124" s="26">
        <v>41.914700000000003</v>
      </c>
      <c r="L124" s="26"/>
      <c r="M124" s="26"/>
      <c r="N124" s="26"/>
      <c r="O124" s="26"/>
      <c r="P124" s="26"/>
      <c r="Q124" s="26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25">
      <c r="A125" s="27" t="s">
        <v>490</v>
      </c>
      <c r="B125" s="24">
        <v>150.41999999999999</v>
      </c>
      <c r="C125" s="24">
        <v>174.63</v>
      </c>
      <c r="D125" s="24">
        <v>248.29</v>
      </c>
      <c r="E125" s="24">
        <v>328.07</v>
      </c>
      <c r="F125" s="24">
        <v>258.89999999999998</v>
      </c>
      <c r="G125" s="24">
        <v>267.75</v>
      </c>
      <c r="H125" s="24">
        <v>351.01</v>
      </c>
      <c r="I125" s="24">
        <v>368.87</v>
      </c>
      <c r="J125" s="24">
        <v>383.28</v>
      </c>
      <c r="K125" s="24">
        <v>385.25</v>
      </c>
      <c r="L125" s="24">
        <v>305.81</v>
      </c>
      <c r="M125" s="24">
        <v>298.82</v>
      </c>
      <c r="N125" s="24">
        <v>345.86</v>
      </c>
      <c r="O125" s="24">
        <v>401.13</v>
      </c>
      <c r="P125" s="24">
        <v>417.28</v>
      </c>
      <c r="Q125" s="24">
        <v>301.79000000000002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25">
      <c r="A126" s="27" t="s">
        <v>492</v>
      </c>
      <c r="B126" s="26">
        <v>147.9109</v>
      </c>
      <c r="C126" s="26">
        <v>159.455062</v>
      </c>
      <c r="D126" s="26">
        <v>151.53244000000001</v>
      </c>
      <c r="E126" s="26">
        <v>258.90642412697611</v>
      </c>
      <c r="F126" s="26">
        <v>203.7069871078607</v>
      </c>
      <c r="G126" s="26">
        <v>285.14840400470001</v>
      </c>
      <c r="H126" s="26">
        <v>503.00905861099017</v>
      </c>
      <c r="I126" s="26">
        <v>516.83215412618301</v>
      </c>
      <c r="J126" s="26">
        <v>476.54465949567299</v>
      </c>
      <c r="K126" s="26">
        <v>394.27120395184568</v>
      </c>
      <c r="L126" s="26">
        <v>344.58191057180983</v>
      </c>
      <c r="M126" s="26">
        <v>431.28166532003377</v>
      </c>
      <c r="N126" s="26">
        <v>603.71655306090497</v>
      </c>
      <c r="O126" s="26">
        <v>809.69560175546496</v>
      </c>
      <c r="P126" s="26">
        <v>983.44530789169505</v>
      </c>
      <c r="Q126" s="26">
        <v>547.94631645126401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25">
      <c r="A127" s="27" t="s">
        <v>493</v>
      </c>
      <c r="B127" s="24"/>
      <c r="C127" s="24"/>
      <c r="D127" s="24">
        <v>138.98793335219645</v>
      </c>
      <c r="E127" s="24">
        <v>202.59887947716993</v>
      </c>
      <c r="F127" s="24">
        <v>143.28950331127282</v>
      </c>
      <c r="G127" s="24">
        <v>145.1</v>
      </c>
      <c r="H127" s="24">
        <v>166.35157010776771</v>
      </c>
      <c r="I127" s="24">
        <v>160.84314085412237</v>
      </c>
      <c r="J127" s="24">
        <v>173.37712600962101</v>
      </c>
      <c r="K127" s="24">
        <v>174.02639467236648</v>
      </c>
      <c r="L127" s="24">
        <v>167.03622897557244</v>
      </c>
      <c r="M127" s="24">
        <v>204.81174532063491</v>
      </c>
      <c r="N127" s="24">
        <v>243.48602393228703</v>
      </c>
      <c r="O127" s="24">
        <v>297.38297792805815</v>
      </c>
      <c r="P127" s="24">
        <v>330.6667738437726</v>
      </c>
      <c r="Q127" s="24">
        <v>253.68807160711623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25">
      <c r="A128" s="27" t="s">
        <v>497</v>
      </c>
      <c r="B128" s="26">
        <v>4.792761111111111</v>
      </c>
      <c r="C128" s="26">
        <v>5.4126129629629629</v>
      </c>
      <c r="D128" s="26">
        <v>6.1301874074074068</v>
      </c>
      <c r="E128" s="26">
        <v>7.365984444444444</v>
      </c>
      <c r="F128" s="26">
        <v>6.541008777777777</v>
      </c>
      <c r="G128" s="26">
        <v>6.4501888888888876</v>
      </c>
      <c r="H128" s="26">
        <v>5.9618274370370363</v>
      </c>
      <c r="I128" s="26">
        <v>4.0218657777777773</v>
      </c>
      <c r="J128" s="26">
        <v>4.3248236333333328</v>
      </c>
      <c r="K128" s="26">
        <v>5.0008157777777775</v>
      </c>
      <c r="L128" s="26">
        <v>4.5937769531851851</v>
      </c>
      <c r="M128" s="26">
        <v>4.2089609629629638</v>
      </c>
      <c r="N128" s="26">
        <v>3.8414151666666672</v>
      </c>
      <c r="O128" s="26">
        <v>4.204113307777777</v>
      </c>
      <c r="P128" s="26">
        <v>4.0259653237700599</v>
      </c>
      <c r="Q128" s="26">
        <v>3.3779383546019894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25">
      <c r="A129" s="27" t="s">
        <v>501</v>
      </c>
      <c r="B129" s="24">
        <v>1579.9953429050436</v>
      </c>
      <c r="C129" s="24">
        <v>1753.7791910813824</v>
      </c>
      <c r="D129" s="24">
        <v>2211.4782650814554</v>
      </c>
      <c r="E129" s="24">
        <v>2655.7100163751848</v>
      </c>
      <c r="F129" s="24">
        <v>2347.8565941831484</v>
      </c>
      <c r="G129" s="24">
        <v>2652.3867166358073</v>
      </c>
      <c r="H129" s="24">
        <v>3328.0465264326162</v>
      </c>
      <c r="I129" s="24">
        <v>3372.3434422585374</v>
      </c>
      <c r="J129" s="24">
        <v>2950.6452126770882</v>
      </c>
      <c r="K129" s="24">
        <v>3634</v>
      </c>
      <c r="L129" s="24">
        <v>3022.1132055732783</v>
      </c>
      <c r="M129" s="24">
        <v>3176.7364473399671</v>
      </c>
      <c r="N129" s="24">
        <v>4051.8413962848222</v>
      </c>
      <c r="O129" s="24">
        <v>4440.2729740637105</v>
      </c>
      <c r="P129" s="24">
        <v>3826.1360762146251</v>
      </c>
      <c r="Q129" s="24">
        <v>2814.8892623068318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25">
      <c r="A130" s="27" t="s">
        <v>503</v>
      </c>
      <c r="B130" s="26">
        <v>229.99438742196722</v>
      </c>
      <c r="C130" s="26">
        <v>264.66081946552902</v>
      </c>
      <c r="D130" s="26">
        <v>294.838792534248</v>
      </c>
      <c r="E130" s="26">
        <v>377.33578322997198</v>
      </c>
      <c r="F130" s="26">
        <v>363.4166844984988</v>
      </c>
      <c r="G130" s="26">
        <v>378.16520635286099</v>
      </c>
      <c r="H130" s="26">
        <v>566.61368510600801</v>
      </c>
      <c r="I130" s="26">
        <v>1017.123664266624</v>
      </c>
      <c r="J130" s="26">
        <v>1028.2974112229699</v>
      </c>
      <c r="K130" s="26">
        <v>815.44679985708899</v>
      </c>
      <c r="L130" s="26">
        <v>871.19577457083403</v>
      </c>
      <c r="M130" s="26">
        <v>486.773221305513</v>
      </c>
      <c r="N130" s="26">
        <v>526.37452067292702</v>
      </c>
      <c r="O130" s="26">
        <v>568.26652335681899</v>
      </c>
      <c r="P130" s="26">
        <v>625.76371554462196</v>
      </c>
      <c r="Q130" s="26">
        <v>541.06913187843804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25">
      <c r="A131" s="27" t="s">
        <v>504</v>
      </c>
      <c r="B131" s="24">
        <v>195.11472927182311</v>
      </c>
      <c r="C131" s="24">
        <v>251.51872924630862</v>
      </c>
      <c r="D131" s="24">
        <v>305.76780003017228</v>
      </c>
      <c r="E131" s="24">
        <v>456.32491026852813</v>
      </c>
      <c r="F131" s="24">
        <v>458.76725583460654</v>
      </c>
      <c r="G131" s="24">
        <v>448.77025314940408</v>
      </c>
      <c r="H131" s="24">
        <v>750.70723895911669</v>
      </c>
      <c r="I131" s="24">
        <v>693.84394978059481</v>
      </c>
      <c r="J131" s="24">
        <v>854.2</v>
      </c>
      <c r="K131" s="24">
        <v>1356.2763889639712</v>
      </c>
      <c r="L131" s="24">
        <v>1399.1853781124778</v>
      </c>
      <c r="M131" s="24">
        <v>1354.2003117253566</v>
      </c>
      <c r="N131" s="24">
        <v>1511.0448783713841</v>
      </c>
      <c r="O131" s="24">
        <v>1537.8485699249204</v>
      </c>
      <c r="P131" s="24">
        <v>1606.6612136773197</v>
      </c>
      <c r="Q131" s="24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25">
      <c r="A132" s="27" t="s">
        <v>507</v>
      </c>
      <c r="B132" s="26">
        <v>130.20683633178652</v>
      </c>
      <c r="C132" s="26">
        <v>149.87788415808754</v>
      </c>
      <c r="D132" s="26">
        <v>240.71413704928142</v>
      </c>
      <c r="E132" s="26">
        <v>238.29605169665911</v>
      </c>
      <c r="F132" s="26">
        <v>119.6</v>
      </c>
      <c r="G132" s="26">
        <v>142.28938529475732</v>
      </c>
      <c r="H132" s="26">
        <v>144.71844501459938</v>
      </c>
      <c r="I132" s="26">
        <v>165.52308076270191</v>
      </c>
      <c r="J132" s="26">
        <v>157.57595836776667</v>
      </c>
      <c r="K132" s="26">
        <v>190.09417763413458</v>
      </c>
      <c r="L132" s="26">
        <v>159.67029438687405</v>
      </c>
      <c r="M132" s="26">
        <v>143.86691711229884</v>
      </c>
      <c r="N132" s="26">
        <v>135.35224538583623</v>
      </c>
      <c r="O132" s="26">
        <v>150.52742536789918</v>
      </c>
      <c r="P132" s="26">
        <v>135.53191740212819</v>
      </c>
      <c r="Q132" s="26">
        <v>100.92109272051958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25">
      <c r="A133" s="27" t="s">
        <v>509</v>
      </c>
      <c r="B133" s="24"/>
      <c r="C133" s="24"/>
      <c r="D133" s="24"/>
      <c r="E133" s="24">
        <v>3.6</v>
      </c>
      <c r="F133" s="24">
        <v>4.0589020447832969</v>
      </c>
      <c r="G133" s="24">
        <v>3.7604276385057838</v>
      </c>
      <c r="H133" s="24">
        <v>11.42315344502253</v>
      </c>
      <c r="I133" s="24">
        <v>13.370545925688972</v>
      </c>
      <c r="J133" s="24">
        <v>14.44516292495781</v>
      </c>
      <c r="K133" s="24">
        <v>25.701437521989764</v>
      </c>
      <c r="L133" s="24">
        <v>23.268051664093289</v>
      </c>
      <c r="M133" s="24">
        <v>23.537313778050901</v>
      </c>
      <c r="N133" s="24">
        <v>22.704433274157594</v>
      </c>
      <c r="O133" s="24">
        <v>22.906008314497566</v>
      </c>
      <c r="P133" s="24"/>
      <c r="Q133" s="24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25">
      <c r="A134" s="27" t="s">
        <v>516</v>
      </c>
      <c r="B134" s="26">
        <v>160.8465483351643</v>
      </c>
      <c r="C134" s="26">
        <v>186.34940380004872</v>
      </c>
      <c r="D134" s="26">
        <v>287.34817837328922</v>
      </c>
      <c r="E134" s="26">
        <v>331.9234031923711</v>
      </c>
      <c r="F134" s="26">
        <v>271.26630839857881</v>
      </c>
      <c r="G134" s="26">
        <v>280.87154813916192</v>
      </c>
      <c r="H134" s="26">
        <v>278.91359271848643</v>
      </c>
      <c r="I134" s="26">
        <v>340.39117908226586</v>
      </c>
      <c r="J134" s="26">
        <v>382.23623597276958</v>
      </c>
      <c r="K134" s="26">
        <v>435.18250171746689</v>
      </c>
      <c r="L134" s="26">
        <v>409.07145729894688</v>
      </c>
      <c r="M134" s="26">
        <v>412.15944510086092</v>
      </c>
      <c r="N134" s="26">
        <v>538.56493247642106</v>
      </c>
      <c r="O134" s="26">
        <v>625.48990870357159</v>
      </c>
      <c r="P134" s="26">
        <v>616.77256303270838</v>
      </c>
      <c r="Q134" s="26">
        <v>538.75754805924157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25">
      <c r="A135" s="27" t="s">
        <v>517</v>
      </c>
      <c r="B135" s="24">
        <v>86.003631284916196</v>
      </c>
      <c r="C135" s="24">
        <v>83.476256983240233</v>
      </c>
      <c r="D135" s="24">
        <v>93.049022346368702</v>
      </c>
      <c r="E135" s="24">
        <v>119.92304469273743</v>
      </c>
      <c r="F135" s="24">
        <v>158.99064245810055</v>
      </c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25">
      <c r="A136" s="27" t="s">
        <v>529</v>
      </c>
      <c r="B136" s="26">
        <v>16568.997704473153</v>
      </c>
      <c r="C136" s="26">
        <v>17632.959498410339</v>
      </c>
      <c r="D136" s="26">
        <v>20954.840600631203</v>
      </c>
      <c r="E136" s="26">
        <v>23769.796177401029</v>
      </c>
      <c r="F136" s="26">
        <v>22505.238670335239</v>
      </c>
      <c r="G136" s="26">
        <v>22710.924982251072</v>
      </c>
      <c r="H136" s="26">
        <v>24972.549827692077</v>
      </c>
      <c r="I136" s="26">
        <v>24371.001237357377</v>
      </c>
      <c r="J136" s="26">
        <v>24162.717250229191</v>
      </c>
      <c r="K136" s="26">
        <v>23506.993863754858</v>
      </c>
      <c r="L136" s="26">
        <v>19419.748412782737</v>
      </c>
      <c r="M136" s="26">
        <v>19683.025542740197</v>
      </c>
      <c r="N136" s="26">
        <v>22796.373848776984</v>
      </c>
      <c r="O136" s="26">
        <v>31136.153214313239</v>
      </c>
      <c r="P136" s="26">
        <v>29402.483163744637</v>
      </c>
      <c r="Q136" s="26">
        <v>27771.954860598413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25">
      <c r="A137" s="27" t="s">
        <v>530</v>
      </c>
      <c r="B137" s="24">
        <v>211.68987865398086</v>
      </c>
      <c r="C137" s="24">
        <v>251.47029940530101</v>
      </c>
      <c r="D137" s="24">
        <v>322.94503265517574</v>
      </c>
      <c r="E137" s="24">
        <v>392.2</v>
      </c>
      <c r="F137" s="24">
        <v>315.18839100380302</v>
      </c>
      <c r="G137" s="24">
        <v>353.34249574497295</v>
      </c>
      <c r="H137" s="24">
        <v>428.19530605850957</v>
      </c>
      <c r="I137" s="24">
        <v>382.44680194541911</v>
      </c>
      <c r="J137" s="24">
        <v>386.26658147771633</v>
      </c>
      <c r="K137" s="24">
        <v>374.94398308170258</v>
      </c>
      <c r="L137" s="24">
        <v>301.23591099335181</v>
      </c>
      <c r="M137" s="24">
        <v>284.10619647079074</v>
      </c>
      <c r="N137" s="24"/>
      <c r="O137" s="24"/>
      <c r="P137" s="24"/>
      <c r="Q137" s="24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25">
      <c r="A138" s="27" t="s">
        <v>536</v>
      </c>
      <c r="B138" s="26">
        <v>2851.9352353229915</v>
      </c>
      <c r="C138" s="26">
        <v>2706.6410540253378</v>
      </c>
      <c r="D138" s="26">
        <v>3027.5188063784476</v>
      </c>
      <c r="E138" s="26">
        <v>3230.1385605243968</v>
      </c>
      <c r="F138" s="26">
        <v>2288.0548654149493</v>
      </c>
      <c r="G138" s="26">
        <v>2812.5601847268881</v>
      </c>
      <c r="H138" s="26">
        <v>3116.2346836930246</v>
      </c>
      <c r="I138" s="26">
        <v>3141.9434114213163</v>
      </c>
      <c r="J138" s="26">
        <v>3173.2261149578694</v>
      </c>
      <c r="K138" s="26">
        <v>3284.2183776344277</v>
      </c>
      <c r="L138" s="26">
        <v>2809.8701141824617</v>
      </c>
      <c r="M138" s="26">
        <v>2729.1301904701299</v>
      </c>
      <c r="N138" s="26">
        <v>3061.4324282031139</v>
      </c>
      <c r="O138" s="26">
        <v>3298.568329953282</v>
      </c>
      <c r="P138" s="26">
        <v>3315.5890904921202</v>
      </c>
      <c r="Q138" s="26">
        <v>2088.6982115616834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25">
      <c r="A139" s="27" t="s">
        <v>537</v>
      </c>
      <c r="B139" s="24">
        <v>233.9</v>
      </c>
      <c r="C139" s="24">
        <v>280.2</v>
      </c>
      <c r="D139" s="24">
        <v>351.4</v>
      </c>
      <c r="E139" s="24">
        <v>374</v>
      </c>
      <c r="F139" s="24">
        <v>322.8</v>
      </c>
      <c r="G139" s="24">
        <v>335.6</v>
      </c>
      <c r="H139" s="24">
        <v>363.4</v>
      </c>
      <c r="I139" s="24">
        <v>444.6</v>
      </c>
      <c r="J139" s="24">
        <v>457.5</v>
      </c>
      <c r="K139" s="24">
        <v>439.6</v>
      </c>
      <c r="L139" s="24">
        <v>484.8</v>
      </c>
      <c r="M139" s="24">
        <v>461.8</v>
      </c>
      <c r="N139" s="24">
        <v>465.5</v>
      </c>
      <c r="O139" s="24">
        <v>420.6</v>
      </c>
      <c r="P139" s="24">
        <v>394.1</v>
      </c>
      <c r="Q139" s="24">
        <v>325.60000000000002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25">
      <c r="A140" s="27" t="s">
        <v>539</v>
      </c>
      <c r="B140" s="26">
        <v>213.45133234954076</v>
      </c>
      <c r="C140" s="26">
        <v>226.86482889077439</v>
      </c>
      <c r="D140" s="26">
        <v>274.62753860808778</v>
      </c>
      <c r="E140" s="26">
        <v>401.15467125346089</v>
      </c>
      <c r="F140" s="26">
        <v>535.20841990869371</v>
      </c>
      <c r="G140" s="26">
        <v>537.89831515887147</v>
      </c>
      <c r="H140" s="26">
        <v>631.6</v>
      </c>
      <c r="I140" s="26">
        <v>577.28203099452867</v>
      </c>
      <c r="J140" s="26">
        <v>556.49161636581607</v>
      </c>
      <c r="K140" s="26">
        <v>619.73358466855245</v>
      </c>
      <c r="L140" s="26">
        <v>590.16858291302458</v>
      </c>
      <c r="M140" s="26">
        <v>491.87254151987946</v>
      </c>
      <c r="N140" s="26">
        <v>558.04538607360359</v>
      </c>
      <c r="O140" s="26">
        <v>652.28461631533764</v>
      </c>
      <c r="P140" s="26">
        <v>659.90500485945574</v>
      </c>
      <c r="Q140" s="26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25">
      <c r="A141" s="27" t="s">
        <v>542</v>
      </c>
      <c r="B141" s="24">
        <v>2815.6738687176799</v>
      </c>
      <c r="C141" s="24">
        <v>3314.934734292849</v>
      </c>
      <c r="D141" s="24">
        <v>5002.0613006329268</v>
      </c>
      <c r="E141" s="24">
        <v>6906.6337397835769</v>
      </c>
      <c r="F141" s="24">
        <v>6113.7510000317907</v>
      </c>
      <c r="G141" s="24">
        <v>8505.4488746500101</v>
      </c>
      <c r="H141" s="24">
        <v>8072.0253482233165</v>
      </c>
      <c r="I141" s="24">
        <v>9737.5428731507855</v>
      </c>
      <c r="J141" s="24">
        <v>8542.5373679471868</v>
      </c>
      <c r="K141" s="24">
        <v>8740.1</v>
      </c>
      <c r="L141" s="24">
        <v>7735.0534032163605</v>
      </c>
      <c r="M141" s="24">
        <v>5906.8035888302402</v>
      </c>
      <c r="N141" s="24">
        <v>4635.4339915886803</v>
      </c>
      <c r="O141" s="24">
        <v>6299.0027066157891</v>
      </c>
      <c r="P141" s="24">
        <v>6851.0559303659493</v>
      </c>
      <c r="Q141" s="24">
        <v>5337.8116702156603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25">
      <c r="A142" s="27" t="s">
        <v>544</v>
      </c>
      <c r="B142" s="26">
        <v>218.16326323240401</v>
      </c>
      <c r="C142" s="26">
        <v>229.399764226</v>
      </c>
      <c r="D142" s="26">
        <v>312.79836021382999</v>
      </c>
      <c r="E142" s="26">
        <v>396.02496549800003</v>
      </c>
      <c r="F142" s="26">
        <v>304.02857657099997</v>
      </c>
      <c r="G142" s="26">
        <v>302.24061107</v>
      </c>
      <c r="H142" s="26">
        <v>374.84193482540002</v>
      </c>
      <c r="I142" s="26">
        <v>368.45551103700001</v>
      </c>
      <c r="J142" s="26">
        <v>361.60473988000001</v>
      </c>
      <c r="K142" s="26">
        <v>399.91486437999998</v>
      </c>
      <c r="L142" s="26">
        <v>307.52955871200004</v>
      </c>
      <c r="M142" s="26">
        <v>302.21967131999997</v>
      </c>
      <c r="N142" s="26">
        <v>350.052525097</v>
      </c>
      <c r="O142" s="26">
        <v>388.68819042000001</v>
      </c>
      <c r="P142" s="26">
        <v>403.27364602499995</v>
      </c>
      <c r="Q142" s="26">
        <v>345.7179337732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25">
      <c r="A143" s="27" t="s">
        <v>545</v>
      </c>
      <c r="B143" s="24">
        <v>9181.4602056550666</v>
      </c>
      <c r="C143" s="24">
        <v>8948.1633303025355</v>
      </c>
      <c r="D143" s="24">
        <v>13696.105393837166</v>
      </c>
      <c r="E143" s="24">
        <v>14959.039117729997</v>
      </c>
      <c r="F143" s="24">
        <v>8193.1038286746279</v>
      </c>
      <c r="G143" s="24">
        <v>11281.260393368382</v>
      </c>
      <c r="H143" s="24">
        <v>10433.420382734004</v>
      </c>
      <c r="I143" s="24">
        <v>13080.7</v>
      </c>
      <c r="J143" s="24">
        <v>13177.064660057546</v>
      </c>
      <c r="K143" s="24">
        <v>14212.451931819645</v>
      </c>
      <c r="L143" s="24">
        <v>10222.191146645024</v>
      </c>
      <c r="M143" s="24">
        <v>9873.4727592212366</v>
      </c>
      <c r="N143" s="24">
        <v>10949.653364649577</v>
      </c>
      <c r="O143" s="24">
        <v>12302.072778562477</v>
      </c>
      <c r="P143" s="24">
        <v>12018.680710310075</v>
      </c>
      <c r="Q143" s="24">
        <v>9533.5757978780075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25">
      <c r="A144" s="27" t="s">
        <v>548</v>
      </c>
      <c r="B144" s="26">
        <v>1050.7152145643693</v>
      </c>
      <c r="C144" s="26">
        <v>1232.7698309492848</v>
      </c>
      <c r="D144" s="26">
        <v>1721.7165149544865</v>
      </c>
      <c r="E144" s="26">
        <v>2538.3615084525354</v>
      </c>
      <c r="F144" s="26">
        <v>2096.228868660598</v>
      </c>
      <c r="G144" s="26">
        <v>2665.7997399219767</v>
      </c>
      <c r="H144" s="26">
        <v>3110.5331599479841</v>
      </c>
      <c r="I144" s="26">
        <v>3663.4434330299086</v>
      </c>
      <c r="J144" s="26">
        <v>4404.7811703511061</v>
      </c>
      <c r="K144" s="26">
        <v>4000.8187880364108</v>
      </c>
      <c r="L144" s="26">
        <v>3944.8211436150846</v>
      </c>
      <c r="M144" s="26">
        <v>3549.0281266007801</v>
      </c>
      <c r="N144" s="26">
        <v>4105.2282086482446</v>
      </c>
      <c r="O144" s="26">
        <v>4524.5752398612476</v>
      </c>
      <c r="P144" s="26">
        <v>4371.6237773427565</v>
      </c>
      <c r="Q144" s="26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25">
      <c r="A145" s="27" t="s">
        <v>550</v>
      </c>
      <c r="B145" s="24">
        <v>2625</v>
      </c>
      <c r="C145" s="24">
        <v>3043</v>
      </c>
      <c r="D145" s="24">
        <v>3288</v>
      </c>
      <c r="E145" s="24">
        <v>4223</v>
      </c>
      <c r="F145" s="24">
        <v>3230</v>
      </c>
      <c r="G145" s="24">
        <v>3745</v>
      </c>
      <c r="H145" s="24">
        <v>4013</v>
      </c>
      <c r="I145" s="24">
        <v>3320.0039999999999</v>
      </c>
      <c r="J145" s="24">
        <v>3514</v>
      </c>
      <c r="K145" s="24">
        <v>4079</v>
      </c>
      <c r="L145" s="24">
        <v>3711</v>
      </c>
      <c r="M145" s="24">
        <v>3417.1089999999999</v>
      </c>
      <c r="N145" s="24">
        <v>3995.0610000000001</v>
      </c>
      <c r="O145" s="24">
        <v>3752.877</v>
      </c>
      <c r="P145" s="24">
        <v>3548.2919999999999</v>
      </c>
      <c r="Q145" s="24">
        <v>2691.049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25">
      <c r="A146" s="27" t="s">
        <v>552</v>
      </c>
      <c r="B146" s="26">
        <v>17.8</v>
      </c>
      <c r="C146" s="26">
        <v>19.482468364999999</v>
      </c>
      <c r="D146" s="26">
        <v>21.456264463974499</v>
      </c>
      <c r="E146" s="26">
        <v>24.581059154937101</v>
      </c>
      <c r="F146" s="26">
        <v>20.6722141914072</v>
      </c>
      <c r="G146" s="26">
        <v>22.3701135399956</v>
      </c>
      <c r="H146" s="26">
        <v>19.996531982072401</v>
      </c>
      <c r="I146" s="26">
        <v>23.7441202048884</v>
      </c>
      <c r="J146" s="26">
        <v>22.1823342259508</v>
      </c>
      <c r="K146" s="26">
        <v>22.471541731839601</v>
      </c>
      <c r="L146" s="26">
        <v>27.22992987108</v>
      </c>
      <c r="M146" s="26">
        <v>27.38901572328</v>
      </c>
      <c r="N146" s="26">
        <v>27.912237651200002</v>
      </c>
      <c r="O146" s="26"/>
      <c r="P146" s="26"/>
      <c r="Q146" s="26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25">
      <c r="A147" s="27" t="s">
        <v>557</v>
      </c>
      <c r="B147" s="24">
        <v>959.3</v>
      </c>
      <c r="C147" s="24">
        <v>952.9</v>
      </c>
      <c r="D147" s="24">
        <v>1211.0999999999999</v>
      </c>
      <c r="E147" s="24">
        <v>1543.2</v>
      </c>
      <c r="F147" s="24">
        <v>1207.8</v>
      </c>
      <c r="G147" s="24">
        <v>1541.4</v>
      </c>
      <c r="H147" s="24">
        <v>2214.5</v>
      </c>
      <c r="I147" s="24">
        <v>2360.9</v>
      </c>
      <c r="J147" s="24">
        <v>2424.9</v>
      </c>
      <c r="K147" s="24">
        <v>2144.3000000000002</v>
      </c>
      <c r="L147" s="24">
        <v>1958</v>
      </c>
      <c r="M147" s="24">
        <v>1866.8042</v>
      </c>
      <c r="N147" s="24">
        <v>1995.9447</v>
      </c>
      <c r="O147" s="24">
        <v>2041.3535649999999</v>
      </c>
      <c r="P147" s="24">
        <v>1939.616348</v>
      </c>
      <c r="Q147" s="24">
        <v>1218.1291793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25">
      <c r="A148" s="27" t="s">
        <v>560</v>
      </c>
      <c r="B148" s="26">
        <v>278.6486681586465</v>
      </c>
      <c r="C148" s="26">
        <v>354.60477263934837</v>
      </c>
      <c r="D148" s="26">
        <v>457.52092099782374</v>
      </c>
      <c r="E148" s="26">
        <v>516.39994208215012</v>
      </c>
      <c r="F148" s="26">
        <v>442.88087597487879</v>
      </c>
      <c r="G148" s="26">
        <v>590.3121407607606</v>
      </c>
      <c r="H148" s="26">
        <v>649.09337725882426</v>
      </c>
      <c r="I148" s="26">
        <v>776.81545886800382</v>
      </c>
      <c r="J148" s="26">
        <v>754.80379836510667</v>
      </c>
      <c r="K148" s="26">
        <v>532.35020277885758</v>
      </c>
      <c r="L148" s="26">
        <v>405.66693094348699</v>
      </c>
      <c r="M148" s="26">
        <v>282.41163457669506</v>
      </c>
      <c r="N148" s="26">
        <v>371.48982393237918</v>
      </c>
      <c r="O148" s="26">
        <v>315.89867529906201</v>
      </c>
      <c r="P148" s="26"/>
      <c r="Q148" s="26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25">
      <c r="A149" s="27" t="s">
        <v>563</v>
      </c>
      <c r="B149" s="24">
        <v>187.3078020232382</v>
      </c>
      <c r="C149" s="24">
        <v>211.53397628204783</v>
      </c>
      <c r="D149" s="24">
        <v>268.68232246794764</v>
      </c>
      <c r="E149" s="24">
        <v>376.86667517951827</v>
      </c>
      <c r="F149" s="24">
        <v>317.74662300416838</v>
      </c>
      <c r="G149" s="24">
        <v>484.43078365029282</v>
      </c>
      <c r="H149" s="24">
        <v>596.45611873839493</v>
      </c>
      <c r="I149" s="24">
        <v>592.93573190215102</v>
      </c>
      <c r="J149" s="24">
        <v>660.21668602722696</v>
      </c>
      <c r="K149" s="24">
        <v>703.30739872846107</v>
      </c>
      <c r="L149" s="24">
        <v>667.88753133581997</v>
      </c>
      <c r="M149" s="24">
        <v>644.34819543756203</v>
      </c>
      <c r="N149" s="24">
        <v>721.33578994677498</v>
      </c>
      <c r="O149" s="24">
        <v>785.6633369399259</v>
      </c>
      <c r="P149" s="24">
        <v>750.26948156544404</v>
      </c>
      <c r="Q149" s="24">
        <v>647.01983446562497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25">
      <c r="A150" s="27" t="s">
        <v>564</v>
      </c>
      <c r="B150" s="26">
        <v>1311.515205694448</v>
      </c>
      <c r="C150" s="26">
        <v>1418.846805635211</v>
      </c>
      <c r="D150" s="26">
        <v>1843.864236772592</v>
      </c>
      <c r="E150" s="26">
        <v>2559.7144391949623</v>
      </c>
      <c r="F150" s="26">
        <v>1737.045977427859</v>
      </c>
      <c r="G150" s="26">
        <v>2453.2453141051351</v>
      </c>
      <c r="H150" s="26">
        <v>2524.2802987044797</v>
      </c>
      <c r="I150" s="26">
        <v>2850.3562104656198</v>
      </c>
      <c r="J150" s="26">
        <v>2890.8402843786184</v>
      </c>
      <c r="K150" s="26">
        <v>2819.4601562979478</v>
      </c>
      <c r="L150" s="26">
        <v>2779.76777571</v>
      </c>
      <c r="M150" s="26">
        <v>2574.9174923599999</v>
      </c>
      <c r="N150" s="26">
        <v>2762.88177094</v>
      </c>
      <c r="O150" s="26">
        <v>2910.8172576482602</v>
      </c>
      <c r="P150" s="26">
        <v>3164.4042649769899</v>
      </c>
      <c r="Q150" s="26">
        <v>2515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25">
      <c r="A151" s="27" t="s">
        <v>566</v>
      </c>
      <c r="B151" s="24">
        <v>2198.3000000000002</v>
      </c>
      <c r="C151" s="24">
        <v>2390.2337657899998</v>
      </c>
      <c r="D151" s="24">
        <v>2528.0406468299998</v>
      </c>
      <c r="E151" s="24">
        <v>3107.0207283300001</v>
      </c>
      <c r="F151" s="24">
        <v>2609.5671212399998</v>
      </c>
      <c r="G151" s="24">
        <v>3320.8652217150698</v>
      </c>
      <c r="H151" s="24">
        <v>3206.6395637057899</v>
      </c>
      <c r="I151" s="24">
        <v>3610.7083545862697</v>
      </c>
      <c r="J151" s="24">
        <v>3418.60986798252</v>
      </c>
      <c r="K151" s="24">
        <v>3869.41345931449</v>
      </c>
      <c r="L151" s="24">
        <v>3855.7546846149203</v>
      </c>
      <c r="M151" s="24">
        <v>4338.1368074443999</v>
      </c>
      <c r="N151" s="24">
        <v>5017.5831882021203</v>
      </c>
      <c r="O151" s="24">
        <v>5355.7677980359204</v>
      </c>
      <c r="P151" s="24">
        <v>5163.6984558425293</v>
      </c>
      <c r="Q151" s="24">
        <v>4029.65164459468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25">
      <c r="A152" s="27" t="s">
        <v>568</v>
      </c>
      <c r="B152" s="26">
        <v>2515</v>
      </c>
      <c r="C152" s="26">
        <v>3247</v>
      </c>
      <c r="D152" s="26">
        <v>4330</v>
      </c>
      <c r="E152" s="26">
        <v>5495</v>
      </c>
      <c r="F152" s="26">
        <v>4178</v>
      </c>
      <c r="G152" s="26">
        <v>4958</v>
      </c>
      <c r="H152" s="26">
        <v>5452</v>
      </c>
      <c r="I152" s="26">
        <v>5770</v>
      </c>
      <c r="J152" s="26">
        <v>5714</v>
      </c>
      <c r="K152" s="26">
        <v>6370</v>
      </c>
      <c r="L152" s="26">
        <v>5833</v>
      </c>
      <c r="M152" s="26">
        <v>6422</v>
      </c>
      <c r="N152" s="26">
        <v>7432</v>
      </c>
      <c r="O152" s="26">
        <v>8810</v>
      </c>
      <c r="P152" s="26">
        <v>9100</v>
      </c>
      <c r="Q152" s="26">
        <v>8848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25">
      <c r="A153" s="27" t="s">
        <v>569</v>
      </c>
      <c r="B153" s="24">
        <v>2390.9320382388009</v>
      </c>
      <c r="C153" s="24">
        <v>2881.0035905655996</v>
      </c>
      <c r="D153" s="24">
        <v>3425.1359763453779</v>
      </c>
      <c r="E153" s="24">
        <v>3872.3332978830654</v>
      </c>
      <c r="F153" s="24">
        <v>3421.0121474500493</v>
      </c>
      <c r="G153" s="24">
        <v>3736.0678910533884</v>
      </c>
      <c r="H153" s="24">
        <v>4446.3976834077339</v>
      </c>
      <c r="I153" s="24">
        <v>3864.4341957723409</v>
      </c>
      <c r="J153" s="24">
        <v>4247.2692240757242</v>
      </c>
      <c r="K153" s="24">
        <v>4334.4579816751202</v>
      </c>
      <c r="L153" s="24">
        <v>3631.4645237362706</v>
      </c>
      <c r="M153" s="24">
        <v>3520.1580598082796</v>
      </c>
      <c r="N153" s="24">
        <v>4194.6547007408635</v>
      </c>
      <c r="O153" s="24">
        <v>4762.8308647344411</v>
      </c>
      <c r="P153" s="24">
        <v>4771.5206880681899</v>
      </c>
      <c r="Q153" s="24">
        <v>3288.2937873524356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25">
      <c r="A154" s="27" t="s">
        <v>570</v>
      </c>
      <c r="B154" s="26"/>
      <c r="C154" s="26"/>
      <c r="D154" s="26"/>
      <c r="E154" s="26"/>
      <c r="F154" s="26"/>
      <c r="G154" s="26"/>
      <c r="H154" s="26">
        <v>9845.3571428571431</v>
      </c>
      <c r="I154" s="26">
        <v>9887.6373626373606</v>
      </c>
      <c r="J154" s="26">
        <v>10245.604395604394</v>
      </c>
      <c r="K154" s="26">
        <v>12116.758241758242</v>
      </c>
      <c r="L154" s="26">
        <v>11459.615384615383</v>
      </c>
      <c r="M154" s="26">
        <v>10954.120879120877</v>
      </c>
      <c r="N154" s="26">
        <v>10924.725274725273</v>
      </c>
      <c r="O154" s="26">
        <v>11449.45054945055</v>
      </c>
      <c r="P154" s="26">
        <v>13959.34065934066</v>
      </c>
      <c r="Q154" s="26">
        <v>15562.087912087913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25">
      <c r="A155" s="27" t="s">
        <v>577</v>
      </c>
      <c r="B155" s="24">
        <v>1968</v>
      </c>
      <c r="C155" s="24">
        <v>2424.4768657593795</v>
      </c>
      <c r="D155" s="24">
        <v>3303.3090946184579</v>
      </c>
      <c r="E155" s="24">
        <v>3978.3415023120479</v>
      </c>
      <c r="F155" s="24">
        <v>2804.1296470424595</v>
      </c>
      <c r="G155" s="24">
        <v>1532.8020207373656</v>
      </c>
      <c r="H155" s="24">
        <v>1876.9236406731213</v>
      </c>
      <c r="I155" s="24">
        <v>1705.7208241391081</v>
      </c>
      <c r="J155" s="24">
        <v>1898.9596439841287</v>
      </c>
      <c r="K155" s="24">
        <v>2186.6802790308971</v>
      </c>
      <c r="L155" s="24">
        <v>2102.077236080911</v>
      </c>
      <c r="M155" s="24">
        <v>2216.7224720881463</v>
      </c>
      <c r="N155" s="24">
        <v>2757.4306658018836</v>
      </c>
      <c r="O155" s="24">
        <v>3457.9969820013853</v>
      </c>
      <c r="P155" s="24">
        <v>4061.0414121649542</v>
      </c>
      <c r="Q155" s="24">
        <v>3054.1371186394595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25">
      <c r="A156" s="27" t="s">
        <v>579</v>
      </c>
      <c r="B156" s="26">
        <v>5032.04</v>
      </c>
      <c r="C156" s="26">
        <v>6510.59</v>
      </c>
      <c r="D156" s="26">
        <v>9235.48</v>
      </c>
      <c r="E156" s="26">
        <v>12831.3</v>
      </c>
      <c r="F156" s="26">
        <v>9343.8799999999992</v>
      </c>
      <c r="G156" s="26">
        <v>11900.61</v>
      </c>
      <c r="H156" s="26">
        <v>15414.83</v>
      </c>
      <c r="I156" s="26">
        <v>16442.52</v>
      </c>
      <c r="J156" s="26">
        <v>17504.669999999998</v>
      </c>
      <c r="K156" s="26">
        <v>15419.73</v>
      </c>
      <c r="L156" s="26">
        <v>12073.67</v>
      </c>
      <c r="M156" s="26">
        <v>11837.65</v>
      </c>
      <c r="N156" s="26">
        <v>14492.01</v>
      </c>
      <c r="O156" s="26">
        <v>15298.26</v>
      </c>
      <c r="P156" s="26">
        <v>15442.45</v>
      </c>
      <c r="Q156" s="26">
        <v>11477.85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25">
      <c r="A157" s="27" t="s">
        <v>580</v>
      </c>
      <c r="B157" s="24"/>
      <c r="C157" s="24"/>
      <c r="D157" s="24"/>
      <c r="E157" s="24"/>
      <c r="F157" s="24"/>
      <c r="G157" s="24">
        <v>350.8</v>
      </c>
      <c r="H157" s="24">
        <v>405.74223739176796</v>
      </c>
      <c r="I157" s="24">
        <v>324.93497754514902</v>
      </c>
      <c r="J157" s="24">
        <v>384.44457902533401</v>
      </c>
      <c r="K157" s="24">
        <v>409.576550544312</v>
      </c>
      <c r="L157" s="24">
        <v>440.13231813353701</v>
      </c>
      <c r="M157" s="24">
        <v>443.68709465972898</v>
      </c>
      <c r="N157" s="24">
        <v>465.017976864302</v>
      </c>
      <c r="O157" s="24">
        <v>491.23417462815502</v>
      </c>
      <c r="P157" s="24">
        <v>451.29259572841801</v>
      </c>
      <c r="Q157" s="24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25">
      <c r="A158" s="27" t="s">
        <v>588</v>
      </c>
      <c r="B158" s="26">
        <v>24.8</v>
      </c>
      <c r="C158" s="26">
        <v>33.489139644956509</v>
      </c>
      <c r="D158" s="26">
        <v>30.39896002862983</v>
      </c>
      <c r="E158" s="26">
        <v>33.877072076949162</v>
      </c>
      <c r="F158" s="26">
        <v>32.77346027897822</v>
      </c>
      <c r="G158" s="26">
        <v>36.225743020314574</v>
      </c>
      <c r="H158" s="26">
        <v>42.224659230850698</v>
      </c>
      <c r="I158" s="26">
        <v>44.281623826705633</v>
      </c>
      <c r="J158" s="26">
        <v>47.504803790792302</v>
      </c>
      <c r="K158" s="26">
        <v>33.327152726932013</v>
      </c>
      <c r="L158" s="26">
        <v>31.762970940998674</v>
      </c>
      <c r="M158" s="26">
        <v>32.174735203620031</v>
      </c>
      <c r="N158" s="26">
        <v>30.561057543898549</v>
      </c>
      <c r="O158" s="26">
        <v>41.033273991007242</v>
      </c>
      <c r="P158" s="26"/>
      <c r="Q158" s="26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25">
      <c r="A159" s="27" t="s">
        <v>592</v>
      </c>
      <c r="B159" s="24">
        <v>8.7211983773696495</v>
      </c>
      <c r="C159" s="24">
        <v>13.596675748111199</v>
      </c>
      <c r="D159" s="24">
        <v>13.610735182247801</v>
      </c>
      <c r="E159" s="24">
        <v>17.298148202178901</v>
      </c>
      <c r="F159" s="24">
        <v>15.787674709186099</v>
      </c>
      <c r="G159" s="24">
        <v>19.735117752731902</v>
      </c>
      <c r="H159" s="24">
        <v>24.16776414532864</v>
      </c>
      <c r="I159" s="24">
        <v>20.100443073197461</v>
      </c>
      <c r="J159" s="24">
        <v>20.613040346344697</v>
      </c>
      <c r="K159" s="24">
        <v>26.013507282012899</v>
      </c>
      <c r="L159" s="24">
        <v>24.522076533042164</v>
      </c>
      <c r="M159" s="24">
        <v>25.160486342206799</v>
      </c>
      <c r="N159" s="24">
        <v>24.35000839553566</v>
      </c>
      <c r="O159" s="24">
        <v>20.645346532584838</v>
      </c>
      <c r="P159" s="24">
        <v>19.253952043142331</v>
      </c>
      <c r="Q159" s="24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25">
      <c r="A160" s="27" t="s">
        <v>594</v>
      </c>
      <c r="B160" s="26">
        <v>4788.1000000000004</v>
      </c>
      <c r="C160" s="26">
        <v>5609.7066666666669</v>
      </c>
      <c r="D160" s="26">
        <v>9588.8799999999992</v>
      </c>
      <c r="E160" s="26">
        <v>15655.737045333333</v>
      </c>
      <c r="F160" s="26">
        <v>11402.649866666667</v>
      </c>
      <c r="G160" s="26">
        <v>12723.493546666667</v>
      </c>
      <c r="H160" s="26">
        <v>15347.461253333335</v>
      </c>
      <c r="I160" s="26">
        <v>17869.361840000001</v>
      </c>
      <c r="J160" s="26">
        <v>19248.449226666668</v>
      </c>
      <c r="K160" s="26">
        <v>19926.700956373334</v>
      </c>
      <c r="L160" s="26">
        <v>20096.675973333331</v>
      </c>
      <c r="M160" s="26">
        <v>16353.324926141333</v>
      </c>
      <c r="N160" s="26">
        <v>15799.36030582304</v>
      </c>
      <c r="O160" s="26">
        <v>15713.753813333335</v>
      </c>
      <c r="P160" s="26">
        <v>17674.830236669015</v>
      </c>
      <c r="Q160" s="26">
        <v>14237.623559964801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25">
      <c r="A161" s="27" t="s">
        <v>596</v>
      </c>
      <c r="B161" s="24">
        <v>436.5</v>
      </c>
      <c r="C161" s="24">
        <v>471.30153703582914</v>
      </c>
      <c r="D161" s="24">
        <v>601.25308537829596</v>
      </c>
      <c r="E161" s="24">
        <v>770.11203608096696</v>
      </c>
      <c r="F161" s="24">
        <v>596.67004910740172</v>
      </c>
      <c r="G161" s="24">
        <v>536.44518593952716</v>
      </c>
      <c r="H161" s="24">
        <v>669.52980397269118</v>
      </c>
      <c r="I161" s="24">
        <v>741.92732803363765</v>
      </c>
      <c r="J161" s="24">
        <v>796.39872355456225</v>
      </c>
      <c r="K161" s="24">
        <v>795.34436501260632</v>
      </c>
      <c r="L161" s="24">
        <v>701.5255303899612</v>
      </c>
      <c r="M161" s="24">
        <v>681.53184805217973</v>
      </c>
      <c r="N161" s="24">
        <v>809.01548175136043</v>
      </c>
      <c r="O161" s="24">
        <v>935.49682808034186</v>
      </c>
      <c r="P161" s="24"/>
      <c r="Q161" s="24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25">
      <c r="A162" s="27" t="s">
        <v>600</v>
      </c>
      <c r="B162" s="26"/>
      <c r="C162" s="26"/>
      <c r="D162" s="26">
        <v>1009.9</v>
      </c>
      <c r="E162" s="26">
        <v>1286.1074993450295</v>
      </c>
      <c r="F162" s="26">
        <v>935.5732503974383</v>
      </c>
      <c r="G162" s="26">
        <v>994.82742145233613</v>
      </c>
      <c r="H162" s="26">
        <v>1089.0290160508721</v>
      </c>
      <c r="I162" s="26">
        <v>1038.334375456222</v>
      </c>
      <c r="J162" s="26">
        <v>1117.5228115526909</v>
      </c>
      <c r="K162" s="26">
        <v>1187.5651472070567</v>
      </c>
      <c r="L162" s="26">
        <v>1063.4486247622581</v>
      </c>
      <c r="M162" s="26">
        <v>1066.1481316256084</v>
      </c>
      <c r="N162" s="26">
        <v>1270.9658590684537</v>
      </c>
      <c r="O162" s="26">
        <v>1505.3858880975226</v>
      </c>
      <c r="P162" s="26">
        <v>1643.3826142300029</v>
      </c>
      <c r="Q162" s="26">
        <v>1388.5486212111421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25">
      <c r="A163" s="27" t="s">
        <v>604</v>
      </c>
      <c r="B163" s="24">
        <v>107.84064468939378</v>
      </c>
      <c r="C163" s="24">
        <v>127.6227271496485</v>
      </c>
      <c r="D163" s="24">
        <v>102.4</v>
      </c>
      <c r="E163" s="24">
        <v>106.1697012476761</v>
      </c>
      <c r="F163" s="24">
        <v>108.2195635124949</v>
      </c>
      <c r="G163" s="24">
        <v>129.47200811073449</v>
      </c>
      <c r="H163" s="24">
        <v>125.1849016812242</v>
      </c>
      <c r="I163" s="24">
        <v>157.1987436124017</v>
      </c>
      <c r="J163" s="24">
        <v>156.34976904413531</v>
      </c>
      <c r="K163" s="24">
        <v>174.75708617430126</v>
      </c>
      <c r="L163" s="24">
        <v>170.25076328714201</v>
      </c>
      <c r="M163" s="24">
        <v>181.0992836475456</v>
      </c>
      <c r="N163" s="24">
        <v>207.93537812288628</v>
      </c>
      <c r="O163" s="24">
        <v>214.18411677428321</v>
      </c>
      <c r="P163" s="24">
        <v>217.37875613730222</v>
      </c>
      <c r="Q163" s="24">
        <v>139.66727079880178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25">
      <c r="A164" s="27" t="s">
        <v>606</v>
      </c>
      <c r="B164" s="26">
        <v>42.74232473920592</v>
      </c>
      <c r="C164" s="26">
        <v>46.098346646025277</v>
      </c>
      <c r="D164" s="26">
        <v>52.925698143080488</v>
      </c>
      <c r="E164" s="26">
        <v>62.922386263359407</v>
      </c>
      <c r="F164" s="26">
        <v>88.944802712707144</v>
      </c>
      <c r="G164" s="26">
        <v>117.91527607100463</v>
      </c>
      <c r="H164" s="26">
        <v>249.11272461842086</v>
      </c>
      <c r="I164" s="26">
        <v>249.63722700624058</v>
      </c>
      <c r="J164" s="26">
        <v>263.98369122734863</v>
      </c>
      <c r="K164" s="26">
        <v>196.53514673207738</v>
      </c>
      <c r="L164" s="26">
        <v>168.17940857636276</v>
      </c>
      <c r="M164" s="26">
        <v>133.80000000000001</v>
      </c>
      <c r="N164" s="26">
        <v>152.18176298530045</v>
      </c>
      <c r="O164" s="26">
        <v>151.08911851244531</v>
      </c>
      <c r="P164" s="26">
        <v>170.41545543177631</v>
      </c>
      <c r="Q164" s="26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25">
      <c r="A165" s="27" t="s">
        <v>609</v>
      </c>
      <c r="B165" s="24">
        <v>20205.810210601736</v>
      </c>
      <c r="C165" s="24">
        <v>23099.395821095961</v>
      </c>
      <c r="D165" s="24">
        <v>26842.250191039919</v>
      </c>
      <c r="E165" s="24">
        <v>29552.02307883056</v>
      </c>
      <c r="F165" s="24">
        <v>24585.450851478341</v>
      </c>
      <c r="G165" s="24">
        <v>29558.308530078732</v>
      </c>
      <c r="H165" s="24">
        <v>33224.838190777511</v>
      </c>
      <c r="I165" s="24">
        <v>35615.945849084128</v>
      </c>
      <c r="J165" s="24">
        <v>39383.601054902902</v>
      </c>
      <c r="K165" s="24">
        <v>45635.373505386531</v>
      </c>
      <c r="L165" s="24">
        <v>47723.601185605439</v>
      </c>
      <c r="M165" s="24">
        <v>43345.631805203899</v>
      </c>
      <c r="N165" s="24">
        <v>50918.26131035357</v>
      </c>
      <c r="O165" s="24">
        <v>62409.326520903582</v>
      </c>
      <c r="P165" s="24">
        <v>64607.969505006295</v>
      </c>
      <c r="Q165" s="24">
        <v>52610.428280656277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25">
      <c r="A166" s="27" t="s">
        <v>610</v>
      </c>
      <c r="B166" s="26"/>
      <c r="C166" s="26"/>
      <c r="D166" s="26"/>
      <c r="E166" s="26"/>
      <c r="F166" s="26"/>
      <c r="G166" s="26"/>
      <c r="H166" s="26">
        <v>46.1</v>
      </c>
      <c r="I166" s="26">
        <v>51.30167597765363</v>
      </c>
      <c r="J166" s="26">
        <v>52.407821229050278</v>
      </c>
      <c r="K166" s="26">
        <v>58.351955307262571</v>
      </c>
      <c r="L166" s="26">
        <v>49.726256983240226</v>
      </c>
      <c r="M166" s="26">
        <v>38.162011173184361</v>
      </c>
      <c r="N166" s="26">
        <v>32.581005586592177</v>
      </c>
      <c r="O166" s="26">
        <v>28.808783675977654</v>
      </c>
      <c r="P166" s="26">
        <v>35.340286871508383</v>
      </c>
      <c r="Q166" s="26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25">
      <c r="A167" s="27" t="s">
        <v>619</v>
      </c>
      <c r="B167" s="24"/>
      <c r="C167" s="24"/>
      <c r="D167" s="24"/>
      <c r="E167" s="24">
        <v>2634.1791299956917</v>
      </c>
      <c r="F167" s="24">
        <v>1792.3289133153748</v>
      </c>
      <c r="G167" s="24">
        <v>1909.0583151813844</v>
      </c>
      <c r="H167" s="24">
        <v>2074.9146856869024</v>
      </c>
      <c r="I167" s="24">
        <v>1936.3231898109332</v>
      </c>
      <c r="J167" s="24">
        <v>2087.3449343939174</v>
      </c>
      <c r="K167" s="24">
        <v>2314.9539926074945</v>
      </c>
      <c r="L167" s="24">
        <v>2023.6402350370117</v>
      </c>
      <c r="M167" s="24">
        <v>2238.6354941964773</v>
      </c>
      <c r="N167" s="24">
        <v>2516.0920861714594</v>
      </c>
      <c r="O167" s="24">
        <v>3064.0509813491631</v>
      </c>
      <c r="P167" s="24">
        <v>3053.8014207349615</v>
      </c>
      <c r="Q167" s="24">
        <v>2701.3145200822819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25">
      <c r="A168" s="27" t="s">
        <v>620</v>
      </c>
      <c r="B168" s="26">
        <v>651.79999999999995</v>
      </c>
      <c r="C168" s="26">
        <v>758.92179481521759</v>
      </c>
      <c r="D168" s="26">
        <v>1010.3009891558721</v>
      </c>
      <c r="E168" s="26">
        <v>1290.7</v>
      </c>
      <c r="F168" s="26">
        <v>912.9885413408258</v>
      </c>
      <c r="G168" s="26">
        <v>949.18822027662304</v>
      </c>
      <c r="H168" s="26">
        <v>1008.5838284183363</v>
      </c>
      <c r="I168" s="26">
        <v>916.32175883312846</v>
      </c>
      <c r="J168" s="26">
        <v>980.59070556388076</v>
      </c>
      <c r="K168" s="26">
        <v>1080.2220083316427</v>
      </c>
      <c r="L168" s="26">
        <v>938.07731856183796</v>
      </c>
      <c r="M168" s="26">
        <v>1013.738780393966</v>
      </c>
      <c r="N168" s="26">
        <v>1241.8567583633546</v>
      </c>
      <c r="O168" s="26">
        <v>1305.310528058299</v>
      </c>
      <c r="P168" s="26">
        <v>1326.6612529829567</v>
      </c>
      <c r="Q168" s="26">
        <v>1280.6520355289349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25">
      <c r="A169" s="27" t="s">
        <v>622</v>
      </c>
      <c r="B169" s="24">
        <v>30.65895589986118</v>
      </c>
      <c r="C169" s="24">
        <v>25.3</v>
      </c>
      <c r="D169" s="24">
        <v>35.106404676868031</v>
      </c>
      <c r="E169" s="24">
        <v>40.048976651780826</v>
      </c>
      <c r="F169" s="24">
        <v>35.583013847883656</v>
      </c>
      <c r="G169" s="24">
        <v>44.891110047249498</v>
      </c>
      <c r="H169" s="24">
        <v>50.238407021846349</v>
      </c>
      <c r="I169" s="24">
        <v>50.101923685595807</v>
      </c>
      <c r="J169" s="24">
        <v>62.607002891478764</v>
      </c>
      <c r="K169" s="24">
        <v>66.022754845307318</v>
      </c>
      <c r="L169" s="24">
        <v>57.289950321895375</v>
      </c>
      <c r="M169" s="24">
        <v>54.816052444809017</v>
      </c>
      <c r="N169" s="24">
        <v>54.657335134105445</v>
      </c>
      <c r="O169" s="24">
        <v>62.433502414347174</v>
      </c>
      <c r="P169" s="24">
        <v>51.351968719924066</v>
      </c>
      <c r="Q169" s="24">
        <v>31.284186962544961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25">
      <c r="A170" s="27" t="s">
        <v>624</v>
      </c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25">
      <c r="A171" s="27" t="s">
        <v>641</v>
      </c>
      <c r="B171" s="24">
        <v>5328.0614338312462</v>
      </c>
      <c r="C171" s="24">
        <v>6629.5585725680658</v>
      </c>
      <c r="D171" s="24">
        <v>7539.6077218495693</v>
      </c>
      <c r="E171" s="24">
        <v>7594.2226352539274</v>
      </c>
      <c r="F171" s="24">
        <v>5911.3440022060258</v>
      </c>
      <c r="G171" s="24">
        <v>7172.9345813822883</v>
      </c>
      <c r="H171" s="24">
        <v>8357.155796342151</v>
      </c>
      <c r="I171" s="24">
        <v>8091.3487357518397</v>
      </c>
      <c r="J171" s="24">
        <v>7774.4918180444838</v>
      </c>
      <c r="K171" s="24">
        <v>7532.3189261198113</v>
      </c>
      <c r="L171" s="24">
        <v>6454.3124761421386</v>
      </c>
      <c r="M171" s="24">
        <v>5668.7625877315668</v>
      </c>
      <c r="N171" s="24">
        <v>6361.365457898316</v>
      </c>
      <c r="O171" s="24">
        <v>6819.8746895933537</v>
      </c>
      <c r="P171" s="24">
        <v>6516.2993371384409</v>
      </c>
      <c r="Q171" s="24">
        <v>4015.3962717812001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25">
      <c r="A172" s="27" t="s">
        <v>642</v>
      </c>
      <c r="B172" s="26"/>
      <c r="C172" s="26"/>
      <c r="D172" s="26"/>
      <c r="E172" s="26"/>
      <c r="F172" s="26"/>
      <c r="G172" s="26"/>
      <c r="H172" s="26"/>
      <c r="I172" s="26"/>
      <c r="J172" s="26"/>
      <c r="K172" s="26">
        <v>201.2</v>
      </c>
      <c r="L172" s="26">
        <v>732.22</v>
      </c>
      <c r="M172" s="26">
        <v>312.95999999999998</v>
      </c>
      <c r="N172" s="26">
        <v>285.94</v>
      </c>
      <c r="O172" s="26">
        <v>504.5</v>
      </c>
      <c r="P172" s="26">
        <v>949.47</v>
      </c>
      <c r="Q172" s="26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25">
      <c r="A173" s="27" t="s">
        <v>654</v>
      </c>
      <c r="B173" s="24"/>
      <c r="C173" s="24"/>
      <c r="D173" s="24"/>
      <c r="E173" s="24"/>
      <c r="F173" s="24"/>
      <c r="G173" s="24"/>
      <c r="H173" s="24"/>
      <c r="I173" s="24"/>
      <c r="J173" s="24">
        <v>9499.1810762827026</v>
      </c>
      <c r="K173" s="24">
        <v>11027.379718797281</v>
      </c>
      <c r="L173" s="24">
        <v>10143.937658497005</v>
      </c>
      <c r="M173" s="24">
        <v>9818.1970672713651</v>
      </c>
      <c r="N173" s="24">
        <v>11289.37853869902</v>
      </c>
      <c r="O173" s="24">
        <v>12473.319383965225</v>
      </c>
      <c r="P173" s="24">
        <v>12391.997672104999</v>
      </c>
      <c r="Q173" s="24">
        <v>10156.083913862896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25">
      <c r="A174" s="27" t="s">
        <v>655</v>
      </c>
      <c r="B174" s="26">
        <v>1267.4612500000001</v>
      </c>
      <c r="C174" s="26">
        <v>1462.461</v>
      </c>
      <c r="D174" s="26">
        <v>1613.085</v>
      </c>
      <c r="E174" s="26">
        <v>1967.9079999999999</v>
      </c>
      <c r="F174" s="26">
        <v>1549.394</v>
      </c>
      <c r="G174" s="26">
        <v>2027.4555</v>
      </c>
      <c r="H174" s="26">
        <v>2777.2728999999999</v>
      </c>
      <c r="I174" s="26">
        <v>1172.4000000000001</v>
      </c>
      <c r="J174" s="26">
        <v>1382.014386547545</v>
      </c>
      <c r="K174" s="26">
        <v>1461.560019850333</v>
      </c>
      <c r="L174" s="26">
        <v>1578.6500039696141</v>
      </c>
      <c r="M174" s="26">
        <v>1618.1456874397245</v>
      </c>
      <c r="N174" s="26">
        <v>1687.8960722412301</v>
      </c>
      <c r="O174" s="26">
        <v>1736.54</v>
      </c>
      <c r="P174" s="26">
        <v>1709.58</v>
      </c>
      <c r="Q174" s="26">
        <v>1059.46000793845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25">
      <c r="A175" s="27" t="s">
        <v>658</v>
      </c>
      <c r="B175" s="24">
        <v>38.163910740740739</v>
      </c>
      <c r="C175" s="24">
        <v>43.760780740740742</v>
      </c>
      <c r="D175" s="24">
        <v>43.371222222222215</v>
      </c>
      <c r="E175" s="24">
        <v>61.384865185185177</v>
      </c>
      <c r="F175" s="24">
        <v>45.893830370370367</v>
      </c>
      <c r="G175" s="24">
        <v>45.304836666666667</v>
      </c>
      <c r="H175" s="24">
        <v>45.115119629629625</v>
      </c>
      <c r="I175" s="24">
        <v>43.944166666666668</v>
      </c>
      <c r="J175" s="24">
        <v>47.345617407407403</v>
      </c>
      <c r="K175" s="24">
        <v>45.901568713703711</v>
      </c>
      <c r="L175" s="24">
        <v>50.355269864002238</v>
      </c>
      <c r="M175" s="24">
        <v>52.160886609946608</v>
      </c>
      <c r="N175" s="24">
        <v>50.848091583005029</v>
      </c>
      <c r="O175" s="24">
        <v>55.656752342227449</v>
      </c>
      <c r="P175" s="24">
        <v>59.793015523966531</v>
      </c>
      <c r="Q175" s="24">
        <v>37.873225012503028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25">
      <c r="A176" s="27" t="s">
        <v>662</v>
      </c>
      <c r="B176" s="26">
        <v>73.478367407407404</v>
      </c>
      <c r="C176" s="26">
        <v>80.567801111111109</v>
      </c>
      <c r="D176" s="26">
        <v>81.366220740740729</v>
      </c>
      <c r="E176" s="26">
        <v>93.778265925925922</v>
      </c>
      <c r="F176" s="26">
        <v>74.895065185185175</v>
      </c>
      <c r="G176" s="26">
        <v>82.926500740740735</v>
      </c>
      <c r="H176" s="26">
        <v>88.341267777777773</v>
      </c>
      <c r="I176" s="26">
        <v>77.728982962962959</v>
      </c>
      <c r="J176" s="26">
        <v>73.270702962962957</v>
      </c>
      <c r="K176" s="26">
        <v>84.54368653148147</v>
      </c>
      <c r="L176" s="26">
        <v>86.920020338370051</v>
      </c>
      <c r="M176" s="26">
        <v>91.186340470848208</v>
      </c>
      <c r="N176" s="26">
        <v>96.791976339393315</v>
      </c>
      <c r="O176" s="26">
        <v>98.060812917932068</v>
      </c>
      <c r="P176" s="26">
        <v>93.094550687633429</v>
      </c>
      <c r="Q176" s="26">
        <v>62.918306213839109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25">
      <c r="A177" s="27" t="s">
        <v>666</v>
      </c>
      <c r="B177" s="24">
        <v>34.244735925925923</v>
      </c>
      <c r="C177" s="24">
        <v>37.928418518518512</v>
      </c>
      <c r="D177" s="24">
        <v>45.556989999999999</v>
      </c>
      <c r="E177" s="24">
        <v>51.405541851851851</v>
      </c>
      <c r="F177" s="24">
        <v>45.542863703703702</v>
      </c>
      <c r="G177" s="24">
        <v>45.117757407407403</v>
      </c>
      <c r="H177" s="24">
        <v>43.587515925925928</v>
      </c>
      <c r="I177" s="24">
        <v>45.946441851851851</v>
      </c>
      <c r="J177" s="24">
        <v>48.501772222222215</v>
      </c>
      <c r="K177" s="24">
        <v>50.026099870370359</v>
      </c>
      <c r="L177" s="24">
        <v>51.226573771499126</v>
      </c>
      <c r="M177" s="24">
        <v>52.2927272043882</v>
      </c>
      <c r="N177" s="24">
        <v>48.104604669614808</v>
      </c>
      <c r="O177" s="24">
        <v>51.172277459614826</v>
      </c>
      <c r="P177" s="24">
        <v>45.572193976768254</v>
      </c>
      <c r="Q177" s="24">
        <v>30.703739172463379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25">
      <c r="A178" s="27" t="s">
        <v>670</v>
      </c>
      <c r="B178" s="26">
        <v>549.34799999999996</v>
      </c>
      <c r="C178" s="26">
        <v>807.351</v>
      </c>
      <c r="D178" s="26">
        <v>877.54600000000005</v>
      </c>
      <c r="E178" s="26">
        <v>935.15449999999998</v>
      </c>
      <c r="F178" s="26">
        <v>969.0915</v>
      </c>
      <c r="G178" s="26">
        <v>1004.5</v>
      </c>
      <c r="H178" s="26">
        <v>923.58600000000001</v>
      </c>
      <c r="I178" s="26">
        <v>923.03179999999998</v>
      </c>
      <c r="J178" s="26">
        <v>991.80679999999995</v>
      </c>
      <c r="K178" s="26">
        <v>921.12760000000003</v>
      </c>
      <c r="L178" s="26">
        <v>963.909041061582</v>
      </c>
      <c r="M178" s="26">
        <v>836.32285121511995</v>
      </c>
      <c r="N178" s="26">
        <v>913.412867145306</v>
      </c>
      <c r="O178" s="26">
        <v>785.31098957015104</v>
      </c>
      <c r="P178" s="26">
        <v>929.12356736814309</v>
      </c>
      <c r="Q178" s="26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25">
      <c r="A179" s="27" t="s">
        <v>673</v>
      </c>
      <c r="B179" s="24">
        <v>134.97</v>
      </c>
      <c r="C179" s="24">
        <v>63.08</v>
      </c>
      <c r="D179" s="24">
        <v>65.63</v>
      </c>
      <c r="E179" s="24">
        <v>90.03</v>
      </c>
      <c r="F179" s="24">
        <v>63.1</v>
      </c>
      <c r="G179" s="24">
        <v>73.349999999999994</v>
      </c>
      <c r="H179" s="24">
        <v>101.7890238982048</v>
      </c>
      <c r="I179" s="24">
        <v>96.139690382999987</v>
      </c>
      <c r="J179" s="24">
        <v>98.081185503589595</v>
      </c>
      <c r="K179" s="24">
        <v>89.021223335105702</v>
      </c>
      <c r="L179" s="24">
        <v>80.139503391574991</v>
      </c>
      <c r="M179" s="24">
        <v>43.545795870578722</v>
      </c>
      <c r="N179" s="24">
        <v>85.7</v>
      </c>
      <c r="O179" s="24">
        <v>104.73742133684959</v>
      </c>
      <c r="P179" s="24">
        <v>107.97411789930321</v>
      </c>
      <c r="Q179" s="24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25">
      <c r="A180" s="27" t="s">
        <v>676</v>
      </c>
      <c r="B180" s="26">
        <v>9788.3198085434979</v>
      </c>
      <c r="C180" s="26">
        <v>10477.557797269168</v>
      </c>
      <c r="D180" s="26">
        <v>13303.782635699887</v>
      </c>
      <c r="E180" s="26">
        <v>15175.161798089486</v>
      </c>
      <c r="F180" s="26">
        <v>10684.677007920549</v>
      </c>
      <c r="G180" s="26">
        <v>12091.644124050392</v>
      </c>
      <c r="H180" s="26">
        <v>13640.8</v>
      </c>
      <c r="I180" s="26">
        <v>13533.79168459663</v>
      </c>
      <c r="J180" s="26">
        <v>14425.7359597045</v>
      </c>
      <c r="K180" s="26">
        <v>14039.310300162568</v>
      </c>
      <c r="L180" s="26">
        <v>11572.897215297126</v>
      </c>
      <c r="M180" s="26">
        <v>10626.442262473065</v>
      </c>
      <c r="N180" s="26">
        <v>11371.209517002919</v>
      </c>
      <c r="O180" s="26">
        <v>11875.240562656158</v>
      </c>
      <c r="P180" s="26">
        <v>11725.54776070508</v>
      </c>
      <c r="Q180" s="26">
        <v>8774.7555790374481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25">
      <c r="A181" s="27" t="s">
        <v>678</v>
      </c>
      <c r="B181" s="24">
        <v>7550.242163051571</v>
      </c>
      <c r="C181" s="24">
        <v>8188.3587533183154</v>
      </c>
      <c r="D181" s="24">
        <v>9650.3886191239017</v>
      </c>
      <c r="E181" s="24">
        <v>11555.217862889984</v>
      </c>
      <c r="F181" s="24">
        <v>10663.22622072995</v>
      </c>
      <c r="G181" s="24">
        <v>11494.254554211297</v>
      </c>
      <c r="H181" s="24">
        <v>12941.451784692134</v>
      </c>
      <c r="I181" s="24">
        <v>13837.06914524531</v>
      </c>
      <c r="J181" s="24">
        <v>14538.427653119446</v>
      </c>
      <c r="K181" s="24">
        <v>14602.060920428523</v>
      </c>
      <c r="L181" s="24">
        <v>10888.642314610088</v>
      </c>
      <c r="M181" s="24">
        <v>10479.677299403005</v>
      </c>
      <c r="N181" s="24">
        <v>11663.220403300849</v>
      </c>
      <c r="O181" s="24">
        <v>13680.637637965432</v>
      </c>
      <c r="P181" s="24">
        <v>13556.264638391789</v>
      </c>
      <c r="Q181" s="24">
        <v>11806.442617462793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25">
      <c r="A182" s="27" t="s">
        <v>679</v>
      </c>
      <c r="B182" s="26">
        <v>1401</v>
      </c>
      <c r="C182" s="26">
        <v>1255</v>
      </c>
      <c r="D182" s="26">
        <v>1689.5442664670702</v>
      </c>
      <c r="E182" s="26">
        <v>1817.46858502649</v>
      </c>
      <c r="F182" s="26">
        <v>1433.2809538327701</v>
      </c>
      <c r="G182" s="26">
        <v>1594.9925720493493</v>
      </c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25">
      <c r="A183" s="27" t="s">
        <v>690</v>
      </c>
      <c r="B183" s="44">
        <v>8095</v>
      </c>
      <c r="C183" s="44">
        <v>8717</v>
      </c>
      <c r="D183" s="44">
        <v>9579</v>
      </c>
      <c r="E183" s="44">
        <v>10856</v>
      </c>
      <c r="F183" s="44">
        <v>7551</v>
      </c>
      <c r="G183" s="44">
        <v>9369</v>
      </c>
      <c r="H183" s="44">
        <v>9453</v>
      </c>
      <c r="I183" s="44">
        <v>9756</v>
      </c>
      <c r="J183" s="44">
        <v>9837</v>
      </c>
      <c r="K183" s="44">
        <v>10326</v>
      </c>
      <c r="L183" s="44">
        <v>10107</v>
      </c>
      <c r="M183" s="44">
        <v>10958</v>
      </c>
      <c r="N183" s="44">
        <v>11327</v>
      </c>
      <c r="O183" s="44">
        <v>12450</v>
      </c>
      <c r="P183" s="44">
        <v>11819</v>
      </c>
      <c r="Q183" s="44">
        <v>9904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25">
      <c r="A184" s="27" t="s">
        <v>707</v>
      </c>
      <c r="B184" s="26">
        <v>178.59970000000001</v>
      </c>
      <c r="C184" s="26">
        <v>95.008899999999997</v>
      </c>
      <c r="D184" s="26">
        <v>142.24539999999999</v>
      </c>
      <c r="E184" s="26">
        <v>179.2089</v>
      </c>
      <c r="F184" s="26">
        <v>142.4667125</v>
      </c>
      <c r="G184" s="26">
        <v>352.1</v>
      </c>
      <c r="H184" s="26">
        <v>375.67614736199999</v>
      </c>
      <c r="I184" s="26">
        <v>499.68026754841401</v>
      </c>
      <c r="J184" s="26">
        <v>525.63198263999993</v>
      </c>
      <c r="K184" s="26">
        <v>486.76610288909399</v>
      </c>
      <c r="L184" s="26">
        <v>353.31105026940003</v>
      </c>
      <c r="M184" s="26">
        <v>290.80381740418204</v>
      </c>
      <c r="N184" s="26">
        <v>286.58207503852805</v>
      </c>
      <c r="O184" s="26">
        <v>341.91095059866001</v>
      </c>
      <c r="P184" s="26">
        <v>382.90041386800038</v>
      </c>
      <c r="Q184" s="26">
        <v>343.84114458255101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25">
      <c r="A185" s="27" t="s">
        <v>709</v>
      </c>
      <c r="B185" s="24">
        <v>319.53810954256102</v>
      </c>
      <c r="C185" s="24">
        <v>418.31758493499302</v>
      </c>
      <c r="D185" s="24">
        <v>485.03383680331598</v>
      </c>
      <c r="E185" s="24">
        <v>699.02985685790804</v>
      </c>
      <c r="F185" s="24">
        <v>604.85422860419999</v>
      </c>
      <c r="G185" s="24">
        <v>726.9</v>
      </c>
      <c r="H185" s="24">
        <v>977.86</v>
      </c>
      <c r="I185" s="24">
        <v>1046.9124065468641</v>
      </c>
      <c r="J185" s="24">
        <v>1137.8201266324129</v>
      </c>
      <c r="K185" s="24">
        <v>1142.574377406092</v>
      </c>
      <c r="L185" s="24">
        <v>1047.038497276345</v>
      </c>
      <c r="M185" s="24">
        <v>893.70722068303598</v>
      </c>
      <c r="N185" s="24">
        <v>770.86304085466099</v>
      </c>
      <c r="O185" s="24">
        <v>592.93730313370895</v>
      </c>
      <c r="P185" s="24">
        <v>662.13286267763101</v>
      </c>
      <c r="Q185" s="24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25">
      <c r="A186" s="27" t="s">
        <v>712</v>
      </c>
      <c r="B186" s="26">
        <v>14439.1</v>
      </c>
      <c r="C186" s="26">
        <v>16150.519999999971</v>
      </c>
      <c r="D186" s="26">
        <v>18060.97</v>
      </c>
      <c r="E186" s="26">
        <v>22975.620000000032</v>
      </c>
      <c r="F186" s="26">
        <v>14829.759999999991</v>
      </c>
      <c r="G186" s="26">
        <v>18857.810000000001</v>
      </c>
      <c r="H186" s="26">
        <v>21094.36</v>
      </c>
      <c r="I186" s="26">
        <v>21759.716433859528</v>
      </c>
      <c r="J186" s="26">
        <v>21347.621165557048</v>
      </c>
      <c r="K186" s="26">
        <v>19063.9446192139</v>
      </c>
      <c r="L186" s="26">
        <v>15662.24581986287</v>
      </c>
      <c r="M186" s="26">
        <v>15063.08230612132</v>
      </c>
      <c r="N186" s="26">
        <v>16829.394658651698</v>
      </c>
      <c r="O186" s="26">
        <v>18934.752996951502</v>
      </c>
      <c r="P186" s="26">
        <v>18891.444733902037</v>
      </c>
      <c r="Q186" s="26">
        <v>18388.2262743028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25">
      <c r="A187" s="27" t="s">
        <v>714</v>
      </c>
      <c r="B187" s="24"/>
      <c r="C187" s="24">
        <v>9.7347499796842101</v>
      </c>
      <c r="D187" s="24">
        <v>20.392945120986099</v>
      </c>
      <c r="E187" s="24">
        <v>18.816851026315799</v>
      </c>
      <c r="F187" s="24">
        <v>39.315296324388804</v>
      </c>
      <c r="G187" s="24">
        <v>41.985433654847895</v>
      </c>
      <c r="H187" s="24">
        <v>47.298350263544094</v>
      </c>
      <c r="I187" s="24">
        <v>75.694753983728205</v>
      </c>
      <c r="J187" s="24">
        <v>75.954605108728387</v>
      </c>
      <c r="K187" s="24">
        <v>81.800664618124898</v>
      </c>
      <c r="L187" s="24">
        <v>71.7</v>
      </c>
      <c r="M187" s="24">
        <v>63.167900000000003</v>
      </c>
      <c r="N187" s="24">
        <v>73.577862243045701</v>
      </c>
      <c r="O187" s="24">
        <v>67.294502517210802</v>
      </c>
      <c r="P187" s="24">
        <v>67.747517926408605</v>
      </c>
      <c r="Q187" s="24">
        <v>55.988901246056585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25">
      <c r="A188" s="27" t="s">
        <v>717</v>
      </c>
      <c r="B188" s="26">
        <v>185.84247674628992</v>
      </c>
      <c r="C188" s="26">
        <v>198.04924389143488</v>
      </c>
      <c r="D188" s="26">
        <v>216.1005295014709</v>
      </c>
      <c r="E188" s="26">
        <v>253.99549209923458</v>
      </c>
      <c r="F188" s="26">
        <v>234.12404795648294</v>
      </c>
      <c r="G188" s="26">
        <v>246.55095928544176</v>
      </c>
      <c r="H188" s="26">
        <v>282.60000000000002</v>
      </c>
      <c r="I188" s="26">
        <v>304.36917201043542</v>
      </c>
      <c r="J188" s="26">
        <v>343.48440057069223</v>
      </c>
      <c r="K188" s="26">
        <v>298.50989763983983</v>
      </c>
      <c r="L188" s="26">
        <v>265.8290786373442</v>
      </c>
      <c r="M188" s="26">
        <v>266.04494954208513</v>
      </c>
      <c r="N188" s="26">
        <v>273.17724560652363</v>
      </c>
      <c r="O188" s="26">
        <v>301.43377578250977</v>
      </c>
      <c r="P188" s="26"/>
      <c r="Q188" s="26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25">
      <c r="A189" s="27" t="s">
        <v>721</v>
      </c>
      <c r="B189" s="24">
        <v>21.3142706623407</v>
      </c>
      <c r="C189" s="24">
        <v>18.563557214186861</v>
      </c>
      <c r="D189" s="24">
        <v>18.483628158883718</v>
      </c>
      <c r="E189" s="24">
        <v>25.68950772517384</v>
      </c>
      <c r="F189" s="24">
        <v>27.060760150007646</v>
      </c>
      <c r="G189" s="24">
        <v>26.528463243069595</v>
      </c>
      <c r="H189" s="24">
        <v>25</v>
      </c>
      <c r="I189" s="24">
        <v>28.166104496003513</v>
      </c>
      <c r="J189" s="24">
        <v>26.026858559500731</v>
      </c>
      <c r="K189" s="24">
        <v>21.560093685999384</v>
      </c>
      <c r="L189" s="24">
        <v>27.153499681613027</v>
      </c>
      <c r="M189" s="24">
        <v>26.80220414906697</v>
      </c>
      <c r="N189" s="24">
        <v>28.06411518775106</v>
      </c>
      <c r="O189" s="24">
        <v>31.837477319135566</v>
      </c>
      <c r="P189" s="24">
        <v>31.21962854191155</v>
      </c>
      <c r="Q189" s="24">
        <v>29.124901005657488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25">
      <c r="A190" s="27" t="s">
        <v>723</v>
      </c>
      <c r="B190" s="26">
        <v>191.4</v>
      </c>
      <c r="C190" s="26">
        <v>160.5</v>
      </c>
      <c r="D190" s="26">
        <v>171.9</v>
      </c>
      <c r="E190" s="26">
        <v>128.69999999999999</v>
      </c>
      <c r="F190" s="26">
        <v>129.9</v>
      </c>
      <c r="G190" s="26">
        <v>123.4</v>
      </c>
      <c r="H190" s="26">
        <v>718.2</v>
      </c>
      <c r="I190" s="26">
        <v>679.20172796367001</v>
      </c>
      <c r="J190" s="26">
        <v>762.50811664200899</v>
      </c>
      <c r="K190" s="26">
        <v>734.83509995435497</v>
      </c>
      <c r="L190" s="26">
        <v>729.00088927052798</v>
      </c>
      <c r="M190" s="26">
        <v>633.24588377651708</v>
      </c>
      <c r="N190" s="26">
        <v>629.774232093347</v>
      </c>
      <c r="O190" s="26">
        <v>644.76374609294203</v>
      </c>
      <c r="P190" s="26">
        <v>584.22695792555407</v>
      </c>
      <c r="Q190" s="26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25">
      <c r="A191" s="27" t="s">
        <v>726</v>
      </c>
      <c r="B191" s="24">
        <v>1106.8006063253117</v>
      </c>
      <c r="C191" s="24">
        <v>1234.9880731015573</v>
      </c>
      <c r="D191" s="24">
        <v>1459.0766309190153</v>
      </c>
      <c r="E191" s="24">
        <v>1865.5322372292096</v>
      </c>
      <c r="F191" s="24">
        <v>1484.2902371739092</v>
      </c>
      <c r="G191" s="24">
        <v>1594.9420148106749</v>
      </c>
      <c r="H191" s="24">
        <v>1618.7860347828182</v>
      </c>
      <c r="I191" s="24">
        <v>1631.6112406430204</v>
      </c>
      <c r="J191" s="24">
        <v>1676.4140152544928</v>
      </c>
      <c r="K191" s="24">
        <v>1658.9158702342909</v>
      </c>
      <c r="L191" s="24">
        <v>1374.8295418339389</v>
      </c>
      <c r="M191" s="24">
        <v>1292.7639235890215</v>
      </c>
      <c r="N191" s="24">
        <v>1359.0005889829195</v>
      </c>
      <c r="O191" s="24">
        <v>1474.0825630304996</v>
      </c>
      <c r="P191" s="24">
        <v>1421.4328717639992</v>
      </c>
      <c r="Q191" s="24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25">
      <c r="A192" s="27" t="s">
        <v>728</v>
      </c>
      <c r="B192" s="26">
        <v>5146</v>
      </c>
      <c r="C192" s="26">
        <v>4720</v>
      </c>
      <c r="D192" s="26">
        <v>6973</v>
      </c>
      <c r="E192" s="26">
        <v>8104</v>
      </c>
      <c r="F192" s="26">
        <v>6493</v>
      </c>
      <c r="G192" s="26">
        <v>8078</v>
      </c>
      <c r="H192" s="26">
        <v>8628</v>
      </c>
      <c r="I192" s="26">
        <v>8938</v>
      </c>
      <c r="J192" s="26">
        <v>6354</v>
      </c>
      <c r="K192" s="26">
        <v>6268</v>
      </c>
      <c r="L192" s="26">
        <v>5274</v>
      </c>
      <c r="M192" s="26">
        <v>7053</v>
      </c>
      <c r="N192" s="26">
        <v>7851</v>
      </c>
      <c r="O192" s="26">
        <v>9452</v>
      </c>
      <c r="P192" s="26">
        <v>9608</v>
      </c>
      <c r="Q192" s="26">
        <v>8598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4.25" customHeight="1" x14ac:dyDescent="0.25">
      <c r="A193" s="27" t="s">
        <v>730</v>
      </c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4.25" customHeight="1" x14ac:dyDescent="0.25">
      <c r="A194" s="27" t="s">
        <v>747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>
        <v>53.6</v>
      </c>
      <c r="L194" s="26">
        <v>52.374455730999998</v>
      </c>
      <c r="M194" s="26">
        <v>50.210965899999998</v>
      </c>
      <c r="N194" s="26">
        <v>55.201927299999994</v>
      </c>
      <c r="O194" s="26">
        <v>61.831904799999997</v>
      </c>
      <c r="P194" s="26"/>
      <c r="Q194" s="26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4.25" customHeight="1" x14ac:dyDescent="0.25">
      <c r="A195" s="27" t="s">
        <v>760</v>
      </c>
      <c r="B195" s="24">
        <v>2.8044131525578573</v>
      </c>
      <c r="C195" s="24">
        <v>3.1043327237022176</v>
      </c>
      <c r="D195" s="24">
        <v>3.0990892639016883</v>
      </c>
      <c r="E195" s="24">
        <v>4.7932024492124219</v>
      </c>
      <c r="F195" s="24">
        <v>4.1162965969207459</v>
      </c>
      <c r="G195" s="24">
        <v>5.2652495984577801</v>
      </c>
      <c r="H195" s="24">
        <v>5.3120271069695404</v>
      </c>
      <c r="I195" s="24">
        <v>5.0752726458010988</v>
      </c>
      <c r="J195" s="24">
        <v>5.5322659175848132</v>
      </c>
      <c r="K195" s="24">
        <v>6.3523259674220842</v>
      </c>
      <c r="L195" s="24">
        <v>7.7987480177837201</v>
      </c>
      <c r="M195" s="24">
        <v>8.4373578450211753</v>
      </c>
      <c r="N195" s="24">
        <v>8.9765287427686502</v>
      </c>
      <c r="O195" s="24">
        <v>8.4590625397915975</v>
      </c>
      <c r="P195" s="24">
        <v>7.7280695324700472</v>
      </c>
      <c r="Q195" s="24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4.25" customHeight="1" x14ac:dyDescent="0.25">
      <c r="A196" s="27" t="s">
        <v>762</v>
      </c>
      <c r="B196" s="26">
        <v>354.46274236786996</v>
      </c>
      <c r="C196" s="26">
        <v>469.51968837637503</v>
      </c>
      <c r="D196" s="26">
        <v>621.91251581472397</v>
      </c>
      <c r="E196" s="26">
        <v>886.95105272597505</v>
      </c>
      <c r="F196" s="26">
        <v>891.21200088413298</v>
      </c>
      <c r="G196" s="26">
        <v>1059.123567377572</v>
      </c>
      <c r="H196" s="26">
        <v>1181.147144947603</v>
      </c>
      <c r="I196" s="26">
        <v>1260.2030347961161</v>
      </c>
      <c r="J196" s="26">
        <v>1200.324754332059</v>
      </c>
      <c r="K196" s="26">
        <v>1148.7425781817442</v>
      </c>
      <c r="L196" s="26">
        <v>1133.5417094401053</v>
      </c>
      <c r="M196" s="26">
        <v>1015.0565506663</v>
      </c>
      <c r="N196" s="26">
        <v>1192.253356781513</v>
      </c>
      <c r="O196" s="26">
        <v>1418.9912437030162</v>
      </c>
      <c r="P196" s="26">
        <v>1544.3064814210179</v>
      </c>
      <c r="Q196" s="26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4.25" customHeight="1" x14ac:dyDescent="0.25">
      <c r="A197" s="27" t="s">
        <v>764</v>
      </c>
      <c r="B197" s="24">
        <v>2054</v>
      </c>
      <c r="C197" s="24">
        <v>3216</v>
      </c>
      <c r="D197" s="24">
        <v>3906</v>
      </c>
      <c r="E197" s="24">
        <v>6644</v>
      </c>
      <c r="F197" s="24">
        <v>3547</v>
      </c>
      <c r="G197" s="24">
        <v>4083</v>
      </c>
      <c r="H197" s="24">
        <v>3722</v>
      </c>
      <c r="I197" s="24">
        <v>4036</v>
      </c>
      <c r="J197" s="24">
        <v>4041</v>
      </c>
      <c r="K197" s="24">
        <v>2727</v>
      </c>
      <c r="L197" s="24">
        <v>1947</v>
      </c>
      <c r="M197" s="24">
        <v>1934</v>
      </c>
      <c r="N197" s="24">
        <v>2109</v>
      </c>
      <c r="O197" s="24">
        <v>2237</v>
      </c>
      <c r="P197" s="24">
        <v>2516</v>
      </c>
      <c r="Q197" s="24">
        <v>1832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4.25" customHeight="1" x14ac:dyDescent="0.25">
      <c r="A198" s="27" t="s">
        <v>765</v>
      </c>
      <c r="B198" s="26">
        <v>33576.629108974426</v>
      </c>
      <c r="C198" s="26">
        <v>34540.766043241201</v>
      </c>
      <c r="D198" s="26">
        <v>37093.776528919392</v>
      </c>
      <c r="E198" s="26">
        <v>34314.595260158225</v>
      </c>
      <c r="F198" s="26">
        <v>28417.013688369912</v>
      </c>
      <c r="G198" s="26">
        <v>29591.171123892309</v>
      </c>
      <c r="H198" s="26">
        <v>32760.594102847397</v>
      </c>
      <c r="I198" s="26">
        <v>32703.94522961176</v>
      </c>
      <c r="J198" s="26">
        <v>34316.590003233272</v>
      </c>
      <c r="K198" s="26">
        <v>37096.007152761289</v>
      </c>
      <c r="L198" s="26">
        <v>34961.192830811648</v>
      </c>
      <c r="M198" s="26">
        <v>31978.774105610861</v>
      </c>
      <c r="N198" s="26">
        <v>31536.287218021491</v>
      </c>
      <c r="O198" s="26">
        <v>35875.171470760033</v>
      </c>
      <c r="P198" s="26">
        <v>34743.821961375186</v>
      </c>
      <c r="Q198" s="26">
        <v>21549.454381669886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4.25" customHeight="1" x14ac:dyDescent="0.25">
      <c r="A199" s="27" t="s">
        <v>766</v>
      </c>
      <c r="B199" s="24">
        <v>78796</v>
      </c>
      <c r="C199" s="24">
        <v>82347</v>
      </c>
      <c r="D199" s="24">
        <v>86097</v>
      </c>
      <c r="E199" s="24">
        <v>92837</v>
      </c>
      <c r="F199" s="24">
        <v>75786</v>
      </c>
      <c r="G199" s="24">
        <v>88394</v>
      </c>
      <c r="H199" s="24">
        <v>95027</v>
      </c>
      <c r="I199" s="24">
        <v>99323</v>
      </c>
      <c r="J199" s="24">
        <v>94436</v>
      </c>
      <c r="K199" s="24">
        <v>99808</v>
      </c>
      <c r="L199" s="24">
        <v>99559</v>
      </c>
      <c r="M199" s="24">
        <v>92391</v>
      </c>
      <c r="N199" s="24">
        <v>96512</v>
      </c>
      <c r="O199" s="24">
        <v>106303</v>
      </c>
      <c r="P199" s="24">
        <v>107461</v>
      </c>
      <c r="Q199" s="24">
        <v>71587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4.25" customHeight="1" x14ac:dyDescent="0.25">
      <c r="A200" s="27" t="s">
        <v>767</v>
      </c>
      <c r="B200" s="26">
        <v>423.16196465562962</v>
      </c>
      <c r="C200" s="26">
        <v>450.68136519870995</v>
      </c>
      <c r="D200" s="26">
        <v>551.7062662320601</v>
      </c>
      <c r="E200" s="26">
        <v>642.79642526320413</v>
      </c>
      <c r="F200" s="26">
        <v>523.67841104286492</v>
      </c>
      <c r="G200" s="26">
        <v>673.22833875770095</v>
      </c>
      <c r="H200" s="26">
        <v>813.217009717726</v>
      </c>
      <c r="I200" s="26">
        <v>1247.9000000000001</v>
      </c>
      <c r="J200" s="26">
        <v>1389.6142857304449</v>
      </c>
      <c r="K200" s="26">
        <v>1528.7865117827439</v>
      </c>
      <c r="L200" s="26">
        <v>1239.6337588245001</v>
      </c>
      <c r="M200" s="26">
        <v>1007.351301442196</v>
      </c>
      <c r="N200" s="26">
        <v>1066.1119673837741</v>
      </c>
      <c r="O200" s="26">
        <v>1222.3651662492421</v>
      </c>
      <c r="P200" s="26">
        <v>1128.6345218250069</v>
      </c>
      <c r="Q200" s="26">
        <v>934.80719382748998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4.25" customHeight="1" x14ac:dyDescent="0.25">
      <c r="A201" s="27" t="s">
        <v>769</v>
      </c>
      <c r="B201" s="24"/>
      <c r="C201" s="24"/>
      <c r="D201" s="24"/>
      <c r="E201" s="24"/>
      <c r="F201" s="24"/>
      <c r="G201" s="24">
        <v>1448.4546191138238</v>
      </c>
      <c r="H201" s="24">
        <v>1496.9022074730667</v>
      </c>
      <c r="I201" s="24">
        <v>1502.2475362098182</v>
      </c>
      <c r="J201" s="24">
        <v>1547.05967800594</v>
      </c>
      <c r="K201" s="24">
        <v>1575.1865530390648</v>
      </c>
      <c r="L201" s="24">
        <v>1295.3432849162368</v>
      </c>
      <c r="M201" s="24">
        <v>1790.8</v>
      </c>
      <c r="N201" s="24">
        <v>1993.2751887393351</v>
      </c>
      <c r="O201" s="24">
        <v>2414.3525074540198</v>
      </c>
      <c r="P201" s="24">
        <v>2518.37046924993</v>
      </c>
      <c r="Q201" s="24">
        <v>1825.2021299738722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4.25" customHeight="1" x14ac:dyDescent="0.25">
      <c r="A202" s="27" t="s">
        <v>776</v>
      </c>
      <c r="B202" s="26">
        <v>43.059531300813781</v>
      </c>
      <c r="C202" s="26">
        <v>43.942770549380413</v>
      </c>
      <c r="D202" s="26">
        <v>45.832826530869902</v>
      </c>
      <c r="E202" s="26">
        <v>84.02805410364941</v>
      </c>
      <c r="F202" s="26">
        <v>63.41451687120059</v>
      </c>
      <c r="G202" s="26">
        <v>66.599999999999994</v>
      </c>
      <c r="H202" s="26">
        <v>73.639830640592123</v>
      </c>
      <c r="I202" s="26">
        <v>71.97049735822155</v>
      </c>
      <c r="J202" s="26">
        <v>72.964698057683407</v>
      </c>
      <c r="K202" s="26">
        <v>74.324336677744782</v>
      </c>
      <c r="L202" s="26">
        <v>106.87015803610862</v>
      </c>
      <c r="M202" s="26">
        <v>96.819167405253424</v>
      </c>
      <c r="N202" s="26">
        <v>95.370644403764501</v>
      </c>
      <c r="O202" s="26">
        <v>88.267448914477484</v>
      </c>
      <c r="P202" s="26">
        <v>76.578451328484476</v>
      </c>
      <c r="Q202" s="26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4.25" customHeight="1" x14ac:dyDescent="0.25">
      <c r="A203" s="27" t="s">
        <v>779</v>
      </c>
      <c r="B203" s="24">
        <v>2201</v>
      </c>
      <c r="C203" s="24">
        <v>2687</v>
      </c>
      <c r="D203" s="24">
        <v>4162</v>
      </c>
      <c r="E203" s="24">
        <v>4646</v>
      </c>
      <c r="F203" s="24">
        <v>4404</v>
      </c>
      <c r="G203" s="24">
        <v>4530</v>
      </c>
      <c r="H203" s="24">
        <v>5440</v>
      </c>
      <c r="I203" s="24">
        <v>7171</v>
      </c>
      <c r="J203" s="24">
        <v>6276</v>
      </c>
      <c r="K203" s="24">
        <v>5138</v>
      </c>
      <c r="L203" s="24">
        <v>3922</v>
      </c>
      <c r="M203" s="24">
        <v>2674</v>
      </c>
      <c r="N203" s="24"/>
      <c r="O203" s="24"/>
      <c r="P203" s="24"/>
      <c r="Q203" s="24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4.25" customHeight="1" x14ac:dyDescent="0.25">
      <c r="A204" s="27" t="s">
        <v>785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4.25" customHeight="1" x14ac:dyDescent="0.25">
      <c r="A205" s="27" t="s">
        <v>788</v>
      </c>
      <c r="B205" s="24">
        <v>72.440360008286888</v>
      </c>
      <c r="C205" s="24">
        <v>63.554149802224899</v>
      </c>
      <c r="D205" s="24">
        <v>77.510056401451905</v>
      </c>
      <c r="E205" s="24">
        <v>63.649347317231602</v>
      </c>
      <c r="F205" s="24">
        <v>83.405404698377211</v>
      </c>
      <c r="G205" s="24">
        <v>91.936575597299793</v>
      </c>
      <c r="H205" s="24">
        <v>114.17363131427801</v>
      </c>
      <c r="I205" s="24">
        <v>143.95811527801268</v>
      </c>
      <c r="J205" s="24">
        <v>133.50023200913802</v>
      </c>
      <c r="K205" s="24">
        <v>163.48202430247059</v>
      </c>
      <c r="L205" s="24">
        <v>335.94369814912056</v>
      </c>
      <c r="M205" s="24">
        <v>339.29063751115604</v>
      </c>
      <c r="N205" s="24">
        <v>345.86603350815926</v>
      </c>
      <c r="O205" s="24">
        <v>411.88398047689356</v>
      </c>
      <c r="P205" s="24">
        <v>409.50045372240055</v>
      </c>
      <c r="Q205" s="24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4.25" customHeight="1" x14ac:dyDescent="0.25">
      <c r="A206" s="27" t="s">
        <v>824</v>
      </c>
      <c r="B206" s="26">
        <v>593.06998310393999</v>
      </c>
      <c r="C206" s="26">
        <v>736.64</v>
      </c>
      <c r="D206" s="26">
        <v>914.35</v>
      </c>
      <c r="E206" s="26">
        <v>1108.23</v>
      </c>
      <c r="F206" s="26">
        <v>941.66</v>
      </c>
      <c r="G206" s="26">
        <v>1039.51</v>
      </c>
      <c r="H206" s="26">
        <v>1054.3520781696839</v>
      </c>
      <c r="I206" s="26">
        <v>1372.587783946527</v>
      </c>
      <c r="J206" s="26">
        <v>1304.5808504991639</v>
      </c>
      <c r="K206" s="26">
        <v>1509.3662174400001</v>
      </c>
      <c r="L206" s="26">
        <v>744.85571679999998</v>
      </c>
      <c r="M206" s="26">
        <v>787.51988944000004</v>
      </c>
      <c r="N206" s="26"/>
      <c r="O206" s="26"/>
      <c r="P206" s="26"/>
      <c r="Q206" s="26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3" ht="14.25" customHeight="1" x14ac:dyDescent="0.25">
      <c r="A207" s="27" t="s">
        <v>846</v>
      </c>
      <c r="B207" s="26">
        <v>247</v>
      </c>
      <c r="C207" s="26">
        <v>283.65866568077399</v>
      </c>
      <c r="D207" s="26">
        <v>367.5065993</v>
      </c>
      <c r="E207" s="26">
        <v>439.11094928291999</v>
      </c>
      <c r="F207" s="26">
        <v>345.153605597764</v>
      </c>
      <c r="G207" s="26">
        <v>474.22370736344999</v>
      </c>
      <c r="H207" s="26">
        <v>665.84685971336194</v>
      </c>
      <c r="I207" s="26">
        <v>824.74810337186807</v>
      </c>
      <c r="J207" s="26">
        <v>937.16075886490705</v>
      </c>
      <c r="K207" s="26">
        <v>902.82142581740106</v>
      </c>
      <c r="L207" s="26">
        <v>825.25652591343407</v>
      </c>
      <c r="M207" s="26">
        <v>769.13600173432303</v>
      </c>
      <c r="N207" s="26">
        <v>841.32883068113802</v>
      </c>
      <c r="O207" s="26">
        <v>957.35915487679597</v>
      </c>
      <c r="P207" s="26">
        <v>817.38319351845303</v>
      </c>
      <c r="Q207" s="26">
        <v>652.58219914674908</v>
      </c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4.25" customHeight="1" x14ac:dyDescent="0.25">
      <c r="A208" s="25" t="s">
        <v>848</v>
      </c>
      <c r="B208" s="24"/>
      <c r="C208" s="24"/>
      <c r="D208" s="24"/>
      <c r="E208" s="24"/>
      <c r="F208" s="24">
        <v>463.2</v>
      </c>
      <c r="G208" s="24">
        <v>715.59137144557405</v>
      </c>
      <c r="H208" s="24">
        <v>1024.18838719822</v>
      </c>
      <c r="I208" s="24">
        <v>943.94604959965295</v>
      </c>
      <c r="J208" s="24">
        <v>949.48916140610402</v>
      </c>
      <c r="K208" s="24">
        <v>992.32006818092702</v>
      </c>
      <c r="L208" s="24">
        <v>454.09670367284201</v>
      </c>
      <c r="M208" s="24">
        <v>372.44051306816601</v>
      </c>
      <c r="N208" s="24">
        <v>259.92207231999998</v>
      </c>
      <c r="O208" s="24"/>
      <c r="P208" s="24"/>
      <c r="Q208" s="24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</row>
    <row r="209" spans="1:33" ht="13.5" customHeight="1" x14ac:dyDescent="0.2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25">
      <c r="A210" s="59" t="s">
        <v>857</v>
      </c>
      <c r="B210" s="59"/>
      <c r="C210" s="59"/>
      <c r="D210" s="59"/>
      <c r="E210" s="59"/>
      <c r="F210" s="59"/>
      <c r="G210" s="59"/>
      <c r="H210" s="59"/>
      <c r="I210" s="59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25">
      <c r="A211" s="21" t="s">
        <v>858</v>
      </c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25">
      <c r="A212" s="59" t="s">
        <v>859</v>
      </c>
      <c r="B212" s="59"/>
      <c r="C212" s="59"/>
      <c r="D212" s="59"/>
      <c r="E212" s="59"/>
      <c r="F212" s="59"/>
      <c r="G212" s="59"/>
      <c r="H212" s="59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25">
      <c r="A213" s="64" t="s">
        <v>860</v>
      </c>
      <c r="B213" s="64"/>
      <c r="C213" s="64"/>
      <c r="D213" s="64"/>
      <c r="E213" s="64"/>
      <c r="F213" s="64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25">
      <c r="A214" s="59" t="s">
        <v>869</v>
      </c>
      <c r="B214" s="59"/>
      <c r="C214" s="59"/>
      <c r="D214" s="59"/>
      <c r="E214" s="59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5" customHeight="1" x14ac:dyDescent="0.25">
      <c r="A215" s="20" t="s">
        <v>883</v>
      </c>
      <c r="B215" s="36">
        <f>Trans_cr!B215</f>
        <v>548.03073883250033</v>
      </c>
      <c r="C215" s="36">
        <f>Trans_cr!C215</f>
        <v>610.14501422939065</v>
      </c>
      <c r="D215" s="36">
        <f>Trans_cr!D215</f>
        <v>734.37791162853648</v>
      </c>
      <c r="E215" s="36">
        <f>Trans_cr!E215</f>
        <v>865.51773782286239</v>
      </c>
      <c r="F215" s="36">
        <f>Trans_cr!F215</f>
        <v>675.92919049787145</v>
      </c>
      <c r="G215" s="36">
        <f>Trans_cr!G215</f>
        <v>788.65347496454626</v>
      </c>
      <c r="H215" s="36">
        <f>Trans_cr!H215</f>
        <v>862.61553267148304</v>
      </c>
      <c r="I215" s="36">
        <f>Trans_cr!I215</f>
        <v>877.64687513282922</v>
      </c>
      <c r="J215" s="36">
        <f>Trans_cr!J215</f>
        <v>915.14309958380841</v>
      </c>
      <c r="K215" s="36">
        <f>Trans_cr!K215</f>
        <v>944.20609099374872</v>
      </c>
      <c r="L215" s="36">
        <f>Trans_cr!L215</f>
        <v>857.67694067720481</v>
      </c>
      <c r="M215" s="36">
        <f>Trans_cr!M215</f>
        <v>819.73021558857454</v>
      </c>
      <c r="N215" s="36">
        <f>Trans_cr!N215</f>
        <v>902.36835437584784</v>
      </c>
      <c r="O215" s="36">
        <f>Trans_cr!O215</f>
        <v>990.70960705819346</v>
      </c>
      <c r="P215" s="36">
        <f>Trans_cr!P215</f>
        <v>991.29925074955236</v>
      </c>
      <c r="Q215" s="36">
        <f>Trans_cr!Q215</f>
        <v>0</v>
      </c>
    </row>
    <row r="216" spans="1:33" ht="14.5" customHeight="1" x14ac:dyDescent="0.25">
      <c r="A216" s="20" t="s">
        <v>882</v>
      </c>
      <c r="B216" s="36">
        <f t="shared" ref="B216:Q216" si="0">(SUM(B6:B208)-B68)/1000</f>
        <v>650.2539584479689</v>
      </c>
      <c r="C216" s="36">
        <f t="shared" si="0"/>
        <v>717.43835064692496</v>
      </c>
      <c r="D216" s="36">
        <f t="shared" si="0"/>
        <v>854.93952225601527</v>
      </c>
      <c r="E216" s="36">
        <f t="shared" si="0"/>
        <v>983.75754911825334</v>
      </c>
      <c r="F216" s="36">
        <f t="shared" si="0"/>
        <v>769.01142820797804</v>
      </c>
      <c r="G216" s="36">
        <f t="shared" si="0"/>
        <v>902.63356037381459</v>
      </c>
      <c r="H216" s="36">
        <f t="shared" si="0"/>
        <v>1020.8444953538286</v>
      </c>
      <c r="I216" s="36">
        <f t="shared" si="0"/>
        <v>1051.4166520587009</v>
      </c>
      <c r="J216" s="36">
        <f t="shared" si="0"/>
        <v>1078.5805875934448</v>
      </c>
      <c r="K216" s="36">
        <f t="shared" si="0"/>
        <v>1104.865889535889</v>
      </c>
      <c r="L216" s="36">
        <f t="shared" si="0"/>
        <v>997.33408383534481</v>
      </c>
      <c r="M216" s="36">
        <f t="shared" si="0"/>
        <v>951.9040807048508</v>
      </c>
      <c r="N216" s="36">
        <f t="shared" si="0"/>
        <v>1033.6462457883902</v>
      </c>
      <c r="O216" s="36">
        <f t="shared" si="0"/>
        <v>1148.5342276321253</v>
      </c>
      <c r="P216" s="36">
        <f t="shared" si="0"/>
        <v>1129.4496293962384</v>
      </c>
      <c r="Q216" s="36">
        <f t="shared" si="0"/>
        <v>871.80166764988985</v>
      </c>
    </row>
  </sheetData>
  <mergeCells count="6">
    <mergeCell ref="A214:E214"/>
    <mergeCell ref="A213:F213"/>
    <mergeCell ref="A1:M1"/>
    <mergeCell ref="A210:I210"/>
    <mergeCell ref="A212:H212"/>
    <mergeCell ref="A4:B4"/>
  </mergeCells>
  <pageMargins left="0.39" right="0.39" top="0.39" bottom="0.39" header="0.39" footer="0.39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13BB-EE8F-4F8D-8107-68FBB225A454}">
  <dimension ref="A1:AG215"/>
  <sheetViews>
    <sheetView showGridLines="0" workbookViewId="0">
      <pane xSplit="1" ySplit="5" topLeftCell="G73" activePane="bottomRight" state="frozen"/>
      <selection pane="topRight"/>
      <selection pane="bottomLeft"/>
      <selection pane="bottomRight" activeCell="Q146" sqref="Q146"/>
    </sheetView>
  </sheetViews>
  <sheetFormatPr defaultColWidth="10.1796875" defaultRowHeight="14.5" customHeight="1" x14ac:dyDescent="0.25"/>
  <cols>
    <col min="1" max="1" width="34" style="20" customWidth="1"/>
    <col min="2" max="3" width="10.26953125" style="20" customWidth="1"/>
    <col min="4" max="4" width="9.7265625" style="20" customWidth="1"/>
    <col min="5" max="5" width="11.1796875" style="20" customWidth="1"/>
    <col min="6" max="8" width="10.26953125" style="20" customWidth="1"/>
    <col min="9" max="16" width="9.7265625" style="20" customWidth="1"/>
    <col min="17" max="17" width="8.81640625" style="20" customWidth="1"/>
    <col min="18" max="18" width="9.453125" style="20" customWidth="1"/>
    <col min="19" max="21" width="10.26953125" style="20" customWidth="1"/>
    <col min="22" max="22" width="9.453125" style="20" customWidth="1"/>
    <col min="23" max="25" width="10.26953125" style="20" customWidth="1"/>
    <col min="26" max="28" width="11.54296875" style="20" customWidth="1"/>
    <col min="29" max="29" width="10.26953125" style="20" customWidth="1"/>
    <col min="30" max="33" width="11.54296875" style="20" customWidth="1"/>
    <col min="34" max="16384" width="10.1796875" style="20"/>
  </cols>
  <sheetData>
    <row r="1" spans="1:33" ht="19.5" customHeight="1" x14ac:dyDescent="0.25">
      <c r="A1" s="58" t="s">
        <v>877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25">
      <c r="A6" s="28" t="s">
        <v>19</v>
      </c>
      <c r="B6" s="26"/>
      <c r="C6" s="26"/>
      <c r="D6" s="26"/>
      <c r="E6" s="26">
        <v>16.7</v>
      </c>
      <c r="F6" s="26">
        <v>35.851163069999991</v>
      </c>
      <c r="G6" s="26">
        <v>74.9990610097</v>
      </c>
      <c r="H6" s="26">
        <v>85.157373254600003</v>
      </c>
      <c r="I6" s="26">
        <v>101.72088840372521</v>
      </c>
      <c r="J6" s="26">
        <v>137.68454069195448</v>
      </c>
      <c r="K6" s="26">
        <v>108.895755892618</v>
      </c>
      <c r="L6" s="26">
        <v>79.407522617639529</v>
      </c>
      <c r="M6" s="26">
        <v>48.756379125053698</v>
      </c>
      <c r="N6" s="26">
        <v>1.610783712963975</v>
      </c>
      <c r="O6" s="26">
        <v>27.930612561175501</v>
      </c>
      <c r="P6" s="26">
        <v>72.483443058444692</v>
      </c>
      <c r="Q6" s="26">
        <v>64.548067050472397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25">
      <c r="A7" s="27" t="s">
        <v>24</v>
      </c>
      <c r="B7" s="24">
        <v>853.91994111140502</v>
      </c>
      <c r="C7" s="24">
        <v>1012.100841258821</v>
      </c>
      <c r="D7" s="24">
        <v>1378.3250958319682</v>
      </c>
      <c r="E7" s="24">
        <v>1714.6</v>
      </c>
      <c r="F7" s="24">
        <v>1828.2724058361302</v>
      </c>
      <c r="G7" s="24">
        <v>1610.8402683896086</v>
      </c>
      <c r="H7" s="24">
        <v>1632.1676121525284</v>
      </c>
      <c r="I7" s="24">
        <v>1463.1677939946994</v>
      </c>
      <c r="J7" s="24">
        <v>1473.3142986227069</v>
      </c>
      <c r="K7" s="24">
        <v>1699.7899096095871</v>
      </c>
      <c r="L7" s="24">
        <v>1499.4540498141107</v>
      </c>
      <c r="M7" s="24">
        <v>1692.6410607465177</v>
      </c>
      <c r="N7" s="24">
        <v>1943.2420837882275</v>
      </c>
      <c r="O7" s="24">
        <v>2185.7265447008281</v>
      </c>
      <c r="P7" s="24">
        <v>2328.5980577299838</v>
      </c>
      <c r="Q7" s="24">
        <v>1134.1763004714435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25">
      <c r="A8" s="27" t="s">
        <v>26</v>
      </c>
      <c r="B8" s="26">
        <v>183.99999999999145</v>
      </c>
      <c r="C8" s="26">
        <v>220.00000000000998</v>
      </c>
      <c r="D8" s="26">
        <v>218.57947632543252</v>
      </c>
      <c r="E8" s="26">
        <v>322.51128720067265</v>
      </c>
      <c r="F8" s="26">
        <v>246.17909764640208</v>
      </c>
      <c r="G8" s="26">
        <v>220</v>
      </c>
      <c r="H8" s="26">
        <v>209.38619865351188</v>
      </c>
      <c r="I8" s="26">
        <v>217.1754492574525</v>
      </c>
      <c r="J8" s="26">
        <v>249.59068730936875</v>
      </c>
      <c r="K8" s="26">
        <v>257.7919883186388</v>
      </c>
      <c r="L8" s="26">
        <v>311.25407141523613</v>
      </c>
      <c r="M8" s="26">
        <v>208.71776003404673</v>
      </c>
      <c r="N8" s="26">
        <v>141.17009014575277</v>
      </c>
      <c r="O8" s="26">
        <v>168.49174475175141</v>
      </c>
      <c r="P8" s="26">
        <v>112.42816536476481</v>
      </c>
      <c r="Q8" s="26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25">
      <c r="A9" s="27" t="s">
        <v>29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1897.1</v>
      </c>
      <c r="Q9" s="24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25">
      <c r="A10" s="27" t="s">
        <v>46</v>
      </c>
      <c r="B10" s="26">
        <v>88.235669479999999</v>
      </c>
      <c r="C10" s="26">
        <v>74.902675439999996</v>
      </c>
      <c r="D10" s="26">
        <v>224.94682868000001</v>
      </c>
      <c r="E10" s="26">
        <v>284.92460136</v>
      </c>
      <c r="F10" s="26">
        <v>534.1</v>
      </c>
      <c r="G10" s="26">
        <v>719.06674808000002</v>
      </c>
      <c r="H10" s="26">
        <v>646.47086053992791</v>
      </c>
      <c r="I10" s="26">
        <v>706.4652302559789</v>
      </c>
      <c r="J10" s="26">
        <v>1233.7194998194282</v>
      </c>
      <c r="K10" s="26">
        <v>1589.03116190835</v>
      </c>
      <c r="L10" s="26">
        <v>1162.7144231106602</v>
      </c>
      <c r="M10" s="26">
        <v>622.81634081101208</v>
      </c>
      <c r="N10" s="26">
        <v>880.40664642521699</v>
      </c>
      <c r="O10" s="26">
        <v>543.93233878845194</v>
      </c>
      <c r="P10" s="26">
        <v>384.04391671025064</v>
      </c>
      <c r="Q10" s="26">
        <v>16.21303762859684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25">
      <c r="A11" s="27" t="s">
        <v>48</v>
      </c>
      <c r="B11" s="24">
        <v>85.89665222222223</v>
      </c>
      <c r="C11" s="24">
        <v>107.36774962962963</v>
      </c>
      <c r="D11" s="24">
        <v>114.96259259259259</v>
      </c>
      <c r="E11" s="24">
        <v>109.02074074074073</v>
      </c>
      <c r="F11" s="24">
        <v>93.76</v>
      </c>
      <c r="G11" s="24">
        <v>99.399174444444427</v>
      </c>
      <c r="H11" s="24">
        <v>111.7410174074074</v>
      </c>
      <c r="I11" s="24">
        <v>112.78407492592592</v>
      </c>
      <c r="J11" s="24">
        <v>121.73459666666666</v>
      </c>
      <c r="K11" s="24">
        <v>136.05445961064677</v>
      </c>
      <c r="L11" s="24">
        <v>134.07553659259258</v>
      </c>
      <c r="M11" s="24">
        <v>136.22458837981478</v>
      </c>
      <c r="N11" s="24">
        <v>140.56034177147362</v>
      </c>
      <c r="O11" s="24">
        <v>117.97390877486072</v>
      </c>
      <c r="P11" s="24">
        <v>168.05595288518518</v>
      </c>
      <c r="Q11" s="24">
        <v>48.518490382019252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25">
      <c r="A12" s="27" t="s">
        <v>52</v>
      </c>
      <c r="B12" s="26">
        <v>309.45418592592591</v>
      </c>
      <c r="C12" s="26">
        <v>326.74968740740741</v>
      </c>
      <c r="D12" s="26">
        <v>337.88107074074071</v>
      </c>
      <c r="E12" s="26">
        <v>333.96555555555551</v>
      </c>
      <c r="F12" s="26">
        <v>305.1155825925926</v>
      </c>
      <c r="G12" s="26">
        <v>297.74140851851848</v>
      </c>
      <c r="H12" s="26">
        <v>311.76765148148144</v>
      </c>
      <c r="I12" s="26">
        <v>319.00055407407405</v>
      </c>
      <c r="J12" s="26">
        <v>298.60575703703699</v>
      </c>
      <c r="K12" s="26">
        <v>708.27980184293051</v>
      </c>
      <c r="L12" s="26">
        <v>709.95096963132301</v>
      </c>
      <c r="M12" s="26">
        <v>752.67042980719305</v>
      </c>
      <c r="N12" s="26">
        <v>736.66948561217487</v>
      </c>
      <c r="O12" s="26">
        <v>775.0154507544961</v>
      </c>
      <c r="P12" s="26">
        <v>908.83463455147478</v>
      </c>
      <c r="Q12" s="26">
        <v>386.15845596930257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25">
      <c r="A13" s="27" t="s">
        <v>56</v>
      </c>
      <c r="B13" s="24">
        <v>2729.1</v>
      </c>
      <c r="C13" s="24">
        <v>3351.3</v>
      </c>
      <c r="D13" s="24">
        <v>4325.1913919352</v>
      </c>
      <c r="E13" s="24">
        <v>4664.0696199855902</v>
      </c>
      <c r="F13" s="24">
        <v>3988.85496444718</v>
      </c>
      <c r="G13" s="24">
        <v>4989.2104241083298</v>
      </c>
      <c r="H13" s="24">
        <v>5430.9528563942204</v>
      </c>
      <c r="I13" s="24">
        <v>5013.7288063776996</v>
      </c>
      <c r="J13" s="24">
        <v>4524.6422193303806</v>
      </c>
      <c r="K13" s="24">
        <v>4960.0450511169201</v>
      </c>
      <c r="L13" s="24">
        <v>4926.9547929436194</v>
      </c>
      <c r="M13" s="24">
        <v>4966.9106426025155</v>
      </c>
      <c r="N13" s="24">
        <v>5369.6176959228096</v>
      </c>
      <c r="O13" s="24">
        <v>5562.8078283251307</v>
      </c>
      <c r="P13" s="24">
        <v>5240.6627367767096</v>
      </c>
      <c r="Q13" s="24">
        <v>1615.6136250217901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25">
      <c r="A14" s="27" t="s">
        <v>58</v>
      </c>
      <c r="B14" s="26">
        <v>222.71809356110327</v>
      </c>
      <c r="C14" s="26">
        <v>369.83761704629899</v>
      </c>
      <c r="D14" s="26">
        <v>483.90955788951203</v>
      </c>
      <c r="E14" s="26">
        <v>517.56659217948993</v>
      </c>
      <c r="F14" s="26">
        <v>530.000485188639</v>
      </c>
      <c r="G14" s="26">
        <v>645.7131614879579</v>
      </c>
      <c r="H14" s="26">
        <v>722.39938106166403</v>
      </c>
      <c r="I14" s="26">
        <v>817.45208603501294</v>
      </c>
      <c r="J14" s="26">
        <v>880.39148602342391</v>
      </c>
      <c r="K14" s="26">
        <v>965.842938391144</v>
      </c>
      <c r="L14" s="26">
        <v>935.82038785466898</v>
      </c>
      <c r="M14" s="26">
        <v>1016.5065974064989</v>
      </c>
      <c r="N14" s="26">
        <v>1203.7059011363381</v>
      </c>
      <c r="O14" s="26">
        <v>1329.041860494217</v>
      </c>
      <c r="P14" s="26">
        <v>1527.9683042001859</v>
      </c>
      <c r="Q14" s="26">
        <v>289.88795045139096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25">
      <c r="A15" s="27" t="s">
        <v>59</v>
      </c>
      <c r="B15" s="24">
        <v>1097.4616231761747</v>
      </c>
      <c r="C15" s="24">
        <v>1064.1158908176699</v>
      </c>
      <c r="D15" s="24">
        <v>1212.5139664804469</v>
      </c>
      <c r="E15" s="24">
        <v>1351.340782122905</v>
      </c>
      <c r="F15" s="24">
        <v>1221.7318435754189</v>
      </c>
      <c r="G15" s="24">
        <v>1250.9497206703911</v>
      </c>
      <c r="H15" s="24">
        <v>1351.2849162011173</v>
      </c>
      <c r="I15" s="24">
        <v>1402.2346368715082</v>
      </c>
      <c r="J15" s="24">
        <v>1495.2217754189944</v>
      </c>
      <c r="K15" s="24">
        <v>1605.4750491620111</v>
      </c>
      <c r="L15" s="24">
        <v>1649.8477363128491</v>
      </c>
      <c r="M15" s="24">
        <v>1757</v>
      </c>
      <c r="N15" s="24">
        <v>1854.6017674222292</v>
      </c>
      <c r="O15" s="24">
        <v>2032.6337006657948</v>
      </c>
      <c r="P15" s="24">
        <v>2104.0240511005545</v>
      </c>
      <c r="Q15" s="24">
        <v>1072.5765990734308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25">
      <c r="A16" s="27" t="s">
        <v>61</v>
      </c>
      <c r="B16" s="26">
        <v>16750.093383366337</v>
      </c>
      <c r="C16" s="26">
        <v>17538.444310237082</v>
      </c>
      <c r="D16" s="26">
        <v>21773.880722725964</v>
      </c>
      <c r="E16" s="26">
        <v>23986.303782692015</v>
      </c>
      <c r="F16" s="26">
        <v>24566.257762620658</v>
      </c>
      <c r="G16" s="26">
        <v>28472.417850502534</v>
      </c>
      <c r="H16" s="26">
        <v>31582.197320229228</v>
      </c>
      <c r="I16" s="26">
        <v>31556.586837805702</v>
      </c>
      <c r="J16" s="26">
        <v>30617.136814965215</v>
      </c>
      <c r="K16" s="26">
        <v>33569.197555282233</v>
      </c>
      <c r="L16" s="26">
        <v>34269.44576366416</v>
      </c>
      <c r="M16" s="26">
        <v>37019.027968408875</v>
      </c>
      <c r="N16" s="26">
        <v>41747.384106558566</v>
      </c>
      <c r="O16" s="26">
        <v>45098.238690650149</v>
      </c>
      <c r="P16" s="26">
        <v>45729.128258067409</v>
      </c>
      <c r="Q16" s="26">
        <v>25504.516885038745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25">
      <c r="A17" s="27" t="s">
        <v>62</v>
      </c>
      <c r="B17" s="24">
        <v>16227.317678035195</v>
      </c>
      <c r="C17" s="24">
        <v>16517</v>
      </c>
      <c r="D17" s="24">
        <v>18556.544292771399</v>
      </c>
      <c r="E17" s="24">
        <v>21629.974579298025</v>
      </c>
      <c r="F17" s="24">
        <v>19168.123605163666</v>
      </c>
      <c r="G17" s="24">
        <v>18750.719425541127</v>
      </c>
      <c r="H17" s="24">
        <v>19791.155302516221</v>
      </c>
      <c r="I17" s="24">
        <v>18931.099755939867</v>
      </c>
      <c r="J17" s="24">
        <v>20220.585575110836</v>
      </c>
      <c r="K17" s="24">
        <v>20913.136937044066</v>
      </c>
      <c r="L17" s="24">
        <v>18291.804248043278</v>
      </c>
      <c r="M17" s="24">
        <v>19243.923362628804</v>
      </c>
      <c r="N17" s="24">
        <v>20333.26637886561</v>
      </c>
      <c r="O17" s="24">
        <v>23233.291241071471</v>
      </c>
      <c r="P17" s="24">
        <v>22982.53926490805</v>
      </c>
      <c r="Q17" s="24">
        <v>13880.755889427204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25">
      <c r="A18" s="27" t="s">
        <v>64</v>
      </c>
      <c r="B18" s="26">
        <v>77.665000000000006</v>
      </c>
      <c r="C18" s="26">
        <v>116.93899999999999</v>
      </c>
      <c r="D18" s="26">
        <v>177.77500000000001</v>
      </c>
      <c r="E18" s="26">
        <v>191.24700000000001</v>
      </c>
      <c r="F18" s="26">
        <v>378.66699999999997</v>
      </c>
      <c r="G18" s="26">
        <v>657.36</v>
      </c>
      <c r="H18" s="26">
        <v>1287.3309999999999</v>
      </c>
      <c r="I18" s="26">
        <v>2433.3380000000002</v>
      </c>
      <c r="J18" s="26">
        <v>2365</v>
      </c>
      <c r="K18" s="26">
        <v>2431.5329999999999</v>
      </c>
      <c r="L18" s="26">
        <v>2309.4850000000001</v>
      </c>
      <c r="M18" s="26">
        <v>2713.7890000000002</v>
      </c>
      <c r="N18" s="26">
        <v>3011.7809999999999</v>
      </c>
      <c r="O18" s="26">
        <v>2634.163</v>
      </c>
      <c r="P18" s="26">
        <v>1791.5139999999999</v>
      </c>
      <c r="Q18" s="26">
        <v>304.185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25">
      <c r="A19" s="27" t="s">
        <v>66</v>
      </c>
      <c r="B19" s="24">
        <v>2070.5068849999998</v>
      </c>
      <c r="C19" s="24">
        <v>2056.4299999999998</v>
      </c>
      <c r="D19" s="24">
        <v>2187.21</v>
      </c>
      <c r="E19" s="24">
        <v>2143.7545626000001</v>
      </c>
      <c r="F19" s="24">
        <v>2014.164</v>
      </c>
      <c r="G19" s="24">
        <v>2146.79</v>
      </c>
      <c r="H19" s="24">
        <v>2141.5880000000002</v>
      </c>
      <c r="I19" s="24">
        <v>2311.3820000000001</v>
      </c>
      <c r="J19" s="24">
        <v>2284.6680000000001</v>
      </c>
      <c r="K19" s="24">
        <v>2316.3733860000002</v>
      </c>
      <c r="L19" s="24">
        <v>2537.3259710000002</v>
      </c>
      <c r="M19" s="24">
        <v>3074.4712</v>
      </c>
      <c r="N19" s="24">
        <v>2930.2078299999989</v>
      </c>
      <c r="O19" s="24">
        <v>3727.5650779999992</v>
      </c>
      <c r="P19" s="24">
        <v>4125.4576669999942</v>
      </c>
      <c r="Q19" s="24">
        <v>1002.0463999999999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25">
      <c r="A20" s="27" t="s">
        <v>68</v>
      </c>
      <c r="B20" s="26">
        <v>919.79812624113561</v>
      </c>
      <c r="C20" s="26">
        <v>1047.693327925532</v>
      </c>
      <c r="D20" s="26">
        <v>1105.0531914893618</v>
      </c>
      <c r="E20" s="26">
        <v>1165.9574468085104</v>
      </c>
      <c r="F20" s="26">
        <v>1118.0851063829787</v>
      </c>
      <c r="G20" s="26">
        <v>1361.7021276595744</v>
      </c>
      <c r="H20" s="26">
        <v>1034.5744680851064</v>
      </c>
      <c r="I20" s="26">
        <v>1059.0425531914893</v>
      </c>
      <c r="J20" s="26">
        <v>1175</v>
      </c>
      <c r="K20" s="26">
        <v>1207.9787234042553</v>
      </c>
      <c r="L20" s="26">
        <v>1574.5</v>
      </c>
      <c r="M20" s="26">
        <v>3845.7446808510635</v>
      </c>
      <c r="N20" s="26">
        <v>3642.127659574468</v>
      </c>
      <c r="O20" s="26">
        <v>4339.0957446808507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25">
      <c r="A21" s="27" t="s">
        <v>72</v>
      </c>
      <c r="B21" s="24">
        <v>70</v>
      </c>
      <c r="C21" s="24">
        <v>80.335573096427922</v>
      </c>
      <c r="D21" s="24">
        <v>76.410765686837252</v>
      </c>
      <c r="E21" s="24">
        <v>74.563880619232847</v>
      </c>
      <c r="F21" s="24">
        <v>69.646009460087868</v>
      </c>
      <c r="G21" s="24">
        <v>81.221254109480881</v>
      </c>
      <c r="H21" s="24">
        <v>86.750397096728804</v>
      </c>
      <c r="I21" s="24">
        <v>102.8020641599516</v>
      </c>
      <c r="J21" s="24">
        <v>128.61387001987805</v>
      </c>
      <c r="K21" s="24">
        <v>153.27678982194666</v>
      </c>
      <c r="L21" s="24">
        <v>149.6085348428588</v>
      </c>
      <c r="M21" s="24">
        <v>213.53792514917177</v>
      </c>
      <c r="N21" s="24">
        <v>340.83515343428274</v>
      </c>
      <c r="O21" s="24">
        <v>353.29497657929232</v>
      </c>
      <c r="P21" s="24">
        <v>388.42696241540511</v>
      </c>
      <c r="Q21" s="24">
        <v>216.95763186943057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25">
      <c r="A22" s="27" t="s">
        <v>74</v>
      </c>
      <c r="B22" s="26">
        <v>897.49055077946991</v>
      </c>
      <c r="C22" s="26">
        <v>1060.5761827399999</v>
      </c>
      <c r="D22" s="26">
        <v>1190.78</v>
      </c>
      <c r="E22" s="26">
        <v>1195.8923944749999</v>
      </c>
      <c r="F22" s="26">
        <v>1072.8160815850001</v>
      </c>
      <c r="G22" s="26">
        <v>1038.309000705</v>
      </c>
      <c r="H22" s="26">
        <v>970.55724478000002</v>
      </c>
      <c r="I22" s="26">
        <v>928.89546404999999</v>
      </c>
      <c r="J22" s="26">
        <v>969.41841173</v>
      </c>
      <c r="K22" s="26">
        <v>886.81312870527995</v>
      </c>
      <c r="L22" s="26">
        <v>947.33207368499995</v>
      </c>
      <c r="M22" s="26">
        <v>1038.3016676249999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25">
      <c r="A23" s="27" t="s">
        <v>79</v>
      </c>
      <c r="B23" s="24">
        <v>253.1</v>
      </c>
      <c r="C23" s="24">
        <v>286.3</v>
      </c>
      <c r="D23" s="24">
        <v>323.60000000000002</v>
      </c>
      <c r="E23" s="24">
        <v>362.9</v>
      </c>
      <c r="F23" s="24">
        <v>369.8</v>
      </c>
      <c r="G23" s="24">
        <v>440.4</v>
      </c>
      <c r="H23" s="24">
        <v>486.7</v>
      </c>
      <c r="I23" s="24">
        <v>684.7</v>
      </c>
      <c r="J23" s="24">
        <v>791.4</v>
      </c>
      <c r="K23" s="24">
        <v>867.6</v>
      </c>
      <c r="L23" s="24">
        <v>728.7</v>
      </c>
      <c r="M23" s="24">
        <v>710.6</v>
      </c>
      <c r="N23" s="24">
        <v>800.9</v>
      </c>
      <c r="O23" s="24">
        <v>883.3</v>
      </c>
      <c r="P23" s="24">
        <v>901.3</v>
      </c>
      <c r="Q23" s="24">
        <v>354.8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25">
      <c r="A24" s="27" t="s">
        <v>80</v>
      </c>
      <c r="B24" s="26">
        <v>9840.8959031766717</v>
      </c>
      <c r="C24" s="26">
        <v>10315.115605269606</v>
      </c>
      <c r="D24" s="26">
        <v>11014.884928319634</v>
      </c>
      <c r="E24" s="26">
        <v>12019.8</v>
      </c>
      <c r="F24" s="26">
        <v>11461.111581678493</v>
      </c>
      <c r="G24" s="26">
        <v>11392.846079365072</v>
      </c>
      <c r="H24" s="26">
        <v>12749.729634334404</v>
      </c>
      <c r="I24" s="26">
        <v>12498.094708765537</v>
      </c>
      <c r="J24" s="26">
        <v>13384.40711511574</v>
      </c>
      <c r="K24" s="26">
        <v>13918.179985346778</v>
      </c>
      <c r="L24" s="26">
        <v>7865.0931121694575</v>
      </c>
      <c r="M24" s="26">
        <v>7647.8195179950553</v>
      </c>
      <c r="N24" s="26">
        <v>8396.027420042521</v>
      </c>
      <c r="O24" s="26">
        <v>8879.1428883150329</v>
      </c>
      <c r="P24" s="26">
        <v>8861.3344345508831</v>
      </c>
      <c r="Q24" s="26">
        <v>6583.2134833453019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25">
      <c r="A25" s="27" t="s">
        <v>99</v>
      </c>
      <c r="B25" s="26">
        <v>213.60926686970379</v>
      </c>
      <c r="C25" s="26">
        <v>260.07620778912349</v>
      </c>
      <c r="D25" s="26">
        <v>288.635634111603</v>
      </c>
      <c r="E25" s="26">
        <v>278.48073904134048</v>
      </c>
      <c r="F25" s="26">
        <v>256.24900278666297</v>
      </c>
      <c r="G25" s="26">
        <v>264.46697548779048</v>
      </c>
      <c r="H25" s="26">
        <v>247.6</v>
      </c>
      <c r="I25" s="26">
        <v>297.70018505154297</v>
      </c>
      <c r="J25" s="26">
        <v>350.97914006715399</v>
      </c>
      <c r="K25" s="26">
        <v>379.57807105355249</v>
      </c>
      <c r="L25" s="26">
        <v>371.55972421441447</v>
      </c>
      <c r="M25" s="26">
        <v>390.79032901909102</v>
      </c>
      <c r="N25" s="26">
        <v>426.71071391002397</v>
      </c>
      <c r="O25" s="26">
        <v>478.9000402872295</v>
      </c>
      <c r="P25" s="26">
        <v>526.67426191592199</v>
      </c>
      <c r="Q25" s="26">
        <v>245.374694751948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25">
      <c r="A26" s="27" t="s">
        <v>102</v>
      </c>
      <c r="B26" s="24">
        <v>103.41230004583727</v>
      </c>
      <c r="C26" s="24">
        <v>116.36297513583418</v>
      </c>
      <c r="D26" s="24">
        <v>206.76353583076548</v>
      </c>
      <c r="E26" s="24">
        <v>236.61208564238029</v>
      </c>
      <c r="F26" s="24">
        <v>131.76454724738059</v>
      </c>
      <c r="G26" s="24">
        <v>149.32671140537209</v>
      </c>
      <c r="H26" s="24">
        <v>179.8</v>
      </c>
      <c r="I26" s="24">
        <v>169.88193754012505</v>
      </c>
      <c r="J26" s="24">
        <v>189.24189346611641</v>
      </c>
      <c r="K26" s="24">
        <v>151.34398109871256</v>
      </c>
      <c r="L26" s="24">
        <v>140.95204862210144</v>
      </c>
      <c r="M26" s="24">
        <v>123.43774365388136</v>
      </c>
      <c r="N26" s="24">
        <v>150.22928789153968</v>
      </c>
      <c r="O26" s="24">
        <v>162.47135729381083</v>
      </c>
      <c r="P26" s="24">
        <v>239.64839147436902</v>
      </c>
      <c r="Q26" s="2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25">
      <c r="A27" s="27" t="s">
        <v>105</v>
      </c>
      <c r="B27" s="26"/>
      <c r="C27" s="26">
        <v>494.6</v>
      </c>
      <c r="D27" s="26">
        <v>568.66270954498884</v>
      </c>
      <c r="E27" s="26">
        <v>430.52595888326402</v>
      </c>
      <c r="F27" s="26">
        <v>366.14530936492503</v>
      </c>
      <c r="G27" s="26">
        <v>442.43106986697717</v>
      </c>
      <c r="H27" s="26">
        <v>493.02102629471199</v>
      </c>
      <c r="I27" s="26">
        <v>440.81203055765548</v>
      </c>
      <c r="J27" s="26">
        <v>439.07524138145868</v>
      </c>
      <c r="K27" s="26">
        <v>401.05895952577748</v>
      </c>
      <c r="L27" s="26">
        <v>369.70205537697603</v>
      </c>
      <c r="M27" s="26">
        <v>440.47840715490662</v>
      </c>
      <c r="N27" s="26">
        <v>512.94169762471495</v>
      </c>
      <c r="O27" s="26">
        <v>583.39769464084634</v>
      </c>
      <c r="P27" s="26">
        <v>600.69386763865828</v>
      </c>
      <c r="Q27" s="26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25">
      <c r="A28" s="27" t="s">
        <v>109</v>
      </c>
      <c r="B28" s="24"/>
      <c r="C28" s="24">
        <v>23</v>
      </c>
      <c r="D28" s="24">
        <v>28.290981665507211</v>
      </c>
      <c r="E28" s="24">
        <v>36.521432901339843</v>
      </c>
      <c r="F28" s="24">
        <v>42.093980451986688</v>
      </c>
      <c r="G28" s="24">
        <v>40.150577884570261</v>
      </c>
      <c r="H28" s="24">
        <v>47.081075937631326</v>
      </c>
      <c r="I28" s="24">
        <v>61.417753261748366</v>
      </c>
      <c r="J28" s="24">
        <v>83.234831498816192</v>
      </c>
      <c r="K28" s="24">
        <v>83.88710464576053</v>
      </c>
      <c r="L28" s="24">
        <v>93.786796595287569</v>
      </c>
      <c r="M28" s="24">
        <v>91.546911761300208</v>
      </c>
      <c r="N28" s="24">
        <v>105.01781205594895</v>
      </c>
      <c r="O28" s="24">
        <v>102.94817756085659</v>
      </c>
      <c r="P28" s="24">
        <v>119.70826544753814</v>
      </c>
      <c r="Q28" s="24">
        <v>85.944475004965511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25">
      <c r="A29" s="27" t="s">
        <v>112</v>
      </c>
      <c r="B29" s="26">
        <v>238.619</v>
      </c>
      <c r="C29" s="26">
        <v>244.09899999999999</v>
      </c>
      <c r="D29" s="26">
        <v>292</v>
      </c>
      <c r="E29" s="26">
        <v>274.89</v>
      </c>
      <c r="F29" s="26">
        <v>279.02</v>
      </c>
      <c r="G29" s="26">
        <v>309.69600000000003</v>
      </c>
      <c r="H29" s="26">
        <v>379.61</v>
      </c>
      <c r="I29" s="26">
        <v>594.27654752000001</v>
      </c>
      <c r="J29" s="26">
        <v>573.76208304810496</v>
      </c>
      <c r="K29" s="26">
        <v>658</v>
      </c>
      <c r="L29" s="26">
        <v>699.45036173109702</v>
      </c>
      <c r="M29" s="26">
        <v>713.05951202446101</v>
      </c>
      <c r="N29" s="26">
        <v>802.56690000000003</v>
      </c>
      <c r="O29" s="26">
        <v>815.46776407020002</v>
      </c>
      <c r="P29" s="26">
        <v>837.29</v>
      </c>
      <c r="Q29" s="26">
        <v>197.20127640907299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25">
      <c r="A30" s="27" t="s">
        <v>114</v>
      </c>
      <c r="B30" s="24">
        <v>518.57566286629265</v>
      </c>
      <c r="C30" s="24">
        <v>606.8977133705896</v>
      </c>
      <c r="D30" s="24">
        <v>723.9</v>
      </c>
      <c r="E30" s="24">
        <v>824.58458932661961</v>
      </c>
      <c r="F30" s="24">
        <v>674.4379985501472</v>
      </c>
      <c r="G30" s="24">
        <v>588.77818841377132</v>
      </c>
      <c r="H30" s="24">
        <v>634.76803230017993</v>
      </c>
      <c r="I30" s="24">
        <v>615.05375851913834</v>
      </c>
      <c r="J30" s="24">
        <v>684.93865212119942</v>
      </c>
      <c r="K30" s="24">
        <v>707.05767088458947</v>
      </c>
      <c r="L30" s="24">
        <v>752.40464219752198</v>
      </c>
      <c r="M30" s="24">
        <v>829.61761064124858</v>
      </c>
      <c r="N30" s="24">
        <v>930.26846723023209</v>
      </c>
      <c r="O30" s="24">
        <v>1096.3190887791702</v>
      </c>
      <c r="P30" s="24">
        <v>1174.1993925097245</v>
      </c>
      <c r="Q30" s="24">
        <v>349.85473801317124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25">
      <c r="A31" s="27" t="s">
        <v>116</v>
      </c>
      <c r="B31" s="26">
        <v>561.1765280695754</v>
      </c>
      <c r="C31" s="26">
        <v>537.80594480558455</v>
      </c>
      <c r="D31" s="26">
        <v>546.01360077416564</v>
      </c>
      <c r="E31" s="26">
        <v>509.94706191209741</v>
      </c>
      <c r="F31" s="26">
        <v>662.7854420197192</v>
      </c>
      <c r="G31" s="26">
        <v>437.6</v>
      </c>
      <c r="H31" s="26">
        <v>465.29760945899164</v>
      </c>
      <c r="I31" s="26">
        <v>459.44865886765763</v>
      </c>
      <c r="J31" s="26">
        <v>481.44867773121325</v>
      </c>
      <c r="K31" s="26">
        <v>527.78029877604399</v>
      </c>
      <c r="L31" s="26">
        <v>532.88140577403237</v>
      </c>
      <c r="M31" s="26">
        <v>502.66005436354976</v>
      </c>
      <c r="N31" s="26">
        <v>541.99741189745578</v>
      </c>
      <c r="O31" s="26">
        <v>582.13712959724216</v>
      </c>
      <c r="P31" s="26">
        <v>571.37555689320811</v>
      </c>
      <c r="Q31" s="26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25">
      <c r="A32" s="27" t="s">
        <v>119</v>
      </c>
      <c r="B32" s="24">
        <v>3861.4369999999999</v>
      </c>
      <c r="C32" s="24">
        <v>4315.8850000000002</v>
      </c>
      <c r="D32" s="24">
        <v>4952.9650000000001</v>
      </c>
      <c r="E32" s="24">
        <v>5785.0309999999999</v>
      </c>
      <c r="F32" s="24">
        <v>5304.5608000000002</v>
      </c>
      <c r="G32" s="24">
        <v>5261</v>
      </c>
      <c r="H32" s="24">
        <v>6094.6931620200003</v>
      </c>
      <c r="I32" s="24">
        <v>6378.0619703000002</v>
      </c>
      <c r="J32" s="24">
        <v>6473.9862904799993</v>
      </c>
      <c r="K32" s="24">
        <v>6842.6327594300001</v>
      </c>
      <c r="L32" s="24">
        <v>5843.9545465500005</v>
      </c>
      <c r="M32" s="24">
        <v>6023.7987085699997</v>
      </c>
      <c r="N32" s="24">
        <v>5809.2137787700003</v>
      </c>
      <c r="O32" s="24">
        <v>5920.6364585200008</v>
      </c>
      <c r="P32" s="24">
        <v>5994.5860868899999</v>
      </c>
      <c r="Q32" s="24">
        <v>3043.9538140900004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25">
      <c r="A33" s="27" t="s">
        <v>121</v>
      </c>
      <c r="B33" s="26">
        <v>191.34214818465645</v>
      </c>
      <c r="C33" s="26">
        <v>223.9593628830533</v>
      </c>
      <c r="D33" s="26">
        <v>232.94078901208141</v>
      </c>
      <c r="E33" s="26">
        <v>242.37506106337912</v>
      </c>
      <c r="F33" s="26">
        <v>254.37349041985914</v>
      </c>
      <c r="G33" s="26"/>
      <c r="H33" s="26"/>
      <c r="I33" s="26"/>
      <c r="J33" s="26"/>
      <c r="K33" s="26">
        <v>78.81789419312129</v>
      </c>
      <c r="L33" s="26">
        <v>147.37343088464308</v>
      </c>
      <c r="M33" s="26">
        <v>144.15979859425227</v>
      </c>
      <c r="N33" s="26">
        <v>177.37333983483967</v>
      </c>
      <c r="O33" s="26">
        <v>190.20471220386182</v>
      </c>
      <c r="P33" s="26">
        <v>216.6216607506588</v>
      </c>
      <c r="Q33" s="26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25">
      <c r="A34" s="27" t="s">
        <v>124</v>
      </c>
      <c r="B34" s="24">
        <v>2411.76343319226</v>
      </c>
      <c r="C34" s="24">
        <v>2611.7202239962076</v>
      </c>
      <c r="D34" s="24">
        <v>3712.5413301680869</v>
      </c>
      <c r="E34" s="24">
        <v>4306.0749074028299</v>
      </c>
      <c r="F34" s="24">
        <v>3775.6903740539669</v>
      </c>
      <c r="G34" s="24">
        <v>3342.9</v>
      </c>
      <c r="H34" s="24">
        <v>3763.67</v>
      </c>
      <c r="I34" s="24">
        <v>3461.51</v>
      </c>
      <c r="J34" s="24">
        <v>3828.79</v>
      </c>
      <c r="K34" s="24">
        <v>3926.76</v>
      </c>
      <c r="L34" s="24">
        <v>3138.7</v>
      </c>
      <c r="M34" s="24">
        <v>3636.76</v>
      </c>
      <c r="N34" s="24">
        <v>4099.49</v>
      </c>
      <c r="O34" s="24">
        <v>4468.1400000000003</v>
      </c>
      <c r="P34" s="24">
        <v>4287.45</v>
      </c>
      <c r="Q34" s="24">
        <v>1636.11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25">
      <c r="A35" s="27" t="s">
        <v>126</v>
      </c>
      <c r="B35" s="26">
        <v>44.767426506775664</v>
      </c>
      <c r="C35" s="26">
        <v>52.629501099829916</v>
      </c>
      <c r="D35" s="26">
        <v>56.138961721157877</v>
      </c>
      <c r="E35" s="26">
        <v>62.589680284159293</v>
      </c>
      <c r="F35" s="26">
        <v>66.756196114631962</v>
      </c>
      <c r="G35" s="26">
        <v>72.276505065626992</v>
      </c>
      <c r="H35" s="26">
        <v>75.099999999999994</v>
      </c>
      <c r="I35" s="26">
        <v>84.276693401301443</v>
      </c>
      <c r="J35" s="26">
        <v>153.03838340766467</v>
      </c>
      <c r="K35" s="26">
        <v>134.99748959034707</v>
      </c>
      <c r="L35" s="26">
        <v>109.41596761487413</v>
      </c>
      <c r="M35" s="26">
        <v>121.75044948287747</v>
      </c>
      <c r="N35" s="26">
        <v>117.30002285919223</v>
      </c>
      <c r="O35" s="26">
        <v>121.00896312099822</v>
      </c>
      <c r="P35" s="26">
        <v>116.43747679308136</v>
      </c>
      <c r="Q35" s="26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25">
      <c r="A36" s="27" t="s">
        <v>129</v>
      </c>
      <c r="B36" s="24">
        <v>1.5</v>
      </c>
      <c r="C36" s="24">
        <v>1.3105099192734928</v>
      </c>
      <c r="D36" s="24">
        <v>1.3225252755892807</v>
      </c>
      <c r="E36" s="24">
        <v>1.3259780339028833</v>
      </c>
      <c r="F36" s="24">
        <v>1.5225424480851326</v>
      </c>
      <c r="G36" s="24">
        <v>1.7602298872366318</v>
      </c>
      <c r="H36" s="24">
        <v>2.49676201754062</v>
      </c>
      <c r="I36" s="24">
        <v>1.450046338640794</v>
      </c>
      <c r="J36" s="24">
        <v>2.291377406142947</v>
      </c>
      <c r="K36" s="24">
        <v>4.1184165721994894</v>
      </c>
      <c r="L36" s="24">
        <v>2.1872915869240956</v>
      </c>
      <c r="M36" s="24">
        <v>1.8876765755820006</v>
      </c>
      <c r="N36" s="24">
        <v>3.0079436455173489</v>
      </c>
      <c r="O36" s="24">
        <v>3.9186665652388362</v>
      </c>
      <c r="P36" s="24"/>
      <c r="Q36" s="24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25">
      <c r="A37" s="27" t="s">
        <v>133</v>
      </c>
      <c r="B37" s="26">
        <v>122.0441114612849</v>
      </c>
      <c r="C37" s="26">
        <v>208.78918785759461</v>
      </c>
      <c r="D37" s="26">
        <v>303.75234325337283</v>
      </c>
      <c r="E37" s="26">
        <v>351.58563124891077</v>
      </c>
      <c r="F37" s="26">
        <v>283.44984392290934</v>
      </c>
      <c r="G37" s="26">
        <v>278.12356676470432</v>
      </c>
      <c r="H37" s="26">
        <v>368.48843377022956</v>
      </c>
      <c r="I37" s="26">
        <v>393.9</v>
      </c>
      <c r="J37" s="26">
        <v>421.58702023907352</v>
      </c>
      <c r="K37" s="26">
        <v>405.02375184978661</v>
      </c>
      <c r="L37" s="26">
        <v>347.33306355328057</v>
      </c>
      <c r="M37" s="26">
        <v>364.64777480181846</v>
      </c>
      <c r="N37" s="26">
        <v>425.60384754202505</v>
      </c>
      <c r="O37" s="26">
        <v>488.26316284404743</v>
      </c>
      <c r="P37" s="26">
        <v>502.06243535189276</v>
      </c>
      <c r="Q37" s="26">
        <v>159.04743150432287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25">
      <c r="A38" s="27" t="s">
        <v>135</v>
      </c>
      <c r="B38" s="24">
        <v>839.5282052</v>
      </c>
      <c r="C38" s="24">
        <v>991.55207051889988</v>
      </c>
      <c r="D38" s="24">
        <v>1020.1689569</v>
      </c>
      <c r="E38" s="24">
        <v>1101.0569493683599</v>
      </c>
      <c r="F38" s="24">
        <v>1335.858316449564</v>
      </c>
      <c r="G38" s="24">
        <v>1518.7</v>
      </c>
      <c r="H38" s="24">
        <v>2083.8465710914311</v>
      </c>
      <c r="I38" s="24">
        <v>2462.7507136773211</v>
      </c>
      <c r="J38" s="24">
        <v>2660.4358960942382</v>
      </c>
      <c r="K38" s="24">
        <v>2953.0416592411298</v>
      </c>
      <c r="L38" s="24">
        <v>3136.9824665055298</v>
      </c>
      <c r="M38" s="24">
        <v>3212.30401405876</v>
      </c>
      <c r="N38" s="24">
        <v>3639.3087394926638</v>
      </c>
      <c r="O38" s="24">
        <v>4361.78096123464</v>
      </c>
      <c r="P38" s="24">
        <v>4772.7940116239497</v>
      </c>
      <c r="Q38" s="24">
        <v>1023.0058342551531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25">
      <c r="A39" s="27" t="s">
        <v>137</v>
      </c>
      <c r="B39" s="26">
        <v>175.13046077822227</v>
      </c>
      <c r="C39" s="26">
        <v>181.2889634175265</v>
      </c>
      <c r="D39" s="26">
        <v>226.44455627785541</v>
      </c>
      <c r="E39" s="26">
        <v>156.46411102523692</v>
      </c>
      <c r="F39" s="26">
        <v>270.90108786725455</v>
      </c>
      <c r="G39" s="26">
        <v>159.480426562514</v>
      </c>
      <c r="H39" s="26">
        <v>409.57360821061792</v>
      </c>
      <c r="I39" s="26">
        <v>349.46779926420953</v>
      </c>
      <c r="J39" s="26">
        <v>576.17213348017629</v>
      </c>
      <c r="K39" s="26">
        <v>596.24431312107208</v>
      </c>
      <c r="L39" s="26">
        <v>450.09258258592024</v>
      </c>
      <c r="M39" s="26">
        <v>505.4</v>
      </c>
      <c r="N39" s="26">
        <v>524.79163284010338</v>
      </c>
      <c r="O39" s="26">
        <v>580.73325458769489</v>
      </c>
      <c r="P39" s="26">
        <v>653.39459979823573</v>
      </c>
      <c r="Q39" s="26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25">
      <c r="A40" s="27" t="s">
        <v>140</v>
      </c>
      <c r="B40" s="24">
        <v>13654.644455183858</v>
      </c>
      <c r="C40" s="24">
        <v>14555.543598387079</v>
      </c>
      <c r="D40" s="24">
        <v>15604.887948453203</v>
      </c>
      <c r="E40" s="24">
        <v>15666.677363404804</v>
      </c>
      <c r="F40" s="24">
        <v>13743.21960605405</v>
      </c>
      <c r="G40" s="24">
        <v>15829.764465915119</v>
      </c>
      <c r="H40" s="24">
        <v>16838.501750730891</v>
      </c>
      <c r="I40" s="24">
        <v>20156.158893272965</v>
      </c>
      <c r="J40" s="24">
        <v>20886.267195892404</v>
      </c>
      <c r="K40" s="24">
        <v>21580.120427388556</v>
      </c>
      <c r="L40" s="24">
        <v>20314.756654717032</v>
      </c>
      <c r="M40" s="24">
        <v>22675.495969370037</v>
      </c>
      <c r="N40" s="24">
        <v>25083.0871846017</v>
      </c>
      <c r="O40" s="24">
        <v>26892.542795106619</v>
      </c>
      <c r="P40" s="24">
        <v>28018.432989245739</v>
      </c>
      <c r="Q40" s="24">
        <v>11255.858038376029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25">
      <c r="A41" s="27" t="s">
        <v>141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707.9</v>
      </c>
      <c r="N41" s="26">
        <v>792.68655822000642</v>
      </c>
      <c r="O41" s="26">
        <v>871.38178964368012</v>
      </c>
      <c r="P41" s="26">
        <v>918.84041521768097</v>
      </c>
      <c r="Q41" s="26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25">
      <c r="A42" s="27" t="s">
        <v>189</v>
      </c>
      <c r="B42" s="24">
        <v>1001.47531604214</v>
      </c>
      <c r="C42" s="24">
        <v>1149.2205447472761</v>
      </c>
      <c r="D42" s="24">
        <v>1452.9903040050381</v>
      </c>
      <c r="E42" s="24">
        <v>1594.4758196216269</v>
      </c>
      <c r="F42" s="24">
        <v>1613.3208867918929</v>
      </c>
      <c r="G42" s="24">
        <v>1551.9981756677819</v>
      </c>
      <c r="H42" s="24">
        <v>1812.5835012667151</v>
      </c>
      <c r="I42" s="24">
        <v>2150.4929103330942</v>
      </c>
      <c r="J42" s="24">
        <v>2180.5408745570157</v>
      </c>
      <c r="K42" s="24">
        <v>2258.566599100433</v>
      </c>
      <c r="L42" s="24">
        <v>2481.4784903456693</v>
      </c>
      <c r="M42" s="24">
        <v>2665.3078122125803</v>
      </c>
      <c r="N42" s="24">
        <v>3130.9879239727929</v>
      </c>
      <c r="O42" s="24">
        <v>2870.7520624011117</v>
      </c>
      <c r="P42" s="24">
        <v>2278.5990814811112</v>
      </c>
      <c r="Q42" s="24">
        <v>405.62942524393759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25">
      <c r="A43" s="27" t="s">
        <v>190</v>
      </c>
      <c r="B43" s="26">
        <v>10295.612673798958</v>
      </c>
      <c r="C43" s="26">
        <v>11636.667427643746</v>
      </c>
      <c r="D43" s="26">
        <v>13757.528668529416</v>
      </c>
      <c r="E43" s="26">
        <v>15306.832956291015</v>
      </c>
      <c r="F43" s="26">
        <v>16408.240399948241</v>
      </c>
      <c r="G43" s="26">
        <v>22200.665087037421</v>
      </c>
      <c r="H43" s="26">
        <v>28454.712527347321</v>
      </c>
      <c r="I43" s="26">
        <v>33075.580755575254</v>
      </c>
      <c r="J43" s="26">
        <v>38933.94526374845</v>
      </c>
      <c r="K43" s="26">
        <v>38374.823360622591</v>
      </c>
      <c r="L43" s="26">
        <v>36149.920641897195</v>
      </c>
      <c r="M43" s="26">
        <v>32846.485186748207</v>
      </c>
      <c r="N43" s="26">
        <v>33336.966808795682</v>
      </c>
      <c r="O43" s="26">
        <v>36869.372530819433</v>
      </c>
      <c r="P43" s="26">
        <v>29034.047913779104</v>
      </c>
      <c r="Q43" s="26">
        <v>2809.5269063514102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25">
      <c r="A44" s="27" t="s">
        <v>191</v>
      </c>
      <c r="B44" s="24">
        <v>6923.5903303447576</v>
      </c>
      <c r="C44" s="24">
        <v>8176.0278958280878</v>
      </c>
      <c r="D44" s="24">
        <v>10870.379275680956</v>
      </c>
      <c r="E44" s="24">
        <v>13399.889637384329</v>
      </c>
      <c r="F44" s="24">
        <v>14878.652024614654</v>
      </c>
      <c r="G44" s="24">
        <v>22276.32401741546</v>
      </c>
      <c r="H44" s="24">
        <v>30595.212697409679</v>
      </c>
      <c r="I44" s="24">
        <v>36084.80544529816</v>
      </c>
      <c r="J44" s="24">
        <v>43223.46800302362</v>
      </c>
      <c r="K44" s="24">
        <v>42846.645340165414</v>
      </c>
      <c r="L44" s="24">
        <v>31100.843055913276</v>
      </c>
      <c r="M44" s="24">
        <v>30631.551600078761</v>
      </c>
      <c r="N44" s="24">
        <v>36079.548119535495</v>
      </c>
      <c r="O44" s="24">
        <v>40876.873295739388</v>
      </c>
      <c r="P44" s="24">
        <v>40394.104551638091</v>
      </c>
      <c r="Q44" s="24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25">
      <c r="A45" s="27" t="s">
        <v>193</v>
      </c>
      <c r="B45" s="26">
        <v>29296</v>
      </c>
      <c r="C45" s="26">
        <v>33949</v>
      </c>
      <c r="D45" s="26">
        <v>37233</v>
      </c>
      <c r="E45" s="26">
        <v>40843</v>
      </c>
      <c r="F45" s="26">
        <v>39675</v>
      </c>
      <c r="G45" s="26">
        <v>45814</v>
      </c>
      <c r="H45" s="26">
        <v>48464</v>
      </c>
      <c r="I45" s="26">
        <v>50028</v>
      </c>
      <c r="J45" s="26">
        <v>51664</v>
      </c>
      <c r="K45" s="26">
        <v>44043.680659004458</v>
      </c>
      <c r="L45" s="26">
        <v>44968.718675523654</v>
      </c>
      <c r="M45" s="26">
        <v>44431.583511065699</v>
      </c>
      <c r="N45" s="26">
        <v>38559.137201941499</v>
      </c>
      <c r="O45" s="26">
        <v>40385.501295025802</v>
      </c>
      <c r="P45" s="26">
        <v>35831.799300358398</v>
      </c>
      <c r="Q45" s="26">
        <v>14233.333306235771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25">
      <c r="A46" s="27" t="s">
        <v>195</v>
      </c>
      <c r="B46" s="24">
        <v>1539.3659299999999</v>
      </c>
      <c r="C46" s="24">
        <v>1915.2942599999999</v>
      </c>
      <c r="D46" s="24">
        <v>1992.6505299999999</v>
      </c>
      <c r="E46" s="24">
        <v>2341.9886499999998</v>
      </c>
      <c r="F46" s="24">
        <v>2440.0277299999998</v>
      </c>
      <c r="G46" s="24">
        <v>2796.5841399999999</v>
      </c>
      <c r="H46" s="24">
        <v>3009.9376699999998</v>
      </c>
      <c r="I46" s="24">
        <v>3460.2650899999999</v>
      </c>
      <c r="J46" s="24">
        <v>3610.7074899999998</v>
      </c>
      <c r="K46" s="24">
        <v>3824.9428400000002</v>
      </c>
      <c r="L46" s="24">
        <v>4245.2931699999999</v>
      </c>
      <c r="M46" s="24">
        <v>4522.4599500000004</v>
      </c>
      <c r="N46" s="24">
        <v>4920.5786699999999</v>
      </c>
      <c r="O46" s="24">
        <v>5556.4791500000001</v>
      </c>
      <c r="P46" s="24">
        <v>5651.8049600000004</v>
      </c>
      <c r="Q46" s="24">
        <v>1584.76712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25">
      <c r="A47" s="27" t="s">
        <v>196</v>
      </c>
      <c r="B47" s="26">
        <v>23.619034263869636</v>
      </c>
      <c r="C47" s="26">
        <v>26.851669082684641</v>
      </c>
      <c r="D47" s="26">
        <v>30.265035887525027</v>
      </c>
      <c r="E47" s="26">
        <v>37.358386210926241</v>
      </c>
      <c r="F47" s="26">
        <v>31.898220363551182</v>
      </c>
      <c r="G47" s="26">
        <v>35.08081627366596</v>
      </c>
      <c r="H47" s="26">
        <v>41.72386518384647</v>
      </c>
      <c r="I47" s="26">
        <v>38.581396642972059</v>
      </c>
      <c r="J47" s="26"/>
      <c r="K47" s="26">
        <v>61.617043983504431</v>
      </c>
      <c r="L47" s="26">
        <v>50.97095105767503</v>
      </c>
      <c r="M47" s="26">
        <v>50.287134707849901</v>
      </c>
      <c r="N47" s="26">
        <v>59.540682548793789</v>
      </c>
      <c r="O47" s="26">
        <v>73.260278739084569</v>
      </c>
      <c r="P47" s="26">
        <v>71.721770746751218</v>
      </c>
      <c r="Q47" s="26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25">
      <c r="A48" s="27" t="s">
        <v>199</v>
      </c>
      <c r="B48" s="24">
        <v>3.2</v>
      </c>
      <c r="C48" s="24">
        <v>3.1</v>
      </c>
      <c r="D48" s="24">
        <v>0.7</v>
      </c>
      <c r="E48" s="24">
        <v>0.7</v>
      </c>
      <c r="F48" s="24">
        <v>24</v>
      </c>
      <c r="G48" s="24">
        <v>10.7</v>
      </c>
      <c r="H48" s="24">
        <v>11.4</v>
      </c>
      <c r="I48" s="24">
        <v>6.8966905593610095</v>
      </c>
      <c r="J48" s="24">
        <v>8.4110895820164995</v>
      </c>
      <c r="K48" s="24">
        <v>45.394100000000002</v>
      </c>
      <c r="L48" s="24">
        <v>9.8224203418048897E-2</v>
      </c>
      <c r="M48" s="24">
        <v>4.2568672693794607</v>
      </c>
      <c r="N48" s="24">
        <v>6.0104713710190598</v>
      </c>
      <c r="O48" s="24">
        <v>60.493511479864097</v>
      </c>
      <c r="P48" s="24">
        <v>99.728701000000001</v>
      </c>
      <c r="Q48" s="24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25">
      <c r="A49" s="27" t="s">
        <v>202</v>
      </c>
      <c r="B49" s="26">
        <v>40.381585673243308</v>
      </c>
      <c r="C49" s="26">
        <v>45.325011057560452</v>
      </c>
      <c r="D49" s="26">
        <v>27</v>
      </c>
      <c r="E49" s="26">
        <v>31.920125595891133</v>
      </c>
      <c r="F49" s="26">
        <v>76.937854214107219</v>
      </c>
      <c r="G49" s="26">
        <v>27.190843534887257</v>
      </c>
      <c r="H49" s="26">
        <v>37.985351066164384</v>
      </c>
      <c r="I49" s="26">
        <v>62.793919746032245</v>
      </c>
      <c r="J49" s="26">
        <v>51.989713491097319</v>
      </c>
      <c r="K49" s="26">
        <v>54.678766981760518</v>
      </c>
      <c r="L49" s="26">
        <v>45.567710612962998</v>
      </c>
      <c r="M49" s="26">
        <v>41.321521729525379</v>
      </c>
      <c r="N49" s="26"/>
      <c r="O49" s="26"/>
      <c r="P49" s="26"/>
      <c r="Q49" s="26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25">
      <c r="A50" s="27" t="s">
        <v>208</v>
      </c>
      <c r="B50" s="24">
        <v>1868.8487919468432</v>
      </c>
      <c r="C50" s="24">
        <v>1908.1162567196332</v>
      </c>
      <c r="D50" s="24">
        <v>2259.5088162708157</v>
      </c>
      <c r="E50" s="24">
        <v>2561.5473886622262</v>
      </c>
      <c r="F50" s="24">
        <v>2029.458283948135</v>
      </c>
      <c r="G50" s="24">
        <v>2246.0552552294503</v>
      </c>
      <c r="H50" s="24">
        <v>2422.882531426103</v>
      </c>
      <c r="I50" s="24">
        <v>2529.1455861437998</v>
      </c>
      <c r="J50" s="24">
        <v>2928.1092131261203</v>
      </c>
      <c r="K50" s="24">
        <v>2996.3436613771341</v>
      </c>
      <c r="L50" s="24">
        <v>3266.4781063466603</v>
      </c>
      <c r="M50" s="24">
        <v>3648.3571874044133</v>
      </c>
      <c r="N50" s="24">
        <v>3656.0340651090569</v>
      </c>
      <c r="O50" s="24">
        <v>3768.7</v>
      </c>
      <c r="P50" s="24">
        <v>4007.7</v>
      </c>
      <c r="Q50" s="24">
        <v>1347.5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25">
      <c r="A51" s="27" t="s">
        <v>210</v>
      </c>
      <c r="B51" s="26">
        <v>83.293131244622373</v>
      </c>
      <c r="C51" s="26">
        <v>93.138616639953597</v>
      </c>
      <c r="D51" s="26">
        <v>103.0541479402916</v>
      </c>
      <c r="E51" s="26">
        <v>116.05832635097863</v>
      </c>
      <c r="F51" s="26">
        <v>151.68304510391548</v>
      </c>
      <c r="G51" s="26">
        <v>201.10488210510204</v>
      </c>
      <c r="H51" s="26">
        <v>180.5</v>
      </c>
      <c r="I51" s="26">
        <v>171.89204615516255</v>
      </c>
      <c r="J51" s="26">
        <v>181.00476895643985</v>
      </c>
      <c r="K51" s="26">
        <v>184.40111060830753</v>
      </c>
      <c r="L51" s="26">
        <v>157.60995649774989</v>
      </c>
      <c r="M51" s="26">
        <v>379.38150480752802</v>
      </c>
      <c r="N51" s="26">
        <v>397.09291274691742</v>
      </c>
      <c r="O51" s="26">
        <v>443.46977946046565</v>
      </c>
      <c r="P51" s="26">
        <v>448.48689849787803</v>
      </c>
      <c r="Q51" s="26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25">
      <c r="A52" s="27" t="s">
        <v>213</v>
      </c>
      <c r="B52" s="24">
        <v>6196.4734081801635</v>
      </c>
      <c r="C52" s="24">
        <v>7072.7444655278723</v>
      </c>
      <c r="D52" s="24">
        <v>8583.4285217258257</v>
      </c>
      <c r="E52" s="24">
        <v>9630.9046833869888</v>
      </c>
      <c r="F52" s="24">
        <v>7801.3240487154781</v>
      </c>
      <c r="G52" s="24">
        <v>7224.7043222195289</v>
      </c>
      <c r="H52" s="24">
        <v>8330.6880114021515</v>
      </c>
      <c r="I52" s="24">
        <v>8682.9648403255505</v>
      </c>
      <c r="J52" s="24">
        <v>9511.7238056296501</v>
      </c>
      <c r="K52" s="24">
        <v>8713.1524423041956</v>
      </c>
      <c r="L52" s="24">
        <v>8008.7807470207536</v>
      </c>
      <c r="M52" s="24">
        <v>9026.2637329096706</v>
      </c>
      <c r="N52" s="24">
        <v>10309.533625625858</v>
      </c>
      <c r="O52" s="24">
        <v>11123.153886069251</v>
      </c>
      <c r="P52" s="24">
        <v>11662.521977200342</v>
      </c>
      <c r="Q52" s="24">
        <v>5337.0694019140219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25">
      <c r="A53" s="27" t="s">
        <v>214</v>
      </c>
      <c r="B53" s="26"/>
      <c r="C53" s="26"/>
      <c r="D53" s="26"/>
      <c r="E53" s="26"/>
      <c r="F53" s="26"/>
      <c r="G53" s="26"/>
      <c r="H53" s="26">
        <v>1172.5</v>
      </c>
      <c r="I53" s="26">
        <v>1384.5363128491622</v>
      </c>
      <c r="J53" s="26">
        <v>1440.7150837988827</v>
      </c>
      <c r="K53" s="26">
        <v>1540.6201117318435</v>
      </c>
      <c r="L53" s="26">
        <v>1505.2905027932961</v>
      </c>
      <c r="M53" s="26">
        <v>1430.2569832402235</v>
      </c>
      <c r="N53" s="26">
        <v>1180.2793296089385</v>
      </c>
      <c r="O53" s="26">
        <v>1046.1061452513966</v>
      </c>
      <c r="P53" s="26">
        <v>1384.9217877094973</v>
      </c>
      <c r="Q53" s="26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25">
      <c r="A54" s="27" t="s">
        <v>223</v>
      </c>
      <c r="B54" s="24"/>
      <c r="C54" s="24"/>
      <c r="D54" s="24"/>
      <c r="E54" s="24"/>
      <c r="F54" s="24"/>
      <c r="G54" s="24"/>
      <c r="H54" s="24">
        <v>453.3</v>
      </c>
      <c r="I54" s="24">
        <v>542.88268156424579</v>
      </c>
      <c r="J54" s="24">
        <v>583.29608938547483</v>
      </c>
      <c r="K54" s="24">
        <v>634.75418994413417</v>
      </c>
      <c r="L54" s="24">
        <v>607.34636871508383</v>
      </c>
      <c r="M54" s="24">
        <v>573.25139664804476</v>
      </c>
      <c r="N54" s="24">
        <v>550.53072625698326</v>
      </c>
      <c r="O54" s="24">
        <v>592.96648044692733</v>
      </c>
      <c r="P54" s="24">
        <v>703.15642458100558</v>
      </c>
      <c r="Q54" s="24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25">
      <c r="A55" s="27" t="s">
        <v>232</v>
      </c>
      <c r="B55" s="26">
        <v>2317.7693766524703</v>
      </c>
      <c r="C55" s="26">
        <v>2382.0842630287057</v>
      </c>
      <c r="D55" s="26">
        <v>2685.4464409345856</v>
      </c>
      <c r="E55" s="26">
        <v>2780.3</v>
      </c>
      <c r="F55" s="26">
        <v>2198.6937316026388</v>
      </c>
      <c r="G55" s="26">
        <v>2137.1661917687202</v>
      </c>
      <c r="H55" s="26">
        <v>2603.3703645715004</v>
      </c>
      <c r="I55" s="26">
        <v>2602.941981208759</v>
      </c>
      <c r="J55" s="26">
        <v>2929.6067762159355</v>
      </c>
      <c r="K55" s="26">
        <v>2923.7514947039881</v>
      </c>
      <c r="L55" s="26">
        <v>2524.4897609539298</v>
      </c>
      <c r="M55" s="26">
        <v>2869.9457158411942</v>
      </c>
      <c r="N55" s="26">
        <v>3274.2505311432615</v>
      </c>
      <c r="O55" s="26">
        <v>3448.7443244104234</v>
      </c>
      <c r="P55" s="26">
        <v>3245.1244958924772</v>
      </c>
      <c r="Q55" s="26">
        <v>663.48032352116263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25">
      <c r="A56" s="27" t="s">
        <v>234</v>
      </c>
      <c r="B56" s="24">
        <v>4823.7017969056596</v>
      </c>
      <c r="C56" s="24">
        <v>5899.5016693783</v>
      </c>
      <c r="D56" s="24">
        <v>6942.9563440661677</v>
      </c>
      <c r="E56" s="24">
        <v>8214.2653822396496</v>
      </c>
      <c r="F56" s="24">
        <v>7241.38628878086</v>
      </c>
      <c r="G56" s="24">
        <v>7171.6206873744541</v>
      </c>
      <c r="H56" s="24">
        <v>8095.5505373930646</v>
      </c>
      <c r="I56" s="24">
        <v>7456.3975604216221</v>
      </c>
      <c r="J56" s="24">
        <v>7042.2651048700636</v>
      </c>
      <c r="K56" s="24">
        <v>6822.444746049443</v>
      </c>
      <c r="L56" s="24">
        <v>6056.3910695858958</v>
      </c>
      <c r="M56" s="24">
        <v>6308.3732080731243</v>
      </c>
      <c r="N56" s="24">
        <v>6969.6513900785094</v>
      </c>
      <c r="O56" s="24">
        <v>7445.8384593932406</v>
      </c>
      <c r="P56" s="24">
        <v>7301.6230660932306</v>
      </c>
      <c r="Q56" s="24">
        <v>3631.6227023390265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25">
      <c r="A57" s="27" t="s">
        <v>252</v>
      </c>
      <c r="B57" s="24">
        <v>5253.2</v>
      </c>
      <c r="C57" s="24">
        <v>5594.6473607549979</v>
      </c>
      <c r="D57" s="24">
        <v>5999.8300304839522</v>
      </c>
      <c r="E57" s="24">
        <v>6333.628483382643</v>
      </c>
      <c r="F57" s="24">
        <v>5659.2201030354045</v>
      </c>
      <c r="G57" s="24">
        <v>5810.3746717946406</v>
      </c>
      <c r="H57" s="24">
        <v>6823.128753149791</v>
      </c>
      <c r="I57" s="24">
        <v>6510.1237570212797</v>
      </c>
      <c r="J57" s="24">
        <v>7146.9729191674833</v>
      </c>
      <c r="K57" s="24">
        <v>7628.4455787747202</v>
      </c>
      <c r="L57" s="24">
        <v>6678.1306646488783</v>
      </c>
      <c r="M57" s="24">
        <v>7518.1111303271791</v>
      </c>
      <c r="N57" s="24">
        <v>8591.3166304635106</v>
      </c>
      <c r="O57" s="24">
        <v>9079.6863526612979</v>
      </c>
      <c r="P57" s="24">
        <v>8969.8178880284195</v>
      </c>
      <c r="Q57" s="24">
        <v>4278.6977991273998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25">
      <c r="A58" s="27" t="s">
        <v>254</v>
      </c>
      <c r="B58" s="26">
        <v>7.0785106993546067</v>
      </c>
      <c r="C58" s="26">
        <v>9.8243876638101284</v>
      </c>
      <c r="D58" s="26">
        <v>6.814051237614013</v>
      </c>
      <c r="E58" s="26">
        <v>7.821247911051592</v>
      </c>
      <c r="F58" s="26">
        <v>15.980103645601815</v>
      </c>
      <c r="G58" s="26">
        <v>18.022630977768525</v>
      </c>
      <c r="H58" s="26">
        <v>19.215511954130353</v>
      </c>
      <c r="I58" s="26">
        <v>20.509675277541763</v>
      </c>
      <c r="J58" s="26">
        <v>21.606900703912309</v>
      </c>
      <c r="K58" s="26">
        <v>24.718542658195251</v>
      </c>
      <c r="L58" s="26">
        <v>39.911096106234531</v>
      </c>
      <c r="M58" s="26">
        <v>38.633805986945752</v>
      </c>
      <c r="N58" s="26">
        <v>36.208642808912899</v>
      </c>
      <c r="O58" s="26">
        <v>56.966013954535221</v>
      </c>
      <c r="P58" s="26">
        <v>63.110510916047708</v>
      </c>
      <c r="Q58" s="26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25">
      <c r="A59" s="27" t="s">
        <v>256</v>
      </c>
      <c r="B59" s="24">
        <v>57.026124814814814</v>
      </c>
      <c r="C59" s="24">
        <v>71.688956296296297</v>
      </c>
      <c r="D59" s="24">
        <v>74.465335555555555</v>
      </c>
      <c r="E59" s="24">
        <v>76.179489259259256</v>
      </c>
      <c r="F59" s="24">
        <v>77.195199259259255</v>
      </c>
      <c r="G59" s="24">
        <v>93.63629629629628</v>
      </c>
      <c r="H59" s="24">
        <v>105.90849592592592</v>
      </c>
      <c r="I59" s="24">
        <v>76.127230740740728</v>
      </c>
      <c r="J59" s="24">
        <v>81.969402592592587</v>
      </c>
      <c r="K59" s="24">
        <v>215.73433340799997</v>
      </c>
      <c r="L59" s="24">
        <v>201.75980509344996</v>
      </c>
      <c r="M59" s="24">
        <v>197.45342635934139</v>
      </c>
      <c r="N59" s="24">
        <v>160.90906058305879</v>
      </c>
      <c r="O59" s="24">
        <v>88.440194568388705</v>
      </c>
      <c r="P59" s="24">
        <v>123.56351924088888</v>
      </c>
      <c r="Q59" s="24">
        <v>31.997753285490479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25">
      <c r="A60" s="27" t="s">
        <v>260</v>
      </c>
      <c r="B60" s="26">
        <v>3518.3</v>
      </c>
      <c r="C60" s="26">
        <v>3916.8</v>
      </c>
      <c r="D60" s="26">
        <v>4064.2</v>
      </c>
      <c r="E60" s="26">
        <v>4165.8999999999996</v>
      </c>
      <c r="F60" s="26">
        <v>4048.8</v>
      </c>
      <c r="G60" s="26">
        <v>4161.7</v>
      </c>
      <c r="H60" s="26">
        <v>4391</v>
      </c>
      <c r="I60" s="26">
        <v>4686.6000000000004</v>
      </c>
      <c r="J60" s="26">
        <v>5054.7</v>
      </c>
      <c r="K60" s="26">
        <v>5629.8</v>
      </c>
      <c r="L60" s="26">
        <v>6115.9</v>
      </c>
      <c r="M60" s="26">
        <v>6719.6</v>
      </c>
      <c r="N60" s="26">
        <v>7184.1</v>
      </c>
      <c r="O60" s="26">
        <v>7547.7</v>
      </c>
      <c r="P60" s="26">
        <v>7471.5</v>
      </c>
      <c r="Q60" s="26">
        <v>2673.8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25">
      <c r="A61" s="27" t="s">
        <v>262</v>
      </c>
      <c r="B61" s="24">
        <v>1139.4824318518517</v>
      </c>
      <c r="C61" s="24">
        <v>1146.2126114814814</v>
      </c>
      <c r="D61" s="24">
        <v>1200.5707985185184</v>
      </c>
      <c r="E61" s="24">
        <v>1169.8899055555555</v>
      </c>
      <c r="F61" s="24">
        <v>1061.2465792592593</v>
      </c>
      <c r="G61" s="24">
        <v>1092.8495346296297</v>
      </c>
      <c r="H61" s="24">
        <v>1157.903188148148</v>
      </c>
      <c r="I61" s="24">
        <v>1162.938083074074</v>
      </c>
      <c r="J61" s="24">
        <v>1177.4678262962962</v>
      </c>
      <c r="K61" s="24">
        <v>2691.6596964077448</v>
      </c>
      <c r="L61" s="24">
        <v>2759.3822797613384</v>
      </c>
      <c r="M61" s="24">
        <v>2803.790927768398</v>
      </c>
      <c r="N61" s="24">
        <v>2907.292332734778</v>
      </c>
      <c r="O61" s="24">
        <v>2997.7497231856364</v>
      </c>
      <c r="P61" s="24">
        <v>3339.4906830185778</v>
      </c>
      <c r="Q61" s="24">
        <v>1184.7377424650838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25">
      <c r="A62" s="27" t="s">
        <v>266</v>
      </c>
      <c r="B62" s="26">
        <v>485.79134926196531</v>
      </c>
      <c r="C62" s="26">
        <v>489.90000000000009</v>
      </c>
      <c r="D62" s="26">
        <v>623.42894711781094</v>
      </c>
      <c r="E62" s="26">
        <v>741.80141345363302</v>
      </c>
      <c r="F62" s="26">
        <v>670.14001739143487</v>
      </c>
      <c r="G62" s="26">
        <v>781.34859217316603</v>
      </c>
      <c r="H62" s="26">
        <v>843.37223156578898</v>
      </c>
      <c r="I62" s="26">
        <v>1032.524122254503</v>
      </c>
      <c r="J62" s="26">
        <v>1246.177409880074</v>
      </c>
      <c r="K62" s="26">
        <v>1482.12979310933</v>
      </c>
      <c r="L62" s="26">
        <v>1551.387981944732</v>
      </c>
      <c r="M62" s="26">
        <v>1723.2</v>
      </c>
      <c r="N62" s="26">
        <v>2012.2027893656641</v>
      </c>
      <c r="O62" s="26">
        <v>2271.79723768964</v>
      </c>
      <c r="P62" s="26">
        <v>2281.8561585951602</v>
      </c>
      <c r="Q62" s="26">
        <v>702.06557180451796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25">
      <c r="A63" s="27" t="s">
        <v>268</v>
      </c>
      <c r="B63" s="24">
        <v>6850.6</v>
      </c>
      <c r="C63" s="24">
        <v>7590.8</v>
      </c>
      <c r="D63" s="24">
        <v>9303.2999999999993</v>
      </c>
      <c r="E63" s="24">
        <v>10984.9</v>
      </c>
      <c r="F63" s="24">
        <v>10755.3</v>
      </c>
      <c r="G63" s="24">
        <v>12527.7</v>
      </c>
      <c r="H63" s="24">
        <v>8707.1</v>
      </c>
      <c r="I63" s="24">
        <v>9940.2000000000007</v>
      </c>
      <c r="J63" s="24">
        <v>6047</v>
      </c>
      <c r="K63" s="24">
        <v>7207.5</v>
      </c>
      <c r="L63" s="24">
        <v>6065.1</v>
      </c>
      <c r="M63" s="24">
        <v>2644.9</v>
      </c>
      <c r="N63" s="24">
        <v>7774.9</v>
      </c>
      <c r="O63" s="24">
        <v>11615.1</v>
      </c>
      <c r="P63" s="24">
        <v>13030.3</v>
      </c>
      <c r="Q63" s="24">
        <v>4397.6000000000004</v>
      </c>
      <c r="R63" s="21"/>
      <c r="S63" s="22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25">
      <c r="A64" s="27" t="s">
        <v>270</v>
      </c>
      <c r="B64" s="26">
        <v>360.9</v>
      </c>
      <c r="C64" s="26">
        <v>381.5</v>
      </c>
      <c r="D64" s="26">
        <v>482.1</v>
      </c>
      <c r="E64" s="26">
        <v>424.5</v>
      </c>
      <c r="F64" s="26">
        <v>319.32</v>
      </c>
      <c r="G64" s="26">
        <v>389.97</v>
      </c>
      <c r="H64" s="26">
        <v>414.88602196513432</v>
      </c>
      <c r="I64" s="26">
        <v>557.98991047659399</v>
      </c>
      <c r="J64" s="26">
        <v>621.16035904011198</v>
      </c>
      <c r="K64" s="26">
        <v>821.41444375955905</v>
      </c>
      <c r="L64" s="26">
        <v>816.88229941463192</v>
      </c>
      <c r="M64" s="26">
        <v>829.29981991677403</v>
      </c>
      <c r="N64" s="26">
        <v>872.80821333254801</v>
      </c>
      <c r="O64" s="26">
        <v>1013.591857207319</v>
      </c>
      <c r="P64" s="26">
        <v>1305.515448484118</v>
      </c>
      <c r="Q64" s="26">
        <v>636.26218600571201</v>
      </c>
      <c r="R64" s="21"/>
      <c r="S64" s="22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25">
      <c r="A65" s="27" t="s">
        <v>305</v>
      </c>
      <c r="B65" s="24"/>
      <c r="C65" s="24"/>
      <c r="D65" s="24"/>
      <c r="E65" s="24">
        <v>1193.190832484421</v>
      </c>
      <c r="F65" s="24">
        <v>1090.5207936322772</v>
      </c>
      <c r="G65" s="24">
        <v>1083.3935021044722</v>
      </c>
      <c r="H65" s="24">
        <v>1282.797542511599</v>
      </c>
      <c r="I65" s="24">
        <v>1315.3985702111754</v>
      </c>
      <c r="J65" s="24">
        <v>1665.3019656627689</v>
      </c>
      <c r="K65" s="24">
        <v>1864.3748956137758</v>
      </c>
      <c r="L65" s="24">
        <v>1493.1987081274929</v>
      </c>
      <c r="M65" s="24">
        <v>1537.206816688675</v>
      </c>
      <c r="N65" s="24">
        <v>1659.7800698079625</v>
      </c>
      <c r="O65" s="24">
        <v>1778.9122911201405</v>
      </c>
      <c r="P65" s="24">
        <v>1743.1954959418592</v>
      </c>
      <c r="Q65" s="24">
        <v>588.3835057622216</v>
      </c>
      <c r="R65" s="21"/>
      <c r="S65" s="22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25">
      <c r="A66" s="27" t="s">
        <v>306</v>
      </c>
      <c r="B66" s="26">
        <v>76.921173803208291</v>
      </c>
      <c r="C66" s="26">
        <v>75.350113754127364</v>
      </c>
      <c r="D66" s="26">
        <v>31.664789546034871</v>
      </c>
      <c r="E66" s="26">
        <v>26.234262318696153</v>
      </c>
      <c r="F66" s="26">
        <v>39.792810733907423</v>
      </c>
      <c r="G66" s="26">
        <v>50.524352623472637</v>
      </c>
      <c r="H66" s="26">
        <v>10.199999999999999</v>
      </c>
      <c r="I66" s="26">
        <v>29.180315548352414</v>
      </c>
      <c r="J66" s="26">
        <v>4.2051776603229269</v>
      </c>
      <c r="K66" s="26">
        <v>14.8888815645281</v>
      </c>
      <c r="L66" s="26">
        <v>14.022942658198293</v>
      </c>
      <c r="M66" s="26">
        <v>13.077364034936897</v>
      </c>
      <c r="N66" s="26">
        <v>12.79957156156364</v>
      </c>
      <c r="O66" s="26">
        <v>16.221433062809137</v>
      </c>
      <c r="P66" s="26">
        <v>14.237785364621274</v>
      </c>
      <c r="Q66" s="26">
        <v>6.7916265229406099</v>
      </c>
      <c r="R66" s="21"/>
      <c r="S66" s="22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25">
      <c r="A67" s="27" t="s">
        <v>308</v>
      </c>
      <c r="B67" s="24">
        <v>168.25811931862586</v>
      </c>
      <c r="C67" s="24">
        <v>161.99280888723615</v>
      </c>
      <c r="D67" s="24">
        <v>176.41701332720561</v>
      </c>
      <c r="E67" s="24">
        <v>376.97390570732171</v>
      </c>
      <c r="F67" s="24">
        <v>329.07182482993949</v>
      </c>
      <c r="G67" s="24">
        <v>522.03427024213818</v>
      </c>
      <c r="H67" s="24">
        <v>770.03400237413416</v>
      </c>
      <c r="I67" s="24">
        <v>607.29026782036112</v>
      </c>
      <c r="J67" s="24">
        <v>586.03589378758636</v>
      </c>
      <c r="K67" s="24">
        <v>352.47548264199111</v>
      </c>
      <c r="L67" s="24">
        <v>405.02949192326986</v>
      </c>
      <c r="M67" s="24">
        <v>346.74645381538062</v>
      </c>
      <c r="N67" s="24">
        <v>435.77361338708585</v>
      </c>
      <c r="O67" s="24">
        <v>967.6571064005401</v>
      </c>
      <c r="P67" s="24"/>
      <c r="Q67" s="24"/>
      <c r="R67" s="21"/>
      <c r="S67" s="22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25">
      <c r="A68" s="27" t="s">
        <v>311</v>
      </c>
      <c r="B68" s="26"/>
      <c r="C68" s="26"/>
      <c r="D68" s="26"/>
      <c r="E68" s="26">
        <v>156327.70000000001</v>
      </c>
      <c r="F68" s="26">
        <v>132539.91556986544</v>
      </c>
      <c r="G68" s="26">
        <v>129868.2937291485</v>
      </c>
      <c r="H68" s="26">
        <v>153076.41860974685</v>
      </c>
      <c r="I68" s="26">
        <v>152598.39321647989</v>
      </c>
      <c r="J68" s="26">
        <v>168755.22740143107</v>
      </c>
      <c r="K68" s="26">
        <v>177776.71766417194</v>
      </c>
      <c r="L68" s="26">
        <v>152574.26954197828</v>
      </c>
      <c r="M68" s="26">
        <v>155495.72833649296</v>
      </c>
      <c r="N68" s="26">
        <v>172776.96862974446</v>
      </c>
      <c r="O68" s="26">
        <v>188196.25453386479</v>
      </c>
      <c r="P68" s="26">
        <v>186196.22606601773</v>
      </c>
      <c r="Q68" s="26">
        <v>63015.099684761139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25">
      <c r="A69" s="27" t="s">
        <v>313</v>
      </c>
      <c r="B69" s="24">
        <v>34.161755241116097</v>
      </c>
      <c r="C69" s="24">
        <v>42.893457233898204</v>
      </c>
      <c r="D69" s="24">
        <v>60.709291090458102</v>
      </c>
      <c r="E69" s="24">
        <v>63.292318284667601</v>
      </c>
      <c r="F69" s="24">
        <v>42.015237060567998</v>
      </c>
      <c r="G69" s="24">
        <v>41.791351668532606</v>
      </c>
      <c r="H69" s="24">
        <v>41.227444893119497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25">
      <c r="A70" s="27" t="s">
        <v>323</v>
      </c>
      <c r="B70" s="26">
        <v>485.3</v>
      </c>
      <c r="C70" s="26">
        <v>480.1695404693823</v>
      </c>
      <c r="D70" s="26">
        <v>498.72045433615688</v>
      </c>
      <c r="E70" s="26">
        <v>657.7390442035902</v>
      </c>
      <c r="F70" s="26">
        <v>502.82649876066347</v>
      </c>
      <c r="G70" s="26">
        <v>634.56718565263316</v>
      </c>
      <c r="H70" s="26">
        <v>725.19411227098703</v>
      </c>
      <c r="I70" s="26">
        <v>729.67787288421027</v>
      </c>
      <c r="J70" s="26">
        <v>716.95433216921208</v>
      </c>
      <c r="K70" s="26">
        <v>809.24792591606717</v>
      </c>
      <c r="L70" s="26">
        <v>816.50492069860911</v>
      </c>
      <c r="M70" s="26">
        <v>877.91051862998097</v>
      </c>
      <c r="N70" s="26">
        <v>941.55806013998347</v>
      </c>
      <c r="O70" s="26">
        <v>968.98713152545088</v>
      </c>
      <c r="P70" s="26">
        <v>961.66759674355058</v>
      </c>
      <c r="Q70" s="26">
        <v>150.93031773762877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25">
      <c r="A71" s="27" t="s">
        <v>325</v>
      </c>
      <c r="B71" s="24">
        <v>2179.8000000000002</v>
      </c>
      <c r="C71" s="24"/>
      <c r="D71" s="24"/>
      <c r="E71" s="24">
        <v>3233.632541871335</v>
      </c>
      <c r="F71" s="24">
        <v>2744.9340992244024</v>
      </c>
      <c r="G71" s="24">
        <v>3026.2559783549764</v>
      </c>
      <c r="H71" s="24">
        <v>3847.1555307562198</v>
      </c>
      <c r="I71" s="24">
        <v>3876.9202945192396</v>
      </c>
      <c r="J71" s="24">
        <v>4040.7634363392003</v>
      </c>
      <c r="K71" s="24">
        <v>3657.0548949729173</v>
      </c>
      <c r="L71" s="24">
        <v>2573.5999700815355</v>
      </c>
      <c r="M71" s="24">
        <v>2649.0553428792814</v>
      </c>
      <c r="N71" s="24">
        <v>3399.6299831549031</v>
      </c>
      <c r="O71" s="24">
        <v>3666.2760511721676</v>
      </c>
      <c r="P71" s="24">
        <v>3725.1200084145089</v>
      </c>
      <c r="Q71" s="24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25">
      <c r="A72" s="27" t="s">
        <v>328</v>
      </c>
      <c r="B72" s="26">
        <v>43937.253291375258</v>
      </c>
      <c r="C72" s="26">
        <v>46526.761020739315</v>
      </c>
      <c r="D72" s="26">
        <v>54199.82267199365</v>
      </c>
      <c r="E72" s="26">
        <v>57261.726521287659</v>
      </c>
      <c r="F72" s="26">
        <v>49616.37351209535</v>
      </c>
      <c r="G72" s="26">
        <v>46459.285016804271</v>
      </c>
      <c r="H72" s="26">
        <v>55153.87088443782</v>
      </c>
      <c r="I72" s="26">
        <v>53326.963366702985</v>
      </c>
      <c r="J72" s="26">
        <v>56451.380306740786</v>
      </c>
      <c r="K72" s="26">
        <v>58422.177403620248</v>
      </c>
      <c r="L72" s="26">
        <v>58325.527943800174</v>
      </c>
      <c r="M72" s="26">
        <v>55337.650217048642</v>
      </c>
      <c r="N72" s="26">
        <v>59232.36660478331</v>
      </c>
      <c r="O72" s="26">
        <v>65887.412400149376</v>
      </c>
      <c r="P72" s="26">
        <v>63733.476240595366</v>
      </c>
      <c r="Q72" s="26">
        <v>32862.771162171819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25">
      <c r="A73" s="27" t="s">
        <v>329</v>
      </c>
      <c r="B73" s="24">
        <v>530.4916920248952</v>
      </c>
      <c r="C73" s="24">
        <v>462.55660395990594</v>
      </c>
      <c r="D73" s="24">
        <v>537.03517316133502</v>
      </c>
      <c r="E73" s="24">
        <v>521.70000000000005</v>
      </c>
      <c r="F73" s="24">
        <v>440.17356110670505</v>
      </c>
      <c r="G73" s="24">
        <v>405.21277482616091</v>
      </c>
      <c r="H73" s="24">
        <v>456.70838441132275</v>
      </c>
      <c r="I73" s="24">
        <v>434.86646963577721</v>
      </c>
      <c r="J73" s="24">
        <v>458.04338636175447</v>
      </c>
      <c r="K73" s="24">
        <v>509.81738877115225</v>
      </c>
      <c r="L73" s="24">
        <v>465.77724676046131</v>
      </c>
      <c r="M73" s="24">
        <v>488.12547496302869</v>
      </c>
      <c r="N73" s="24"/>
      <c r="O73" s="24"/>
      <c r="P73" s="24"/>
      <c r="Q73" s="24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25">
      <c r="A74" s="27" t="s">
        <v>335</v>
      </c>
      <c r="B74" s="26">
        <v>9.2707020630121963</v>
      </c>
      <c r="C74" s="26"/>
      <c r="D74" s="26">
        <v>25.286542778055825</v>
      </c>
      <c r="E74" s="26">
        <v>25.674106896317358</v>
      </c>
      <c r="F74" s="26">
        <v>26.1506956931321</v>
      </c>
      <c r="G74" s="26">
        <v>86.113423684780685</v>
      </c>
      <c r="H74" s="26">
        <v>20.113756246873809</v>
      </c>
      <c r="I74" s="26">
        <v>34.229326457106289</v>
      </c>
      <c r="J74" s="26">
        <v>60.887777750659851</v>
      </c>
      <c r="K74" s="26">
        <v>43.475626850371469</v>
      </c>
      <c r="L74" s="26">
        <v>25.155148176307502</v>
      </c>
      <c r="M74" s="26"/>
      <c r="N74" s="26"/>
      <c r="O74" s="26"/>
      <c r="P74" s="26"/>
      <c r="Q74" s="26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25">
      <c r="A75" s="27" t="s">
        <v>342</v>
      </c>
      <c r="B75" s="24">
        <v>58.183894557446266</v>
      </c>
      <c r="C75" s="24">
        <v>66.171816334692934</v>
      </c>
      <c r="D75" s="24">
        <v>84.554601813212244</v>
      </c>
      <c r="E75" s="24">
        <v>80.342451965318659</v>
      </c>
      <c r="F75" s="24">
        <v>62.506463859584898</v>
      </c>
      <c r="G75" s="24">
        <v>73.620671913020843</v>
      </c>
      <c r="H75" s="24">
        <v>78.07578564577372</v>
      </c>
      <c r="I75" s="24">
        <v>94.399374262326134</v>
      </c>
      <c r="J75" s="24">
        <v>71.042781619892011</v>
      </c>
      <c r="K75" s="24">
        <v>105.41703784756461</v>
      </c>
      <c r="L75" s="24">
        <v>113.04151966272109</v>
      </c>
      <c r="M75" s="24">
        <v>115.8877237027429</v>
      </c>
      <c r="N75" s="24">
        <v>103.3090237380421</v>
      </c>
      <c r="O75" s="24">
        <v>153.75983942794002</v>
      </c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25">
      <c r="A76" s="27" t="s">
        <v>345</v>
      </c>
      <c r="B76" s="26">
        <v>241.44148934</v>
      </c>
      <c r="C76" s="26">
        <v>312.57094525000002</v>
      </c>
      <c r="D76" s="26">
        <v>383.74575794999998</v>
      </c>
      <c r="E76" s="26">
        <v>446.64595517000004</v>
      </c>
      <c r="F76" s="26">
        <v>475.88904669999999</v>
      </c>
      <c r="G76" s="26">
        <v>659.24529665</v>
      </c>
      <c r="H76" s="26">
        <v>954.90845402999992</v>
      </c>
      <c r="I76" s="26">
        <v>1410.90170605</v>
      </c>
      <c r="J76" s="26">
        <v>1719.6998143199999</v>
      </c>
      <c r="K76" s="26">
        <v>1787.1399699799999</v>
      </c>
      <c r="L76" s="26">
        <v>1868.47867965</v>
      </c>
      <c r="M76" s="26">
        <v>2110.7094078</v>
      </c>
      <c r="N76" s="26">
        <v>2704.33987166</v>
      </c>
      <c r="O76" s="26">
        <v>3222.0744765999998</v>
      </c>
      <c r="P76" s="26">
        <v>3268.6540692499998</v>
      </c>
      <c r="Q76" s="26">
        <v>541.68655132000004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25">
      <c r="A77" s="27" t="s">
        <v>346</v>
      </c>
      <c r="B77" s="24">
        <v>29110.495106225255</v>
      </c>
      <c r="C77" s="24">
        <v>32903.039723309317</v>
      </c>
      <c r="D77" s="24">
        <v>36094.073511643146</v>
      </c>
      <c r="E77" s="24">
        <v>39921.04971645437</v>
      </c>
      <c r="F77" s="24">
        <v>34751.723559891805</v>
      </c>
      <c r="G77" s="24">
        <v>34557.318738672424</v>
      </c>
      <c r="H77" s="24">
        <v>38928.093542857103</v>
      </c>
      <c r="I77" s="24">
        <v>38054.034411507528</v>
      </c>
      <c r="J77" s="24">
        <v>41282.746838203559</v>
      </c>
      <c r="K77" s="24">
        <v>43276.893323166376</v>
      </c>
      <c r="L77" s="24">
        <v>36895.064638153199</v>
      </c>
      <c r="M77" s="24">
        <v>37476.476113295641</v>
      </c>
      <c r="N77" s="24">
        <v>40011.057168156607</v>
      </c>
      <c r="O77" s="24">
        <v>42894.968489175903</v>
      </c>
      <c r="P77" s="24">
        <v>41778.568429734922</v>
      </c>
      <c r="Q77" s="24">
        <v>22048.707935466249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25">
      <c r="A78" s="27" t="s">
        <v>347</v>
      </c>
      <c r="B78" s="26">
        <v>836.09299999999996</v>
      </c>
      <c r="C78" s="26">
        <v>861.33</v>
      </c>
      <c r="D78" s="26">
        <v>908.21955624999998</v>
      </c>
      <c r="E78" s="26">
        <v>918.69003199999997</v>
      </c>
      <c r="F78" s="26">
        <v>768.04</v>
      </c>
      <c r="G78" s="26">
        <v>619.51</v>
      </c>
      <c r="H78" s="26">
        <v>694</v>
      </c>
      <c r="I78" s="26">
        <v>914.42</v>
      </c>
      <c r="J78" s="26">
        <v>853.32799999999997</v>
      </c>
      <c r="K78" s="26">
        <v>896.80234019788099</v>
      </c>
      <c r="L78" s="26">
        <v>818.76163813851701</v>
      </c>
      <c r="M78" s="26">
        <v>846.17994010000007</v>
      </c>
      <c r="N78" s="26">
        <v>849.58</v>
      </c>
      <c r="O78" s="26">
        <v>944</v>
      </c>
      <c r="P78" s="26">
        <v>1425.235441807707</v>
      </c>
      <c r="Q78" s="26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25">
      <c r="A79" s="27" t="s">
        <v>350</v>
      </c>
      <c r="B79" s="24">
        <v>13336.165196658036</v>
      </c>
      <c r="C79" s="24">
        <v>14408.896079467166</v>
      </c>
      <c r="D79" s="24">
        <v>15545.740367614186</v>
      </c>
      <c r="E79" s="24">
        <v>17438.21867471889</v>
      </c>
      <c r="F79" s="24">
        <v>14690.8</v>
      </c>
      <c r="G79" s="24">
        <v>12478.527804275589</v>
      </c>
      <c r="H79" s="24">
        <v>14812.585629524607</v>
      </c>
      <c r="I79" s="24">
        <v>13210.186638894796</v>
      </c>
      <c r="J79" s="24">
        <v>16084.09979893628</v>
      </c>
      <c r="K79" s="24">
        <v>17820.48710973842</v>
      </c>
      <c r="L79" s="24">
        <v>15665.192701076139</v>
      </c>
      <c r="M79" s="24">
        <v>14727.073008514031</v>
      </c>
      <c r="N79" s="24">
        <v>16875.40939778792</v>
      </c>
      <c r="O79" s="24">
        <v>18821.241780667999</v>
      </c>
      <c r="P79" s="24">
        <v>20276.419150706683</v>
      </c>
      <c r="Q79" s="24">
        <v>5015.2870003235967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25">
      <c r="A80" s="27" t="s">
        <v>352</v>
      </c>
      <c r="B80" s="26">
        <v>71.413918888888887</v>
      </c>
      <c r="C80" s="26">
        <v>93.803557037037024</v>
      </c>
      <c r="D80" s="26">
        <v>129.33703703703702</v>
      </c>
      <c r="E80" s="26">
        <v>126.58956555555555</v>
      </c>
      <c r="F80" s="26">
        <v>111.8883074074074</v>
      </c>
      <c r="G80" s="26">
        <v>111.64578888888889</v>
      </c>
      <c r="H80" s="26">
        <v>116.95931703703702</v>
      </c>
      <c r="I80" s="26">
        <v>121.57163296296295</v>
      </c>
      <c r="J80" s="26">
        <v>120.16296296296295</v>
      </c>
      <c r="K80" s="26">
        <v>388.08714371740734</v>
      </c>
      <c r="L80" s="26">
        <v>421.64432060259253</v>
      </c>
      <c r="M80" s="26">
        <v>437.37108794990075</v>
      </c>
      <c r="N80" s="26">
        <v>482.00226096111209</v>
      </c>
      <c r="O80" s="26">
        <v>521.86174645221183</v>
      </c>
      <c r="P80" s="26">
        <v>526.73630734688197</v>
      </c>
      <c r="Q80" s="26">
        <v>195.48168387888876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25">
      <c r="A81" s="27" t="s">
        <v>356</v>
      </c>
      <c r="B81" s="24">
        <v>790.7</v>
      </c>
      <c r="C81" s="24">
        <v>918.7</v>
      </c>
      <c r="D81" s="24">
        <v>1054.7</v>
      </c>
      <c r="E81" s="24">
        <v>1098.0999999999999</v>
      </c>
      <c r="F81" s="24">
        <v>1085.8999899999999</v>
      </c>
      <c r="G81" s="24">
        <v>1053.3230000000001</v>
      </c>
      <c r="H81" s="24">
        <v>1076.49611</v>
      </c>
      <c r="I81" s="24">
        <v>1109.8674799999999</v>
      </c>
      <c r="J81" s="24">
        <v>1160.3399999999999</v>
      </c>
      <c r="K81" s="24">
        <v>1163.51999</v>
      </c>
      <c r="L81" s="24">
        <v>1169.25</v>
      </c>
      <c r="M81" s="24">
        <v>1200.5700099999999</v>
      </c>
      <c r="N81" s="24">
        <v>1212.7</v>
      </c>
      <c r="O81" s="24">
        <v>1230.89002</v>
      </c>
      <c r="P81" s="24">
        <v>1220.71759</v>
      </c>
      <c r="Q81" s="24">
        <v>296.56407999999999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25">
      <c r="A82" s="27" t="s">
        <v>358</v>
      </c>
      <c r="B82" s="26">
        <v>0</v>
      </c>
      <c r="C82" s="26">
        <v>0</v>
      </c>
      <c r="D82" s="26">
        <v>0.19</v>
      </c>
      <c r="E82" s="26">
        <v>1.51</v>
      </c>
      <c r="F82" s="26">
        <v>2.8</v>
      </c>
      <c r="G82" s="26">
        <v>2.04</v>
      </c>
      <c r="H82" s="26">
        <v>2.1</v>
      </c>
      <c r="I82" s="26">
        <v>1.41</v>
      </c>
      <c r="J82" s="26"/>
      <c r="K82" s="26">
        <v>16.738975736956561</v>
      </c>
      <c r="L82" s="26">
        <v>22.968306232386542</v>
      </c>
      <c r="M82" s="26">
        <v>15.224466357955929</v>
      </c>
      <c r="N82" s="26">
        <v>16.37</v>
      </c>
      <c r="O82" s="26">
        <v>3.44</v>
      </c>
      <c r="P82" s="26">
        <v>9.41</v>
      </c>
      <c r="Q82" s="26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25">
      <c r="A83" s="27" t="s">
        <v>361</v>
      </c>
      <c r="B83" s="24">
        <v>1.6152634269297299</v>
      </c>
      <c r="C83" s="24">
        <v>2.7998234678594298</v>
      </c>
      <c r="D83" s="24">
        <v>28.4</v>
      </c>
      <c r="E83" s="24">
        <v>38.200426524938301</v>
      </c>
      <c r="F83" s="24">
        <v>11.9801014854316</v>
      </c>
      <c r="G83" s="24">
        <v>13.270080379262499</v>
      </c>
      <c r="H83" s="24">
        <v>14.0616157885636</v>
      </c>
      <c r="I83" s="24">
        <v>6.6462676739117192</v>
      </c>
      <c r="J83" s="24">
        <v>17.391707855098602</v>
      </c>
      <c r="K83" s="24">
        <v>20.7762729271785</v>
      </c>
      <c r="L83" s="24">
        <v>17.270451442513099</v>
      </c>
      <c r="M83" s="24">
        <v>11.499599999999999</v>
      </c>
      <c r="N83" s="24">
        <v>16.356479119102968</v>
      </c>
      <c r="O83" s="24">
        <v>19.82279269860075</v>
      </c>
      <c r="P83" s="24">
        <v>18.885291027280417</v>
      </c>
      <c r="Q83" s="24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25">
      <c r="A84" s="27" t="s">
        <v>364</v>
      </c>
      <c r="B84" s="26">
        <v>35.094999999999999</v>
      </c>
      <c r="C84" s="26">
        <v>37.085999999999999</v>
      </c>
      <c r="D84" s="26">
        <v>50.482999999999997</v>
      </c>
      <c r="E84" s="26">
        <v>59.156999999999996</v>
      </c>
      <c r="F84" s="26">
        <v>35</v>
      </c>
      <c r="G84" s="26">
        <v>80.455654999999993</v>
      </c>
      <c r="H84" s="26">
        <v>95</v>
      </c>
      <c r="I84" s="26">
        <v>64.028000000000006</v>
      </c>
      <c r="J84" s="26">
        <v>76.77</v>
      </c>
      <c r="K84" s="26">
        <v>78.727000000000004</v>
      </c>
      <c r="L84" s="26">
        <v>64.599999999999994</v>
      </c>
      <c r="M84" s="26">
        <v>104.3673133333333</v>
      </c>
      <c r="N84" s="26">
        <v>95.364886851851892</v>
      </c>
      <c r="O84" s="26">
        <v>27.616533333333329</v>
      </c>
      <c r="P84" s="26">
        <v>27.081907777777797</v>
      </c>
      <c r="Q84" s="26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25">
      <c r="A85" s="27" t="s">
        <v>367</v>
      </c>
      <c r="B85" s="24">
        <v>79.52</v>
      </c>
      <c r="C85" s="24">
        <v>125.92</v>
      </c>
      <c r="D85" s="24">
        <v>189.88</v>
      </c>
      <c r="E85" s="24">
        <v>359.86332999999996</v>
      </c>
      <c r="F85" s="24">
        <v>415.75313299999999</v>
      </c>
      <c r="G85" s="24">
        <v>383.2037608</v>
      </c>
      <c r="H85" s="24">
        <v>456.37804240000003</v>
      </c>
      <c r="I85" s="24">
        <v>446.83517759999995</v>
      </c>
      <c r="J85" s="24">
        <v>546.23279480000008</v>
      </c>
      <c r="K85" s="24">
        <v>577.8321527999999</v>
      </c>
      <c r="L85" s="24">
        <v>608.8545484</v>
      </c>
      <c r="M85" s="24">
        <v>510.81847124000001</v>
      </c>
      <c r="N85" s="24">
        <v>459.45143063200004</v>
      </c>
      <c r="O85" s="24">
        <v>620.35850688666801</v>
      </c>
      <c r="P85" s="24">
        <v>450.24</v>
      </c>
      <c r="Q85" s="24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25">
      <c r="A86" s="27" t="s">
        <v>369</v>
      </c>
      <c r="B86" s="26">
        <v>463.46322500000002</v>
      </c>
      <c r="C86" s="26">
        <v>515.25068351203402</v>
      </c>
      <c r="D86" s="26">
        <v>545.55999999999995</v>
      </c>
      <c r="E86" s="26">
        <v>619</v>
      </c>
      <c r="F86" s="26">
        <v>615.9</v>
      </c>
      <c r="G86" s="26">
        <v>625.49309214875802</v>
      </c>
      <c r="H86" s="26">
        <v>636.70583727066401</v>
      </c>
      <c r="I86" s="26">
        <v>679</v>
      </c>
      <c r="J86" s="26">
        <v>608.20000000000005</v>
      </c>
      <c r="K86" s="26">
        <v>698.4</v>
      </c>
      <c r="L86" s="26">
        <v>663.52841954085102</v>
      </c>
      <c r="M86" s="26">
        <v>577.76718292026203</v>
      </c>
      <c r="N86" s="26">
        <v>602.50319583580085</v>
      </c>
      <c r="O86" s="26">
        <v>591.63907870554897</v>
      </c>
      <c r="P86" s="26">
        <v>546.80840533629794</v>
      </c>
      <c r="Q86" s="26">
        <v>187.2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25">
      <c r="A87" s="27" t="s">
        <v>371</v>
      </c>
      <c r="B87" s="24">
        <v>4434.4800236364381</v>
      </c>
      <c r="C87" s="24">
        <v>4570.5852190344549</v>
      </c>
      <c r="D87" s="24">
        <v>5135.2635112171956</v>
      </c>
      <c r="E87" s="24">
        <v>6547.7714375384076</v>
      </c>
      <c r="F87" s="24">
        <v>6060.4591742339644</v>
      </c>
      <c r="G87" s="24">
        <v>5691.6610412202217</v>
      </c>
      <c r="H87" s="24">
        <v>6029.5990519301013</v>
      </c>
      <c r="I87" s="24">
        <v>5058.9750640977272</v>
      </c>
      <c r="J87" s="24">
        <v>5362.0432030773491</v>
      </c>
      <c r="K87" s="24">
        <v>5864.1407879617773</v>
      </c>
      <c r="L87" s="24">
        <v>5320.4712320012623</v>
      </c>
      <c r="M87" s="24">
        <v>5674.1026005989415</v>
      </c>
      <c r="N87" s="24">
        <v>6233.1948327020764</v>
      </c>
      <c r="O87" s="24">
        <v>6887.0475256141108</v>
      </c>
      <c r="P87" s="24">
        <v>7283.2241300788501</v>
      </c>
      <c r="Q87" s="24">
        <v>3448.0185939608486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25">
      <c r="A88" s="27" t="s">
        <v>372</v>
      </c>
      <c r="B88" s="26"/>
      <c r="C88" s="26"/>
      <c r="D88" s="26"/>
      <c r="E88" s="26"/>
      <c r="F88" s="26">
        <v>550.41291389930689</v>
      </c>
      <c r="G88" s="26">
        <v>561.90547635514451</v>
      </c>
      <c r="H88" s="26">
        <v>752.13676521496166</v>
      </c>
      <c r="I88" s="26">
        <v>866.48255598454614</v>
      </c>
      <c r="J88" s="26">
        <v>1084.0839172836136</v>
      </c>
      <c r="K88" s="26">
        <v>1396.138759774791</v>
      </c>
      <c r="L88" s="26">
        <v>1629.7673036410335</v>
      </c>
      <c r="M88" s="26">
        <v>2428.8022717610475</v>
      </c>
      <c r="N88" s="26">
        <v>3020.0985994317966</v>
      </c>
      <c r="O88" s="26">
        <v>3134.2409373328255</v>
      </c>
      <c r="P88" s="26">
        <v>2688.5607164916592</v>
      </c>
      <c r="Q88" s="26">
        <v>651.86045221413929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25">
      <c r="A89" s="27" t="s">
        <v>373</v>
      </c>
      <c r="B89" s="24">
        <v>7492.8546327854647</v>
      </c>
      <c r="C89" s="24">
        <v>8633.8889574940094</v>
      </c>
      <c r="D89" s="24">
        <v>10729.465024247747</v>
      </c>
      <c r="E89" s="24">
        <v>11832.080185068253</v>
      </c>
      <c r="F89" s="24">
        <v>11135.9</v>
      </c>
      <c r="G89" s="24">
        <v>14489.695446507374</v>
      </c>
      <c r="H89" s="24">
        <v>17707.51311653242</v>
      </c>
      <c r="I89" s="24">
        <v>17971.501947550587</v>
      </c>
      <c r="J89" s="24">
        <v>18397.057717632164</v>
      </c>
      <c r="K89" s="24">
        <v>19700.152558903304</v>
      </c>
      <c r="L89" s="24">
        <v>21012.654507490479</v>
      </c>
      <c r="M89" s="24">
        <v>22427.3670403871</v>
      </c>
      <c r="N89" s="24">
        <v>27365.100141030598</v>
      </c>
      <c r="O89" s="24">
        <v>28568.426355788888</v>
      </c>
      <c r="P89" s="24">
        <v>30720.433753193833</v>
      </c>
      <c r="Q89" s="24">
        <v>13036.075949968015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25">
      <c r="A90" s="27" t="s">
        <v>375</v>
      </c>
      <c r="B90" s="26">
        <v>4521.8993039999996</v>
      </c>
      <c r="C90" s="26">
        <v>4447.9818845899999</v>
      </c>
      <c r="D90" s="26">
        <v>5346.11</v>
      </c>
      <c r="E90" s="26">
        <v>7377.3935936019998</v>
      </c>
      <c r="F90" s="26">
        <v>5597.9161024911</v>
      </c>
      <c r="G90" s="26">
        <v>6957.9</v>
      </c>
      <c r="H90" s="26">
        <v>7996.6500920701101</v>
      </c>
      <c r="I90" s="26">
        <v>8323.6199023204808</v>
      </c>
      <c r="J90" s="26">
        <v>9119.18287169012</v>
      </c>
      <c r="K90" s="26">
        <v>10261.1125251063</v>
      </c>
      <c r="L90" s="26">
        <v>10760.95146023503</v>
      </c>
      <c r="M90" s="26">
        <v>11205.665050104661</v>
      </c>
      <c r="N90" s="26">
        <v>13139.378167808052</v>
      </c>
      <c r="O90" s="26">
        <v>16425.793839597201</v>
      </c>
      <c r="P90" s="26">
        <v>16910.744063908638</v>
      </c>
      <c r="Q90" s="26">
        <v>3244.2880341139344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25">
      <c r="A91" s="27" t="s">
        <v>394</v>
      </c>
      <c r="B91" s="26">
        <v>167.7</v>
      </c>
      <c r="C91" s="26">
        <v>144.1</v>
      </c>
      <c r="D91" s="26">
        <v>515.70000000000005</v>
      </c>
      <c r="E91" s="26">
        <v>845.1</v>
      </c>
      <c r="F91" s="26">
        <v>1405.4</v>
      </c>
      <c r="G91" s="26">
        <v>1660.1</v>
      </c>
      <c r="H91" s="26">
        <v>1543</v>
      </c>
      <c r="I91" s="26">
        <v>1634</v>
      </c>
      <c r="J91" s="26">
        <v>1682.2</v>
      </c>
      <c r="K91" s="26">
        <v>1937.9</v>
      </c>
      <c r="L91" s="26">
        <v>2833.2</v>
      </c>
      <c r="M91" s="26">
        <v>3119.8</v>
      </c>
      <c r="N91" s="26">
        <v>2959.2559999999999</v>
      </c>
      <c r="O91" s="26">
        <v>1986.1</v>
      </c>
      <c r="P91" s="26">
        <v>3592.5</v>
      </c>
      <c r="Q91" s="26">
        <v>954.6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25">
      <c r="A92" s="27" t="s">
        <v>397</v>
      </c>
      <c r="B92" s="24">
        <v>4781.3618758094826</v>
      </c>
      <c r="C92" s="24">
        <v>5371.5661955618571</v>
      </c>
      <c r="D92" s="24">
        <v>6072.4058261771088</v>
      </c>
      <c r="E92" s="24">
        <v>6359.2970818823342</v>
      </c>
      <c r="F92" s="24">
        <v>4964.503926494951</v>
      </c>
      <c r="G92" s="24">
        <v>4084.9843193362153</v>
      </c>
      <c r="H92" s="24">
        <v>4215.0636119115215</v>
      </c>
      <c r="I92" s="24">
        <v>3865.475595183012</v>
      </c>
      <c r="J92" s="24">
        <v>4469.6050474794793</v>
      </c>
      <c r="K92" s="24">
        <v>4863.7</v>
      </c>
      <c r="L92" s="24">
        <v>4783.1427426728187</v>
      </c>
      <c r="M92" s="24">
        <v>5199.0842056969968</v>
      </c>
      <c r="N92" s="24">
        <v>5661.5135184721639</v>
      </c>
      <c r="O92" s="24">
        <v>6782.2124920055066</v>
      </c>
      <c r="P92" s="24">
        <v>6417.2813307088882</v>
      </c>
      <c r="Q92" s="24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25">
      <c r="A93" s="27" t="s">
        <v>400</v>
      </c>
      <c r="B93" s="26">
        <v>3189.1</v>
      </c>
      <c r="C93" s="26">
        <v>3196.2</v>
      </c>
      <c r="D93" s="26">
        <v>3671.5</v>
      </c>
      <c r="E93" s="26">
        <v>4649.7</v>
      </c>
      <c r="F93" s="26">
        <v>4313.6000000000004</v>
      </c>
      <c r="G93" s="26">
        <v>4919.5</v>
      </c>
      <c r="H93" s="26">
        <v>5161.3999999999996</v>
      </c>
      <c r="I93" s="26">
        <v>5448.8</v>
      </c>
      <c r="J93" s="26">
        <v>5830.5</v>
      </c>
      <c r="K93" s="26">
        <v>5887.2</v>
      </c>
      <c r="L93" s="26">
        <v>5899.1</v>
      </c>
      <c r="M93" s="26">
        <v>5912.1</v>
      </c>
      <c r="N93" s="26">
        <v>6833.7</v>
      </c>
      <c r="O93" s="26">
        <v>7224.5</v>
      </c>
      <c r="P93" s="26">
        <v>7599.4</v>
      </c>
      <c r="Q93" s="26">
        <v>2592.9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25">
      <c r="A94" s="27" t="s">
        <v>402</v>
      </c>
      <c r="B94" s="24">
        <v>35309.723426811906</v>
      </c>
      <c r="C94" s="24">
        <v>38278.45527430463</v>
      </c>
      <c r="D94" s="24">
        <v>42651.665752869871</v>
      </c>
      <c r="E94" s="24">
        <v>46216.56942329547</v>
      </c>
      <c r="F94" s="24">
        <v>40406.711379377572</v>
      </c>
      <c r="G94" s="24">
        <v>38431.545907936459</v>
      </c>
      <c r="H94" s="24">
        <v>43270.570760423383</v>
      </c>
      <c r="I94" s="24">
        <v>40943.162727711024</v>
      </c>
      <c r="J94" s="24">
        <v>43825.070565354923</v>
      </c>
      <c r="K94" s="24">
        <v>45561.854927025524</v>
      </c>
      <c r="L94" s="24">
        <v>39432.641518709745</v>
      </c>
      <c r="M94" s="24">
        <v>40380.667020071378</v>
      </c>
      <c r="N94" s="24">
        <v>44580.387201556114</v>
      </c>
      <c r="O94" s="24">
        <v>49066.385012509236</v>
      </c>
      <c r="P94" s="24">
        <v>49521.043948214399</v>
      </c>
      <c r="Q94" s="24">
        <v>20035.671361091474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25">
      <c r="A95" s="27" t="s">
        <v>403</v>
      </c>
      <c r="B95" s="26">
        <v>1545.1547916889999</v>
      </c>
      <c r="C95" s="26">
        <v>1870.0562046070002</v>
      </c>
      <c r="D95" s="26">
        <v>1910.03920917</v>
      </c>
      <c r="E95" s="26">
        <v>1975.832934256</v>
      </c>
      <c r="F95" s="26">
        <v>1925.4578600074001</v>
      </c>
      <c r="G95" s="26">
        <v>2001.305670186</v>
      </c>
      <c r="H95" s="26">
        <v>2012.5</v>
      </c>
      <c r="I95" s="26">
        <v>2069.4879529877098</v>
      </c>
      <c r="J95" s="26">
        <v>2073.901821249</v>
      </c>
      <c r="K95" s="26">
        <v>2255.2073631999997</v>
      </c>
      <c r="L95" s="26">
        <v>2400.6263550932003</v>
      </c>
      <c r="M95" s="26">
        <v>2538.8492022800001</v>
      </c>
      <c r="N95" s="26">
        <v>2809.4721428499997</v>
      </c>
      <c r="O95" s="26">
        <v>3099.3650787000001</v>
      </c>
      <c r="P95" s="26">
        <v>3598.6588390235001</v>
      </c>
      <c r="Q95" s="26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25">
      <c r="A96" s="27" t="s">
        <v>406</v>
      </c>
      <c r="B96" s="24">
        <v>12430.145529956659</v>
      </c>
      <c r="C96" s="24">
        <v>8470.1115094865781</v>
      </c>
      <c r="D96" s="24">
        <v>9345.4327494043173</v>
      </c>
      <c r="E96" s="24">
        <v>10819.514461302613</v>
      </c>
      <c r="F96" s="24">
        <v>10328.963936797882</v>
      </c>
      <c r="G96" s="24">
        <v>13223.991181924024</v>
      </c>
      <c r="H96" s="24">
        <v>11000.277185314628</v>
      </c>
      <c r="I96" s="24">
        <v>14580.825948953379</v>
      </c>
      <c r="J96" s="24">
        <v>15093.375016144526</v>
      </c>
      <c r="K96" s="24">
        <v>18812.324000183387</v>
      </c>
      <c r="L96" s="24">
        <v>24968.007419434653</v>
      </c>
      <c r="M96" s="24">
        <v>30752.252796967521</v>
      </c>
      <c r="N96" s="24">
        <v>34065.293869864043</v>
      </c>
      <c r="O96" s="24">
        <v>42092.960059124896</v>
      </c>
      <c r="P96" s="24">
        <v>46054.17591534595</v>
      </c>
      <c r="Q96" s="24">
        <v>10597.377301415101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25">
      <c r="A97" s="27" t="s">
        <v>407</v>
      </c>
      <c r="B97" s="26">
        <v>1440.6205923836392</v>
      </c>
      <c r="C97" s="26">
        <v>2060.3667136812414</v>
      </c>
      <c r="D97" s="26">
        <v>2310.7199691263995</v>
      </c>
      <c r="E97" s="26">
        <v>2942.5598665929965</v>
      </c>
      <c r="F97" s="26">
        <v>2910.9859154929582</v>
      </c>
      <c r="G97" s="26">
        <v>3584.9</v>
      </c>
      <c r="H97" s="26">
        <v>3424.6478873239435</v>
      </c>
      <c r="I97" s="26">
        <v>4061.2676056338028</v>
      </c>
      <c r="J97" s="26">
        <v>4117.0422535211273</v>
      </c>
      <c r="K97" s="26">
        <v>4375.4929577464791</v>
      </c>
      <c r="L97" s="26">
        <v>4064.7887323943664</v>
      </c>
      <c r="M97" s="26">
        <v>4043.5211267605632</v>
      </c>
      <c r="N97" s="26">
        <v>4638.5915492957747</v>
      </c>
      <c r="O97" s="26">
        <v>5248.7323943661977</v>
      </c>
      <c r="P97" s="26">
        <v>5786.1971830985922</v>
      </c>
      <c r="Q97" s="26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25">
      <c r="A98" s="27" t="s">
        <v>410</v>
      </c>
      <c r="B98" s="24">
        <v>700.86218772795496</v>
      </c>
      <c r="C98" s="24">
        <v>837.896333833575</v>
      </c>
      <c r="D98" s="24">
        <v>1013.6476656207529</v>
      </c>
      <c r="E98" s="24">
        <v>1011.5649944533809</v>
      </c>
      <c r="F98" s="24">
        <v>962.76760906044308</v>
      </c>
      <c r="G98" s="24">
        <v>1004.8169917680249</v>
      </c>
      <c r="H98" s="24">
        <v>1208.521097300797</v>
      </c>
      <c r="I98" s="24">
        <v>1929.3434076992437</v>
      </c>
      <c r="J98" s="24">
        <v>2107.8934126752401</v>
      </c>
      <c r="K98" s="24">
        <v>2000.466995478866</v>
      </c>
      <c r="L98" s="24">
        <v>1631.9718575587181</v>
      </c>
      <c r="M98" s="24">
        <v>1858.4834687591638</v>
      </c>
      <c r="N98" s="24">
        <v>2135.4206104949917</v>
      </c>
      <c r="O98" s="24">
        <v>2254.5769698573131</v>
      </c>
      <c r="P98" s="24">
        <v>2463.2898675587303</v>
      </c>
      <c r="Q98" s="24">
        <v>458.82840620710897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25">
      <c r="A99" s="27" t="s">
        <v>411</v>
      </c>
      <c r="B99" s="26">
        <v>579.13924626599112</v>
      </c>
      <c r="C99" s="26">
        <v>687.48884791306523</v>
      </c>
      <c r="D99" s="26">
        <v>916.7006189650898</v>
      </c>
      <c r="E99" s="26">
        <v>752.17482020455157</v>
      </c>
      <c r="F99" s="26">
        <v>689.92327167343626</v>
      </c>
      <c r="G99" s="26">
        <v>800.08351830037884</v>
      </c>
      <c r="H99" s="26">
        <v>925.9</v>
      </c>
      <c r="I99" s="26">
        <v>934.77546433218981</v>
      </c>
      <c r="J99" s="26">
        <v>880.64194759453528</v>
      </c>
      <c r="K99" s="26">
        <v>810.68645682276997</v>
      </c>
      <c r="L99" s="26">
        <v>723.99320969316284</v>
      </c>
      <c r="M99" s="26">
        <v>823.75077672844031</v>
      </c>
      <c r="N99" s="26">
        <v>915.8196245469303</v>
      </c>
      <c r="O99" s="26">
        <v>1072.2829219140153</v>
      </c>
      <c r="P99" s="26">
        <v>1007.3703031134711</v>
      </c>
      <c r="Q99" s="26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25">
      <c r="A100" s="27" t="s">
        <v>414</v>
      </c>
      <c r="B100" s="24"/>
      <c r="C100" s="24">
        <v>2.2999999999999998</v>
      </c>
      <c r="D100" s="24">
        <v>3.3416801072738265</v>
      </c>
      <c r="E100" s="24">
        <v>3.2557588018647023</v>
      </c>
      <c r="F100" s="24">
        <v>3.87961289000611</v>
      </c>
      <c r="G100" s="24">
        <v>4.304092255890132</v>
      </c>
      <c r="H100" s="24">
        <v>4.9044172732285327</v>
      </c>
      <c r="I100" s="24">
        <v>4.8759985358890745</v>
      </c>
      <c r="J100" s="24">
        <v>3.225088352849514</v>
      </c>
      <c r="K100" s="24">
        <v>3.2299445127519011</v>
      </c>
      <c r="L100" s="24">
        <v>2.0066029769631535</v>
      </c>
      <c r="M100" s="24">
        <v>2.7951261116584059</v>
      </c>
      <c r="N100" s="24">
        <v>4.1043691143192689</v>
      </c>
      <c r="O100" s="24">
        <v>3.427780409768781</v>
      </c>
      <c r="P100" s="24">
        <v>3.1741558154081768</v>
      </c>
      <c r="Q100" s="24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25">
      <c r="A101" s="27" t="s">
        <v>418</v>
      </c>
      <c r="B101" s="26">
        <v>5797.7</v>
      </c>
      <c r="C101" s="26">
        <v>5717</v>
      </c>
      <c r="D101" s="26">
        <v>6102.5</v>
      </c>
      <c r="E101" s="26">
        <v>9734.9</v>
      </c>
      <c r="F101" s="26">
        <v>9773.2999999999993</v>
      </c>
      <c r="G101" s="26">
        <v>10262.799999999999</v>
      </c>
      <c r="H101" s="26">
        <v>12362.2</v>
      </c>
      <c r="I101" s="26">
        <v>13272.9</v>
      </c>
      <c r="J101" s="26">
        <v>14392.4</v>
      </c>
      <c r="K101" s="26">
        <v>17459.8</v>
      </c>
      <c r="L101" s="26">
        <v>14798.4</v>
      </c>
      <c r="M101" s="26">
        <v>16885.8</v>
      </c>
      <c r="N101" s="26">
        <v>13367.7</v>
      </c>
      <c r="O101" s="26">
        <v>18567.400000000001</v>
      </c>
      <c r="P101" s="26">
        <v>20867.400000000001</v>
      </c>
      <c r="Q101" s="26">
        <v>10527.7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25">
      <c r="A102" s="27" t="s">
        <v>419</v>
      </c>
      <c r="B102" s="24">
        <v>109.6998758610524</v>
      </c>
      <c r="C102" s="24">
        <v>137.18598612109065</v>
      </c>
      <c r="D102" s="24">
        <v>152.78225688238319</v>
      </c>
      <c r="E102" s="24">
        <v>201.20856021308271</v>
      </c>
      <c r="F102" s="24">
        <v>388.58345939040902</v>
      </c>
      <c r="G102" s="24">
        <v>431.40971161492979</v>
      </c>
      <c r="H102" s="24">
        <v>747.89079251379962</v>
      </c>
      <c r="I102" s="24">
        <v>806.40623360440361</v>
      </c>
      <c r="J102" s="24">
        <v>857.4</v>
      </c>
      <c r="K102" s="24">
        <v>886.03431569248585</v>
      </c>
      <c r="L102" s="24">
        <v>799.63883551264155</v>
      </c>
      <c r="M102" s="24">
        <v>1002.6252643419973</v>
      </c>
      <c r="N102" s="24">
        <v>1279.6497998391342</v>
      </c>
      <c r="O102" s="24">
        <v>1442.3207725563889</v>
      </c>
      <c r="P102" s="24">
        <v>1475.5809575348112</v>
      </c>
      <c r="Q102" s="24">
        <v>723.00336276443613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25">
      <c r="A103" s="27" t="s">
        <v>421</v>
      </c>
      <c r="B103" s="26">
        <v>165.41095890410961</v>
      </c>
      <c r="C103" s="26">
        <v>204.70319372305568</v>
      </c>
      <c r="D103" s="26">
        <v>223.07138034945822</v>
      </c>
      <c r="E103" s="26">
        <v>257.41331116966666</v>
      </c>
      <c r="F103" s="26">
        <v>355.3</v>
      </c>
      <c r="G103" s="26">
        <v>288.53160535880869</v>
      </c>
      <c r="H103" s="26">
        <v>319.91049236646728</v>
      </c>
      <c r="I103" s="26">
        <v>425.52214770143433</v>
      </c>
      <c r="J103" s="26">
        <v>297.28208322753397</v>
      </c>
      <c r="K103" s="26">
        <v>369.30637664098964</v>
      </c>
      <c r="L103" s="26">
        <v>499.95095088823615</v>
      </c>
      <c r="M103" s="26">
        <v>600.43449258207079</v>
      </c>
      <c r="N103" s="26">
        <v>313.0787099119388</v>
      </c>
      <c r="O103" s="26">
        <v>457.51046273130703</v>
      </c>
      <c r="P103" s="26">
        <v>699.53964526329355</v>
      </c>
      <c r="Q103" s="26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25">
      <c r="A104" s="27" t="s">
        <v>424</v>
      </c>
      <c r="B104" s="24">
        <v>73.004822000000004</v>
      </c>
      <c r="C104" s="24">
        <v>166.97926899999999</v>
      </c>
      <c r="D104" s="24">
        <v>346.02056800000003</v>
      </c>
      <c r="E104" s="24">
        <v>514.48711500000002</v>
      </c>
      <c r="F104" s="24">
        <v>253.46992299999999</v>
      </c>
      <c r="G104" s="24">
        <v>159.69999999999999</v>
      </c>
      <c r="H104" s="24">
        <v>356.22420399999999</v>
      </c>
      <c r="I104" s="24">
        <v>434.40780799999999</v>
      </c>
      <c r="J104" s="24">
        <v>529.56161699999996</v>
      </c>
      <c r="K104" s="24">
        <v>422.66126000000003</v>
      </c>
      <c r="L104" s="24">
        <v>425.59757400000001</v>
      </c>
      <c r="M104" s="24">
        <v>432.37003399999998</v>
      </c>
      <c r="N104" s="24">
        <v>428.58431899999999</v>
      </c>
      <c r="O104" s="24">
        <v>459.48733900000002</v>
      </c>
      <c r="P104" s="24">
        <v>643.50915199999997</v>
      </c>
      <c r="Q104" s="24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25">
      <c r="A105" s="27" t="s">
        <v>427</v>
      </c>
      <c r="B105" s="26">
        <v>139.15499800000001</v>
      </c>
      <c r="C105" s="26">
        <v>157.685</v>
      </c>
      <c r="D105" s="26">
        <v>189.39782600000001</v>
      </c>
      <c r="E105" s="26">
        <v>275.51572369287254</v>
      </c>
      <c r="F105" s="26">
        <v>267.70014400000014</v>
      </c>
      <c r="G105" s="26">
        <v>381.66903099999911</v>
      </c>
      <c r="H105" s="26">
        <v>406.18484199999989</v>
      </c>
      <c r="I105" s="26">
        <v>513.6</v>
      </c>
      <c r="J105" s="26">
        <v>595.90912719999892</v>
      </c>
      <c r="K105" s="26">
        <v>641.636543079999</v>
      </c>
      <c r="L105" s="26">
        <v>724.20515681760094</v>
      </c>
      <c r="M105" s="26">
        <v>716.12120894791997</v>
      </c>
      <c r="N105" s="26">
        <v>648.06700772599993</v>
      </c>
      <c r="O105" s="26">
        <v>811.01066075804999</v>
      </c>
      <c r="P105" s="26">
        <v>934.71041171217996</v>
      </c>
      <c r="Q105" s="26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25">
      <c r="A106" s="27" t="s">
        <v>430</v>
      </c>
      <c r="B106" s="24"/>
      <c r="C106" s="24"/>
      <c r="D106" s="24"/>
      <c r="E106" s="24">
        <v>801.51690935208967</v>
      </c>
      <c r="F106" s="24">
        <v>724.29262691026008</v>
      </c>
      <c r="G106" s="24">
        <v>639.46906060606022</v>
      </c>
      <c r="H106" s="24">
        <v>771.04052685335421</v>
      </c>
      <c r="I106" s="24">
        <v>744.272031138339</v>
      </c>
      <c r="J106" s="24">
        <v>865.2279014471477</v>
      </c>
      <c r="K106" s="24">
        <v>952.65561478094651</v>
      </c>
      <c r="L106" s="24">
        <v>894.73919850762275</v>
      </c>
      <c r="M106" s="24">
        <v>899.20389883764744</v>
      </c>
      <c r="N106" s="24">
        <v>951.28152609003723</v>
      </c>
      <c r="O106" s="24">
        <v>1057.2712536813203</v>
      </c>
      <c r="P106" s="24">
        <v>1015.7288992424261</v>
      </c>
      <c r="Q106" s="24">
        <v>457.2669741399734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25">
      <c r="A107" s="27" t="s">
        <v>431</v>
      </c>
      <c r="B107" s="26">
        <v>5531.7113620840346</v>
      </c>
      <c r="C107" s="26">
        <v>4981.4068147280304</v>
      </c>
      <c r="D107" s="26">
        <v>5216.3657489256893</v>
      </c>
      <c r="E107" s="26">
        <v>5819.0236926207508</v>
      </c>
      <c r="F107" s="26">
        <v>6774.09923204406</v>
      </c>
      <c r="G107" s="26">
        <v>7860.7357963148497</v>
      </c>
      <c r="H107" s="26">
        <v>7454.6115060000002</v>
      </c>
      <c r="I107" s="26">
        <v>6836.3665339999998</v>
      </c>
      <c r="J107" s="26">
        <v>6491.6285070000004</v>
      </c>
      <c r="K107" s="26">
        <v>6523.460435</v>
      </c>
      <c r="L107" s="26">
        <v>6857.2510009999996</v>
      </c>
      <c r="M107" s="26">
        <v>7044.4423109999998</v>
      </c>
      <c r="N107" s="26">
        <v>7610.2334680000004</v>
      </c>
      <c r="O107" s="26">
        <v>8400.03768587581</v>
      </c>
      <c r="P107" s="26">
        <v>8593.36191991132</v>
      </c>
      <c r="Q107" s="26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25">
      <c r="A108" s="27" t="s">
        <v>433</v>
      </c>
      <c r="B108" s="24">
        <v>27.1</v>
      </c>
      <c r="C108" s="24">
        <v>29.371579874435895</v>
      </c>
      <c r="D108" s="24">
        <v>30.823301735329824</v>
      </c>
      <c r="E108" s="24">
        <v>30.205192201575851</v>
      </c>
      <c r="F108" s="24">
        <v>29.90353001770313</v>
      </c>
      <c r="G108" s="24">
        <v>23.003003219018364</v>
      </c>
      <c r="H108" s="24">
        <v>23.918532260613777</v>
      </c>
      <c r="I108" s="24">
        <v>21.615960835665945</v>
      </c>
      <c r="J108" s="24">
        <v>17.326287845945608</v>
      </c>
      <c r="K108" s="24">
        <v>16.290504442776548</v>
      </c>
      <c r="L108" s="24">
        <v>34.439171098308712</v>
      </c>
      <c r="M108" s="24">
        <v>48.120296892648661</v>
      </c>
      <c r="N108" s="24">
        <v>22.840047679689356</v>
      </c>
      <c r="O108" s="24">
        <v>23.555950875875666</v>
      </c>
      <c r="P108" s="24">
        <v>20.756575462110256</v>
      </c>
      <c r="Q108" s="24">
        <v>4.8439464152168528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25">
      <c r="A109" s="27" t="s">
        <v>435</v>
      </c>
      <c r="B109" s="26">
        <v>67.23851915477303</v>
      </c>
      <c r="C109" s="26">
        <v>124.36454724410396</v>
      </c>
      <c r="D109" s="26">
        <v>131.13788603526115</v>
      </c>
      <c r="E109" s="26">
        <v>158.0200714671403</v>
      </c>
      <c r="F109" s="26">
        <v>123.28725851171339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>
        <v>1.8974366666666669</v>
      </c>
      <c r="Q109" s="26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25">
      <c r="A110" s="27" t="s">
        <v>438</v>
      </c>
      <c r="B110" s="24">
        <v>250</v>
      </c>
      <c r="C110" s="24">
        <v>190</v>
      </c>
      <c r="D110" s="24">
        <v>74.2</v>
      </c>
      <c r="E110" s="24">
        <v>74.2</v>
      </c>
      <c r="F110" s="24">
        <v>50</v>
      </c>
      <c r="G110" s="24">
        <v>60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/>
      <c r="Q110" s="24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25">
      <c r="A111" s="27" t="s">
        <v>442</v>
      </c>
      <c r="B111" s="26">
        <v>919.96613083826537</v>
      </c>
      <c r="C111" s="26">
        <v>1038.3492310179488</v>
      </c>
      <c r="D111" s="26">
        <v>1153.420297242013</v>
      </c>
      <c r="E111" s="26">
        <v>1248.4877093059019</v>
      </c>
      <c r="F111" s="26">
        <v>973.14687168159298</v>
      </c>
      <c r="G111" s="26">
        <v>957.55563460461667</v>
      </c>
      <c r="H111" s="26">
        <v>1321.8204875071006</v>
      </c>
      <c r="I111" s="26">
        <v>1316.0802802960641</v>
      </c>
      <c r="J111" s="26">
        <v>1374.1072682403578</v>
      </c>
      <c r="K111" s="26">
        <v>1383.2256392688191</v>
      </c>
      <c r="L111" s="26">
        <v>1153.4048806136852</v>
      </c>
      <c r="M111" s="26">
        <v>1210.2917733705119</v>
      </c>
      <c r="N111" s="26">
        <v>1325.3270444679522</v>
      </c>
      <c r="O111" s="26">
        <v>1503.9552739304972</v>
      </c>
      <c r="P111" s="26">
        <v>1492.1370927297105</v>
      </c>
      <c r="Q111" s="26">
        <v>469.77794309637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25">
      <c r="A112" s="27" t="s">
        <v>443</v>
      </c>
      <c r="B112" s="24">
        <v>4609.4685162652358</v>
      </c>
      <c r="C112" s="24">
        <v>4659.3768514277344</v>
      </c>
      <c r="D112" s="24">
        <v>5264.8796662417299</v>
      </c>
      <c r="E112" s="24">
        <v>5960.6568570067448</v>
      </c>
      <c r="F112" s="24">
        <v>5704.4360680991613</v>
      </c>
      <c r="G112" s="24">
        <v>5677.2396207223928</v>
      </c>
      <c r="H112" s="24">
        <v>6896.6076004582292</v>
      </c>
      <c r="I112" s="24">
        <v>6820.9818318710686</v>
      </c>
      <c r="J112" s="24">
        <v>7159.9093204932533</v>
      </c>
      <c r="K112" s="24">
        <v>5359.2516918739302</v>
      </c>
      <c r="L112" s="24">
        <v>4179.1241333901571</v>
      </c>
      <c r="M112" s="24">
        <v>4247.9733073631496</v>
      </c>
      <c r="N112" s="24">
        <v>4569.9877061588622</v>
      </c>
      <c r="O112" s="24">
        <v>4987.8160115806249</v>
      </c>
      <c r="P112" s="24">
        <v>4934.0263673355066</v>
      </c>
      <c r="Q112" s="24">
        <v>4819.9290875317856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25">
      <c r="A113" s="27" t="s">
        <v>444</v>
      </c>
      <c r="B113" s="26">
        <v>182.8</v>
      </c>
      <c r="C113" s="26">
        <v>232.5834439441017</v>
      </c>
      <c r="D113" s="26">
        <v>270.88782335549638</v>
      </c>
      <c r="E113" s="26">
        <v>350.0590734865699</v>
      </c>
      <c r="F113" s="26">
        <v>256.74278746793937</v>
      </c>
      <c r="G113" s="26">
        <v>308.94906509201212</v>
      </c>
      <c r="H113" s="26">
        <v>478.15298059387749</v>
      </c>
      <c r="I113" s="26">
        <v>560.28026300099464</v>
      </c>
      <c r="J113" s="26">
        <v>573.97514639763506</v>
      </c>
      <c r="K113" s="26">
        <v>667.71428976872676</v>
      </c>
      <c r="L113" s="26">
        <v>621.39434003074666</v>
      </c>
      <c r="M113" s="26">
        <v>750.13373988290186</v>
      </c>
      <c r="N113" s="26">
        <v>670.56905262473731</v>
      </c>
      <c r="O113" s="26">
        <v>696.67189667674802</v>
      </c>
      <c r="P113" s="26">
        <v>747.48669353379591</v>
      </c>
      <c r="Q113" s="26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25">
      <c r="A114" s="27" t="s">
        <v>447</v>
      </c>
      <c r="B114" s="24">
        <v>29.249564501942238</v>
      </c>
      <c r="C114" s="24">
        <v>25.54353460159912</v>
      </c>
      <c r="D114" s="24">
        <v>28.9032027579801</v>
      </c>
      <c r="E114" s="24">
        <v>30.558988530831474</v>
      </c>
      <c r="F114" s="24">
        <v>33.025678563417273</v>
      </c>
      <c r="G114" s="24">
        <v>31.104956834253567</v>
      </c>
      <c r="H114" s="24">
        <v>30.906617453346108</v>
      </c>
      <c r="I114" s="24">
        <v>31.070224179574975</v>
      </c>
      <c r="J114" s="24">
        <v>28.729664000582162</v>
      </c>
      <c r="K114" s="24">
        <v>32.395200969380141</v>
      </c>
      <c r="L114" s="24">
        <v>34.633692481098599</v>
      </c>
      <c r="M114" s="24">
        <v>26.148921049525701</v>
      </c>
      <c r="N114" s="24">
        <v>31.110886450355501</v>
      </c>
      <c r="O114" s="24">
        <v>37.505287382040997</v>
      </c>
      <c r="P114" s="24">
        <v>42.271696605502399</v>
      </c>
      <c r="Q114" s="24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25">
      <c r="A115" s="27" t="s">
        <v>449</v>
      </c>
      <c r="B115" s="26">
        <v>8845.9962603080676</v>
      </c>
      <c r="C115" s="26">
        <v>10427.030794218083</v>
      </c>
      <c r="D115" s="26">
        <v>14049.639725255622</v>
      </c>
      <c r="E115" s="26">
        <v>15293.279069438613</v>
      </c>
      <c r="F115" s="26">
        <v>15797.476084445587</v>
      </c>
      <c r="G115" s="26">
        <v>18152.3</v>
      </c>
      <c r="H115" s="26">
        <v>19649.172316944085</v>
      </c>
      <c r="I115" s="26">
        <v>20250.70982050871</v>
      </c>
      <c r="J115" s="26">
        <v>21499.690355581544</v>
      </c>
      <c r="K115" s="26">
        <v>22599.731595404464</v>
      </c>
      <c r="L115" s="26">
        <v>17666.472431619208</v>
      </c>
      <c r="M115" s="26">
        <v>18085.330948052331</v>
      </c>
      <c r="N115" s="26">
        <v>18385.257067703275</v>
      </c>
      <c r="O115" s="26">
        <v>19608.065017945341</v>
      </c>
      <c r="P115" s="26">
        <v>19822.212747647536</v>
      </c>
      <c r="Q115" s="26">
        <v>2989.5829770891469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25">
      <c r="A116" s="27" t="s">
        <v>451</v>
      </c>
      <c r="B116" s="24">
        <v>286.64144525</v>
      </c>
      <c r="C116" s="24">
        <v>512.44825449999996</v>
      </c>
      <c r="D116" s="24">
        <v>1514.6</v>
      </c>
      <c r="E116" s="24">
        <v>1558.5</v>
      </c>
      <c r="F116" s="24">
        <v>1472.7</v>
      </c>
      <c r="G116" s="24">
        <v>1712.8893780072999</v>
      </c>
      <c r="H116" s="24">
        <v>1940.2</v>
      </c>
      <c r="I116" s="24">
        <v>1958.0158641952301</v>
      </c>
      <c r="J116" s="24">
        <v>2335.1867467009802</v>
      </c>
      <c r="K116" s="24">
        <v>2695.68940661333</v>
      </c>
      <c r="L116" s="24">
        <v>2569.1236258466702</v>
      </c>
      <c r="M116" s="24">
        <v>2505.5667310033336</v>
      </c>
      <c r="N116" s="24">
        <v>2743.6849059455599</v>
      </c>
      <c r="O116" s="24">
        <v>3028.0915553766667</v>
      </c>
      <c r="P116" s="24">
        <v>3157.0550306933333</v>
      </c>
      <c r="Q116" s="24">
        <v>1397.869901823457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25">
      <c r="A117" s="27" t="s">
        <v>454</v>
      </c>
      <c r="B117" s="26">
        <v>148.4</v>
      </c>
      <c r="C117" s="26">
        <v>175.02721569569334</v>
      </c>
      <c r="D117" s="26">
        <v>220.96252827758988</v>
      </c>
      <c r="E117" s="26">
        <v>274.85162014427596</v>
      </c>
      <c r="F117" s="26">
        <v>191.64046430770355</v>
      </c>
      <c r="G117" s="26">
        <v>204.63295405515879</v>
      </c>
      <c r="H117" s="26">
        <v>210.45800288320979</v>
      </c>
      <c r="I117" s="26">
        <v>141.7303702616384</v>
      </c>
      <c r="J117" s="26">
        <v>178.49282105898533</v>
      </c>
      <c r="K117" s="26">
        <v>211.94081892710346</v>
      </c>
      <c r="L117" s="26">
        <v>185.85627108625701</v>
      </c>
      <c r="M117" s="26">
        <v>200.49612455558983</v>
      </c>
      <c r="N117" s="26">
        <v>206.14797023808558</v>
      </c>
      <c r="O117" s="26">
        <v>226.90238299742828</v>
      </c>
      <c r="P117" s="26"/>
      <c r="Q117" s="26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25">
      <c r="A118" s="27" t="s">
        <v>458</v>
      </c>
      <c r="B118" s="24">
        <v>754.88762800905488</v>
      </c>
      <c r="C118" s="24">
        <v>767.33124736309412</v>
      </c>
      <c r="D118" s="24">
        <v>964.74252610392114</v>
      </c>
      <c r="E118" s="24">
        <v>1082.883356004106</v>
      </c>
      <c r="F118" s="24">
        <v>899.56235005633869</v>
      </c>
      <c r="G118" s="24">
        <v>1066.3361511909511</v>
      </c>
      <c r="H118" s="24">
        <v>1276.8461921967182</v>
      </c>
      <c r="I118" s="24">
        <v>1259.6517396252018</v>
      </c>
      <c r="J118" s="24">
        <v>1402.0852672178326</v>
      </c>
      <c r="K118" s="24">
        <v>1521.470812014896</v>
      </c>
      <c r="L118" s="24">
        <v>1380.9227978204622</v>
      </c>
      <c r="M118" s="24">
        <v>1450.7987316701326</v>
      </c>
      <c r="N118" s="24">
        <v>1746.9855427770997</v>
      </c>
      <c r="O118" s="24">
        <v>1848.936056349133</v>
      </c>
      <c r="P118" s="24">
        <v>1896.9090788288518</v>
      </c>
      <c r="Q118" s="24">
        <v>417.63715151119618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25">
      <c r="A119" s="27" t="s">
        <v>459</v>
      </c>
      <c r="B119" s="26">
        <v>3.2</v>
      </c>
      <c r="C119" s="26">
        <v>3.1301640333133296</v>
      </c>
      <c r="D119" s="26">
        <v>2.8761094382005199</v>
      </c>
      <c r="E119" s="26">
        <v>2.6448671679633398</v>
      </c>
      <c r="F119" s="26">
        <v>2.9329294729173299</v>
      </c>
      <c r="G119" s="26">
        <v>3.5232749612679397</v>
      </c>
      <c r="H119" s="26">
        <v>4.4762935529039698</v>
      </c>
      <c r="I119" s="26">
        <v>3.9223542847732999</v>
      </c>
      <c r="J119" s="26">
        <v>4.1078817817080502</v>
      </c>
      <c r="K119" s="26">
        <v>5.2247154912489195</v>
      </c>
      <c r="L119" s="26">
        <v>1.2693844297805501</v>
      </c>
      <c r="M119" s="26">
        <v>0</v>
      </c>
      <c r="N119" s="26">
        <v>6.6483695519698598</v>
      </c>
      <c r="O119" s="26">
        <v>8.5726477640051009</v>
      </c>
      <c r="P119" s="26"/>
      <c r="Q119" s="26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25">
      <c r="A120" s="27" t="s">
        <v>463</v>
      </c>
      <c r="B120" s="24"/>
      <c r="C120" s="24"/>
      <c r="D120" s="24"/>
      <c r="E120" s="24"/>
      <c r="F120" s="24"/>
      <c r="G120" s="24"/>
      <c r="H120" s="24"/>
      <c r="I120" s="24">
        <v>48.229706789423062</v>
      </c>
      <c r="J120" s="24">
        <v>40.745508758735383</v>
      </c>
      <c r="K120" s="24">
        <v>36.52235748990563</v>
      </c>
      <c r="L120" s="24">
        <v>28.954560937456456</v>
      </c>
      <c r="M120" s="24">
        <v>30.404786700921239</v>
      </c>
      <c r="N120" s="24">
        <v>22.5</v>
      </c>
      <c r="O120" s="24">
        <v>4.2465424446097293</v>
      </c>
      <c r="P120" s="24">
        <v>11.16673217971055</v>
      </c>
      <c r="Q120" s="24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25">
      <c r="A121" s="27" t="s">
        <v>473</v>
      </c>
      <c r="B121" s="26">
        <v>871.04509819520092</v>
      </c>
      <c r="C121" s="26">
        <v>1005.264452390974</v>
      </c>
      <c r="D121" s="26">
        <v>1303.6984337034053</v>
      </c>
      <c r="E121" s="26">
        <v>1453.7542394333695</v>
      </c>
      <c r="F121" s="26">
        <v>1120.0987836228699</v>
      </c>
      <c r="G121" s="26">
        <v>1285.2595927855682</v>
      </c>
      <c r="H121" s="26">
        <v>1484.4762853387786</v>
      </c>
      <c r="I121" s="26">
        <v>1480.445836496194</v>
      </c>
      <c r="J121" s="26">
        <v>1322.3</v>
      </c>
      <c r="K121" s="26">
        <v>1446.7158897870984</v>
      </c>
      <c r="L121" s="26">
        <v>1432.6235337351668</v>
      </c>
      <c r="M121" s="26">
        <v>1570.5031433275976</v>
      </c>
      <c r="N121" s="26">
        <v>1747.9434935012544</v>
      </c>
      <c r="O121" s="26">
        <v>1890.6598842787628</v>
      </c>
      <c r="P121" s="26">
        <v>1779.2663854030043</v>
      </c>
      <c r="Q121" s="26">
        <v>448.92952267351671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25">
      <c r="A122" s="27" t="s">
        <v>476</v>
      </c>
      <c r="B122" s="24">
        <v>11803.409721</v>
      </c>
      <c r="C122" s="24">
        <v>12176.6</v>
      </c>
      <c r="D122" s="24">
        <v>12919.045695999999</v>
      </c>
      <c r="E122" s="24">
        <v>13369.662480000001</v>
      </c>
      <c r="F122" s="24">
        <v>11512.671983</v>
      </c>
      <c r="G122" s="24">
        <v>11991.718602999999</v>
      </c>
      <c r="H122" s="24">
        <v>11868.809061</v>
      </c>
      <c r="I122" s="24">
        <v>12739.39112</v>
      </c>
      <c r="J122" s="24">
        <v>13948.981501</v>
      </c>
      <c r="K122" s="24">
        <v>16208.391621000001</v>
      </c>
      <c r="L122" s="24">
        <v>17733.733112000002</v>
      </c>
      <c r="M122" s="24">
        <v>19649.652000999999</v>
      </c>
      <c r="N122" s="24">
        <v>21336.198211999999</v>
      </c>
      <c r="O122" s="24">
        <v>22526.372514999999</v>
      </c>
      <c r="P122" s="24">
        <v>24573.176556999999</v>
      </c>
      <c r="Q122" s="24">
        <v>11024.807264999999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25">
      <c r="A123" s="27" t="s">
        <v>478</v>
      </c>
      <c r="B123" s="26"/>
      <c r="C123" s="26"/>
      <c r="D123" s="26"/>
      <c r="E123" s="26"/>
      <c r="F123" s="26">
        <v>22.1</v>
      </c>
      <c r="G123" s="26">
        <v>24.4055</v>
      </c>
      <c r="H123" s="26">
        <v>21.829599999999999</v>
      </c>
      <c r="I123" s="26">
        <v>22.303999999999998</v>
      </c>
      <c r="J123" s="26">
        <v>23.925799999999999</v>
      </c>
      <c r="K123" s="26">
        <v>25.3048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25">
      <c r="A124" s="27" t="s">
        <v>490</v>
      </c>
      <c r="B124" s="24">
        <v>103.18</v>
      </c>
      <c r="C124" s="24">
        <v>116.61</v>
      </c>
      <c r="D124" s="24">
        <v>170.63</v>
      </c>
      <c r="E124" s="24">
        <v>216.42</v>
      </c>
      <c r="F124" s="24">
        <v>172.5</v>
      </c>
      <c r="G124" s="24">
        <v>163.22999999999999</v>
      </c>
      <c r="H124" s="24">
        <v>186.43</v>
      </c>
      <c r="I124" s="24">
        <v>198.45</v>
      </c>
      <c r="J124" s="24">
        <v>229.8</v>
      </c>
      <c r="K124" s="24">
        <v>233.58</v>
      </c>
      <c r="L124" s="24">
        <v>219.12</v>
      </c>
      <c r="M124" s="24">
        <v>255.67</v>
      </c>
      <c r="N124" s="24">
        <v>322.98</v>
      </c>
      <c r="O124" s="24">
        <v>380.66</v>
      </c>
      <c r="P124" s="24">
        <v>396.4</v>
      </c>
      <c r="Q124" s="24">
        <v>315.83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25">
      <c r="A125" s="27" t="s">
        <v>492</v>
      </c>
      <c r="B125" s="26">
        <v>176.78543865622521</v>
      </c>
      <c r="C125" s="26">
        <v>225.10478673766602</v>
      </c>
      <c r="D125" s="26">
        <v>306.54811937987159</v>
      </c>
      <c r="E125" s="26">
        <v>246.89299834748581</v>
      </c>
      <c r="F125" s="26">
        <v>235.29082939392029</v>
      </c>
      <c r="G125" s="26">
        <v>244.0479988547944</v>
      </c>
      <c r="H125" s="26">
        <v>156.03811270544642</v>
      </c>
      <c r="I125" s="26">
        <v>177.45574657042616</v>
      </c>
      <c r="J125" s="26">
        <v>196.936208211712</v>
      </c>
      <c r="K125" s="26">
        <v>214.72847529998691</v>
      </c>
      <c r="L125" s="26">
        <v>245.5744333145382</v>
      </c>
      <c r="M125" s="26">
        <v>316.28594235550321</v>
      </c>
      <c r="N125" s="26">
        <v>395.63697056988099</v>
      </c>
      <c r="O125" s="26">
        <v>461.10182208962732</v>
      </c>
      <c r="P125" s="26">
        <v>513.37958395376836</v>
      </c>
      <c r="Q125" s="26">
        <v>29.78380802978414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25">
      <c r="A126" s="27" t="s">
        <v>493</v>
      </c>
      <c r="B126" s="24"/>
      <c r="C126" s="24"/>
      <c r="D126" s="24">
        <v>630.18933419693633</v>
      </c>
      <c r="E126" s="24">
        <v>814.10285721303558</v>
      </c>
      <c r="F126" s="24">
        <v>745.24182128656344</v>
      </c>
      <c r="G126" s="24">
        <v>713.1</v>
      </c>
      <c r="H126" s="24">
        <v>876.14370039829919</v>
      </c>
      <c r="I126" s="24">
        <v>808.91132342174353</v>
      </c>
      <c r="J126" s="24">
        <v>880.29419650247303</v>
      </c>
      <c r="K126" s="24">
        <v>908.22866682710242</v>
      </c>
      <c r="L126" s="24">
        <v>903.10755638427781</v>
      </c>
      <c r="M126" s="24">
        <v>933.2891055333879</v>
      </c>
      <c r="N126" s="24">
        <v>1066.6193309982343</v>
      </c>
      <c r="O126" s="24">
        <v>1170.8732732656888</v>
      </c>
      <c r="P126" s="24">
        <v>1224.4453961553322</v>
      </c>
      <c r="Q126" s="24">
        <v>165.778479228956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25">
      <c r="A127" s="27" t="s">
        <v>497</v>
      </c>
      <c r="B127" s="26">
        <v>8.9829118518518509</v>
      </c>
      <c r="C127" s="26">
        <v>7.7450988888888883</v>
      </c>
      <c r="D127" s="26">
        <v>7.4438640740740736</v>
      </c>
      <c r="E127" s="26">
        <v>7.0448222222222219</v>
      </c>
      <c r="F127" s="26">
        <v>6.067911111111111</v>
      </c>
      <c r="G127" s="26">
        <v>5.880866666666666</v>
      </c>
      <c r="H127" s="26">
        <v>5.1870822222222221</v>
      </c>
      <c r="I127" s="26">
        <v>7.0264459259259251</v>
      </c>
      <c r="J127" s="26">
        <v>7.5868540740740738</v>
      </c>
      <c r="K127" s="26">
        <v>8.6026855777777769</v>
      </c>
      <c r="L127" s="26">
        <v>8.9605557140740739</v>
      </c>
      <c r="M127" s="26">
        <v>8.5860738888888886</v>
      </c>
      <c r="N127" s="26">
        <v>9.3937673703703695</v>
      </c>
      <c r="O127" s="26">
        <v>12.386482825496111</v>
      </c>
      <c r="P127" s="26">
        <v>9.9367614814814811</v>
      </c>
      <c r="Q127" s="26">
        <v>5.1045057251851844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25">
      <c r="A128" s="27" t="s">
        <v>501</v>
      </c>
      <c r="B128" s="24">
        <v>4609.7239313519558</v>
      </c>
      <c r="C128" s="24">
        <v>5983.900681996628</v>
      </c>
      <c r="D128" s="24">
        <v>7181.3412247356682</v>
      </c>
      <c r="E128" s="24">
        <v>7220.9104941304777</v>
      </c>
      <c r="F128" s="24">
        <v>6626.0759106297655</v>
      </c>
      <c r="G128" s="24">
        <v>6701.5452401709936</v>
      </c>
      <c r="H128" s="24">
        <v>7320.8167673924891</v>
      </c>
      <c r="I128" s="24">
        <v>6697.3300317027015</v>
      </c>
      <c r="J128" s="24">
        <v>6851.3217083761519</v>
      </c>
      <c r="K128" s="24">
        <v>7384.2</v>
      </c>
      <c r="L128" s="24">
        <v>6259.5400812122634</v>
      </c>
      <c r="M128" s="24">
        <v>6557.3351152659843</v>
      </c>
      <c r="N128" s="24">
        <v>7494.1752960401845</v>
      </c>
      <c r="O128" s="24">
        <v>7773.6521136379279</v>
      </c>
      <c r="P128" s="24">
        <v>8186.621360019235</v>
      </c>
      <c r="Q128" s="24">
        <v>3848.0553131170145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25">
      <c r="A129" s="27" t="s">
        <v>503</v>
      </c>
      <c r="B129" s="26">
        <v>129.642332848</v>
      </c>
      <c r="C129" s="26">
        <v>149.68989143100382</v>
      </c>
      <c r="D129" s="26">
        <v>163.38670527000002</v>
      </c>
      <c r="E129" s="26">
        <v>189.954385665183</v>
      </c>
      <c r="F129" s="26">
        <v>195.562108883848</v>
      </c>
      <c r="G129" s="26">
        <v>108.0991719628377</v>
      </c>
      <c r="H129" s="26">
        <v>138.20933722000001</v>
      </c>
      <c r="I129" s="26">
        <v>189.37418084999999</v>
      </c>
      <c r="J129" s="26">
        <v>198.70594282168753</v>
      </c>
      <c r="K129" s="26">
        <v>206.63088798191049</v>
      </c>
      <c r="L129" s="26">
        <v>192.79768235731072</v>
      </c>
      <c r="M129" s="26">
        <v>107.85151215367061</v>
      </c>
      <c r="N129" s="26">
        <v>150.5</v>
      </c>
      <c r="O129" s="26">
        <v>241.831749399621</v>
      </c>
      <c r="P129" s="26">
        <v>252.27632255650627</v>
      </c>
      <c r="Q129" s="26">
        <v>89.997766421327498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25">
      <c r="A130" s="27" t="s">
        <v>504</v>
      </c>
      <c r="B130" s="24">
        <v>66.951222898537139</v>
      </c>
      <c r="C130" s="24">
        <v>45.870417535833226</v>
      </c>
      <c r="D130" s="24">
        <v>85.12608325662184</v>
      </c>
      <c r="E130" s="24">
        <v>68.300234253793121</v>
      </c>
      <c r="F130" s="24">
        <v>55.647127178960325</v>
      </c>
      <c r="G130" s="24">
        <v>71.897596072480766</v>
      </c>
      <c r="H130" s="24">
        <v>325.39503404558911</v>
      </c>
      <c r="I130" s="24">
        <v>538.71662134883047</v>
      </c>
      <c r="J130" s="24">
        <v>958.5</v>
      </c>
      <c r="K130" s="24">
        <v>1612.669519531413</v>
      </c>
      <c r="L130" s="24">
        <v>2120.3629824943723</v>
      </c>
      <c r="M130" s="24">
        <v>2196.7865121219211</v>
      </c>
      <c r="N130" s="24">
        <v>1968.8369057957345</v>
      </c>
      <c r="O130" s="24">
        <v>1651.7450700950217</v>
      </c>
      <c r="P130" s="24">
        <v>2483.2587213628635</v>
      </c>
      <c r="Q130" s="24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25">
      <c r="A131" s="27" t="s">
        <v>507</v>
      </c>
      <c r="B131" s="26">
        <v>347.66127858769187</v>
      </c>
      <c r="C131" s="26">
        <v>381.59142940305458</v>
      </c>
      <c r="D131" s="26">
        <v>433.48950332404308</v>
      </c>
      <c r="E131" s="26">
        <v>382.81638100481149</v>
      </c>
      <c r="F131" s="26">
        <v>395.1</v>
      </c>
      <c r="G131" s="26">
        <v>320.10300379823371</v>
      </c>
      <c r="H131" s="26">
        <v>264.37468465030702</v>
      </c>
      <c r="I131" s="26">
        <v>293.27843884782777</v>
      </c>
      <c r="J131" s="26">
        <v>244.08828928821808</v>
      </c>
      <c r="K131" s="26">
        <v>452.39269111152265</v>
      </c>
      <c r="L131" s="26">
        <v>465.05818369200404</v>
      </c>
      <c r="M131" s="26">
        <v>223.56094277617561</v>
      </c>
      <c r="N131" s="26">
        <v>341.06831618893841</v>
      </c>
      <c r="O131" s="26">
        <v>379.56913812985374</v>
      </c>
      <c r="P131" s="26">
        <v>348.58311374809296</v>
      </c>
      <c r="Q131" s="26">
        <v>118.06771118808979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25">
      <c r="A132" s="27" t="s">
        <v>509</v>
      </c>
      <c r="B132" s="24"/>
      <c r="C132" s="24"/>
      <c r="D132" s="24"/>
      <c r="E132" s="24">
        <v>0.6</v>
      </c>
      <c r="F132" s="24">
        <v>0.45636453492479634</v>
      </c>
      <c r="G132" s="24">
        <v>0.62010408253711446</v>
      </c>
      <c r="H132" s="24">
        <v>0.97474025268552966</v>
      </c>
      <c r="I132" s="24">
        <v>1.0876380355792374</v>
      </c>
      <c r="J132" s="24">
        <v>1.5350444367674463</v>
      </c>
      <c r="K132" s="24">
        <v>6.7630004417316076</v>
      </c>
      <c r="L132" s="24">
        <v>1.6820596444555684</v>
      </c>
      <c r="M132" s="24">
        <v>3.4575149658284787</v>
      </c>
      <c r="N132" s="24">
        <v>3.9174769355069086</v>
      </c>
      <c r="O132" s="24">
        <v>1.6436889130904597</v>
      </c>
      <c r="P132" s="24"/>
      <c r="Q132" s="24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25">
      <c r="A133" s="27" t="s">
        <v>516</v>
      </c>
      <c r="B133" s="26">
        <v>131.30759553057871</v>
      </c>
      <c r="C133" s="26">
        <v>127.82891027506003</v>
      </c>
      <c r="D133" s="26">
        <v>199.89261565226107</v>
      </c>
      <c r="E133" s="26">
        <v>334.79523666973097</v>
      </c>
      <c r="F133" s="26">
        <v>412.78580812301578</v>
      </c>
      <c r="G133" s="26">
        <v>343.70159252747152</v>
      </c>
      <c r="H133" s="26">
        <v>382.73546531346233</v>
      </c>
      <c r="I133" s="26">
        <v>350.80901159791409</v>
      </c>
      <c r="J133" s="26">
        <v>435.60072580258924</v>
      </c>
      <c r="K133" s="26">
        <v>487.13269323448532</v>
      </c>
      <c r="L133" s="26">
        <v>483.15820876488925</v>
      </c>
      <c r="M133" s="26">
        <v>446.42248926895365</v>
      </c>
      <c r="N133" s="26">
        <v>629.26323389299023</v>
      </c>
      <c r="O133" s="26">
        <v>640.32419630823085</v>
      </c>
      <c r="P133" s="26">
        <v>695.40521901306806</v>
      </c>
      <c r="Q133" s="26">
        <v>196.98062857299772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25">
      <c r="A134" s="27" t="s">
        <v>517</v>
      </c>
      <c r="B134" s="24">
        <v>989.50279329608941</v>
      </c>
      <c r="C134" s="24">
        <v>1019.2905027932961</v>
      </c>
      <c r="D134" s="24">
        <v>1098.340782122905</v>
      </c>
      <c r="E134" s="24">
        <v>1162.68156424581</v>
      </c>
      <c r="F134" s="24">
        <v>1083.5195530726257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25">
      <c r="A135" s="27" t="s">
        <v>529</v>
      </c>
      <c r="B135" s="26">
        <v>8768.5469286443767</v>
      </c>
      <c r="C135" s="26">
        <v>9277.3427498255169</v>
      </c>
      <c r="D135" s="26">
        <v>11310.372631751705</v>
      </c>
      <c r="E135" s="26">
        <v>12876.67865244685</v>
      </c>
      <c r="F135" s="26">
        <v>12073.254773324341</v>
      </c>
      <c r="G135" s="26">
        <v>11651.494407503596</v>
      </c>
      <c r="H135" s="26">
        <v>12904.551955424771</v>
      </c>
      <c r="I135" s="26">
        <v>12255.889099168762</v>
      </c>
      <c r="J135" s="26">
        <v>13727.574639587419</v>
      </c>
      <c r="K135" s="26">
        <v>14694.644087406399</v>
      </c>
      <c r="L135" s="26">
        <v>13382.933383264824</v>
      </c>
      <c r="M135" s="26">
        <v>14268.125289569631</v>
      </c>
      <c r="N135" s="26">
        <v>16159.653569652573</v>
      </c>
      <c r="O135" s="26">
        <v>17757.346433855342</v>
      </c>
      <c r="P135" s="26">
        <v>18474.025630303062</v>
      </c>
      <c r="Q135" s="26">
        <v>8944.0211407428778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25">
      <c r="A136" s="27" t="s">
        <v>530</v>
      </c>
      <c r="B136" s="24">
        <v>148.71768715016512</v>
      </c>
      <c r="C136" s="24">
        <v>122.2491061053491</v>
      </c>
      <c r="D136" s="24">
        <v>142.08484325388474</v>
      </c>
      <c r="E136" s="24">
        <v>151.6</v>
      </c>
      <c r="F136" s="24">
        <v>140.5104593332052</v>
      </c>
      <c r="G136" s="24">
        <v>128.58013607063501</v>
      </c>
      <c r="H136" s="24">
        <v>165.71320570896657</v>
      </c>
      <c r="I136" s="24">
        <v>165.26349084616942</v>
      </c>
      <c r="J136" s="24">
        <v>167.95486424209929</v>
      </c>
      <c r="K136" s="24">
        <v>187.21655238289026</v>
      </c>
      <c r="L136" s="24">
        <v>157.72818370923036</v>
      </c>
      <c r="M136" s="24">
        <v>159.05628714731782</v>
      </c>
      <c r="N136" s="24"/>
      <c r="O136" s="24"/>
      <c r="P136" s="24"/>
      <c r="Q136" s="24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25">
      <c r="A137" s="27" t="s">
        <v>536</v>
      </c>
      <c r="B137" s="26">
        <v>6486.2471098065853</v>
      </c>
      <c r="C137" s="26">
        <v>6148.018020025087</v>
      </c>
      <c r="D137" s="26">
        <v>7189.7493838330529</v>
      </c>
      <c r="E137" s="26">
        <v>6961.0721217705859</v>
      </c>
      <c r="F137" s="26">
        <v>5978.9745587964089</v>
      </c>
      <c r="G137" s="26">
        <v>6522.5448734191004</v>
      </c>
      <c r="H137" s="26">
        <v>7294.7162000622966</v>
      </c>
      <c r="I137" s="26">
        <v>7142.3567937862645</v>
      </c>
      <c r="J137" s="26">
        <v>7433.9703552643441</v>
      </c>
      <c r="K137" s="26">
        <v>8581.5641022259315</v>
      </c>
      <c r="L137" s="26">
        <v>9463.9733323356559</v>
      </c>
      <c r="M137" s="26">
        <v>9772.6276718114186</v>
      </c>
      <c r="N137" s="26">
        <v>10593.863262739578</v>
      </c>
      <c r="O137" s="26">
        <v>10961.447241056103</v>
      </c>
      <c r="P137" s="26">
        <v>10546.748448032691</v>
      </c>
      <c r="Q137" s="26">
        <v>6229.0502333581426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25">
      <c r="A138" s="27" t="s">
        <v>537</v>
      </c>
      <c r="B138" s="24">
        <v>206.3</v>
      </c>
      <c r="C138" s="24">
        <v>249.1</v>
      </c>
      <c r="D138" s="24">
        <v>277.2</v>
      </c>
      <c r="E138" s="24">
        <v>303.3</v>
      </c>
      <c r="F138" s="24">
        <v>335.7</v>
      </c>
      <c r="G138" s="24">
        <v>313.7</v>
      </c>
      <c r="H138" s="24">
        <v>390.8</v>
      </c>
      <c r="I138" s="24">
        <v>421.5</v>
      </c>
      <c r="J138" s="24">
        <v>417.3</v>
      </c>
      <c r="K138" s="24">
        <v>445.6</v>
      </c>
      <c r="L138" s="24">
        <v>527.9</v>
      </c>
      <c r="M138" s="24">
        <v>642.1</v>
      </c>
      <c r="N138" s="24">
        <v>840.5</v>
      </c>
      <c r="O138" s="24">
        <v>544.4</v>
      </c>
      <c r="P138" s="24">
        <v>515.29999999999995</v>
      </c>
      <c r="Q138" s="24">
        <v>198.5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25">
      <c r="A139" s="27" t="s">
        <v>539</v>
      </c>
      <c r="B139" s="26">
        <v>43.22738455102656</v>
      </c>
      <c r="C139" s="26">
        <v>36.123802318821248</v>
      </c>
      <c r="D139" s="26">
        <v>41.236125325288171</v>
      </c>
      <c r="E139" s="26">
        <v>78.908064418428012</v>
      </c>
      <c r="F139" s="26">
        <v>66.22036042675532</v>
      </c>
      <c r="G139" s="26">
        <v>105.39127872203039</v>
      </c>
      <c r="H139" s="26">
        <v>51.3</v>
      </c>
      <c r="I139" s="26">
        <v>49.873046483158383</v>
      </c>
      <c r="J139" s="26">
        <v>57.835638296711821</v>
      </c>
      <c r="K139" s="26">
        <v>89.670365017529605</v>
      </c>
      <c r="L139" s="26">
        <v>73.877428591212919</v>
      </c>
      <c r="M139" s="26">
        <v>77.094628938238031</v>
      </c>
      <c r="N139" s="26">
        <v>82.827264186865278</v>
      </c>
      <c r="O139" s="26">
        <v>98.429649110846896</v>
      </c>
      <c r="P139" s="26">
        <v>115.5506527049326</v>
      </c>
      <c r="Q139" s="26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25">
      <c r="A140" s="27" t="s">
        <v>542</v>
      </c>
      <c r="B140" s="24">
        <v>54.486251183907626</v>
      </c>
      <c r="C140" s="24">
        <v>184.1911621821192</v>
      </c>
      <c r="D140" s="24">
        <v>213.34769559434255</v>
      </c>
      <c r="E140" s="24">
        <v>568.78221684846631</v>
      </c>
      <c r="F140" s="24">
        <v>601.86028210639438</v>
      </c>
      <c r="G140" s="24">
        <v>569.06987032518828</v>
      </c>
      <c r="H140" s="24">
        <v>623.19496389113658</v>
      </c>
      <c r="I140" s="24">
        <v>554.51234666666676</v>
      </c>
      <c r="J140" s="24">
        <v>537.97960105734774</v>
      </c>
      <c r="K140" s="24">
        <v>543.1</v>
      </c>
      <c r="L140" s="24">
        <v>403.916</v>
      </c>
      <c r="M140" s="24">
        <v>1070.294964093247</v>
      </c>
      <c r="N140" s="24">
        <v>2549.0945000000002</v>
      </c>
      <c r="O140" s="24">
        <v>1962.3646199418786</v>
      </c>
      <c r="P140" s="24">
        <v>1449.092917541717</v>
      </c>
      <c r="Q140" s="24">
        <v>313.30176025785102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25">
      <c r="A141" s="27" t="s">
        <v>544</v>
      </c>
      <c r="B141" s="26">
        <v>89.499380180000003</v>
      </c>
      <c r="C141" s="26">
        <v>129.16659040000002</v>
      </c>
      <c r="D141" s="26">
        <v>185.84371380000002</v>
      </c>
      <c r="E141" s="26">
        <v>228.46006869999999</v>
      </c>
      <c r="F141" s="26">
        <v>217.78104159999998</v>
      </c>
      <c r="G141" s="26">
        <v>197.29209619999997</v>
      </c>
      <c r="H141" s="26">
        <v>240.47795099999999</v>
      </c>
      <c r="I141" s="26">
        <v>233.66966400000001</v>
      </c>
      <c r="J141" s="26">
        <v>266.58060499999999</v>
      </c>
      <c r="K141" s="26">
        <v>294.67475300000001</v>
      </c>
      <c r="L141" s="26">
        <v>264.71594599999997</v>
      </c>
      <c r="M141" s="26">
        <v>279.83149022000003</v>
      </c>
      <c r="N141" s="26">
        <v>327.04299200000003</v>
      </c>
      <c r="O141" s="26">
        <v>381.78017399999999</v>
      </c>
      <c r="P141" s="26">
        <v>396.07689199999999</v>
      </c>
      <c r="Q141" s="26">
        <v>252.07866799999999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25">
      <c r="A142" s="27" t="s">
        <v>545</v>
      </c>
      <c r="B142" s="24">
        <v>3494.3874507659334</v>
      </c>
      <c r="C142" s="24">
        <v>3791.4301940327</v>
      </c>
      <c r="D142" s="24">
        <v>4502.5613511903284</v>
      </c>
      <c r="E142" s="24">
        <v>4852.7708664808033</v>
      </c>
      <c r="F142" s="24">
        <v>4199.4154728234516</v>
      </c>
      <c r="G142" s="24">
        <v>4691.9703024466453</v>
      </c>
      <c r="H142" s="24">
        <v>5328.5613702092287</v>
      </c>
      <c r="I142" s="24">
        <v>5436.5</v>
      </c>
      <c r="J142" s="24">
        <v>5626.7199610392945</v>
      </c>
      <c r="K142" s="24">
        <v>5579.4565142052925</v>
      </c>
      <c r="L142" s="24">
        <v>4864.0206636144549</v>
      </c>
      <c r="M142" s="24">
        <v>5225.6936282006</v>
      </c>
      <c r="N142" s="24">
        <v>5601.1340870363074</v>
      </c>
      <c r="O142" s="24">
        <v>5927.9235185117086</v>
      </c>
      <c r="P142" s="24">
        <v>5860.85879960277</v>
      </c>
      <c r="Q142" s="24">
        <v>1553.6890891856017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25">
      <c r="A143" s="27" t="s">
        <v>548</v>
      </c>
      <c r="B143" s="26">
        <v>429.12873862158642</v>
      </c>
      <c r="C143" s="26">
        <v>543.56306892067619</v>
      </c>
      <c r="D143" s="26">
        <v>647.5942782834851</v>
      </c>
      <c r="E143" s="26">
        <v>795.8387516254877</v>
      </c>
      <c r="F143" s="26">
        <v>689.20676202860852</v>
      </c>
      <c r="G143" s="26">
        <v>782.83485045513657</v>
      </c>
      <c r="H143" s="26">
        <v>995.05851755526646</v>
      </c>
      <c r="I143" s="26">
        <v>1095.708712613784</v>
      </c>
      <c r="J143" s="26">
        <v>1294.9518855656697</v>
      </c>
      <c r="K143" s="26">
        <v>1375.2389024707413</v>
      </c>
      <c r="L143" s="26">
        <v>1540.2675707672304</v>
      </c>
      <c r="M143" s="26">
        <v>1617.6853055916774</v>
      </c>
      <c r="N143" s="26">
        <v>1746.9286482613263</v>
      </c>
      <c r="O143" s="26">
        <v>1758.1274382314693</v>
      </c>
      <c r="P143" s="26">
        <v>1810.8712613784135</v>
      </c>
      <c r="Q143" s="26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25">
      <c r="A144" s="27" t="s">
        <v>550</v>
      </c>
      <c r="B144" s="24">
        <v>182</v>
      </c>
      <c r="C144" s="24">
        <v>255</v>
      </c>
      <c r="D144" s="24">
        <v>276</v>
      </c>
      <c r="E144" s="24">
        <v>316</v>
      </c>
      <c r="F144" s="24">
        <v>272</v>
      </c>
      <c r="G144" s="24">
        <v>305</v>
      </c>
      <c r="H144" s="24">
        <v>373</v>
      </c>
      <c r="I144" s="24">
        <v>339</v>
      </c>
      <c r="J144" s="24">
        <v>288</v>
      </c>
      <c r="K144" s="24">
        <v>282</v>
      </c>
      <c r="L144" s="24">
        <v>317</v>
      </c>
      <c r="M144" s="24">
        <v>322</v>
      </c>
      <c r="N144" s="24">
        <v>352</v>
      </c>
      <c r="O144" s="24">
        <v>390</v>
      </c>
      <c r="P144" s="24">
        <v>494</v>
      </c>
      <c r="Q144" s="24">
        <v>438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25">
      <c r="A145" s="27" t="s">
        <v>552</v>
      </c>
      <c r="B145" s="26">
        <v>60.1</v>
      </c>
      <c r="C145" s="26">
        <v>56.658507911636597</v>
      </c>
      <c r="D145" s="26">
        <v>65.006765657662797</v>
      </c>
      <c r="E145" s="26">
        <v>73.721338691048999</v>
      </c>
      <c r="F145" s="26">
        <v>72.984125304138502</v>
      </c>
      <c r="G145" s="26">
        <v>72.868473135462494</v>
      </c>
      <c r="H145" s="26">
        <v>90.877810381250399</v>
      </c>
      <c r="I145" s="26">
        <v>104.509481938438</v>
      </c>
      <c r="J145" s="26">
        <v>112.74278375640901</v>
      </c>
      <c r="K145" s="26">
        <v>126.63044964535301</v>
      </c>
      <c r="L145" s="26">
        <v>148.57842324091499</v>
      </c>
      <c r="M145" s="26">
        <v>141.231425091207</v>
      </c>
      <c r="N145" s="26">
        <v>115.77077508531501</v>
      </c>
      <c r="O145" s="26"/>
      <c r="P145" s="26"/>
      <c r="Q145" s="26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25">
      <c r="A146" s="27" t="s">
        <v>557</v>
      </c>
      <c r="B146" s="24">
        <v>779.8</v>
      </c>
      <c r="C146" s="24">
        <v>960</v>
      </c>
      <c r="D146" s="24">
        <v>1184.8</v>
      </c>
      <c r="E146" s="24">
        <v>1408.1</v>
      </c>
      <c r="F146" s="24">
        <v>1483.5</v>
      </c>
      <c r="G146" s="24">
        <v>1744.8</v>
      </c>
      <c r="H146" s="24">
        <v>2518.9</v>
      </c>
      <c r="I146" s="24">
        <v>3064.4</v>
      </c>
      <c r="J146" s="24">
        <v>3532.7</v>
      </c>
      <c r="K146" s="24">
        <v>3729.4</v>
      </c>
      <c r="L146" s="24">
        <v>3948.2</v>
      </c>
      <c r="M146" s="24">
        <v>4234.314488</v>
      </c>
      <c r="N146" s="24">
        <v>4422.0399749999997</v>
      </c>
      <c r="O146" s="24">
        <v>4617.2242930000002</v>
      </c>
      <c r="P146" s="24">
        <v>4521.1033180000004</v>
      </c>
      <c r="Q146" s="24">
        <v>1117.1683029999999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25">
      <c r="A147" s="27" t="s">
        <v>560</v>
      </c>
      <c r="B147" s="26">
        <v>3.6302939498510201</v>
      </c>
      <c r="C147" s="26">
        <v>4.2785964013998061</v>
      </c>
      <c r="D147" s="26">
        <v>4.9508806807649197</v>
      </c>
      <c r="E147" s="26">
        <v>2.6647839261417676</v>
      </c>
      <c r="F147" s="26">
        <v>2.0997807184088062</v>
      </c>
      <c r="G147" s="26">
        <v>2.268835370259473</v>
      </c>
      <c r="H147" s="26">
        <v>5.8196775334410482</v>
      </c>
      <c r="I147" s="26">
        <v>2.3209337726354238</v>
      </c>
      <c r="J147" s="26">
        <v>3.7349904969979097</v>
      </c>
      <c r="K147" s="26">
        <v>2.7438504268840305</v>
      </c>
      <c r="L147" s="26">
        <v>1.6606828079157518</v>
      </c>
      <c r="M147" s="26">
        <v>0.78386178780744831</v>
      </c>
      <c r="N147" s="26">
        <v>1.9603732211412885</v>
      </c>
      <c r="O147" s="26">
        <v>3.4559477719516059</v>
      </c>
      <c r="P147" s="26"/>
      <c r="Q147" s="26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25">
      <c r="A148" s="27" t="s">
        <v>563</v>
      </c>
      <c r="B148" s="24">
        <v>77.5</v>
      </c>
      <c r="C148" s="24">
        <v>91.5</v>
      </c>
      <c r="D148" s="24">
        <v>101.8</v>
      </c>
      <c r="E148" s="24">
        <v>109.3</v>
      </c>
      <c r="F148" s="24">
        <v>204.7</v>
      </c>
      <c r="G148" s="24">
        <v>217.4</v>
      </c>
      <c r="H148" s="24">
        <v>240.7</v>
      </c>
      <c r="I148" s="24">
        <v>264.5</v>
      </c>
      <c r="J148" s="24">
        <v>272.7</v>
      </c>
      <c r="K148" s="24">
        <v>288.2</v>
      </c>
      <c r="L148" s="24">
        <v>317.90842420000001</v>
      </c>
      <c r="M148" s="24">
        <v>325.51048389426529</v>
      </c>
      <c r="N148" s="24">
        <v>369.07039155569362</v>
      </c>
      <c r="O148" s="24">
        <v>362.81925053069199</v>
      </c>
      <c r="P148" s="24">
        <v>378.92362232601999</v>
      </c>
      <c r="Q148" s="24">
        <v>80.828724344601639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25">
      <c r="A149" s="27" t="s">
        <v>564</v>
      </c>
      <c r="B149" s="26">
        <v>1308.2788663623992</v>
      </c>
      <c r="C149" s="26">
        <v>1570.245492844228</v>
      </c>
      <c r="D149" s="26">
        <v>1722.8019042822659</v>
      </c>
      <c r="E149" s="26">
        <v>1991.0150451057998</v>
      </c>
      <c r="F149" s="26">
        <v>2013.9801105300003</v>
      </c>
      <c r="G149" s="26">
        <v>2008.0988900490102</v>
      </c>
      <c r="H149" s="26">
        <v>2262.0578823003898</v>
      </c>
      <c r="I149" s="26">
        <v>2442.634136717656</v>
      </c>
      <c r="J149" s="26">
        <v>2999.5969748413004</v>
      </c>
      <c r="K149" s="26">
        <v>3077.3685445646429</v>
      </c>
      <c r="L149" s="26">
        <v>3309.1769690046999</v>
      </c>
      <c r="M149" s="26">
        <v>3485.9409177295552</v>
      </c>
      <c r="N149" s="26">
        <v>3710.0004632363994</v>
      </c>
      <c r="O149" s="26">
        <v>3557.4469397833855</v>
      </c>
      <c r="P149" s="26">
        <v>3819.1415265983364</v>
      </c>
      <c r="Q149" s="26">
        <v>776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25">
      <c r="A150" s="27" t="s">
        <v>566</v>
      </c>
      <c r="B150" s="24">
        <v>2287.4</v>
      </c>
      <c r="C150" s="24">
        <v>3542.2217220000002</v>
      </c>
      <c r="D150" s="24">
        <v>4961.0010236000007</v>
      </c>
      <c r="E150" s="24">
        <v>2562.59908245</v>
      </c>
      <c r="F150" s="24">
        <v>2369.8666914200003</v>
      </c>
      <c r="G150" s="24">
        <v>2645.0929398438802</v>
      </c>
      <c r="H150" s="24">
        <v>3197.65717243373</v>
      </c>
      <c r="I150" s="24">
        <v>4060.5026653108603</v>
      </c>
      <c r="J150" s="24">
        <v>4689.6890799067005</v>
      </c>
      <c r="K150" s="24">
        <v>5030.1297443983494</v>
      </c>
      <c r="L150" s="24">
        <v>5272.4572223308096</v>
      </c>
      <c r="M150" s="24">
        <v>5142.6728495116904</v>
      </c>
      <c r="N150" s="24">
        <v>6988.0940784666309</v>
      </c>
      <c r="O150" s="24">
        <v>8239.7506604835708</v>
      </c>
      <c r="P150" s="24">
        <v>9780.5904112210792</v>
      </c>
      <c r="Q150" s="24">
        <v>2009.6114713735471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25">
      <c r="A151" s="27" t="s">
        <v>568</v>
      </c>
      <c r="B151" s="26">
        <v>6304</v>
      </c>
      <c r="C151" s="26">
        <v>7270</v>
      </c>
      <c r="D151" s="26">
        <v>10641</v>
      </c>
      <c r="E151" s="26">
        <v>11826</v>
      </c>
      <c r="F151" s="26">
        <v>9056</v>
      </c>
      <c r="G151" s="26">
        <v>9414</v>
      </c>
      <c r="H151" s="26">
        <v>10554</v>
      </c>
      <c r="I151" s="26">
        <v>10801</v>
      </c>
      <c r="J151" s="26">
        <v>11154</v>
      </c>
      <c r="K151" s="26">
        <v>11614</v>
      </c>
      <c r="L151" s="26">
        <v>10283</v>
      </c>
      <c r="M151" s="26">
        <v>10847</v>
      </c>
      <c r="N151" s="26">
        <v>12614</v>
      </c>
      <c r="O151" s="26">
        <v>13862</v>
      </c>
      <c r="P151" s="26">
        <v>13704</v>
      </c>
      <c r="Q151" s="26">
        <v>7771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25">
      <c r="A152" s="27" t="s">
        <v>569</v>
      </c>
      <c r="B152" s="24">
        <v>7674.3614714694932</v>
      </c>
      <c r="C152" s="24">
        <v>8419.7853537949504</v>
      </c>
      <c r="D152" s="24">
        <v>10173.099968587157</v>
      </c>
      <c r="E152" s="24">
        <v>10984.637076842013</v>
      </c>
      <c r="F152" s="24">
        <v>9700.5284223589933</v>
      </c>
      <c r="G152" s="24">
        <v>10004.043771428562</v>
      </c>
      <c r="H152" s="24">
        <v>11384.194415733215</v>
      </c>
      <c r="I152" s="24">
        <v>10996.579935558339</v>
      </c>
      <c r="J152" s="24">
        <v>12148.720947528216</v>
      </c>
      <c r="K152" s="24">
        <v>13651.207192524978</v>
      </c>
      <c r="L152" s="24">
        <v>12874.963083555496</v>
      </c>
      <c r="M152" s="24">
        <v>14216.910748622569</v>
      </c>
      <c r="N152" s="24">
        <v>17751.444800825917</v>
      </c>
      <c r="O152" s="24">
        <v>20056.698415283918</v>
      </c>
      <c r="P152" s="24">
        <v>20443.936048674288</v>
      </c>
      <c r="Q152" s="24">
        <v>8879.4240166349318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25">
      <c r="A153" s="27" t="s">
        <v>570</v>
      </c>
      <c r="B153" s="26"/>
      <c r="C153" s="26"/>
      <c r="D153" s="26"/>
      <c r="E153" s="26"/>
      <c r="F153" s="26"/>
      <c r="G153" s="26"/>
      <c r="H153" s="26">
        <v>1169.5054945054944</v>
      </c>
      <c r="I153" s="26">
        <v>2857.1428571428569</v>
      </c>
      <c r="J153" s="26">
        <v>3456.3186813186817</v>
      </c>
      <c r="K153" s="26">
        <v>4591.4835164835167</v>
      </c>
      <c r="L153" s="26">
        <v>5035.4395604395595</v>
      </c>
      <c r="M153" s="26">
        <v>5410.9890109890121</v>
      </c>
      <c r="N153" s="26">
        <v>5970.8791208791208</v>
      </c>
      <c r="O153" s="26">
        <v>5565.3846153846152</v>
      </c>
      <c r="P153" s="26">
        <v>5441.7582417582416</v>
      </c>
      <c r="Q153" s="26">
        <v>3562.9120879120878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25">
      <c r="A154" s="27" t="s">
        <v>577</v>
      </c>
      <c r="B154" s="24">
        <v>1051.5</v>
      </c>
      <c r="C154" s="24">
        <v>1306.6074878538921</v>
      </c>
      <c r="D154" s="24">
        <v>1609.7411344061031</v>
      </c>
      <c r="E154" s="24">
        <v>1991.6770388856655</v>
      </c>
      <c r="F154" s="24">
        <v>1230.4913629333678</v>
      </c>
      <c r="G154" s="24">
        <v>1135.6349096285544</v>
      </c>
      <c r="H154" s="24">
        <v>1419.414820437795</v>
      </c>
      <c r="I154" s="24">
        <v>1465.6367135368578</v>
      </c>
      <c r="J154" s="24">
        <v>1849.0659950170161</v>
      </c>
      <c r="K154" s="24">
        <v>1986.5665907800637</v>
      </c>
      <c r="L154" s="24">
        <v>1841.0370545258345</v>
      </c>
      <c r="M154" s="24">
        <v>2032.0661832574986</v>
      </c>
      <c r="N154" s="24">
        <v>3078.5749446343689</v>
      </c>
      <c r="O154" s="24">
        <v>3387.6572368631678</v>
      </c>
      <c r="P154" s="24">
        <v>3571.5323907663615</v>
      </c>
      <c r="Q154" s="24">
        <v>1433.096698620441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25">
      <c r="A155" s="27" t="s">
        <v>579</v>
      </c>
      <c r="B155" s="26">
        <v>5869.66</v>
      </c>
      <c r="C155" s="26">
        <v>7627.69</v>
      </c>
      <c r="D155" s="26">
        <v>9446.93</v>
      </c>
      <c r="E155" s="26">
        <v>11842.09</v>
      </c>
      <c r="F155" s="26">
        <v>9366.35</v>
      </c>
      <c r="G155" s="26">
        <v>8830.4699999999993</v>
      </c>
      <c r="H155" s="26">
        <v>11327.78</v>
      </c>
      <c r="I155" s="26">
        <v>10758.86</v>
      </c>
      <c r="J155" s="26">
        <v>11988.42</v>
      </c>
      <c r="K155" s="26">
        <v>11759.07</v>
      </c>
      <c r="L155" s="26">
        <v>8419.85</v>
      </c>
      <c r="M155" s="26">
        <v>7787.06</v>
      </c>
      <c r="N155" s="26">
        <v>8944.6299999999992</v>
      </c>
      <c r="O155" s="26">
        <v>11591.3</v>
      </c>
      <c r="P155" s="26">
        <v>10961.01</v>
      </c>
      <c r="Q155" s="26">
        <v>2854.18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25">
      <c r="A156" s="27" t="s">
        <v>580</v>
      </c>
      <c r="B156" s="24"/>
      <c r="C156" s="24"/>
      <c r="D156" s="24"/>
      <c r="E156" s="24"/>
      <c r="F156" s="24"/>
      <c r="G156" s="24">
        <v>201.6</v>
      </c>
      <c r="H156" s="24">
        <v>251.8</v>
      </c>
      <c r="I156" s="24">
        <v>281.8</v>
      </c>
      <c r="J156" s="24">
        <v>293.60000000000002</v>
      </c>
      <c r="K156" s="24">
        <v>303.7</v>
      </c>
      <c r="L156" s="24">
        <v>338.06716604040901</v>
      </c>
      <c r="M156" s="24">
        <v>363.04844521815801</v>
      </c>
      <c r="N156" s="24">
        <v>381.07383339468544</v>
      </c>
      <c r="O156" s="24">
        <v>392</v>
      </c>
      <c r="P156" s="24">
        <v>457.99999999999949</v>
      </c>
      <c r="Q156" s="24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25">
      <c r="A157" s="27" t="s">
        <v>588</v>
      </c>
      <c r="B157" s="26">
        <v>73</v>
      </c>
      <c r="C157" s="26">
        <v>87.230677994064067</v>
      </c>
      <c r="D157" s="26">
        <v>102.22958226025354</v>
      </c>
      <c r="E157" s="26">
        <v>110.96039168816266</v>
      </c>
      <c r="F157" s="26">
        <v>115.49326705697084</v>
      </c>
      <c r="G157" s="26">
        <v>122.80778507860461</v>
      </c>
      <c r="H157" s="26">
        <v>134.0851847931805</v>
      </c>
      <c r="I157" s="26">
        <v>149.36661329925494</v>
      </c>
      <c r="J157" s="26">
        <v>135.98925927163006</v>
      </c>
      <c r="K157" s="26">
        <v>146.80457002310115</v>
      </c>
      <c r="L157" s="26">
        <v>141.54006305522685</v>
      </c>
      <c r="M157" s="26">
        <v>148.42586952214421</v>
      </c>
      <c r="N157" s="26">
        <v>166.44736688205384</v>
      </c>
      <c r="O157" s="26">
        <v>190.66811489178261</v>
      </c>
      <c r="P157" s="26"/>
      <c r="Q157" s="26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25">
      <c r="A158" s="27" t="s">
        <v>592</v>
      </c>
      <c r="B158" s="24">
        <v>7.3225695059323499</v>
      </c>
      <c r="C158" s="24">
        <v>6.7230323868178798</v>
      </c>
      <c r="D158" s="24">
        <v>5</v>
      </c>
      <c r="E158" s="24">
        <v>7.7422259606870893</v>
      </c>
      <c r="F158" s="24">
        <v>8.3190720000000002</v>
      </c>
      <c r="G158" s="24">
        <v>11.1309125123858</v>
      </c>
      <c r="H158" s="24">
        <v>15.931168030189957</v>
      </c>
      <c r="I158" s="24">
        <v>14.987402811763619</v>
      </c>
      <c r="J158" s="24">
        <v>30.620033818225547</v>
      </c>
      <c r="K158" s="24">
        <v>55.973394961909598</v>
      </c>
      <c r="L158" s="24">
        <v>62.106674342376095</v>
      </c>
      <c r="M158" s="24">
        <v>68.815231219026799</v>
      </c>
      <c r="N158" s="24">
        <v>65.943608447888096</v>
      </c>
      <c r="O158" s="24">
        <v>71.937789859009797</v>
      </c>
      <c r="P158" s="24">
        <v>44.498691206585647</v>
      </c>
      <c r="Q158" s="24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25">
      <c r="A159" s="27" t="s">
        <v>594</v>
      </c>
      <c r="B159" s="26">
        <v>4622.1000000000004</v>
      </c>
      <c r="C159" s="26">
        <v>4762.2617428266658</v>
      </c>
      <c r="D159" s="26">
        <v>5968.0391141866667</v>
      </c>
      <c r="E159" s="26">
        <v>5909.6749333333328</v>
      </c>
      <c r="F159" s="26">
        <v>5994.6670666666669</v>
      </c>
      <c r="G159" s="26">
        <v>6712</v>
      </c>
      <c r="H159" s="26">
        <v>8459.3578666666672</v>
      </c>
      <c r="I159" s="26">
        <v>7432.2281333333331</v>
      </c>
      <c r="J159" s="26">
        <v>7651.4505333333327</v>
      </c>
      <c r="K159" s="26">
        <v>8238.3901600000008</v>
      </c>
      <c r="L159" s="26">
        <v>10129.713122266667</v>
      </c>
      <c r="M159" s="26">
        <v>11095.566274133333</v>
      </c>
      <c r="N159" s="26">
        <v>12056.128106666665</v>
      </c>
      <c r="O159" s="26">
        <v>13790.451733333333</v>
      </c>
      <c r="P159" s="26">
        <v>16431.400559999998</v>
      </c>
      <c r="Q159" s="26">
        <v>4035.8738533333335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25">
      <c r="A160" s="27" t="s">
        <v>596</v>
      </c>
      <c r="B160" s="24">
        <v>242.5</v>
      </c>
      <c r="C160" s="24">
        <v>250.52369899784469</v>
      </c>
      <c r="D160" s="24">
        <v>532.01433616210056</v>
      </c>
      <c r="E160" s="24">
        <v>545.35869373154446</v>
      </c>
      <c r="F160" s="24">
        <v>464.45471945593442</v>
      </c>
      <c r="G160" s="24">
        <v>453.21867515706208</v>
      </c>
      <c r="H160" s="24">
        <v>468.61250717303869</v>
      </c>
      <c r="I160" s="24">
        <v>407.03382633378351</v>
      </c>
      <c r="J160" s="24">
        <v>438.81365672965245</v>
      </c>
      <c r="K160" s="24">
        <v>423.52768728073124</v>
      </c>
      <c r="L160" s="24">
        <v>368.50962310696428</v>
      </c>
      <c r="M160" s="24">
        <v>389.69222385015843</v>
      </c>
      <c r="N160" s="24">
        <v>420.08777160195899</v>
      </c>
      <c r="O160" s="24">
        <v>496.34090888800688</v>
      </c>
      <c r="P160" s="24"/>
      <c r="Q160" s="24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25">
      <c r="A161" s="27" t="s">
        <v>600</v>
      </c>
      <c r="B161" s="26"/>
      <c r="C161" s="26"/>
      <c r="D161" s="26">
        <v>865.5</v>
      </c>
      <c r="E161" s="26">
        <v>941.79211898234576</v>
      </c>
      <c r="F161" s="26">
        <v>866.43154721966414</v>
      </c>
      <c r="G161" s="26">
        <v>798.67303151998055</v>
      </c>
      <c r="H161" s="26">
        <v>990.34650343091027</v>
      </c>
      <c r="I161" s="26">
        <v>920.51662402163515</v>
      </c>
      <c r="J161" s="26">
        <v>1053.1033109101768</v>
      </c>
      <c r="K161" s="26">
        <v>1142.3246170890277</v>
      </c>
      <c r="L161" s="26">
        <v>1047.7072441185767</v>
      </c>
      <c r="M161" s="26">
        <v>1150.7210946845169</v>
      </c>
      <c r="N161" s="26">
        <v>1345.2193629690005</v>
      </c>
      <c r="O161" s="26">
        <v>1547.412144735614</v>
      </c>
      <c r="P161" s="26">
        <v>1604.4246299466263</v>
      </c>
      <c r="Q161" s="26">
        <v>1244.6584566636336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25">
      <c r="A162" s="27" t="s">
        <v>604</v>
      </c>
      <c r="B162" s="24">
        <v>192.0996645918402</v>
      </c>
      <c r="C162" s="24">
        <v>227.76783349238121</v>
      </c>
      <c r="D162" s="24">
        <v>325.8</v>
      </c>
      <c r="E162" s="24">
        <v>308.67875731133267</v>
      </c>
      <c r="F162" s="24">
        <v>256.49911581369037</v>
      </c>
      <c r="G162" s="24">
        <v>274.38978102506456</v>
      </c>
      <c r="H162" s="24">
        <v>291.00205817236696</v>
      </c>
      <c r="I162" s="24">
        <v>388.45629431311204</v>
      </c>
      <c r="J162" s="24">
        <v>430.17152836540401</v>
      </c>
      <c r="K162" s="24">
        <v>397.55</v>
      </c>
      <c r="L162" s="24">
        <v>392.42320000000001</v>
      </c>
      <c r="M162" s="24">
        <v>413.66922246273498</v>
      </c>
      <c r="N162" s="24">
        <v>482.691925607185</v>
      </c>
      <c r="O162" s="24">
        <v>559.17781637820599</v>
      </c>
      <c r="P162" s="24">
        <v>589.67298199879099</v>
      </c>
      <c r="Q162" s="24">
        <v>221.34690447721874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25">
      <c r="A163" s="27" t="s">
        <v>606</v>
      </c>
      <c r="B163" s="26">
        <v>64.036855433517758</v>
      </c>
      <c r="C163" s="26">
        <v>23.00281147184063</v>
      </c>
      <c r="D163" s="26">
        <v>22.168085479834755</v>
      </c>
      <c r="E163" s="26">
        <v>33.761211232997319</v>
      </c>
      <c r="F163" s="26">
        <v>25.351299999999998</v>
      </c>
      <c r="G163" s="26">
        <v>25.802358613835018</v>
      </c>
      <c r="H163" s="26">
        <v>44.312308774381243</v>
      </c>
      <c r="I163" s="26">
        <v>46.79164370033368</v>
      </c>
      <c r="J163" s="26">
        <v>65.800042685967995</v>
      </c>
      <c r="K163" s="26">
        <v>34.638754610983902</v>
      </c>
      <c r="L163" s="26">
        <v>37.459100913981402</v>
      </c>
      <c r="M163" s="26">
        <v>41.3</v>
      </c>
      <c r="N163" s="26">
        <v>38.825144314822488</v>
      </c>
      <c r="O163" s="26">
        <v>38.727154726197213</v>
      </c>
      <c r="P163" s="26">
        <v>42.518788450096991</v>
      </c>
      <c r="Q163" s="26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25">
      <c r="A164" s="27" t="s">
        <v>609</v>
      </c>
      <c r="B164" s="24">
        <v>6209.1537628481183</v>
      </c>
      <c r="C164" s="24">
        <v>7535.5584459176134</v>
      </c>
      <c r="D164" s="24">
        <v>9066.0771613505185</v>
      </c>
      <c r="E164" s="24">
        <v>10614.542184066422</v>
      </c>
      <c r="F164" s="24">
        <v>9224.8637129824456</v>
      </c>
      <c r="G164" s="24">
        <v>14177.544447228691</v>
      </c>
      <c r="H164" s="24">
        <v>17929.426385826591</v>
      </c>
      <c r="I164" s="24">
        <v>18794.708525608505</v>
      </c>
      <c r="J164" s="24">
        <v>19230.640134260368</v>
      </c>
      <c r="K164" s="24">
        <v>19160.56982755219</v>
      </c>
      <c r="L164" s="24">
        <v>16617.023984870801</v>
      </c>
      <c r="M164" s="24">
        <v>18942.831517515668</v>
      </c>
      <c r="N164" s="24">
        <v>19890.363343411122</v>
      </c>
      <c r="O164" s="24">
        <v>20422.411822489616</v>
      </c>
      <c r="P164" s="24">
        <v>20302.408689118492</v>
      </c>
      <c r="Q164" s="24">
        <v>5189.0873291497683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25">
      <c r="A165" s="27" t="s">
        <v>610</v>
      </c>
      <c r="B165" s="26"/>
      <c r="C165" s="26"/>
      <c r="D165" s="26"/>
      <c r="E165" s="26"/>
      <c r="F165" s="26"/>
      <c r="G165" s="26"/>
      <c r="H165" s="26">
        <v>719.2</v>
      </c>
      <c r="I165" s="26">
        <v>841.65363128491617</v>
      </c>
      <c r="J165" s="26">
        <v>857.41899441340786</v>
      </c>
      <c r="K165" s="26">
        <v>905.86592178770945</v>
      </c>
      <c r="L165" s="26">
        <v>897.9441340782123</v>
      </c>
      <c r="M165" s="26">
        <v>857.0055865921787</v>
      </c>
      <c r="N165" s="26">
        <v>629.74860335195524</v>
      </c>
      <c r="O165" s="26">
        <v>453.13966480446931</v>
      </c>
      <c r="P165" s="26">
        <v>681.76536312849169</v>
      </c>
      <c r="Q165" s="26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25">
      <c r="A166" s="27" t="s">
        <v>619</v>
      </c>
      <c r="B166" s="24"/>
      <c r="C166" s="24"/>
      <c r="D166" s="24"/>
      <c r="E166" s="24">
        <v>2680.9596937468668</v>
      </c>
      <c r="F166" s="24">
        <v>2343.0173209378386</v>
      </c>
      <c r="G166" s="24">
        <v>2227.2586797670979</v>
      </c>
      <c r="H166" s="24">
        <v>2432.3073076914425</v>
      </c>
      <c r="I166" s="24">
        <v>2295.4024016754975</v>
      </c>
      <c r="J166" s="24">
        <v>2652.7834392282434</v>
      </c>
      <c r="K166" s="24">
        <v>2599.8879606294527</v>
      </c>
      <c r="L166" s="24">
        <v>2430.4639091467607</v>
      </c>
      <c r="M166" s="24">
        <v>2751.4339387231576</v>
      </c>
      <c r="N166" s="24">
        <v>2936.5602012041063</v>
      </c>
      <c r="O166" s="24">
        <v>3193.3484834952437</v>
      </c>
      <c r="P166" s="24">
        <v>3200.4194275497894</v>
      </c>
      <c r="Q166" s="24">
        <v>1254.3230109570143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25">
      <c r="A167" s="27" t="s">
        <v>620</v>
      </c>
      <c r="B167" s="26">
        <v>1794.8</v>
      </c>
      <c r="C167" s="26">
        <v>1960.8702403392344</v>
      </c>
      <c r="D167" s="26">
        <v>2282.3395603484701</v>
      </c>
      <c r="E167" s="26">
        <v>2697.2</v>
      </c>
      <c r="F167" s="26">
        <v>2601.6364071654398</v>
      </c>
      <c r="G167" s="26">
        <v>2626.6572531020179</v>
      </c>
      <c r="H167" s="26">
        <v>2849.6629638435984</v>
      </c>
      <c r="I167" s="26">
        <v>2625.8204610980588</v>
      </c>
      <c r="J167" s="26">
        <v>2778.2077669881664</v>
      </c>
      <c r="K167" s="26">
        <v>2842.6982834999972</v>
      </c>
      <c r="L167" s="26">
        <v>2398.5840159140594</v>
      </c>
      <c r="M167" s="26">
        <v>2517.0272226299494</v>
      </c>
      <c r="N167" s="26">
        <v>2870.8533163728839</v>
      </c>
      <c r="O167" s="26">
        <v>3181.195303859914</v>
      </c>
      <c r="P167" s="26">
        <v>3077.1374749159154</v>
      </c>
      <c r="Q167" s="26">
        <v>1234.0966909081233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25">
      <c r="A168" s="27" t="s">
        <v>622</v>
      </c>
      <c r="B168" s="24">
        <v>1.5485853428788767</v>
      </c>
      <c r="C168" s="24">
        <v>21.1</v>
      </c>
      <c r="D168" s="24">
        <v>22.571069114926349</v>
      </c>
      <c r="E168" s="24">
        <v>27.447968923372915</v>
      </c>
      <c r="F168" s="24">
        <v>33.32497528284383</v>
      </c>
      <c r="G168" s="24">
        <v>43.251181511212565</v>
      </c>
      <c r="H168" s="24">
        <v>57.257819995248148</v>
      </c>
      <c r="I168" s="24">
        <v>54.122410357221916</v>
      </c>
      <c r="J168" s="24">
        <v>60.611165581975399</v>
      </c>
      <c r="K168" s="24">
        <v>56.025618864140135</v>
      </c>
      <c r="L168" s="24">
        <v>50.99404492396414</v>
      </c>
      <c r="M168" s="24">
        <v>58.738045126614139</v>
      </c>
      <c r="N168" s="24">
        <v>66.56783720613943</v>
      </c>
      <c r="O168" s="24">
        <v>80.850301389984921</v>
      </c>
      <c r="P168" s="24">
        <v>71.029921306184391</v>
      </c>
      <c r="Q168" s="24">
        <v>6.0480833371214073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25">
      <c r="A169" s="27" t="s">
        <v>624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25">
      <c r="A170" s="27" t="s">
        <v>641</v>
      </c>
      <c r="B170" s="24">
        <v>7515.9349658742522</v>
      </c>
      <c r="C170" s="24">
        <v>8119.8322045046461</v>
      </c>
      <c r="D170" s="24">
        <v>8778.7767018158447</v>
      </c>
      <c r="E170" s="24">
        <v>7956.1672062393091</v>
      </c>
      <c r="F170" s="24">
        <v>7624.3319013842511</v>
      </c>
      <c r="G170" s="24">
        <v>9084.7628549319452</v>
      </c>
      <c r="H170" s="24">
        <v>9514.9695497642188</v>
      </c>
      <c r="I170" s="24">
        <v>9995.9121485435717</v>
      </c>
      <c r="J170" s="24">
        <v>9244.5573727466708</v>
      </c>
      <c r="K170" s="24">
        <v>9338.2006971271167</v>
      </c>
      <c r="L170" s="24">
        <v>8258.6921391275646</v>
      </c>
      <c r="M170" s="24">
        <v>7919.0593246695616</v>
      </c>
      <c r="N170" s="24">
        <v>8816.863732699192</v>
      </c>
      <c r="O170" s="24">
        <v>8989.3519376169261</v>
      </c>
      <c r="P170" s="24">
        <v>8389.6511825059806</v>
      </c>
      <c r="Q170" s="24">
        <v>2607.4521799119539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25">
      <c r="A171" s="27" t="s">
        <v>642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0.8</v>
      </c>
      <c r="L171" s="26">
        <v>17.18</v>
      </c>
      <c r="M171" s="26">
        <v>22.9</v>
      </c>
      <c r="N171" s="26">
        <v>16.11</v>
      </c>
      <c r="O171" s="26">
        <v>1</v>
      </c>
      <c r="P171" s="26"/>
      <c r="Q171" s="26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25">
      <c r="A172" s="27" t="s">
        <v>654</v>
      </c>
      <c r="B172" s="24">
        <v>51958.905993272005</v>
      </c>
      <c r="C172" s="24">
        <v>56181.27512478712</v>
      </c>
      <c r="D172" s="24">
        <v>63490.735069879796</v>
      </c>
      <c r="E172" s="24">
        <v>68875.450763929635</v>
      </c>
      <c r="F172" s="24">
        <v>59794.588189905873</v>
      </c>
      <c r="G172" s="24">
        <v>58347.559940981184</v>
      </c>
      <c r="H172" s="24">
        <v>67809.322490036458</v>
      </c>
      <c r="I172" s="24">
        <v>62936.212739041715</v>
      </c>
      <c r="J172" s="24">
        <v>68413.79877615752</v>
      </c>
      <c r="K172" s="24">
        <v>71656.276953089444</v>
      </c>
      <c r="L172" s="24">
        <v>62448.953541729978</v>
      </c>
      <c r="M172" s="24">
        <v>66981.503900663767</v>
      </c>
      <c r="N172" s="24">
        <v>75906.055118075034</v>
      </c>
      <c r="O172" s="24">
        <v>81419.752957500139</v>
      </c>
      <c r="P172" s="24">
        <v>79610.481433062945</v>
      </c>
      <c r="Q172" s="24">
        <v>18352.142293256653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25">
      <c r="A173" s="27" t="s">
        <v>655</v>
      </c>
      <c r="B173" s="26">
        <v>429.06</v>
      </c>
      <c r="C173" s="26">
        <v>410.3</v>
      </c>
      <c r="D173" s="26">
        <v>385.3</v>
      </c>
      <c r="E173" s="26">
        <v>342</v>
      </c>
      <c r="F173" s="26">
        <v>349.6</v>
      </c>
      <c r="G173" s="26">
        <v>575.94000000000005</v>
      </c>
      <c r="H173" s="26">
        <v>830.29</v>
      </c>
      <c r="I173" s="26">
        <v>1038.7</v>
      </c>
      <c r="J173" s="26">
        <v>1715.4747187</v>
      </c>
      <c r="K173" s="26">
        <v>2431.1054037600002</v>
      </c>
      <c r="L173" s="26">
        <v>2980.6529958000001</v>
      </c>
      <c r="M173" s="26">
        <v>3518.4894124799994</v>
      </c>
      <c r="N173" s="26">
        <v>3924.9318080820003</v>
      </c>
      <c r="O173" s="26">
        <v>4380.6284438400016</v>
      </c>
      <c r="P173" s="26">
        <v>3606.9302199839995</v>
      </c>
      <c r="Q173" s="26">
        <v>682.40748492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25">
      <c r="A174" s="27" t="s">
        <v>658</v>
      </c>
      <c r="B174" s="24">
        <v>121.15429074074073</v>
      </c>
      <c r="C174" s="24">
        <v>131.64641185185184</v>
      </c>
      <c r="D174" s="24">
        <v>124.7850785185185</v>
      </c>
      <c r="E174" s="24">
        <v>110.06117037037036</v>
      </c>
      <c r="F174" s="24">
        <v>83.485903703703698</v>
      </c>
      <c r="G174" s="24">
        <v>89.532489259259251</v>
      </c>
      <c r="H174" s="24">
        <v>94.09568925925926</v>
      </c>
      <c r="I174" s="24">
        <v>95.00271703703703</v>
      </c>
      <c r="J174" s="24">
        <v>101.04323259259259</v>
      </c>
      <c r="K174" s="24">
        <v>342.78356682538077</v>
      </c>
      <c r="L174" s="24">
        <v>316.76088698192603</v>
      </c>
      <c r="M174" s="24">
        <v>331.55474312939742</v>
      </c>
      <c r="N174" s="24">
        <v>351.855933865037</v>
      </c>
      <c r="O174" s="24">
        <v>365.61748929321516</v>
      </c>
      <c r="P174" s="24">
        <v>370.4304665500548</v>
      </c>
      <c r="Q174" s="24">
        <v>116.56653685080647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25">
      <c r="A175" s="27" t="s">
        <v>662</v>
      </c>
      <c r="B175" s="26">
        <v>381.6617548148148</v>
      </c>
      <c r="C175" s="26">
        <v>293.95189111111108</v>
      </c>
      <c r="D175" s="26">
        <v>301.68470888888891</v>
      </c>
      <c r="E175" s="26">
        <v>310.99677518518519</v>
      </c>
      <c r="F175" s="26">
        <v>296.19686296296294</v>
      </c>
      <c r="G175" s="26">
        <v>308.82832518518518</v>
      </c>
      <c r="H175" s="26">
        <v>320.55874851851848</v>
      </c>
      <c r="I175" s="26">
        <v>337.27679333333333</v>
      </c>
      <c r="J175" s="26">
        <v>354.02112888888882</v>
      </c>
      <c r="K175" s="26">
        <v>778.22075478670718</v>
      </c>
      <c r="L175" s="26">
        <v>810.18681440513717</v>
      </c>
      <c r="M175" s="26">
        <v>775.9662828406382</v>
      </c>
      <c r="N175" s="26">
        <v>874.78853455623391</v>
      </c>
      <c r="O175" s="26">
        <v>963.14918627187535</v>
      </c>
      <c r="P175" s="26">
        <v>1064.0563760213183</v>
      </c>
      <c r="Q175" s="26">
        <v>339.89995814002896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25">
      <c r="A176" s="27" t="s">
        <v>666</v>
      </c>
      <c r="B176" s="24">
        <v>103.89259259259258</v>
      </c>
      <c r="C176" s="24">
        <v>113.25925925925925</v>
      </c>
      <c r="D176" s="24">
        <v>110.01111111111111</v>
      </c>
      <c r="E176" s="24">
        <v>96.031786666666662</v>
      </c>
      <c r="F176" s="24">
        <v>87.536811111111106</v>
      </c>
      <c r="G176" s="24">
        <v>86.185185185185176</v>
      </c>
      <c r="H176" s="24">
        <v>91.685185185185176</v>
      </c>
      <c r="I176" s="24">
        <v>94.148634074074081</v>
      </c>
      <c r="J176" s="24">
        <v>92.343891481481478</v>
      </c>
      <c r="K176" s="24">
        <v>175.21851173415567</v>
      </c>
      <c r="L176" s="24">
        <v>207.0857805959798</v>
      </c>
      <c r="M176" s="24">
        <v>216.36593404147496</v>
      </c>
      <c r="N176" s="24">
        <v>210.47414872813133</v>
      </c>
      <c r="O176" s="24">
        <v>225.67996355178141</v>
      </c>
      <c r="P176" s="24">
        <v>249.18472567522926</v>
      </c>
      <c r="Q176" s="24">
        <v>82.581041198311439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25">
      <c r="A177" s="27" t="s">
        <v>670</v>
      </c>
      <c r="B177" s="26">
        <v>113.9860256701931</v>
      </c>
      <c r="C177" s="26">
        <v>194.08716049584169</v>
      </c>
      <c r="D177" s="26">
        <v>389.69799872358999</v>
      </c>
      <c r="E177" s="26">
        <v>255.31050944256501</v>
      </c>
      <c r="F177" s="26">
        <v>230.67126102109663</v>
      </c>
      <c r="G177" s="26">
        <v>82.3</v>
      </c>
      <c r="H177" s="26">
        <v>179.26386997046421</v>
      </c>
      <c r="I177" s="26">
        <v>771.80818784608198</v>
      </c>
      <c r="J177" s="26">
        <v>772.99130972230398</v>
      </c>
      <c r="K177" s="26">
        <v>967.10232194988293</v>
      </c>
      <c r="L177" s="26">
        <v>948.8457316564029</v>
      </c>
      <c r="M177" s="26">
        <v>1008.573536531194</v>
      </c>
      <c r="N177" s="26">
        <v>1029.089673581447</v>
      </c>
      <c r="O177" s="26">
        <v>1043.476663365534</v>
      </c>
      <c r="P177" s="26">
        <v>821.34264451357694</v>
      </c>
      <c r="Q177" s="26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25">
      <c r="A178" s="27" t="s">
        <v>673</v>
      </c>
      <c r="B178" s="24">
        <v>44.6</v>
      </c>
      <c r="C178" s="24">
        <v>94.8</v>
      </c>
      <c r="D178" s="24">
        <v>66.599999999999994</v>
      </c>
      <c r="E178" s="24">
        <v>77.400000000000006</v>
      </c>
      <c r="F178" s="24">
        <v>63.6</v>
      </c>
      <c r="G178" s="24">
        <v>60.9</v>
      </c>
      <c r="H178" s="24">
        <v>60.891443917758494</v>
      </c>
      <c r="I178" s="24">
        <v>70.670982109999983</v>
      </c>
      <c r="J178" s="24">
        <v>84.147981501772605</v>
      </c>
      <c r="K178" s="24">
        <v>95.211983563695199</v>
      </c>
      <c r="L178" s="24">
        <v>87.607123426955013</v>
      </c>
      <c r="M178" s="24">
        <v>64.887918794458244</v>
      </c>
      <c r="N178" s="24">
        <v>46.3</v>
      </c>
      <c r="O178" s="24">
        <v>56.199997150070303</v>
      </c>
      <c r="P178" s="24">
        <v>52.534937256241172</v>
      </c>
      <c r="Q178" s="24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25">
      <c r="A179" s="27" t="s">
        <v>676</v>
      </c>
      <c r="B179" s="26">
        <v>6553.9667348582288</v>
      </c>
      <c r="C179" s="26">
        <v>8374.6513541069744</v>
      </c>
      <c r="D179" s="26">
        <v>10216.09561412173</v>
      </c>
      <c r="E179" s="26">
        <v>9995.5788771927837</v>
      </c>
      <c r="F179" s="26">
        <v>7806.583213244342</v>
      </c>
      <c r="G179" s="26">
        <v>8335.577730607909</v>
      </c>
      <c r="H179" s="26">
        <v>10208.6</v>
      </c>
      <c r="I179" s="26">
        <v>10104.409589743391</v>
      </c>
      <c r="J179" s="26">
        <v>9166.3760737001103</v>
      </c>
      <c r="K179" s="26">
        <v>9230.5785441005355</v>
      </c>
      <c r="L179" s="26">
        <v>8373.8073309715255</v>
      </c>
      <c r="M179" s="26">
        <v>9129.0827376016459</v>
      </c>
      <c r="N179" s="26">
        <v>10019.400982377503</v>
      </c>
      <c r="O179" s="26">
        <v>9972.6334180001395</v>
      </c>
      <c r="P179" s="26">
        <v>9173.3728957468193</v>
      </c>
      <c r="Q179" s="26">
        <v>4370.912532695701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25">
      <c r="A180" s="27" t="s">
        <v>678</v>
      </c>
      <c r="B180" s="24">
        <v>9890.9797957056307</v>
      </c>
      <c r="C180" s="24">
        <v>10784.377764433415</v>
      </c>
      <c r="D180" s="24">
        <v>12222.598257258174</v>
      </c>
      <c r="E180" s="24">
        <v>14698.268723921396</v>
      </c>
      <c r="F180" s="24">
        <v>14339.969198039527</v>
      </c>
      <c r="G180" s="24">
        <v>14810.918941894299</v>
      </c>
      <c r="H180" s="24">
        <v>17148.139117974952</v>
      </c>
      <c r="I180" s="24">
        <v>15990.775355545939</v>
      </c>
      <c r="J180" s="24">
        <v>16673.91415715055</v>
      </c>
      <c r="K180" s="24">
        <v>17768.113133051855</v>
      </c>
      <c r="L180" s="24">
        <v>16928.620831803979</v>
      </c>
      <c r="M180" s="24">
        <v>16751.543890023175</v>
      </c>
      <c r="N180" s="24">
        <v>17250.758172050439</v>
      </c>
      <c r="O180" s="24">
        <v>17993.830417650006</v>
      </c>
      <c r="P180" s="24">
        <v>17955.194855196594</v>
      </c>
      <c r="Q180" s="24">
        <v>9037.6251561105455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25">
      <c r="A181" s="27" t="s">
        <v>679</v>
      </c>
      <c r="B181" s="26">
        <v>1944</v>
      </c>
      <c r="C181" s="26">
        <v>2025</v>
      </c>
      <c r="D181" s="26">
        <v>2883.7624421199998</v>
      </c>
      <c r="E181" s="26">
        <v>3150.2295209077001</v>
      </c>
      <c r="F181" s="26">
        <v>3756.5501070718597</v>
      </c>
      <c r="G181" s="26">
        <v>6190.0994475723692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25">
      <c r="A182" s="27" t="s">
        <v>690</v>
      </c>
      <c r="B182" s="44">
        <v>4977</v>
      </c>
      <c r="C182" s="44">
        <v>5136</v>
      </c>
      <c r="D182" s="44">
        <v>5213</v>
      </c>
      <c r="E182" s="44">
        <v>5937</v>
      </c>
      <c r="F182" s="44">
        <v>6816</v>
      </c>
      <c r="G182" s="44">
        <v>8721</v>
      </c>
      <c r="H182" s="44">
        <v>11065</v>
      </c>
      <c r="I182" s="44">
        <v>11770</v>
      </c>
      <c r="J182" s="44">
        <v>12323</v>
      </c>
      <c r="K182" s="44">
        <v>14614</v>
      </c>
      <c r="L182" s="44">
        <v>14387</v>
      </c>
      <c r="M182" s="44">
        <v>13375</v>
      </c>
      <c r="N182" s="44">
        <v>12315</v>
      </c>
      <c r="O182" s="44">
        <v>13704</v>
      </c>
      <c r="P182" s="44">
        <v>14411</v>
      </c>
      <c r="Q182" s="44">
        <v>1846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25">
      <c r="A183" s="27" t="s">
        <v>707</v>
      </c>
      <c r="B183" s="26">
        <v>1.5631999999999999</v>
      </c>
      <c r="C183" s="26">
        <v>2.1189</v>
      </c>
      <c r="D183" s="26">
        <v>3.2559</v>
      </c>
      <c r="E183" s="26">
        <v>4.1917999999999997</v>
      </c>
      <c r="F183" s="26">
        <v>1.5034000000000001</v>
      </c>
      <c r="G183" s="26">
        <v>2.5</v>
      </c>
      <c r="H183" s="26">
        <v>1.0597300000000001</v>
      </c>
      <c r="I183" s="26">
        <v>1.6169709999999999</v>
      </c>
      <c r="J183" s="26">
        <v>1.322276</v>
      </c>
      <c r="K183" s="26">
        <v>1.182434</v>
      </c>
      <c r="L183" s="26">
        <v>0.98722399999999999</v>
      </c>
      <c r="M183" s="26">
        <v>3.6046</v>
      </c>
      <c r="N183" s="26">
        <v>7.6416000000000004</v>
      </c>
      <c r="O183" s="26">
        <v>8.9094800000000003</v>
      </c>
      <c r="P183" s="26">
        <v>13.699780000000001</v>
      </c>
      <c r="Q183" s="26">
        <v>6.3757799999999998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25">
      <c r="A184" s="27" t="s">
        <v>709</v>
      </c>
      <c r="B184" s="24">
        <v>823.58939299999997</v>
      </c>
      <c r="C184" s="24">
        <v>950.21570810067408</v>
      </c>
      <c r="D184" s="24">
        <v>1198.82877020353</v>
      </c>
      <c r="E184" s="24">
        <v>1288.69</v>
      </c>
      <c r="F184" s="24">
        <v>1159.8240000000001</v>
      </c>
      <c r="G184" s="24">
        <v>1254.5</v>
      </c>
      <c r="H184" s="24">
        <v>1353.2</v>
      </c>
      <c r="I184" s="24">
        <v>1712.7</v>
      </c>
      <c r="J184" s="24">
        <v>1880.4048919739719</v>
      </c>
      <c r="K184" s="24">
        <v>2010.10132938174</v>
      </c>
      <c r="L184" s="24">
        <v>1902</v>
      </c>
      <c r="M184" s="24">
        <v>2131.6</v>
      </c>
      <c r="N184" s="24">
        <v>2233.5578740782662</v>
      </c>
      <c r="O184" s="24">
        <v>2449.3654345715931</v>
      </c>
      <c r="P184" s="24">
        <v>2604.46</v>
      </c>
      <c r="Q184" s="24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25">
      <c r="A185" s="27" t="s">
        <v>712</v>
      </c>
      <c r="B185" s="26">
        <v>9576.2000000000007</v>
      </c>
      <c r="C185" s="26">
        <v>13400.94999999999</v>
      </c>
      <c r="D185" s="26">
        <v>16668.76999999999</v>
      </c>
      <c r="E185" s="26">
        <v>18172.84</v>
      </c>
      <c r="F185" s="26">
        <v>16056.026733263969</v>
      </c>
      <c r="G185" s="26">
        <v>20104.034271888082</v>
      </c>
      <c r="H185" s="26">
        <v>27184.12636064793</v>
      </c>
      <c r="I185" s="26">
        <v>30654.377000186891</v>
      </c>
      <c r="J185" s="26">
        <v>37807.26987849328</v>
      </c>
      <c r="K185" s="26">
        <v>34822.210238073305</v>
      </c>
      <c r="L185" s="26">
        <v>41245.667960163657</v>
      </c>
      <c r="M185" s="26">
        <v>44785.863273118332</v>
      </c>
      <c r="N185" s="26">
        <v>52375.968847230797</v>
      </c>
      <c r="O185" s="26">
        <v>56365.9466847285</v>
      </c>
      <c r="P185" s="26">
        <v>59810.263702714801</v>
      </c>
      <c r="Q185" s="26">
        <v>14197.530904504429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25">
      <c r="A186" s="27" t="s">
        <v>714</v>
      </c>
      <c r="B186" s="24"/>
      <c r="C186" s="24">
        <v>20.309306585921099</v>
      </c>
      <c r="D186" s="24">
        <v>26.235970506121699</v>
      </c>
      <c r="E186" s="24">
        <v>13.990477857830301</v>
      </c>
      <c r="F186" s="24">
        <v>16.460302809910868</v>
      </c>
      <c r="G186" s="24">
        <v>23.910893625</v>
      </c>
      <c r="H186" s="24">
        <v>18.110349879999998</v>
      </c>
      <c r="I186" s="24">
        <v>21.173780742600002</v>
      </c>
      <c r="J186" s="24">
        <v>28.994763875</v>
      </c>
      <c r="K186" s="24">
        <v>35.238271450000006</v>
      </c>
      <c r="L186" s="24">
        <v>51.1</v>
      </c>
      <c r="M186" s="24">
        <v>57.752200000000002</v>
      </c>
      <c r="N186" s="24">
        <v>72.874929420000001</v>
      </c>
      <c r="O186" s="24">
        <v>77.577734570700002</v>
      </c>
      <c r="P186" s="24">
        <v>70.450157205012502</v>
      </c>
      <c r="Q186" s="24">
        <v>25.643690788753101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25">
      <c r="A187" s="27" t="s">
        <v>717</v>
      </c>
      <c r="B187" s="26">
        <v>20.386495049568136</v>
      </c>
      <c r="C187" s="26">
        <v>20.553164868500591</v>
      </c>
      <c r="D187" s="26">
        <v>34.199429267347725</v>
      </c>
      <c r="E187" s="26">
        <v>39.68833712018283</v>
      </c>
      <c r="F187" s="26">
        <v>68.596961809055827</v>
      </c>
      <c r="G187" s="26">
        <v>65.588876989396368</v>
      </c>
      <c r="H187" s="26">
        <v>97.9</v>
      </c>
      <c r="I187" s="26">
        <v>111.23199483123987</v>
      </c>
      <c r="J187" s="26">
        <v>125.47177863318292</v>
      </c>
      <c r="K187" s="26">
        <v>125.32330409277431</v>
      </c>
      <c r="L187" s="26">
        <v>113.65255384433787</v>
      </c>
      <c r="M187" s="26">
        <v>119.32945382348144</v>
      </c>
      <c r="N187" s="26">
        <v>137.96470801462129</v>
      </c>
      <c r="O187" s="26">
        <v>152.77042749485466</v>
      </c>
      <c r="P187" s="26"/>
      <c r="Q187" s="26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25">
      <c r="A188" s="27" t="s">
        <v>721</v>
      </c>
      <c r="B188" s="24">
        <v>14.067201135865709</v>
      </c>
      <c r="C188" s="24">
        <v>14.721248728320974</v>
      </c>
      <c r="D188" s="24">
        <v>13.774696629039497</v>
      </c>
      <c r="E188" s="24">
        <v>17.495163522823596</v>
      </c>
      <c r="F188" s="24">
        <v>17.893078234926065</v>
      </c>
      <c r="G188" s="24">
        <v>16.231456226316251</v>
      </c>
      <c r="H188" s="24">
        <v>31.4</v>
      </c>
      <c r="I188" s="24">
        <v>38.229371869387577</v>
      </c>
      <c r="J188" s="24">
        <v>44.379480584189743</v>
      </c>
      <c r="K188" s="24">
        <v>35.987296747963057</v>
      </c>
      <c r="L188" s="24">
        <v>31.617234178428639</v>
      </c>
      <c r="M188" s="24">
        <v>51.290271654134514</v>
      </c>
      <c r="N188" s="24">
        <v>48.190886079659172</v>
      </c>
      <c r="O188" s="24">
        <v>48.247922207121164</v>
      </c>
      <c r="P188" s="24">
        <v>56.863578417538633</v>
      </c>
      <c r="Q188" s="24">
        <v>39.88476160626152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25">
      <c r="A189" s="27" t="s">
        <v>723</v>
      </c>
      <c r="B189" s="26">
        <v>453</v>
      </c>
      <c r="C189" s="26">
        <v>382.2</v>
      </c>
      <c r="D189" s="26">
        <v>463.1</v>
      </c>
      <c r="E189" s="26">
        <v>396.9</v>
      </c>
      <c r="F189" s="26">
        <v>366.6</v>
      </c>
      <c r="G189" s="26">
        <v>449.6</v>
      </c>
      <c r="H189" s="26">
        <v>471.6</v>
      </c>
      <c r="I189" s="26">
        <v>413.14628148003499</v>
      </c>
      <c r="J189" s="26">
        <v>430.43700607618803</v>
      </c>
      <c r="K189" s="26">
        <v>446.57365826443896</v>
      </c>
      <c r="L189" s="26">
        <v>531.03090071504403</v>
      </c>
      <c r="M189" s="26">
        <v>463.50270630470004</v>
      </c>
      <c r="N189" s="26">
        <v>453.23754346573196</v>
      </c>
      <c r="O189" s="26">
        <v>429.22524947465496</v>
      </c>
      <c r="P189" s="26">
        <v>436.83572991133099</v>
      </c>
      <c r="Q189" s="26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25">
      <c r="A190" s="27" t="s">
        <v>726</v>
      </c>
      <c r="B190" s="24">
        <v>2142.6919816047121</v>
      </c>
      <c r="C190" s="24">
        <v>2275.0136173249939</v>
      </c>
      <c r="D190" s="24">
        <v>2575.0798306484721</v>
      </c>
      <c r="E190" s="24">
        <v>2953.4753173674485</v>
      </c>
      <c r="F190" s="24">
        <v>2773.1388050582291</v>
      </c>
      <c r="G190" s="24">
        <v>2644.8931116389545</v>
      </c>
      <c r="H190" s="24">
        <v>1914.2860525412336</v>
      </c>
      <c r="I190" s="24">
        <v>2226.7869623906859</v>
      </c>
      <c r="J190" s="24">
        <v>2190.9221938971828</v>
      </c>
      <c r="K190" s="24">
        <v>2358.873164769464</v>
      </c>
      <c r="L190" s="24">
        <v>1380.8449627222328</v>
      </c>
      <c r="M190" s="24">
        <v>1236.1074471221757</v>
      </c>
      <c r="N190" s="24">
        <v>1304.7728282546473</v>
      </c>
      <c r="O190" s="24">
        <v>1741.1530614814981</v>
      </c>
      <c r="P190" s="24">
        <v>2116.2518600979201</v>
      </c>
      <c r="Q190" s="24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25">
      <c r="A191" s="27" t="s">
        <v>728</v>
      </c>
      <c r="B191" s="26">
        <v>19191</v>
      </c>
      <c r="C191" s="26">
        <v>17457</v>
      </c>
      <c r="D191" s="26">
        <v>19430</v>
      </c>
      <c r="E191" s="26">
        <v>23365</v>
      </c>
      <c r="F191" s="26">
        <v>22980</v>
      </c>
      <c r="G191" s="26">
        <v>22585</v>
      </c>
      <c r="H191" s="26">
        <v>25054</v>
      </c>
      <c r="I191" s="26">
        <v>25345</v>
      </c>
      <c r="J191" s="26">
        <v>27997</v>
      </c>
      <c r="K191" s="26">
        <v>29552</v>
      </c>
      <c r="L191" s="26">
        <v>26616</v>
      </c>
      <c r="M191" s="26">
        <v>18743</v>
      </c>
      <c r="N191" s="26">
        <v>22478</v>
      </c>
      <c r="O191" s="26">
        <v>25220</v>
      </c>
      <c r="P191" s="26">
        <v>29829</v>
      </c>
      <c r="Q191" s="26">
        <v>10220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25">
      <c r="A192" s="27" t="s">
        <v>730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4.25" customHeight="1" x14ac:dyDescent="0.25">
      <c r="A193" s="27" t="s">
        <v>747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583.6</v>
      </c>
      <c r="L193" s="26">
        <v>619.48499837442898</v>
      </c>
      <c r="M193" s="26">
        <v>706.17328742079201</v>
      </c>
      <c r="N193" s="26">
        <v>570.88049887804789</v>
      </c>
      <c r="O193" s="26">
        <v>787.24908562487394</v>
      </c>
      <c r="P193" s="26"/>
      <c r="Q193" s="26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4.25" customHeight="1" x14ac:dyDescent="0.25">
      <c r="A194" s="27" t="s">
        <v>760</v>
      </c>
      <c r="B194" s="24">
        <v>1.1882994529590121</v>
      </c>
      <c r="C194" s="24">
        <v>1.1781195247883725</v>
      </c>
      <c r="D194" s="24">
        <v>1.5054112254906544</v>
      </c>
      <c r="E194" s="24">
        <v>1.865159835739538</v>
      </c>
      <c r="F194" s="24">
        <v>1.5258395716957911</v>
      </c>
      <c r="G194" s="24">
        <v>2.3463196667010555</v>
      </c>
      <c r="H194" s="24">
        <v>2.444513716163967</v>
      </c>
      <c r="I194" s="24">
        <v>2.6685204792761241</v>
      </c>
      <c r="J194" s="24">
        <v>3.5694444641532477</v>
      </c>
      <c r="K194" s="24">
        <v>3.5422733968929325</v>
      </c>
      <c r="L194" s="24">
        <v>5.0104077739133697</v>
      </c>
      <c r="M194" s="24">
        <v>4.4866267611341817</v>
      </c>
      <c r="N194" s="24">
        <v>5.6393610833141379</v>
      </c>
      <c r="O194" s="24">
        <v>5.7740719388761104</v>
      </c>
      <c r="P194" s="24">
        <v>7.5884019854225615</v>
      </c>
      <c r="Q194" s="24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4.25" customHeight="1" x14ac:dyDescent="0.25">
      <c r="A195" s="27" t="s">
        <v>762</v>
      </c>
      <c r="B195" s="26">
        <v>379.86610519942946</v>
      </c>
      <c r="C195" s="26">
        <v>345.85899287829841</v>
      </c>
      <c r="D195" s="26">
        <v>398.25976839349505</v>
      </c>
      <c r="E195" s="26">
        <v>498.27880223808404</v>
      </c>
      <c r="F195" s="26">
        <v>667.05793683811294</v>
      </c>
      <c r="G195" s="26">
        <v>783.909330285701</v>
      </c>
      <c r="H195" s="26">
        <v>959.78663725879005</v>
      </c>
      <c r="I195" s="26">
        <v>1135.452147044505</v>
      </c>
      <c r="J195" s="26">
        <v>938.72571492797806</v>
      </c>
      <c r="K195" s="26">
        <v>964.84964214709498</v>
      </c>
      <c r="L195" s="26">
        <v>1036.9068500235639</v>
      </c>
      <c r="M195" s="26">
        <v>1101.7087536118299</v>
      </c>
      <c r="N195" s="26">
        <v>940.91600000000005</v>
      </c>
      <c r="O195" s="26">
        <v>1059.3423897418061</v>
      </c>
      <c r="P195" s="26">
        <v>1188.2934283220502</v>
      </c>
      <c r="Q195" s="26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4.25" customHeight="1" x14ac:dyDescent="0.25">
      <c r="A196" s="27" t="s">
        <v>764</v>
      </c>
      <c r="B196" s="24">
        <v>3125</v>
      </c>
      <c r="C196" s="24">
        <v>3485</v>
      </c>
      <c r="D196" s="24">
        <v>4597</v>
      </c>
      <c r="E196" s="24">
        <v>5768</v>
      </c>
      <c r="F196" s="24">
        <v>3576</v>
      </c>
      <c r="G196" s="24">
        <v>3788</v>
      </c>
      <c r="H196" s="24">
        <v>4294</v>
      </c>
      <c r="I196" s="24">
        <v>4842</v>
      </c>
      <c r="J196" s="24">
        <v>5083</v>
      </c>
      <c r="K196" s="24">
        <v>1612</v>
      </c>
      <c r="L196" s="24">
        <v>1082</v>
      </c>
      <c r="M196" s="24">
        <v>1078</v>
      </c>
      <c r="N196" s="24">
        <v>1261</v>
      </c>
      <c r="O196" s="24">
        <v>1445</v>
      </c>
      <c r="P196" s="24">
        <v>1620</v>
      </c>
      <c r="Q196" s="24">
        <v>374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4.25" customHeight="1" x14ac:dyDescent="0.25">
      <c r="A197" s="27" t="s">
        <v>765</v>
      </c>
      <c r="B197" s="26">
        <v>32779.530763274379</v>
      </c>
      <c r="C197" s="26">
        <v>38351.541285461535</v>
      </c>
      <c r="D197" s="26">
        <v>43044.988634714049</v>
      </c>
      <c r="E197" s="26">
        <v>39325.546905874435</v>
      </c>
      <c r="F197" s="26">
        <v>33479.536251773883</v>
      </c>
      <c r="G197" s="26">
        <v>35167.776057616284</v>
      </c>
      <c r="H197" s="26">
        <v>39067.155015410244</v>
      </c>
      <c r="I197" s="26">
        <v>41189.031519889068</v>
      </c>
      <c r="J197" s="26">
        <v>46581.533470170281</v>
      </c>
      <c r="K197" s="26">
        <v>52658.727986439102</v>
      </c>
      <c r="L197" s="26">
        <v>51946.545041296296</v>
      </c>
      <c r="M197" s="26">
        <v>48756.731145130114</v>
      </c>
      <c r="N197" s="26">
        <v>48188.099228269159</v>
      </c>
      <c r="O197" s="26">
        <v>49939.95008378732</v>
      </c>
      <c r="P197" s="26">
        <v>52529.056316322938</v>
      </c>
      <c r="Q197" s="26">
        <v>19097.992993221833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4.25" customHeight="1" x14ac:dyDescent="0.25">
      <c r="A198" s="27" t="s">
        <v>766</v>
      </c>
      <c r="B198" s="24">
        <v>93423</v>
      </c>
      <c r="C198" s="24">
        <v>96149</v>
      </c>
      <c r="D198" s="24">
        <v>106919</v>
      </c>
      <c r="E198" s="24">
        <v>117029</v>
      </c>
      <c r="F198" s="24">
        <v>110754</v>
      </c>
      <c r="G198" s="24">
        <v>130315</v>
      </c>
      <c r="H198" s="24">
        <v>142197</v>
      </c>
      <c r="I198" s="24">
        <v>153921</v>
      </c>
      <c r="J198" s="24">
        <v>170981</v>
      </c>
      <c r="K198" s="24">
        <v>180264</v>
      </c>
      <c r="L198" s="24">
        <v>192602</v>
      </c>
      <c r="M198" s="24">
        <v>192866</v>
      </c>
      <c r="N198" s="24">
        <v>193833</v>
      </c>
      <c r="O198" s="24">
        <v>196464</v>
      </c>
      <c r="P198" s="24">
        <v>193318</v>
      </c>
      <c r="Q198" s="24">
        <v>71755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4.25" customHeight="1" x14ac:dyDescent="0.25">
      <c r="A199" s="27" t="s">
        <v>767</v>
      </c>
      <c r="B199" s="26">
        <v>594.43409117138401</v>
      </c>
      <c r="C199" s="26">
        <v>597.76285199999995</v>
      </c>
      <c r="D199" s="26">
        <v>808.89334100811095</v>
      </c>
      <c r="E199" s="26">
        <v>1051.3615522348121</v>
      </c>
      <c r="F199" s="26">
        <v>1320.60304224787</v>
      </c>
      <c r="G199" s="26">
        <v>1508.88220027026</v>
      </c>
      <c r="H199" s="26">
        <v>2202.9649373731718</v>
      </c>
      <c r="I199" s="26">
        <v>2522.9</v>
      </c>
      <c r="J199" s="26">
        <v>2387.6306934109771</v>
      </c>
      <c r="K199" s="26">
        <v>2228.8687407743978</v>
      </c>
      <c r="L199" s="26">
        <v>2249.0072749473302</v>
      </c>
      <c r="M199" s="26">
        <v>2285.320716865197</v>
      </c>
      <c r="N199" s="26">
        <v>2823.37784763646</v>
      </c>
      <c r="O199" s="26">
        <v>2619.8835098630229</v>
      </c>
      <c r="P199" s="26">
        <v>2245.1276893607701</v>
      </c>
      <c r="Q199" s="26">
        <v>1061.0969246126917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4.25" customHeight="1" x14ac:dyDescent="0.25">
      <c r="A200" s="27" t="s">
        <v>769</v>
      </c>
      <c r="B200" s="24"/>
      <c r="C200" s="24"/>
      <c r="D200" s="24"/>
      <c r="E200" s="24"/>
      <c r="F200" s="24"/>
      <c r="G200" s="24">
        <v>273.41219000000001</v>
      </c>
      <c r="H200" s="24">
        <v>342.05554419999999</v>
      </c>
      <c r="I200" s="24">
        <v>288.06735930000002</v>
      </c>
      <c r="J200" s="24">
        <v>562.93683424999904</v>
      </c>
      <c r="K200" s="24">
        <v>500.67723714385079</v>
      </c>
      <c r="L200" s="24">
        <v>520.68396217075508</v>
      </c>
      <c r="M200" s="24">
        <v>458.2</v>
      </c>
      <c r="N200" s="24">
        <v>688.64646820000007</v>
      </c>
      <c r="O200" s="24">
        <v>1144.3979252065999</v>
      </c>
      <c r="P200" s="24">
        <v>1480.6067154359</v>
      </c>
      <c r="Q200" s="24">
        <v>345.04825109498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4.25" customHeight="1" x14ac:dyDescent="0.25">
      <c r="A201" s="27" t="s">
        <v>776</v>
      </c>
      <c r="B201" s="26">
        <v>85.465123988111188</v>
      </c>
      <c r="C201" s="26">
        <v>92.435084797158595</v>
      </c>
      <c r="D201" s="26">
        <v>118.69257087647506</v>
      </c>
      <c r="E201" s="26">
        <v>169.12591403103281</v>
      </c>
      <c r="F201" s="26">
        <v>190.3885061822142</v>
      </c>
      <c r="G201" s="26">
        <v>217.1</v>
      </c>
      <c r="H201" s="26">
        <v>223.13380142774355</v>
      </c>
      <c r="I201" s="26">
        <v>241.34909506669496</v>
      </c>
      <c r="J201" s="26">
        <v>286.96931317156458</v>
      </c>
      <c r="K201" s="26">
        <v>257.30028156104294</v>
      </c>
      <c r="L201" s="26">
        <v>227.64996084967078</v>
      </c>
      <c r="M201" s="26">
        <v>243.01601113810972</v>
      </c>
      <c r="N201" s="26">
        <v>264.99859924411248</v>
      </c>
      <c r="O201" s="26">
        <v>294.67010517170939</v>
      </c>
      <c r="P201" s="26">
        <v>278.24132821401543</v>
      </c>
      <c r="Q201" s="26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4.25" customHeight="1" x14ac:dyDescent="0.25">
      <c r="A202" s="27" t="s">
        <v>779</v>
      </c>
      <c r="B202" s="24">
        <v>650</v>
      </c>
      <c r="C202" s="24">
        <v>768</v>
      </c>
      <c r="D202" s="24">
        <v>895</v>
      </c>
      <c r="E202" s="24">
        <v>1030</v>
      </c>
      <c r="F202" s="24">
        <v>988</v>
      </c>
      <c r="G202" s="24">
        <v>831</v>
      </c>
      <c r="H202" s="24">
        <v>740</v>
      </c>
      <c r="I202" s="24">
        <v>844</v>
      </c>
      <c r="J202" s="24">
        <v>858</v>
      </c>
      <c r="K202" s="24">
        <v>836</v>
      </c>
      <c r="L202" s="24">
        <v>575</v>
      </c>
      <c r="M202" s="24">
        <v>473</v>
      </c>
      <c r="N202" s="24"/>
      <c r="O202" s="24"/>
      <c r="P202" s="24"/>
      <c r="Q202" s="24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4.25" customHeight="1" x14ac:dyDescent="0.25">
      <c r="A203" s="27" t="s">
        <v>785</v>
      </c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4.25" customHeight="1" x14ac:dyDescent="0.25">
      <c r="A204" s="27" t="s">
        <v>788</v>
      </c>
      <c r="B204" s="24">
        <v>52.0115821956933</v>
      </c>
      <c r="C204" s="24">
        <v>24.629153212955003</v>
      </c>
      <c r="D204" s="24">
        <v>98.990063779832099</v>
      </c>
      <c r="E204" s="24">
        <v>146.42377108689902</v>
      </c>
      <c r="F204" s="24">
        <v>193.37040053523199</v>
      </c>
      <c r="G204" s="24">
        <v>408.69844990496802</v>
      </c>
      <c r="H204" s="24">
        <v>614.849743977858</v>
      </c>
      <c r="I204" s="24">
        <v>469.289231681893</v>
      </c>
      <c r="J204" s="24">
        <v>509.86321484887804</v>
      </c>
      <c r="K204" s="24">
        <v>412.15659829291911</v>
      </c>
      <c r="L204" s="24">
        <v>308.338172523791</v>
      </c>
      <c r="M204" s="24">
        <v>234.3796161473625</v>
      </c>
      <c r="N204" s="24">
        <v>241.36511412731619</v>
      </c>
      <c r="O204" s="24">
        <v>301.24559848983739</v>
      </c>
      <c r="P204" s="24">
        <v>323.12769261362337</v>
      </c>
      <c r="Q204" s="24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4.25" customHeight="1" x14ac:dyDescent="0.25">
      <c r="A205" s="27" t="s">
        <v>824</v>
      </c>
      <c r="B205" s="26">
        <v>180.7</v>
      </c>
      <c r="C205" s="26">
        <v>180.72</v>
      </c>
      <c r="D205" s="26">
        <v>425</v>
      </c>
      <c r="E205" s="26">
        <v>886</v>
      </c>
      <c r="F205" s="26">
        <v>899</v>
      </c>
      <c r="G205" s="26">
        <v>1161</v>
      </c>
      <c r="H205" s="26">
        <v>780</v>
      </c>
      <c r="I205" s="26">
        <v>848</v>
      </c>
      <c r="J205" s="26">
        <v>940</v>
      </c>
      <c r="K205" s="26">
        <v>1026.08</v>
      </c>
      <c r="L205" s="26">
        <v>100</v>
      </c>
      <c r="M205" s="26">
        <v>100</v>
      </c>
      <c r="N205" s="26"/>
      <c r="O205" s="26"/>
      <c r="P205" s="26"/>
      <c r="Q205" s="26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4.25" customHeight="1" x14ac:dyDescent="0.25">
      <c r="A206" s="27" t="s">
        <v>846</v>
      </c>
      <c r="B206" s="26">
        <v>446.8</v>
      </c>
      <c r="C206" s="26">
        <v>505.58247999999998</v>
      </c>
      <c r="D206" s="26">
        <v>599.47188400000005</v>
      </c>
      <c r="E206" s="26">
        <v>542.26570000000004</v>
      </c>
      <c r="F206" s="26">
        <v>474.25127600000002</v>
      </c>
      <c r="G206" s="26">
        <v>491.70925761282052</v>
      </c>
      <c r="H206" s="26">
        <v>554.95951493337202</v>
      </c>
      <c r="I206" s="26">
        <v>518.04800370866599</v>
      </c>
      <c r="J206" s="26">
        <v>551.50842642413397</v>
      </c>
      <c r="K206" s="26">
        <v>641.54217703787492</v>
      </c>
      <c r="L206" s="26">
        <v>660.14690017197302</v>
      </c>
      <c r="M206" s="26">
        <v>682.59189477782002</v>
      </c>
      <c r="N206" s="26">
        <v>652.55218808242796</v>
      </c>
      <c r="O206" s="26">
        <v>742.19237320110403</v>
      </c>
      <c r="P206" s="26">
        <v>819.22241407081606</v>
      </c>
      <c r="Q206" s="26">
        <v>411.55640033981598</v>
      </c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5">
      <c r="A207" s="25" t="s">
        <v>848</v>
      </c>
      <c r="B207" s="24"/>
      <c r="C207" s="24"/>
      <c r="D207" s="24"/>
      <c r="E207" s="24"/>
      <c r="F207" s="24">
        <v>118.4</v>
      </c>
      <c r="G207" s="24">
        <v>123.54507954857399</v>
      </c>
      <c r="H207" s="24">
        <v>151.820242096697</v>
      </c>
      <c r="I207" s="24">
        <v>160.78775101092299</v>
      </c>
      <c r="J207" s="24">
        <v>169.86998755742601</v>
      </c>
      <c r="K207" s="24">
        <v>172.30800698506701</v>
      </c>
      <c r="L207" s="24">
        <v>174.78291130638002</v>
      </c>
      <c r="M207" s="24">
        <v>177.29534353047401</v>
      </c>
      <c r="N207" s="24">
        <v>149.154796</v>
      </c>
      <c r="O207" s="24"/>
      <c r="P207" s="24"/>
      <c r="Q207" s="24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3.5" customHeight="1" x14ac:dyDescent="0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25">
      <c r="A209" s="59" t="s">
        <v>857</v>
      </c>
      <c r="B209" s="59"/>
      <c r="C209" s="59"/>
      <c r="D209" s="59"/>
      <c r="E209" s="59"/>
      <c r="F209" s="59"/>
      <c r="G209" s="59"/>
      <c r="H209" s="59"/>
      <c r="I209" s="59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25">
      <c r="A210" s="21" t="s">
        <v>858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25">
      <c r="A211" s="59" t="s">
        <v>859</v>
      </c>
      <c r="B211" s="59"/>
      <c r="C211" s="59"/>
      <c r="D211" s="59"/>
      <c r="E211" s="59"/>
      <c r="F211" s="59"/>
      <c r="G211" s="59"/>
      <c r="H211" s="59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25">
      <c r="A212" s="64" t="s">
        <v>860</v>
      </c>
      <c r="B212" s="64"/>
      <c r="C212" s="64"/>
      <c r="D212" s="64"/>
      <c r="E212" s="64"/>
      <c r="F212" s="64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25">
      <c r="A213" s="59" t="s">
        <v>874</v>
      </c>
      <c r="B213" s="59"/>
      <c r="C213" s="59"/>
      <c r="D213" s="59"/>
      <c r="E213" s="5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5" spans="1:33" ht="14.5" customHeight="1" x14ac:dyDescent="0.25">
      <c r="B215" s="36">
        <f t="shared" ref="B215:Q215" si="0">(SUM(B6:B207)-B68)/1000</f>
        <v>680.42038971650481</v>
      </c>
      <c r="C215" s="36">
        <f t="shared" si="0"/>
        <v>735.1286581508482</v>
      </c>
      <c r="D215" s="36">
        <f t="shared" si="0"/>
        <v>848.15632384901289</v>
      </c>
      <c r="E215" s="36">
        <f t="shared" si="0"/>
        <v>936.35835784510425</v>
      </c>
      <c r="F215" s="36">
        <f t="shared" si="0"/>
        <v>858.76160138143484</v>
      </c>
      <c r="G215" s="36">
        <f t="shared" si="0"/>
        <v>930.02305262133098</v>
      </c>
      <c r="H215" s="36">
        <f t="shared" si="0"/>
        <v>1046.3319638113342</v>
      </c>
      <c r="I215" s="36">
        <f t="shared" si="0"/>
        <v>1081.4388137794954</v>
      </c>
      <c r="J215" s="36">
        <f t="shared" si="0"/>
        <v>1167.3642180498364</v>
      </c>
      <c r="K215" s="36">
        <f t="shared" si="0"/>
        <v>1219.1519473469325</v>
      </c>
      <c r="L215" s="36">
        <f t="shared" si="0"/>
        <v>1169.8709204257905</v>
      </c>
      <c r="M215" s="36">
        <f t="shared" si="0"/>
        <v>1195.9669915614604</v>
      </c>
      <c r="N215" s="36">
        <f t="shared" si="0"/>
        <v>1285.9169455733447</v>
      </c>
      <c r="O215" s="36">
        <f t="shared" si="0"/>
        <v>1391.1834472645942</v>
      </c>
      <c r="P215" s="36">
        <f t="shared" si="0"/>
        <v>1401.2046774024843</v>
      </c>
      <c r="Q215" s="36">
        <f t="shared" si="0"/>
        <v>483.92099207441919</v>
      </c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6B248-D145-47B8-8305-0F17871DE37F}">
  <dimension ref="A1:AG215"/>
  <sheetViews>
    <sheetView showGridLines="0" workbookViewId="0">
      <pane xSplit="1" ySplit="5" topLeftCell="K140" activePane="bottomRight" state="frozen"/>
      <selection pane="topRight"/>
      <selection pane="bottomLeft"/>
      <selection pane="bottomRight" activeCell="Q146" sqref="Q146"/>
    </sheetView>
  </sheetViews>
  <sheetFormatPr defaultColWidth="10.1796875" defaultRowHeight="14.5" customHeight="1" x14ac:dyDescent="0.25"/>
  <cols>
    <col min="1" max="1" width="34" style="20" customWidth="1"/>
    <col min="2" max="2" width="10.26953125" style="20" customWidth="1"/>
    <col min="3" max="4" width="9.453125" style="20" customWidth="1"/>
    <col min="5" max="5" width="11.1796875" style="20" customWidth="1"/>
    <col min="6" max="6" width="9.7265625" style="20" customWidth="1"/>
    <col min="7" max="9" width="10.26953125" style="20" customWidth="1"/>
    <col min="10" max="17" width="9.7265625" style="20" customWidth="1"/>
    <col min="18" max="18" width="9.453125" style="20" customWidth="1"/>
    <col min="19" max="21" width="10.26953125" style="20" customWidth="1"/>
    <col min="22" max="22" width="9.453125" style="20" customWidth="1"/>
    <col min="23" max="25" width="10.26953125" style="20" customWidth="1"/>
    <col min="26" max="28" width="11.54296875" style="20" customWidth="1"/>
    <col min="29" max="29" width="10.26953125" style="20" customWidth="1"/>
    <col min="30" max="33" width="11.54296875" style="20" customWidth="1"/>
    <col min="34" max="16384" width="10.1796875" style="20"/>
  </cols>
  <sheetData>
    <row r="1" spans="1:33" ht="19.5" customHeight="1" x14ac:dyDescent="0.25">
      <c r="A1" s="58" t="s">
        <v>879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25">
      <c r="A6" s="28" t="s">
        <v>19</v>
      </c>
      <c r="B6" s="26"/>
      <c r="C6" s="26"/>
      <c r="D6" s="26"/>
      <c r="E6" s="26">
        <v>35.799999999999997</v>
      </c>
      <c r="F6" s="26">
        <v>67.847597559999997</v>
      </c>
      <c r="G6" s="26">
        <v>103.0088232148</v>
      </c>
      <c r="H6" s="26">
        <v>246.29644475190003</v>
      </c>
      <c r="I6" s="26">
        <v>105.0007938731415</v>
      </c>
      <c r="J6" s="26">
        <v>132.42441261759521</v>
      </c>
      <c r="K6" s="26">
        <v>136.8149247163106</v>
      </c>
      <c r="L6" s="26">
        <v>147.23930769835471</v>
      </c>
      <c r="M6" s="26">
        <v>79.094178279744824</v>
      </c>
      <c r="N6" s="26">
        <v>118.31829820401666</v>
      </c>
      <c r="O6" s="26">
        <v>202.78252049438828</v>
      </c>
      <c r="P6" s="26">
        <v>129.2788216226046</v>
      </c>
      <c r="Q6" s="26">
        <v>30.021180083363465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25">
      <c r="A7" s="27" t="s">
        <v>24</v>
      </c>
      <c r="B7" s="24">
        <v>786.12526035620499</v>
      </c>
      <c r="C7" s="24">
        <v>964.60181938927906</v>
      </c>
      <c r="D7" s="24">
        <v>1268.0649436333781</v>
      </c>
      <c r="E7" s="24">
        <v>1555.4</v>
      </c>
      <c r="F7" s="24">
        <v>1585.3944456696231</v>
      </c>
      <c r="G7" s="24">
        <v>1359.8649809134188</v>
      </c>
      <c r="H7" s="24">
        <v>1564.8994024063841</v>
      </c>
      <c r="I7" s="24">
        <v>1283.8825942184892</v>
      </c>
      <c r="J7" s="24">
        <v>1479.3480404364514</v>
      </c>
      <c r="K7" s="24">
        <v>1590.2901085751598</v>
      </c>
      <c r="L7" s="24">
        <v>1237.6734970096086</v>
      </c>
      <c r="M7" s="24">
        <v>1262.0893792832508</v>
      </c>
      <c r="N7" s="24">
        <v>1433.0270286363673</v>
      </c>
      <c r="O7" s="24">
        <v>1679.343374750827</v>
      </c>
      <c r="P7" s="24">
        <v>1769.6640317364754</v>
      </c>
      <c r="Q7" s="24">
        <v>762.57131795964051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25">
      <c r="A8" s="27" t="s">
        <v>26</v>
      </c>
      <c r="B8" s="26">
        <v>369.99999999998329</v>
      </c>
      <c r="C8" s="26">
        <v>349.00000000001683</v>
      </c>
      <c r="D8" s="26">
        <v>375.549473437605</v>
      </c>
      <c r="E8" s="26">
        <v>467.92777486792608</v>
      </c>
      <c r="F8" s="26">
        <v>456.29822032298671</v>
      </c>
      <c r="G8" s="26">
        <v>601.1</v>
      </c>
      <c r="H8" s="26">
        <v>527.38012543093203</v>
      </c>
      <c r="I8" s="26">
        <v>529.17750612405575</v>
      </c>
      <c r="J8" s="26">
        <v>470.76137667817551</v>
      </c>
      <c r="K8" s="26">
        <v>608.07357062305414</v>
      </c>
      <c r="L8" s="26">
        <v>684.75727367631202</v>
      </c>
      <c r="M8" s="26">
        <v>474.13439014115261</v>
      </c>
      <c r="N8" s="26">
        <v>580.21002886466579</v>
      </c>
      <c r="O8" s="26">
        <v>496.29954410206341</v>
      </c>
      <c r="P8" s="26">
        <v>636.38546715550797</v>
      </c>
      <c r="Q8" s="26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25">
      <c r="A9" s="27" t="s">
        <v>29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180</v>
      </c>
      <c r="Q9" s="24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25">
      <c r="A10" s="27" t="s">
        <v>46</v>
      </c>
      <c r="B10" s="26">
        <v>74.035804519999999</v>
      </c>
      <c r="C10" s="26">
        <v>147.71726049</v>
      </c>
      <c r="D10" s="26">
        <v>211.93125284000001</v>
      </c>
      <c r="E10" s="26">
        <v>254.09929187</v>
      </c>
      <c r="F10" s="26">
        <v>132.5</v>
      </c>
      <c r="G10" s="26">
        <v>148.10113619999998</v>
      </c>
      <c r="H10" s="26">
        <v>180.393801818127</v>
      </c>
      <c r="I10" s="26">
        <v>158.8585363192488</v>
      </c>
      <c r="J10" s="26">
        <v>166.35008964067069</v>
      </c>
      <c r="K10" s="26">
        <v>113.07142232516551</v>
      </c>
      <c r="L10" s="26">
        <v>146.29284369910448</v>
      </c>
      <c r="M10" s="26">
        <v>593.93924448275106</v>
      </c>
      <c r="N10" s="26">
        <v>976.53764195630902</v>
      </c>
      <c r="O10" s="26">
        <v>554.96215990330302</v>
      </c>
      <c r="P10" s="26">
        <v>469.38666423720798</v>
      </c>
      <c r="Q10" s="26">
        <v>614.97248239032604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25">
      <c r="A11" s="27" t="s">
        <v>48</v>
      </c>
      <c r="B11" s="24">
        <v>9.7876518518518516</v>
      </c>
      <c r="C11" s="24">
        <v>12.578018518518517</v>
      </c>
      <c r="D11" s="24">
        <v>15.391940740740738</v>
      </c>
      <c r="E11" s="24">
        <v>33.030370740740736</v>
      </c>
      <c r="F11" s="24">
        <v>16.109377777777777</v>
      </c>
      <c r="G11" s="24">
        <v>13.132252962962962</v>
      </c>
      <c r="H11" s="24">
        <v>13.012011111111111</v>
      </c>
      <c r="I11" s="24">
        <v>12.136247037037036</v>
      </c>
      <c r="J11" s="24">
        <v>11.986734074074073</v>
      </c>
      <c r="K11" s="24">
        <v>11.499837211851851</v>
      </c>
      <c r="L11" s="24">
        <v>13.062891411459255</v>
      </c>
      <c r="M11" s="24">
        <v>13.465153363305182</v>
      </c>
      <c r="N11" s="24">
        <v>10.974647610632593</v>
      </c>
      <c r="O11" s="24">
        <v>10.922837893039999</v>
      </c>
      <c r="P11" s="24">
        <v>13.307157899243562</v>
      </c>
      <c r="Q11" s="24">
        <v>2.8042898772080784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25">
      <c r="A12" s="27" t="s">
        <v>52</v>
      </c>
      <c r="B12" s="26">
        <v>40.053477777777779</v>
      </c>
      <c r="C12" s="26">
        <v>45.336495185185179</v>
      </c>
      <c r="D12" s="26">
        <v>51.800931481481477</v>
      </c>
      <c r="E12" s="26">
        <v>58.363343333333326</v>
      </c>
      <c r="F12" s="26">
        <v>53.567255925925927</v>
      </c>
      <c r="G12" s="26">
        <v>50.638832222222213</v>
      </c>
      <c r="H12" s="26">
        <v>49.035315925925929</v>
      </c>
      <c r="I12" s="26">
        <v>48.885632962962966</v>
      </c>
      <c r="J12" s="26">
        <v>50.353510370370365</v>
      </c>
      <c r="K12" s="26">
        <v>65.897206140740749</v>
      </c>
      <c r="L12" s="26">
        <v>69.922346824197021</v>
      </c>
      <c r="M12" s="26">
        <v>77.128797810184366</v>
      </c>
      <c r="N12" s="26">
        <v>82.085138871806961</v>
      </c>
      <c r="O12" s="26">
        <v>85.976267779343317</v>
      </c>
      <c r="P12" s="26">
        <v>92.231849242278344</v>
      </c>
      <c r="Q12" s="26">
        <v>26.514955508433967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25">
      <c r="A13" s="27" t="s">
        <v>56</v>
      </c>
      <c r="B13" s="24">
        <v>2789.7</v>
      </c>
      <c r="C13" s="24">
        <v>3107.6</v>
      </c>
      <c r="D13" s="24">
        <v>3935.24495839579</v>
      </c>
      <c r="E13" s="24">
        <v>4586.0108997090192</v>
      </c>
      <c r="F13" s="24">
        <v>4536.3543476697305</v>
      </c>
      <c r="G13" s="24">
        <v>4950.6726725697499</v>
      </c>
      <c r="H13" s="24">
        <v>5666.6917046254193</v>
      </c>
      <c r="I13" s="24">
        <v>6117.4349114850802</v>
      </c>
      <c r="J13" s="24">
        <v>5932.2902158716006</v>
      </c>
      <c r="K13" s="24">
        <v>5982.8927049039003</v>
      </c>
      <c r="L13" s="24">
        <v>6981.6524504362897</v>
      </c>
      <c r="M13" s="24">
        <v>9679.4760609166788</v>
      </c>
      <c r="N13" s="24">
        <v>11378.356757969801</v>
      </c>
      <c r="O13" s="24">
        <v>10669.893784128959</v>
      </c>
      <c r="P13" s="24">
        <v>7850.1552322790703</v>
      </c>
      <c r="Q13" s="24">
        <v>2345.9160214778899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25">
      <c r="A14" s="27" t="s">
        <v>58</v>
      </c>
      <c r="B14" s="26">
        <v>207.0766770101252</v>
      </c>
      <c r="C14" s="26">
        <v>264.70864380289044</v>
      </c>
      <c r="D14" s="26">
        <v>378.79776322696802</v>
      </c>
      <c r="E14" s="26">
        <v>434.55357935086136</v>
      </c>
      <c r="F14" s="26">
        <v>443.15663903602899</v>
      </c>
      <c r="G14" s="26">
        <v>578.71773208428795</v>
      </c>
      <c r="H14" s="26">
        <v>687.04562867039397</v>
      </c>
      <c r="I14" s="26">
        <v>802.69711147984697</v>
      </c>
      <c r="J14" s="26">
        <v>929.549881830564</v>
      </c>
      <c r="K14" s="26">
        <v>1023.9047154413901</v>
      </c>
      <c r="L14" s="26">
        <v>995.78390930251101</v>
      </c>
      <c r="M14" s="26">
        <v>980.77229752916401</v>
      </c>
      <c r="N14" s="26">
        <v>1163.4791714313249</v>
      </c>
      <c r="O14" s="26">
        <v>1281.7375469866761</v>
      </c>
      <c r="P14" s="26">
        <v>1488.6604989401651</v>
      </c>
      <c r="Q14" s="26">
        <v>305.48528322205595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25">
      <c r="A15" s="27" t="s">
        <v>59</v>
      </c>
      <c r="B15" s="24">
        <v>225.85450858954115</v>
      </c>
      <c r="C15" s="24">
        <v>217.74731861979049</v>
      </c>
      <c r="D15" s="24">
        <v>250.61452513966478</v>
      </c>
      <c r="E15" s="24">
        <v>250.27932960893855</v>
      </c>
      <c r="F15" s="24">
        <v>242.68156424581005</v>
      </c>
      <c r="G15" s="24">
        <v>242.68156424581005</v>
      </c>
      <c r="H15" s="24">
        <v>269.38547486033519</v>
      </c>
      <c r="I15" s="24">
        <v>275.47486033519556</v>
      </c>
      <c r="J15" s="24">
        <v>319.52090726256984</v>
      </c>
      <c r="K15" s="24">
        <v>328.91855139664807</v>
      </c>
      <c r="L15" s="24">
        <v>342.39991173184359</v>
      </c>
      <c r="M15" s="24">
        <v>319.3</v>
      </c>
      <c r="N15" s="24">
        <v>348.94599442539777</v>
      </c>
      <c r="O15" s="24">
        <v>380.81113867459442</v>
      </c>
      <c r="P15" s="24">
        <v>388.66826201332066</v>
      </c>
      <c r="Q15" s="24">
        <v>305.79861631730836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25">
      <c r="A16" s="27" t="s">
        <v>61</v>
      </c>
      <c r="B16" s="26">
        <v>11749.264282900051</v>
      </c>
      <c r="C16" s="26">
        <v>12536.540786358806</v>
      </c>
      <c r="D16" s="26">
        <v>16453.472869958368</v>
      </c>
      <c r="E16" s="26">
        <v>19617.325830896647</v>
      </c>
      <c r="F16" s="26">
        <v>18737.769689832963</v>
      </c>
      <c r="G16" s="26">
        <v>22558.408798667402</v>
      </c>
      <c r="H16" s="26">
        <v>27371.292994692445</v>
      </c>
      <c r="I16" s="26">
        <v>28078.380970654092</v>
      </c>
      <c r="J16" s="26">
        <v>28574.832174241146</v>
      </c>
      <c r="K16" s="26">
        <v>30123.406693937399</v>
      </c>
      <c r="L16" s="26">
        <v>29190.411461676962</v>
      </c>
      <c r="M16" s="26">
        <v>30838.891839846947</v>
      </c>
      <c r="N16" s="26">
        <v>34470.031967554118</v>
      </c>
      <c r="O16" s="26">
        <v>36952.68154801787</v>
      </c>
      <c r="P16" s="26">
        <v>35968.436833747495</v>
      </c>
      <c r="Q16" s="26">
        <v>6485.9653095014201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25">
      <c r="A17" s="27" t="s">
        <v>62</v>
      </c>
      <c r="B17" s="24">
        <v>9313.9114863531559</v>
      </c>
      <c r="C17" s="24">
        <v>9631.9</v>
      </c>
      <c r="D17" s="24">
        <v>10558.839408265354</v>
      </c>
      <c r="E17" s="24">
        <v>11438.237590249271</v>
      </c>
      <c r="F17" s="24">
        <v>10825.713115841785</v>
      </c>
      <c r="G17" s="24">
        <v>10120.264658297247</v>
      </c>
      <c r="H17" s="24">
        <v>10555.979588771635</v>
      </c>
      <c r="I17" s="24">
        <v>9986.7836948821605</v>
      </c>
      <c r="J17" s="24">
        <v>10253.450041730026</v>
      </c>
      <c r="K17" s="24">
        <v>11094.787122736367</v>
      </c>
      <c r="L17" s="24">
        <v>9329.462572694094</v>
      </c>
      <c r="M17" s="24">
        <v>9771.9695808995748</v>
      </c>
      <c r="N17" s="24">
        <v>10768.482642318309</v>
      </c>
      <c r="O17" s="24">
        <v>11792.531332289398</v>
      </c>
      <c r="P17" s="24">
        <v>11589.29236350111</v>
      </c>
      <c r="Q17" s="24">
        <v>4903.0233920230667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25">
      <c r="A18" s="27" t="s">
        <v>64</v>
      </c>
      <c r="B18" s="26">
        <v>163.96100000000001</v>
      </c>
      <c r="C18" s="26">
        <v>201.358</v>
      </c>
      <c r="D18" s="26">
        <v>263.57</v>
      </c>
      <c r="E18" s="26">
        <v>342.803</v>
      </c>
      <c r="F18" s="26">
        <v>405.58800000000002</v>
      </c>
      <c r="G18" s="26">
        <v>781.50599999999997</v>
      </c>
      <c r="H18" s="26">
        <v>1689.0119999999999</v>
      </c>
      <c r="I18" s="26">
        <v>2476.857</v>
      </c>
      <c r="J18" s="26">
        <v>2876.6</v>
      </c>
      <c r="K18" s="26">
        <v>3008.4079999999999</v>
      </c>
      <c r="L18" s="26">
        <v>2603.0619999999999</v>
      </c>
      <c r="M18" s="26">
        <v>2494.4110000000001</v>
      </c>
      <c r="N18" s="26">
        <v>2658.3690000000001</v>
      </c>
      <c r="O18" s="26">
        <v>2284.3609999999999</v>
      </c>
      <c r="P18" s="26">
        <v>1702.4929999999999</v>
      </c>
      <c r="Q18" s="26">
        <v>411.66300000000001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25">
      <c r="A19" s="27" t="s">
        <v>66</v>
      </c>
      <c r="B19" s="24">
        <v>344.29079999999999</v>
      </c>
      <c r="C19" s="24">
        <v>385.24</v>
      </c>
      <c r="D19" s="24">
        <v>377.44</v>
      </c>
      <c r="E19" s="24">
        <v>304.51319999999998</v>
      </c>
      <c r="F19" s="24">
        <v>240.45</v>
      </c>
      <c r="G19" s="24">
        <v>227.56</v>
      </c>
      <c r="H19" s="24">
        <v>246.255</v>
      </c>
      <c r="I19" s="24">
        <v>285.71199999999999</v>
      </c>
      <c r="J19" s="24">
        <v>262.48</v>
      </c>
      <c r="K19" s="24">
        <v>211.53952196640003</v>
      </c>
      <c r="L19" s="24">
        <v>238.10563813120001</v>
      </c>
      <c r="M19" s="24">
        <v>329.18048781599998</v>
      </c>
      <c r="N19" s="24">
        <v>370.57793484539997</v>
      </c>
      <c r="O19" s="24">
        <v>331.722143356</v>
      </c>
      <c r="P19" s="24">
        <v>335.26213155999994</v>
      </c>
      <c r="Q19" s="24">
        <v>110.3557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25">
      <c r="A20" s="27" t="s">
        <v>68</v>
      </c>
      <c r="B20" s="26">
        <v>413.8297872340425</v>
      </c>
      <c r="C20" s="26">
        <v>455.31914893617022</v>
      </c>
      <c r="D20" s="26">
        <v>478.72340425531911</v>
      </c>
      <c r="E20" s="26">
        <v>503.19148936170217</v>
      </c>
      <c r="F20" s="26">
        <v>407.71276595744683</v>
      </c>
      <c r="G20" s="26">
        <v>505.58510638297872</v>
      </c>
      <c r="H20" s="26">
        <v>718.08510638297867</v>
      </c>
      <c r="I20" s="26">
        <v>814.09574468085111</v>
      </c>
      <c r="J20" s="26">
        <v>838.56382978723411</v>
      </c>
      <c r="K20" s="26">
        <v>611.17021276595744</v>
      </c>
      <c r="L20" s="26">
        <v>822.3</v>
      </c>
      <c r="M20" s="26">
        <v>1891.4893617021278</v>
      </c>
      <c r="N20" s="26">
        <v>1791.3297872340427</v>
      </c>
      <c r="O20" s="26">
        <v>2134.0425531914893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25">
      <c r="A21" s="27" t="s">
        <v>72</v>
      </c>
      <c r="B21" s="24">
        <v>136.30000000000001</v>
      </c>
      <c r="C21" s="24">
        <v>139.64204195702277</v>
      </c>
      <c r="D21" s="24">
        <v>155.76238999053081</v>
      </c>
      <c r="E21" s="24">
        <v>183.58417930131083</v>
      </c>
      <c r="F21" s="24">
        <v>249.10438588113948</v>
      </c>
      <c r="G21" s="24">
        <v>260.5945887344555</v>
      </c>
      <c r="H21" s="24">
        <v>331.67930079654661</v>
      </c>
      <c r="I21" s="24">
        <v>303.95824339682633</v>
      </c>
      <c r="J21" s="24">
        <v>349.93436843509755</v>
      </c>
      <c r="K21" s="24">
        <v>399.76617838530228</v>
      </c>
      <c r="L21" s="24">
        <v>427.09159517212703</v>
      </c>
      <c r="M21" s="24">
        <v>483.67517238866151</v>
      </c>
      <c r="N21" s="24">
        <v>602.96898009225333</v>
      </c>
      <c r="O21" s="24">
        <v>755.42881874002614</v>
      </c>
      <c r="P21" s="24">
        <v>919.87466885744288</v>
      </c>
      <c r="Q21" s="24">
        <v>394.45562342782944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25">
      <c r="A22" s="27" t="s">
        <v>74</v>
      </c>
      <c r="B22" s="26">
        <v>100.688056277934</v>
      </c>
      <c r="C22" s="26">
        <v>104.39302095000001</v>
      </c>
      <c r="D22" s="26">
        <v>98.906470430000013</v>
      </c>
      <c r="E22" s="26">
        <v>80.381434845000001</v>
      </c>
      <c r="F22" s="26">
        <v>70.593861515</v>
      </c>
      <c r="G22" s="26">
        <v>70.875559624999994</v>
      </c>
      <c r="H22" s="26">
        <v>70.74157815625</v>
      </c>
      <c r="I22" s="26">
        <v>58.122218400000001</v>
      </c>
      <c r="J22" s="26">
        <v>59.434220537377001</v>
      </c>
      <c r="K22" s="26">
        <v>49.026882126610005</v>
      </c>
      <c r="L22" s="26">
        <v>55.708333177749999</v>
      </c>
      <c r="M22" s="26">
        <v>52.977924331605003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25">
      <c r="A23" s="27" t="s">
        <v>79</v>
      </c>
      <c r="B23" s="24">
        <v>447.5</v>
      </c>
      <c r="C23" s="24">
        <v>586.4</v>
      </c>
      <c r="D23" s="24">
        <v>606</v>
      </c>
      <c r="E23" s="24">
        <v>716.4</v>
      </c>
      <c r="F23" s="24">
        <v>638.5</v>
      </c>
      <c r="G23" s="24">
        <v>621.5</v>
      </c>
      <c r="H23" s="24">
        <v>588.20000000000005</v>
      </c>
      <c r="I23" s="24">
        <v>788.6</v>
      </c>
      <c r="J23" s="24">
        <v>1153.3</v>
      </c>
      <c r="K23" s="24">
        <v>1158.7</v>
      </c>
      <c r="L23" s="24">
        <v>901.1</v>
      </c>
      <c r="M23" s="24">
        <v>799.5</v>
      </c>
      <c r="N23" s="24">
        <v>983.1</v>
      </c>
      <c r="O23" s="24">
        <v>1069.3</v>
      </c>
      <c r="P23" s="24">
        <v>1122.5</v>
      </c>
      <c r="Q23" s="24">
        <v>501.7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25">
      <c r="A24" s="27" t="s">
        <v>80</v>
      </c>
      <c r="B24" s="26">
        <v>14943.929707480003</v>
      </c>
      <c r="C24" s="26">
        <v>15580.642116524876</v>
      </c>
      <c r="D24" s="26">
        <v>17502.272034284269</v>
      </c>
      <c r="E24" s="26">
        <v>19523.099999999999</v>
      </c>
      <c r="F24" s="26">
        <v>19000.55332694239</v>
      </c>
      <c r="G24" s="26">
        <v>18862.395558297245</v>
      </c>
      <c r="H24" s="26">
        <v>20672.448936120109</v>
      </c>
      <c r="I24" s="26">
        <v>20166.061145632801</v>
      </c>
      <c r="J24" s="26">
        <v>22157.016765912307</v>
      </c>
      <c r="K24" s="26">
        <v>23820.023381488132</v>
      </c>
      <c r="L24" s="26">
        <v>13653.942597834122</v>
      </c>
      <c r="M24" s="26">
        <v>14439.199882726567</v>
      </c>
      <c r="N24" s="26">
        <v>15600.192347731274</v>
      </c>
      <c r="O24" s="26">
        <v>18441.662870091604</v>
      </c>
      <c r="P24" s="26">
        <v>18702.003574621249</v>
      </c>
      <c r="Q24" s="26">
        <v>13298.75689082729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25">
      <c r="A25" s="27" t="s">
        <v>99</v>
      </c>
      <c r="B25" s="26">
        <v>41.639804351159498</v>
      </c>
      <c r="C25" s="26">
        <v>41.064239741022497</v>
      </c>
      <c r="D25" s="26">
        <v>42.749004246748051</v>
      </c>
      <c r="E25" s="26">
        <v>40.781111858983046</v>
      </c>
      <c r="F25" s="26">
        <v>40.708672277390853</v>
      </c>
      <c r="G25" s="26">
        <v>36.491941700385347</v>
      </c>
      <c r="H25" s="26">
        <v>33.799999999999997</v>
      </c>
      <c r="I25" s="26">
        <v>36.91899411675405</v>
      </c>
      <c r="J25" s="26">
        <v>40.126453442310996</v>
      </c>
      <c r="K25" s="26">
        <v>48.511550581317394</v>
      </c>
      <c r="L25" s="26">
        <v>47.302723290242206</v>
      </c>
      <c r="M25" s="26">
        <v>52.82527276561791</v>
      </c>
      <c r="N25" s="26">
        <v>50.502757468877093</v>
      </c>
      <c r="O25" s="26">
        <v>47.545935095495445</v>
      </c>
      <c r="P25" s="26">
        <v>43.465620662243197</v>
      </c>
      <c r="Q25" s="26">
        <v>20.548393796207851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25">
      <c r="A26" s="27" t="s">
        <v>102</v>
      </c>
      <c r="B26" s="24">
        <v>26.893836123795918</v>
      </c>
      <c r="C26" s="24">
        <v>34.265164545846716</v>
      </c>
      <c r="D26" s="24">
        <v>71.804385427344769</v>
      </c>
      <c r="E26" s="24">
        <v>64.067258622230625</v>
      </c>
      <c r="F26" s="24">
        <v>52.730909617670271</v>
      </c>
      <c r="G26" s="24">
        <v>57.504708870652784</v>
      </c>
      <c r="H26" s="24">
        <v>52.9</v>
      </c>
      <c r="I26" s="24">
        <v>42.764918101112663</v>
      </c>
      <c r="J26" s="24">
        <v>38.897984675824901</v>
      </c>
      <c r="K26" s="24">
        <v>54.294363603209405</v>
      </c>
      <c r="L26" s="24">
        <v>62.366661765688804</v>
      </c>
      <c r="M26" s="24">
        <v>63.90523315573472</v>
      </c>
      <c r="N26" s="24">
        <v>49.996198305807226</v>
      </c>
      <c r="O26" s="24">
        <v>31.11192760114859</v>
      </c>
      <c r="P26" s="24">
        <v>93.985243653614504</v>
      </c>
      <c r="Q26" s="2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25">
      <c r="A27" s="27" t="s">
        <v>105</v>
      </c>
      <c r="B27" s="26"/>
      <c r="C27" s="26">
        <v>268.5</v>
      </c>
      <c r="D27" s="26">
        <v>288.38932778188831</v>
      </c>
      <c r="E27" s="26">
        <v>306.59267543105602</v>
      </c>
      <c r="F27" s="26">
        <v>294.58595160462352</v>
      </c>
      <c r="G27" s="26">
        <v>301.01185911978899</v>
      </c>
      <c r="H27" s="26">
        <v>216.25183299050158</v>
      </c>
      <c r="I27" s="26">
        <v>221.02241330191799</v>
      </c>
      <c r="J27" s="26">
        <v>221.8028201576893</v>
      </c>
      <c r="K27" s="26">
        <v>263.94032840879424</v>
      </c>
      <c r="L27" s="26">
        <v>244.27028391104622</v>
      </c>
      <c r="M27" s="26">
        <v>248.91548085383579</v>
      </c>
      <c r="N27" s="26">
        <v>254.976071606738</v>
      </c>
      <c r="O27" s="26">
        <v>254.12808653356547</v>
      </c>
      <c r="P27" s="26">
        <v>262.73580239889935</v>
      </c>
      <c r="Q27" s="26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25">
      <c r="A28" s="27" t="s">
        <v>109</v>
      </c>
      <c r="B28" s="24"/>
      <c r="C28" s="24">
        <v>22.4</v>
      </c>
      <c r="D28" s="24">
        <v>26.06535019273845</v>
      </c>
      <c r="E28" s="24">
        <v>64.472300343905019</v>
      </c>
      <c r="F28" s="24">
        <v>32.873587154717171</v>
      </c>
      <c r="G28" s="24">
        <v>41.387605964451986</v>
      </c>
      <c r="H28" s="24">
        <v>56.164005245393952</v>
      </c>
      <c r="I28" s="24">
        <v>67.168094586381685</v>
      </c>
      <c r="J28" s="24">
        <v>63.514820321845022</v>
      </c>
      <c r="K28" s="24">
        <v>42.320938816946111</v>
      </c>
      <c r="L28" s="24">
        <v>39.821917677011939</v>
      </c>
      <c r="M28" s="24">
        <v>51.011514516314627</v>
      </c>
      <c r="N28" s="24">
        <v>60.84104726879044</v>
      </c>
      <c r="O28" s="24">
        <v>79.315031816360502</v>
      </c>
      <c r="P28" s="24">
        <v>66.899625905087859</v>
      </c>
      <c r="Q28" s="24">
        <v>49.649948929630874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25">
      <c r="A29" s="27" t="s">
        <v>112</v>
      </c>
      <c r="B29" s="26">
        <v>186.39099999999999</v>
      </c>
      <c r="C29" s="26">
        <v>272.58300000000003</v>
      </c>
      <c r="D29" s="26">
        <v>303.59500000000003</v>
      </c>
      <c r="E29" s="26">
        <v>281.14</v>
      </c>
      <c r="F29" s="26">
        <v>289.61</v>
      </c>
      <c r="G29" s="26">
        <v>312.80399999999997</v>
      </c>
      <c r="H29" s="26">
        <v>298.04140000000001</v>
      </c>
      <c r="I29" s="26">
        <v>360.68330025</v>
      </c>
      <c r="J29" s="26">
        <v>520.59841155557592</v>
      </c>
      <c r="K29" s="26">
        <v>806</v>
      </c>
      <c r="L29" s="26">
        <v>711.02522984328812</v>
      </c>
      <c r="M29" s="26">
        <v>818.345458950438</v>
      </c>
      <c r="N29" s="26">
        <v>829.04600000000005</v>
      </c>
      <c r="O29" s="26">
        <v>865.7</v>
      </c>
      <c r="P29" s="26">
        <v>936.81</v>
      </c>
      <c r="Q29" s="26">
        <v>258.62487315330327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25">
      <c r="A30" s="27" t="s">
        <v>114</v>
      </c>
      <c r="B30" s="24">
        <v>122.45725636708059</v>
      </c>
      <c r="C30" s="24">
        <v>169.9951937645227</v>
      </c>
      <c r="D30" s="24">
        <v>203.3</v>
      </c>
      <c r="E30" s="24">
        <v>281.4536657381982</v>
      </c>
      <c r="F30" s="24">
        <v>231.08428716677818</v>
      </c>
      <c r="G30" s="24">
        <v>193.68066028130323</v>
      </c>
      <c r="H30" s="24">
        <v>159.72898457078867</v>
      </c>
      <c r="I30" s="24">
        <v>139.32707809346954</v>
      </c>
      <c r="J30" s="24">
        <v>133.18140169406303</v>
      </c>
      <c r="K30" s="24">
        <v>126.98742039089713</v>
      </c>
      <c r="L30" s="24">
        <v>205.73421356677991</v>
      </c>
      <c r="M30" s="24">
        <v>225.0446646107662</v>
      </c>
      <c r="N30" s="24">
        <v>249.00740527940988</v>
      </c>
      <c r="O30" s="24">
        <v>267.25745684492182</v>
      </c>
      <c r="P30" s="24">
        <v>276.6750135037866</v>
      </c>
      <c r="Q30" s="24">
        <v>104.3826557390509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25">
      <c r="A31" s="27" t="s">
        <v>116</v>
      </c>
      <c r="B31" s="26">
        <v>282.13221283040997</v>
      </c>
      <c r="C31" s="26">
        <v>276.81937464624457</v>
      </c>
      <c r="D31" s="26">
        <v>281.0535103255603</v>
      </c>
      <c r="E31" s="26">
        <v>228.53810906447023</v>
      </c>
      <c r="F31" s="26">
        <v>231.57166359550428</v>
      </c>
      <c r="G31" s="26">
        <v>297.60000000000002</v>
      </c>
      <c r="H31" s="26">
        <v>315.60446417752996</v>
      </c>
      <c r="I31" s="26">
        <v>296.22021645440464</v>
      </c>
      <c r="J31" s="26">
        <v>261.89063086740492</v>
      </c>
      <c r="K31" s="26">
        <v>275.64452337846257</v>
      </c>
      <c r="L31" s="26">
        <v>256.06488999094034</v>
      </c>
      <c r="M31" s="26">
        <v>237.41469710544288</v>
      </c>
      <c r="N31" s="26">
        <v>225.41420125043183</v>
      </c>
      <c r="O31" s="26">
        <v>230.34141326664624</v>
      </c>
      <c r="P31" s="26">
        <v>231.0898498438473</v>
      </c>
      <c r="Q31" s="26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25">
      <c r="A32" s="27" t="s">
        <v>119</v>
      </c>
      <c r="B32" s="24">
        <v>4719.8580000000002</v>
      </c>
      <c r="C32" s="24">
        <v>5763.72</v>
      </c>
      <c r="D32" s="24">
        <v>8211.1830000000009</v>
      </c>
      <c r="E32" s="24">
        <v>10962.358</v>
      </c>
      <c r="F32" s="24">
        <v>10898.164199999999</v>
      </c>
      <c r="G32" s="24">
        <v>15965.4</v>
      </c>
      <c r="H32" s="24">
        <v>20801.820725349997</v>
      </c>
      <c r="I32" s="24">
        <v>22038.724559709997</v>
      </c>
      <c r="J32" s="24">
        <v>25028.314556860001</v>
      </c>
      <c r="K32" s="24">
        <v>25566.799219560002</v>
      </c>
      <c r="L32" s="24">
        <v>17356.829350479999</v>
      </c>
      <c r="M32" s="24">
        <v>14496.913550180001</v>
      </c>
      <c r="N32" s="24">
        <v>19001.62886828</v>
      </c>
      <c r="O32" s="24">
        <v>18265.504261860002</v>
      </c>
      <c r="P32" s="24">
        <v>17593.412700450001</v>
      </c>
      <c r="Q32" s="24">
        <v>5393.6519710500006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25">
      <c r="A33" s="27" t="s">
        <v>121</v>
      </c>
      <c r="B33" s="26">
        <v>373.73857291710249</v>
      </c>
      <c r="C33" s="26">
        <v>408.44140137543752</v>
      </c>
      <c r="D33" s="26">
        <v>430.3538025418427</v>
      </c>
      <c r="E33" s="26">
        <v>458.94342553140802</v>
      </c>
      <c r="F33" s="26">
        <v>477.12521539254465</v>
      </c>
      <c r="G33" s="26"/>
      <c r="H33" s="26"/>
      <c r="I33" s="26"/>
      <c r="J33" s="26"/>
      <c r="K33" s="26">
        <v>615.51816852275067</v>
      </c>
      <c r="L33" s="26">
        <v>459.10622220981463</v>
      </c>
      <c r="M33" s="26">
        <v>499.24059874526142</v>
      </c>
      <c r="N33" s="26">
        <v>504.33110513577685</v>
      </c>
      <c r="O33" s="26">
        <v>585.30658160167195</v>
      </c>
      <c r="P33" s="26">
        <v>612.64678933378843</v>
      </c>
      <c r="Q33" s="26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25">
      <c r="A34" s="27" t="s">
        <v>124</v>
      </c>
      <c r="B34" s="24">
        <v>1308.8809070658729</v>
      </c>
      <c r="C34" s="24">
        <v>1477.504953807482</v>
      </c>
      <c r="D34" s="24">
        <v>1879.7017343922034</v>
      </c>
      <c r="E34" s="24">
        <v>2310.8635588897901</v>
      </c>
      <c r="F34" s="24">
        <v>1755.1070819403569</v>
      </c>
      <c r="G34" s="24">
        <v>826.2</v>
      </c>
      <c r="H34" s="24">
        <v>904.49</v>
      </c>
      <c r="I34" s="24">
        <v>923.03</v>
      </c>
      <c r="J34" s="24">
        <v>1113.29</v>
      </c>
      <c r="K34" s="24">
        <v>1202.33</v>
      </c>
      <c r="L34" s="24">
        <v>1116.2</v>
      </c>
      <c r="M34" s="24">
        <v>1360.97</v>
      </c>
      <c r="N34" s="24">
        <v>1694.72</v>
      </c>
      <c r="O34" s="24">
        <v>1867.81</v>
      </c>
      <c r="P34" s="24">
        <v>1824.73</v>
      </c>
      <c r="Q34" s="24">
        <v>1048.19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25">
      <c r="A35" s="27" t="s">
        <v>126</v>
      </c>
      <c r="B35" s="26">
        <v>45.732797634209518</v>
      </c>
      <c r="C35" s="26">
        <v>54.815458192246929</v>
      </c>
      <c r="D35" s="26">
        <v>57.979617667430304</v>
      </c>
      <c r="E35" s="26">
        <v>62.939456036418967</v>
      </c>
      <c r="F35" s="26">
        <v>64.376830500608293</v>
      </c>
      <c r="G35" s="26">
        <v>68.871049245606258</v>
      </c>
      <c r="H35" s="26">
        <v>71.599999999999994</v>
      </c>
      <c r="I35" s="26">
        <v>76.967020170529452</v>
      </c>
      <c r="J35" s="26">
        <v>144.27929595127438</v>
      </c>
      <c r="K35" s="26">
        <v>132.30993455124496</v>
      </c>
      <c r="L35" s="26">
        <v>103.0307759603764</v>
      </c>
      <c r="M35" s="26">
        <v>114.99216049910861</v>
      </c>
      <c r="N35" s="26">
        <v>116.18482011598873</v>
      </c>
      <c r="O35" s="26">
        <v>119.05918023261125</v>
      </c>
      <c r="P35" s="26">
        <v>114.56176533643107</v>
      </c>
      <c r="Q35" s="26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25">
      <c r="A36" s="27" t="s">
        <v>129</v>
      </c>
      <c r="B36" s="24">
        <v>60.3</v>
      </c>
      <c r="C36" s="24">
        <v>125.18407592349247</v>
      </c>
      <c r="D36" s="24">
        <v>103.61368084644521</v>
      </c>
      <c r="E36" s="24">
        <v>144.16785151272612</v>
      </c>
      <c r="F36" s="24">
        <v>62.176715451339916</v>
      </c>
      <c r="G36" s="24">
        <v>19.840530625676301</v>
      </c>
      <c r="H36" s="24">
        <v>31.185815257902078</v>
      </c>
      <c r="I36" s="24">
        <v>24.789643367941803</v>
      </c>
      <c r="J36" s="24">
        <v>34.487374531712852</v>
      </c>
      <c r="K36" s="24">
        <v>38.422326435433945</v>
      </c>
      <c r="L36" s="24">
        <v>29.347699543757667</v>
      </c>
      <c r="M36" s="24">
        <v>27.690355125426024</v>
      </c>
      <c r="N36" s="24">
        <v>23.971996263855111</v>
      </c>
      <c r="O36" s="24">
        <v>22.786150053126917</v>
      </c>
      <c r="P36" s="24"/>
      <c r="Q36" s="24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25">
      <c r="A37" s="27" t="s">
        <v>133</v>
      </c>
      <c r="B37" s="26">
        <v>67.237991298022337</v>
      </c>
      <c r="C37" s="26">
        <v>82.358091829975621</v>
      </c>
      <c r="D37" s="26">
        <v>106.87903426158829</v>
      </c>
      <c r="E37" s="26">
        <v>132.70264520861525</v>
      </c>
      <c r="F37" s="26">
        <v>134.39055747661254</v>
      </c>
      <c r="G37" s="26">
        <v>129.34173832855959</v>
      </c>
      <c r="H37" s="26">
        <v>132.51916294028931</v>
      </c>
      <c r="I37" s="26">
        <v>127.3</v>
      </c>
      <c r="J37" s="26">
        <v>119.64315583296818</v>
      </c>
      <c r="K37" s="26">
        <v>109.62751350767719</v>
      </c>
      <c r="L37" s="26">
        <v>100.85415137818939</v>
      </c>
      <c r="M37" s="26">
        <v>70.866324390538452</v>
      </c>
      <c r="N37" s="26">
        <v>77.49650957591092</v>
      </c>
      <c r="O37" s="26">
        <v>85.461964277474195</v>
      </c>
      <c r="P37" s="26">
        <v>84.60828023656056</v>
      </c>
      <c r="Q37" s="26">
        <v>51.52617391670573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25">
      <c r="A38" s="27" t="s">
        <v>135</v>
      </c>
      <c r="B38" s="24">
        <v>96.163200000000003</v>
      </c>
      <c r="C38" s="24">
        <v>122.17193899999999</v>
      </c>
      <c r="D38" s="24">
        <v>122.84663612038341</v>
      </c>
      <c r="E38" s="24">
        <v>97.045001103862091</v>
      </c>
      <c r="F38" s="24">
        <v>104.2387376926752</v>
      </c>
      <c r="G38" s="24">
        <v>60.6</v>
      </c>
      <c r="H38" s="24">
        <v>263.78088985413791</v>
      </c>
      <c r="I38" s="24">
        <v>313.97774694825461</v>
      </c>
      <c r="J38" s="24">
        <v>354.73564964532204</v>
      </c>
      <c r="K38" s="24">
        <v>401.44686100751767</v>
      </c>
      <c r="L38" s="24">
        <v>510.383415463777</v>
      </c>
      <c r="M38" s="24">
        <v>615.55030951454501</v>
      </c>
      <c r="N38" s="24">
        <v>741.45556457274699</v>
      </c>
      <c r="O38" s="24">
        <v>862.50512813577109</v>
      </c>
      <c r="P38" s="24">
        <v>910.51802046906994</v>
      </c>
      <c r="Q38" s="24">
        <v>168.66010171763668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25">
      <c r="A39" s="27" t="s">
        <v>137</v>
      </c>
      <c r="B39" s="26">
        <v>355.21674622439082</v>
      </c>
      <c r="C39" s="26">
        <v>412.86068240484508</v>
      </c>
      <c r="D39" s="26">
        <v>368.54068819372401</v>
      </c>
      <c r="E39" s="26">
        <v>411.94166576705896</v>
      </c>
      <c r="F39" s="26">
        <v>390.23297135664012</v>
      </c>
      <c r="G39" s="26">
        <v>186.21274948916937</v>
      </c>
      <c r="H39" s="26">
        <v>529.48907727705466</v>
      </c>
      <c r="I39" s="26">
        <v>517.56286250411131</v>
      </c>
      <c r="J39" s="26">
        <v>612.61293871833664</v>
      </c>
      <c r="K39" s="26">
        <v>630.67418174559043</v>
      </c>
      <c r="L39" s="26">
        <v>568.49348743753387</v>
      </c>
      <c r="M39" s="26">
        <v>615.1</v>
      </c>
      <c r="N39" s="26">
        <v>635.19501810379927</v>
      </c>
      <c r="O39" s="26">
        <v>687.55199452155762</v>
      </c>
      <c r="P39" s="26">
        <v>749.31893560045353</v>
      </c>
      <c r="Q39" s="26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25">
      <c r="A40" s="27" t="s">
        <v>140</v>
      </c>
      <c r="B40" s="24">
        <v>18026.78177676144</v>
      </c>
      <c r="C40" s="24">
        <v>20615.639469152724</v>
      </c>
      <c r="D40" s="24">
        <v>24643.02376387456</v>
      </c>
      <c r="E40" s="24">
        <v>27225.279971841937</v>
      </c>
      <c r="F40" s="24">
        <v>24190.342773664946</v>
      </c>
      <c r="G40" s="24">
        <v>29977.359653118001</v>
      </c>
      <c r="H40" s="24">
        <v>33398.767527231117</v>
      </c>
      <c r="I40" s="24">
        <v>37152.359367244542</v>
      </c>
      <c r="J40" s="24">
        <v>37885.816867314301</v>
      </c>
      <c r="K40" s="24">
        <v>37669.721590115783</v>
      </c>
      <c r="L40" s="24">
        <v>33960.651483798356</v>
      </c>
      <c r="M40" s="24">
        <v>32712.023411193702</v>
      </c>
      <c r="N40" s="24">
        <v>34644.491441648795</v>
      </c>
      <c r="O40" s="24">
        <v>34585.382310557485</v>
      </c>
      <c r="P40" s="24">
        <v>35776.031069370925</v>
      </c>
      <c r="Q40" s="24">
        <v>12089.323497869495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25">
      <c r="A41" s="27" t="s">
        <v>141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193.5</v>
      </c>
      <c r="N41" s="26">
        <v>205.51087051433765</v>
      </c>
      <c r="O41" s="26">
        <v>214.1171319987304</v>
      </c>
      <c r="P41" s="26">
        <v>227.35489340720844</v>
      </c>
      <c r="Q41" s="26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25">
      <c r="A42" s="27" t="s">
        <v>189</v>
      </c>
      <c r="B42" s="24">
        <v>810.38608987784596</v>
      </c>
      <c r="C42" s="24">
        <v>904.46392579004703</v>
      </c>
      <c r="D42" s="24">
        <v>1025.555337809848</v>
      </c>
      <c r="E42" s="24">
        <v>994.22564420210199</v>
      </c>
      <c r="F42" s="24">
        <v>1173.7196342771231</v>
      </c>
      <c r="G42" s="24">
        <v>1312.835859191704</v>
      </c>
      <c r="H42" s="24">
        <v>1662.67124346686</v>
      </c>
      <c r="I42" s="24">
        <v>1832.5385609759901</v>
      </c>
      <c r="J42" s="24">
        <v>1867.345903888787</v>
      </c>
      <c r="K42" s="24">
        <v>2088.7508117972702</v>
      </c>
      <c r="L42" s="24">
        <v>1963.2945763695782</v>
      </c>
      <c r="M42" s="24">
        <v>2124.3100176005923</v>
      </c>
      <c r="N42" s="24">
        <v>2304.369273025306</v>
      </c>
      <c r="O42" s="24">
        <v>2362.7099727402961</v>
      </c>
      <c r="P42" s="24">
        <v>2427.8464856838114</v>
      </c>
      <c r="Q42" s="24">
        <v>529.72551856619884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25">
      <c r="A43" s="27" t="s">
        <v>190</v>
      </c>
      <c r="B43" s="26">
        <v>13305.261952323821</v>
      </c>
      <c r="C43" s="26">
        <v>14042.771644175316</v>
      </c>
      <c r="D43" s="26">
        <v>15042.438074951209</v>
      </c>
      <c r="E43" s="26">
        <v>16092.560526123096</v>
      </c>
      <c r="F43" s="26">
        <v>15547.476216871482</v>
      </c>
      <c r="G43" s="26">
        <v>17357.046343294089</v>
      </c>
      <c r="H43" s="26">
        <v>19022.275847423207</v>
      </c>
      <c r="I43" s="26">
        <v>20075.947778952519</v>
      </c>
      <c r="J43" s="26">
        <v>21215.528329032182</v>
      </c>
      <c r="K43" s="26">
        <v>22011.04554630199</v>
      </c>
      <c r="L43" s="26">
        <v>23059.660082675018</v>
      </c>
      <c r="M43" s="26">
        <v>24140.99514464855</v>
      </c>
      <c r="N43" s="26">
        <v>25385.588636844659</v>
      </c>
      <c r="O43" s="26">
        <v>26437.703058795727</v>
      </c>
      <c r="P43" s="26">
        <v>26880.129625590103</v>
      </c>
      <c r="Q43" s="26">
        <v>5350.6513855495214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25">
      <c r="A44" s="27" t="s">
        <v>191</v>
      </c>
      <c r="B44" s="24">
        <v>412.15001666124857</v>
      </c>
      <c r="C44" s="24">
        <v>432.95904312837087</v>
      </c>
      <c r="D44" s="24">
        <v>525.56802106393218</v>
      </c>
      <c r="E44" s="24">
        <v>620.90225308081858</v>
      </c>
      <c r="F44" s="24">
        <v>645.45923262826909</v>
      </c>
      <c r="G44" s="24">
        <v>799.81577562559562</v>
      </c>
      <c r="H44" s="24">
        <v>964.38403283835976</v>
      </c>
      <c r="I44" s="24">
        <v>1083.1252625142633</v>
      </c>
      <c r="J44" s="24">
        <v>1134.8287754295834</v>
      </c>
      <c r="K44" s="24">
        <v>1254.1338818767042</v>
      </c>
      <c r="L44" s="24">
        <v>1325.6997956326745</v>
      </c>
      <c r="M44" s="24">
        <v>1404.4462094635448</v>
      </c>
      <c r="N44" s="24">
        <v>1599.8129762779743</v>
      </c>
      <c r="O44" s="24">
        <v>1836.7570279028021</v>
      </c>
      <c r="P44" s="24">
        <v>1886.9548991700658</v>
      </c>
      <c r="Q44" s="24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25">
      <c r="A45" s="27" t="s">
        <v>193</v>
      </c>
      <c r="B45" s="26">
        <v>21759.1</v>
      </c>
      <c r="C45" s="26">
        <v>24321.704308</v>
      </c>
      <c r="D45" s="26">
        <v>29786.046742666673</v>
      </c>
      <c r="E45" s="26">
        <v>36157</v>
      </c>
      <c r="F45" s="26">
        <v>43701.672773999999</v>
      </c>
      <c r="G45" s="26">
        <v>54880.031199999998</v>
      </c>
      <c r="H45" s="26">
        <v>72585.053109999993</v>
      </c>
      <c r="I45" s="26">
        <v>101976.582284</v>
      </c>
      <c r="J45" s="26">
        <v>128576.3947425566</v>
      </c>
      <c r="K45" s="26">
        <v>227343.73295007067</v>
      </c>
      <c r="L45" s="26">
        <v>249830.54390499482</v>
      </c>
      <c r="M45" s="26">
        <v>250111.94505831398</v>
      </c>
      <c r="N45" s="26">
        <v>257875.091917521</v>
      </c>
      <c r="O45" s="26">
        <v>277264.51786389161</v>
      </c>
      <c r="P45" s="26">
        <v>254620.5782224983</v>
      </c>
      <c r="Q45" s="26">
        <v>130503.845653037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25">
      <c r="A46" s="27" t="s">
        <v>195</v>
      </c>
      <c r="B46" s="24">
        <v>1498.6920399999999</v>
      </c>
      <c r="C46" s="24">
        <v>1689.75135</v>
      </c>
      <c r="D46" s="24">
        <v>1904.4472900000001</v>
      </c>
      <c r="E46" s="24">
        <v>2176.9462899999999</v>
      </c>
      <c r="F46" s="24">
        <v>2251.7328000000002</v>
      </c>
      <c r="G46" s="24">
        <v>2640.9616700000001</v>
      </c>
      <c r="H46" s="24">
        <v>3031.5459599999999</v>
      </c>
      <c r="I46" s="24">
        <v>3625.86067</v>
      </c>
      <c r="J46" s="24">
        <v>3940.7831200000001</v>
      </c>
      <c r="K46" s="24">
        <v>4682.7398800000001</v>
      </c>
      <c r="L46" s="24">
        <v>4317.7064</v>
      </c>
      <c r="M46" s="24">
        <v>4253.60383</v>
      </c>
      <c r="N46" s="24">
        <v>4474.5472</v>
      </c>
      <c r="O46" s="24">
        <v>4824.19481</v>
      </c>
      <c r="P46" s="24">
        <v>4976.0134699999999</v>
      </c>
      <c r="Q46" s="24">
        <v>1449.3242399999999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25">
      <c r="A47" s="27" t="s">
        <v>196</v>
      </c>
      <c r="B47" s="26">
        <v>9.5841691498999904</v>
      </c>
      <c r="C47" s="26">
        <v>11.025492865430818</v>
      </c>
      <c r="D47" s="26">
        <v>15.175417832635151</v>
      </c>
      <c r="E47" s="26">
        <v>15.324796425694736</v>
      </c>
      <c r="F47" s="26">
        <v>17.201150699767428</v>
      </c>
      <c r="G47" s="26">
        <v>19.118791804825545</v>
      </c>
      <c r="H47" s="26">
        <v>21.092429135292619</v>
      </c>
      <c r="I47" s="26">
        <v>19.667853068151548</v>
      </c>
      <c r="J47" s="26"/>
      <c r="K47" s="26">
        <v>23.637029979662898</v>
      </c>
      <c r="L47" s="26">
        <v>19.456063952111933</v>
      </c>
      <c r="M47" s="26">
        <v>21.286651282829474</v>
      </c>
      <c r="N47" s="26">
        <v>23.66964278074979</v>
      </c>
      <c r="O47" s="26">
        <v>27.621879206816605</v>
      </c>
      <c r="P47" s="26">
        <v>31.203135753413644</v>
      </c>
      <c r="Q47" s="26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25">
      <c r="A48" s="27" t="s">
        <v>199</v>
      </c>
      <c r="B48" s="24">
        <v>53.5</v>
      </c>
      <c r="C48" s="24">
        <v>92.7</v>
      </c>
      <c r="D48" s="24">
        <v>108.7</v>
      </c>
      <c r="E48" s="24">
        <v>126.7</v>
      </c>
      <c r="F48" s="24">
        <v>121.2</v>
      </c>
      <c r="G48" s="24">
        <v>149.6</v>
      </c>
      <c r="H48" s="24">
        <v>298.3</v>
      </c>
      <c r="I48" s="24">
        <v>107.500307038255</v>
      </c>
      <c r="J48" s="24">
        <v>170.042242383326</v>
      </c>
      <c r="K48" s="24">
        <v>282.55677498169604</v>
      </c>
      <c r="L48" s="24">
        <v>127.40508122516599</v>
      </c>
      <c r="M48" s="24">
        <v>59.765299295735502</v>
      </c>
      <c r="N48" s="24">
        <v>67.519881205464202</v>
      </c>
      <c r="O48" s="24">
        <v>114.82986178309469</v>
      </c>
      <c r="P48" s="24">
        <v>95.629426369272693</v>
      </c>
      <c r="Q48" s="24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25">
      <c r="A49" s="27" t="s">
        <v>202</v>
      </c>
      <c r="B49" s="26">
        <v>111.85509646579132</v>
      </c>
      <c r="C49" s="26">
        <v>132.34138249718072</v>
      </c>
      <c r="D49" s="26">
        <v>90.9</v>
      </c>
      <c r="E49" s="26">
        <v>84.329068341796344</v>
      </c>
      <c r="F49" s="26">
        <v>377.55861085035662</v>
      </c>
      <c r="G49" s="26">
        <v>210.86986767209402</v>
      </c>
      <c r="H49" s="26">
        <v>222.71147866230834</v>
      </c>
      <c r="I49" s="26">
        <v>172.91147481130272</v>
      </c>
      <c r="J49" s="26">
        <v>203.64543837359585</v>
      </c>
      <c r="K49" s="26">
        <v>256.87734415001529</v>
      </c>
      <c r="L49" s="26">
        <v>323.85858398837183</v>
      </c>
      <c r="M49" s="26">
        <v>250.67276879757091</v>
      </c>
      <c r="N49" s="26"/>
      <c r="O49" s="26"/>
      <c r="P49" s="26"/>
      <c r="Q49" s="26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25">
      <c r="A50" s="27" t="s">
        <v>208</v>
      </c>
      <c r="B50" s="24">
        <v>463.376133628991</v>
      </c>
      <c r="C50" s="24">
        <v>478.95491609874199</v>
      </c>
      <c r="D50" s="24">
        <v>625.37546264825596</v>
      </c>
      <c r="E50" s="24">
        <v>586.29026656864198</v>
      </c>
      <c r="F50" s="24">
        <v>363.13643858373803</v>
      </c>
      <c r="G50" s="24">
        <v>418.00382508815449</v>
      </c>
      <c r="H50" s="24">
        <v>400.05181231744558</v>
      </c>
      <c r="I50" s="24">
        <v>422.04918325637198</v>
      </c>
      <c r="J50" s="24">
        <v>424.82580269716323</v>
      </c>
      <c r="K50" s="24">
        <v>450.061514508622</v>
      </c>
      <c r="L50" s="24">
        <v>690.14675976112994</v>
      </c>
      <c r="M50" s="24">
        <v>802.906100690117</v>
      </c>
      <c r="N50" s="24">
        <v>1043.864226425939</v>
      </c>
      <c r="O50" s="24">
        <v>837.80000000000007</v>
      </c>
      <c r="P50" s="24">
        <v>950.30000000000007</v>
      </c>
      <c r="Q50" s="24">
        <v>291.79999999999995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25">
      <c r="A51" s="27" t="s">
        <v>210</v>
      </c>
      <c r="B51" s="26">
        <v>354.01429967273452</v>
      </c>
      <c r="C51" s="26">
        <v>372.97940743066954</v>
      </c>
      <c r="D51" s="26">
        <v>372.12230774870881</v>
      </c>
      <c r="E51" s="26">
        <v>357.8371217881085</v>
      </c>
      <c r="F51" s="26">
        <v>344.00176281894863</v>
      </c>
      <c r="G51" s="26">
        <v>352.38935354403088</v>
      </c>
      <c r="H51" s="26">
        <v>380.1</v>
      </c>
      <c r="I51" s="26">
        <v>363.78785936834458</v>
      </c>
      <c r="J51" s="26">
        <v>381.32135989215124</v>
      </c>
      <c r="K51" s="26">
        <v>402.04523151105468</v>
      </c>
      <c r="L51" s="26">
        <v>357.27946642593855</v>
      </c>
      <c r="M51" s="26">
        <v>371.75304182119731</v>
      </c>
      <c r="N51" s="26">
        <v>386.50722678978565</v>
      </c>
      <c r="O51" s="26">
        <v>416.46074950201142</v>
      </c>
      <c r="P51" s="26">
        <v>399.82157141648509</v>
      </c>
      <c r="Q51" s="26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25">
      <c r="A52" s="27" t="s">
        <v>213</v>
      </c>
      <c r="B52" s="24">
        <v>754.68451649619328</v>
      </c>
      <c r="C52" s="24">
        <v>736.31705259391265</v>
      </c>
      <c r="D52" s="24">
        <v>985.42389708723499</v>
      </c>
      <c r="E52" s="24">
        <v>1122.3611587048254</v>
      </c>
      <c r="F52" s="24">
        <v>1013.3165252417369</v>
      </c>
      <c r="G52" s="24">
        <v>832.37782954830561</v>
      </c>
      <c r="H52" s="24">
        <v>880.88280609091214</v>
      </c>
      <c r="I52" s="24">
        <v>926.15536066643847</v>
      </c>
      <c r="J52" s="24">
        <v>902.60222565506092</v>
      </c>
      <c r="K52" s="24">
        <v>845.86213797353435</v>
      </c>
      <c r="L52" s="24">
        <v>755.45080043689029</v>
      </c>
      <c r="M52" s="24">
        <v>944.53880425876525</v>
      </c>
      <c r="N52" s="24">
        <v>1368.7201489177958</v>
      </c>
      <c r="O52" s="24">
        <v>1692.9132709782875</v>
      </c>
      <c r="P52" s="24">
        <v>1764.474792336719</v>
      </c>
      <c r="Q52" s="24">
        <v>768.31349648885737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25">
      <c r="A53" s="27" t="s">
        <v>214</v>
      </c>
      <c r="B53" s="26"/>
      <c r="C53" s="26"/>
      <c r="D53" s="26"/>
      <c r="E53" s="26"/>
      <c r="F53" s="26"/>
      <c r="G53" s="26"/>
      <c r="H53" s="26">
        <v>356</v>
      </c>
      <c r="I53" s="26">
        <v>369.40223463687153</v>
      </c>
      <c r="J53" s="26">
        <v>388.18435754189943</v>
      </c>
      <c r="K53" s="26">
        <v>397.84357541899442</v>
      </c>
      <c r="L53" s="26">
        <v>437.19553072625695</v>
      </c>
      <c r="M53" s="26">
        <v>457.15083798882682</v>
      </c>
      <c r="N53" s="26">
        <v>457.91569688268157</v>
      </c>
      <c r="O53" s="26">
        <v>452.64025675418998</v>
      </c>
      <c r="P53" s="26">
        <v>408.08276874301674</v>
      </c>
      <c r="Q53" s="26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25">
      <c r="A54" s="27" t="s">
        <v>223</v>
      </c>
      <c r="B54" s="24"/>
      <c r="C54" s="24"/>
      <c r="D54" s="24"/>
      <c r="E54" s="24"/>
      <c r="F54" s="24"/>
      <c r="G54" s="24"/>
      <c r="H54" s="24">
        <v>267.5</v>
      </c>
      <c r="I54" s="24">
        <v>277.51955307262568</v>
      </c>
      <c r="J54" s="24">
        <v>298.8882681564246</v>
      </c>
      <c r="K54" s="24">
        <v>310.27374301675974</v>
      </c>
      <c r="L54" s="24">
        <v>345.49720670391059</v>
      </c>
      <c r="M54" s="24">
        <v>359.17877094972067</v>
      </c>
      <c r="N54" s="24">
        <v>369.85704562011171</v>
      </c>
      <c r="O54" s="24">
        <v>384.10812900558659</v>
      </c>
      <c r="P54" s="24">
        <v>340.80682654748603</v>
      </c>
      <c r="Q54" s="24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25">
      <c r="A55" s="27" t="s">
        <v>232</v>
      </c>
      <c r="B55" s="26">
        <v>931.81353962014134</v>
      </c>
      <c r="C55" s="26">
        <v>966.85560985341601</v>
      </c>
      <c r="D55" s="26">
        <v>1478.9175622726018</v>
      </c>
      <c r="E55" s="26">
        <v>1665.6</v>
      </c>
      <c r="F55" s="26">
        <v>1404.8996882557105</v>
      </c>
      <c r="G55" s="26">
        <v>1320.176762040343</v>
      </c>
      <c r="H55" s="26">
        <v>1365.7413166562399</v>
      </c>
      <c r="I55" s="26">
        <v>1317.6136053268694</v>
      </c>
      <c r="J55" s="26">
        <v>1253.9308455435346</v>
      </c>
      <c r="K55" s="26">
        <v>1342.691388642507</v>
      </c>
      <c r="L55" s="26">
        <v>1080.2820169869021</v>
      </c>
      <c r="M55" s="26">
        <v>1120.0728381450633</v>
      </c>
      <c r="N55" s="26">
        <v>1377.6615787388928</v>
      </c>
      <c r="O55" s="26">
        <v>1568.7458513900283</v>
      </c>
      <c r="P55" s="26">
        <v>1595.6111658212399</v>
      </c>
      <c r="Q55" s="26">
        <v>879.69364663790702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25">
      <c r="A56" s="27" t="s">
        <v>234</v>
      </c>
      <c r="B56" s="24">
        <v>2530.230500527226</v>
      </c>
      <c r="C56" s="24">
        <v>2952.9528223884417</v>
      </c>
      <c r="D56" s="24">
        <v>3767.5948408582276</v>
      </c>
      <c r="E56" s="24">
        <v>4883.6277517282333</v>
      </c>
      <c r="F56" s="24">
        <v>4255.1591989348744</v>
      </c>
      <c r="G56" s="24">
        <v>4252.1907563543746</v>
      </c>
      <c r="H56" s="24">
        <v>4788.5467063465458</v>
      </c>
      <c r="I56" s="24">
        <v>4471.7182256876949</v>
      </c>
      <c r="J56" s="24">
        <v>4637.4551249862352</v>
      </c>
      <c r="K56" s="24">
        <v>5132.8980145327723</v>
      </c>
      <c r="L56" s="24">
        <v>4772.0335338360474</v>
      </c>
      <c r="M56" s="24">
        <v>4920.0119409625167</v>
      </c>
      <c r="N56" s="24">
        <v>5465.2795621447003</v>
      </c>
      <c r="O56" s="24">
        <v>5972.2277811712402</v>
      </c>
      <c r="P56" s="24">
        <v>5888.4952566867796</v>
      </c>
      <c r="Q56" s="24">
        <v>3429.676887388689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25">
      <c r="A57" s="27" t="s">
        <v>252</v>
      </c>
      <c r="B57" s="24">
        <v>6868.6</v>
      </c>
      <c r="C57" s="24">
        <v>7500.9965775700848</v>
      </c>
      <c r="D57" s="24">
        <v>8840.7177225517898</v>
      </c>
      <c r="E57" s="24">
        <v>9782.9757180103807</v>
      </c>
      <c r="F57" s="24">
        <v>9135.4692786033211</v>
      </c>
      <c r="G57" s="24">
        <v>8990.9888471430531</v>
      </c>
      <c r="H57" s="24">
        <v>10042.018298830933</v>
      </c>
      <c r="I57" s="24">
        <v>9743.3404784193553</v>
      </c>
      <c r="J57" s="24">
        <v>10064.657359507519</v>
      </c>
      <c r="K57" s="24">
        <v>10473.242258196895</v>
      </c>
      <c r="L57" s="24">
        <v>8981.9709742456398</v>
      </c>
      <c r="M57" s="24">
        <v>9190.5568544651705</v>
      </c>
      <c r="N57" s="24">
        <v>9820.4161321534812</v>
      </c>
      <c r="O57" s="24">
        <v>10539.232792699897</v>
      </c>
      <c r="P57" s="24">
        <v>10114.722070342725</v>
      </c>
      <c r="Q57" s="24">
        <v>5180.5603074568535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25">
      <c r="A58" s="27" t="s">
        <v>254</v>
      </c>
      <c r="B58" s="26">
        <v>2.8471593115051119</v>
      </c>
      <c r="C58" s="26">
        <v>3.4492265967443352</v>
      </c>
      <c r="D58" s="26">
        <v>2.5826998497645186</v>
      </c>
      <c r="E58" s="26">
        <v>3.6742984790767554</v>
      </c>
      <c r="F58" s="26">
        <v>5.7956009700598132</v>
      </c>
      <c r="G58" s="26">
        <v>8.59211910804013</v>
      </c>
      <c r="H58" s="26">
        <v>20.954192245148295</v>
      </c>
      <c r="I58" s="26">
        <v>18.405253177733638</v>
      </c>
      <c r="J58" s="26">
        <v>19.221138751188661</v>
      </c>
      <c r="K58" s="26">
        <v>21.454997303823923</v>
      </c>
      <c r="L58" s="26">
        <v>28.544902093180283</v>
      </c>
      <c r="M58" s="26">
        <v>23.520144046815215</v>
      </c>
      <c r="N58" s="26">
        <v>27.824668017105562</v>
      </c>
      <c r="O58" s="26">
        <v>22.332883187035787</v>
      </c>
      <c r="P58" s="26">
        <v>25</v>
      </c>
      <c r="Q58" s="26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25">
      <c r="A59" s="27" t="s">
        <v>256</v>
      </c>
      <c r="B59" s="24">
        <v>9.7366666666666664</v>
      </c>
      <c r="C59" s="24">
        <v>9.7877185185185187</v>
      </c>
      <c r="D59" s="24">
        <v>10.566666666666666</v>
      </c>
      <c r="E59" s="24">
        <v>11.141207407407407</v>
      </c>
      <c r="F59" s="24">
        <v>12.767007407407407</v>
      </c>
      <c r="G59" s="24">
        <v>12.524677777777777</v>
      </c>
      <c r="H59" s="24">
        <v>12.234196296296295</v>
      </c>
      <c r="I59" s="24">
        <v>12.425342592592591</v>
      </c>
      <c r="J59" s="24">
        <v>13.078963333333332</v>
      </c>
      <c r="K59" s="24">
        <v>26.203957032222217</v>
      </c>
      <c r="L59" s="24">
        <v>22.200095972842963</v>
      </c>
      <c r="M59" s="24">
        <v>23.439015758778986</v>
      </c>
      <c r="N59" s="24">
        <v>19.455306621874396</v>
      </c>
      <c r="O59" s="24">
        <v>20.399683443827147</v>
      </c>
      <c r="P59" s="24">
        <v>21.55838546343653</v>
      </c>
      <c r="Q59" s="24">
        <v>5.6034586129305692</v>
      </c>
      <c r="R59" s="21"/>
      <c r="S59" s="22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25">
      <c r="A60" s="27" t="s">
        <v>260</v>
      </c>
      <c r="B60" s="26">
        <v>352.2</v>
      </c>
      <c r="C60" s="26">
        <v>333</v>
      </c>
      <c r="D60" s="26">
        <v>325.89999999999998</v>
      </c>
      <c r="E60" s="26">
        <v>327</v>
      </c>
      <c r="F60" s="26">
        <v>358.7</v>
      </c>
      <c r="G60" s="26">
        <v>395.2</v>
      </c>
      <c r="H60" s="26">
        <v>395.8</v>
      </c>
      <c r="I60" s="26">
        <v>399.2</v>
      </c>
      <c r="J60" s="26">
        <v>381.5</v>
      </c>
      <c r="K60" s="26">
        <v>407.2</v>
      </c>
      <c r="L60" s="26">
        <v>462.8</v>
      </c>
      <c r="M60" s="26">
        <v>503</v>
      </c>
      <c r="N60" s="26">
        <v>530.29999999999995</v>
      </c>
      <c r="O60" s="26">
        <v>548.5</v>
      </c>
      <c r="P60" s="26">
        <v>623.6</v>
      </c>
      <c r="Q60" s="26">
        <v>214.1</v>
      </c>
      <c r="R60" s="21"/>
      <c r="S60" s="22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25">
      <c r="A61" s="27" t="s">
        <v>262</v>
      </c>
      <c r="B61" s="24">
        <v>137.02078888888886</v>
      </c>
      <c r="C61" s="24">
        <v>154.6375337037037</v>
      </c>
      <c r="D61" s="24">
        <v>171.34862333333331</v>
      </c>
      <c r="E61" s="24">
        <v>194.214757037037</v>
      </c>
      <c r="F61" s="24">
        <v>168.41311407407406</v>
      </c>
      <c r="G61" s="24">
        <v>165.74845740740741</v>
      </c>
      <c r="H61" s="24">
        <v>163.14493296296297</v>
      </c>
      <c r="I61" s="24">
        <v>160.99837465185183</v>
      </c>
      <c r="J61" s="24">
        <v>165.46882472222222</v>
      </c>
      <c r="K61" s="24">
        <v>164.10027634605893</v>
      </c>
      <c r="L61" s="24">
        <v>175.56874779528738</v>
      </c>
      <c r="M61" s="24">
        <v>188.67747170263084</v>
      </c>
      <c r="N61" s="24">
        <v>196.37037381133587</v>
      </c>
      <c r="O61" s="24">
        <v>200.47740283744608</v>
      </c>
      <c r="P61" s="24">
        <v>215.39618534015449</v>
      </c>
      <c r="Q61" s="24">
        <v>55.042968899907109</v>
      </c>
      <c r="R61" s="21"/>
      <c r="S61" s="22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25">
      <c r="A62" s="27" t="s">
        <v>266</v>
      </c>
      <c r="B62" s="26">
        <v>428.62911937074756</v>
      </c>
      <c r="C62" s="26">
        <v>466.29934390256278</v>
      </c>
      <c r="D62" s="26">
        <v>503.96956843437795</v>
      </c>
      <c r="E62" s="26">
        <v>541.63979296619311</v>
      </c>
      <c r="F62" s="26">
        <v>548.70213099162413</v>
      </c>
      <c r="G62" s="26">
        <v>568.09436882682405</v>
      </c>
      <c r="H62" s="26">
        <v>593.65861542403104</v>
      </c>
      <c r="I62" s="26">
        <v>610.59047555153097</v>
      </c>
      <c r="J62" s="26">
        <v>622.47129018881003</v>
      </c>
      <c r="K62" s="26">
        <v>634.55116520760203</v>
      </c>
      <c r="L62" s="26">
        <v>638.61275374137495</v>
      </c>
      <c r="M62" s="26">
        <v>1081.0999999999999</v>
      </c>
      <c r="N62" s="26">
        <v>1064.1376853000011</v>
      </c>
      <c r="O62" s="26">
        <v>1134.0580639000002</v>
      </c>
      <c r="P62" s="26">
        <v>1215.9203559</v>
      </c>
      <c r="Q62" s="26">
        <v>407.9015483</v>
      </c>
      <c r="R62" s="21"/>
      <c r="S62" s="22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25">
      <c r="A63" s="27" t="s">
        <v>268</v>
      </c>
      <c r="B63" s="24">
        <v>1628.7</v>
      </c>
      <c r="C63" s="24">
        <v>1783.9</v>
      </c>
      <c r="D63" s="24">
        <v>2445.9</v>
      </c>
      <c r="E63" s="24">
        <v>2915.3</v>
      </c>
      <c r="F63" s="24">
        <v>2538.1</v>
      </c>
      <c r="G63" s="24">
        <v>2239.5</v>
      </c>
      <c r="H63" s="24">
        <v>2202.5</v>
      </c>
      <c r="I63" s="24">
        <v>2618.3000000000002</v>
      </c>
      <c r="J63" s="24">
        <v>3013.6</v>
      </c>
      <c r="K63" s="24">
        <v>3139.6</v>
      </c>
      <c r="L63" s="24">
        <v>3441.7</v>
      </c>
      <c r="M63" s="24">
        <v>4110.3999999999996</v>
      </c>
      <c r="N63" s="24">
        <v>2159.6999999999998</v>
      </c>
      <c r="O63" s="24">
        <v>2666.8</v>
      </c>
      <c r="P63" s="24">
        <v>3518</v>
      </c>
      <c r="Q63" s="24">
        <v>2509.1</v>
      </c>
      <c r="R63" s="21"/>
      <c r="S63" s="22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25">
      <c r="A64" s="27" t="s">
        <v>270</v>
      </c>
      <c r="B64" s="26">
        <v>206.1</v>
      </c>
      <c r="C64" s="26">
        <v>224</v>
      </c>
      <c r="D64" s="26">
        <v>278.45999999999998</v>
      </c>
      <c r="E64" s="26">
        <v>240.77</v>
      </c>
      <c r="F64" s="26">
        <v>186.71</v>
      </c>
      <c r="G64" s="26">
        <v>218.93</v>
      </c>
      <c r="H64" s="26">
        <v>202.592543249351</v>
      </c>
      <c r="I64" s="26">
        <v>260.94200882790147</v>
      </c>
      <c r="J64" s="26">
        <v>242.06592594262958</v>
      </c>
      <c r="K64" s="26">
        <v>248.23805632477749</v>
      </c>
      <c r="L64" s="26">
        <v>294.09905175070764</v>
      </c>
      <c r="M64" s="26">
        <v>411.76070529816798</v>
      </c>
      <c r="N64" s="26">
        <v>418.49453002588052</v>
      </c>
      <c r="O64" s="26">
        <v>442.94637978096569</v>
      </c>
      <c r="P64" s="26">
        <v>471.47396710455848</v>
      </c>
      <c r="Q64" s="26">
        <v>142.02210732008896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25">
      <c r="A65" s="27" t="s">
        <v>305</v>
      </c>
      <c r="B65" s="24"/>
      <c r="C65" s="24"/>
      <c r="D65" s="24"/>
      <c r="E65" s="24">
        <v>808.57178860291447</v>
      </c>
      <c r="F65" s="24">
        <v>605.89369026511986</v>
      </c>
      <c r="G65" s="24">
        <v>637.55555005627684</v>
      </c>
      <c r="H65" s="24">
        <v>812.57532043417132</v>
      </c>
      <c r="I65" s="24">
        <v>801.83693545884785</v>
      </c>
      <c r="J65" s="24">
        <v>1066.6407270229215</v>
      </c>
      <c r="K65" s="24">
        <v>1180.638983667576</v>
      </c>
      <c r="L65" s="24">
        <v>1026.0900589589562</v>
      </c>
      <c r="M65" s="24">
        <v>1161.9922616846009</v>
      </c>
      <c r="N65" s="24">
        <v>1249.8847401777396</v>
      </c>
      <c r="O65" s="24">
        <v>1467.5801288354239</v>
      </c>
      <c r="P65" s="24">
        <v>1550.5025220930763</v>
      </c>
      <c r="Q65" s="24">
        <v>593.61466984721437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25">
      <c r="A66" s="27" t="s">
        <v>306</v>
      </c>
      <c r="B66" s="26">
        <v>49.221007690277588</v>
      </c>
      <c r="C66" s="26">
        <v>48.779864038497323</v>
      </c>
      <c r="D66" s="26">
        <v>51.383977425612443</v>
      </c>
      <c r="E66" s="26">
        <v>46.140793290952651</v>
      </c>
      <c r="F66" s="26">
        <v>71.551098602861131</v>
      </c>
      <c r="G66" s="26">
        <v>61.301242112502074</v>
      </c>
      <c r="H66" s="26">
        <v>29.9</v>
      </c>
      <c r="I66" s="26">
        <v>44.218508496018131</v>
      </c>
      <c r="J66" s="26">
        <v>38.235540939075676</v>
      </c>
      <c r="K66" s="26">
        <v>54.448143017725961</v>
      </c>
      <c r="L66" s="26">
        <v>49.856753614865845</v>
      </c>
      <c r="M66" s="26">
        <v>29.800866105176887</v>
      </c>
      <c r="N66" s="26">
        <v>65.115530099152053</v>
      </c>
      <c r="O66" s="26">
        <v>40.694043747162233</v>
      </c>
      <c r="P66" s="26">
        <v>31.677451080094226</v>
      </c>
      <c r="Q66" s="26">
        <v>36.162086076959405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25">
      <c r="A67" s="27" t="s">
        <v>308</v>
      </c>
      <c r="B67" s="24">
        <v>76.663098025049862</v>
      </c>
      <c r="C67" s="24">
        <v>96.78797874814569</v>
      </c>
      <c r="D67" s="24">
        <v>106.89307831458277</v>
      </c>
      <c r="E67" s="24">
        <v>155.81534109040911</v>
      </c>
      <c r="F67" s="24">
        <v>138.23175215477497</v>
      </c>
      <c r="G67" s="24">
        <v>146.73591905028115</v>
      </c>
      <c r="H67" s="24">
        <v>171.65467769031375</v>
      </c>
      <c r="I67" s="24">
        <v>181.25145902228573</v>
      </c>
      <c r="J67" s="24">
        <v>214.14597236551901</v>
      </c>
      <c r="K67" s="24">
        <v>283.31633608887205</v>
      </c>
      <c r="L67" s="24">
        <v>372.34959332309427</v>
      </c>
      <c r="M67" s="24">
        <v>461.32068599973496</v>
      </c>
      <c r="N67" s="24">
        <v>355.87902299807172</v>
      </c>
      <c r="O67" s="24">
        <v>612.15203467175797</v>
      </c>
      <c r="P67" s="24"/>
      <c r="Q67" s="24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25">
      <c r="A68" s="27" t="s">
        <v>311</v>
      </c>
      <c r="B68" s="26"/>
      <c r="C68" s="26"/>
      <c r="D68" s="26"/>
      <c r="E68" s="26">
        <v>131865.4</v>
      </c>
      <c r="F68" s="26">
        <v>119974.13575626705</v>
      </c>
      <c r="G68" s="26">
        <v>115642.00322842704</v>
      </c>
      <c r="H68" s="26">
        <v>125153.37991875665</v>
      </c>
      <c r="I68" s="26">
        <v>115747.89455831912</v>
      </c>
      <c r="J68" s="26">
        <v>124498.13761046462</v>
      </c>
      <c r="K68" s="26">
        <v>132279.68932532275</v>
      </c>
      <c r="L68" s="26">
        <v>110276.51817482825</v>
      </c>
      <c r="M68" s="26">
        <v>112261.22243504501</v>
      </c>
      <c r="N68" s="26">
        <v>125582.2826049271</v>
      </c>
      <c r="O68" s="26">
        <v>138367.47441933173</v>
      </c>
      <c r="P68" s="26">
        <v>139564.92672042776</v>
      </c>
      <c r="Q68" s="26">
        <v>53750.886507412812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25">
      <c r="A69" s="27" t="s">
        <v>313</v>
      </c>
      <c r="B69" s="24">
        <v>88.800165548657603</v>
      </c>
      <c r="C69" s="24">
        <v>98.476088561733008</v>
      </c>
      <c r="D69" s="24">
        <v>108.270787015211</v>
      </c>
      <c r="E69" s="24">
        <v>116.67543663085499</v>
      </c>
      <c r="F69" s="24">
        <v>84.479022976575195</v>
      </c>
      <c r="G69" s="24">
        <v>72.540732670751709</v>
      </c>
      <c r="H69" s="24">
        <v>96.337562587504195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25">
      <c r="A70" s="27" t="s">
        <v>323</v>
      </c>
      <c r="B70" s="26">
        <v>106</v>
      </c>
      <c r="C70" s="26">
        <v>101.36021183019054</v>
      </c>
      <c r="D70" s="26">
        <v>92.37539166421243</v>
      </c>
      <c r="E70" s="26">
        <v>92.657373146083629</v>
      </c>
      <c r="F70" s="26">
        <v>94.430931713303167</v>
      </c>
      <c r="G70" s="26">
        <v>87.632910559531027</v>
      </c>
      <c r="H70" s="26">
        <v>98.173566706857798</v>
      </c>
      <c r="I70" s="26">
        <v>91.441855822981026</v>
      </c>
      <c r="J70" s="26">
        <v>91.378779049609079</v>
      </c>
      <c r="K70" s="26">
        <v>88.676413067022509</v>
      </c>
      <c r="L70" s="26">
        <v>104.42848083855402</v>
      </c>
      <c r="M70" s="26">
        <v>108.96585269928536</v>
      </c>
      <c r="N70" s="26">
        <v>127.79364357690409</v>
      </c>
      <c r="O70" s="26">
        <v>148.54334973990811</v>
      </c>
      <c r="P70" s="26">
        <v>165.00438615193315</v>
      </c>
      <c r="Q70" s="26">
        <v>71.853110873688777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25">
      <c r="A71" s="27" t="s">
        <v>325</v>
      </c>
      <c r="B71" s="24">
        <v>3055.6</v>
      </c>
      <c r="C71" s="24"/>
      <c r="D71" s="24"/>
      <c r="E71" s="24">
        <v>4544.2185279004771</v>
      </c>
      <c r="F71" s="24">
        <v>4404.3369792648682</v>
      </c>
      <c r="G71" s="24">
        <v>4305.2062536796511</v>
      </c>
      <c r="H71" s="24">
        <v>4882.1626292275378</v>
      </c>
      <c r="I71" s="24">
        <v>4886.7405976147757</v>
      </c>
      <c r="J71" s="24">
        <v>5296.5833658916381</v>
      </c>
      <c r="K71" s="24">
        <v>5304.6233397241458</v>
      </c>
      <c r="L71" s="24">
        <v>4796.422616763567</v>
      </c>
      <c r="M71" s="24">
        <v>5190.6893845395325</v>
      </c>
      <c r="N71" s="24">
        <v>5610.2602946791812</v>
      </c>
      <c r="O71" s="24">
        <v>6072.1775367857244</v>
      </c>
      <c r="P71" s="24">
        <v>5677.548115936157</v>
      </c>
      <c r="Q71" s="24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25">
      <c r="A72" s="27" t="s">
        <v>328</v>
      </c>
      <c r="B72" s="26">
        <v>31346.646537270764</v>
      </c>
      <c r="C72" s="26">
        <v>32347.365401523497</v>
      </c>
      <c r="D72" s="26">
        <v>37897.723621164165</v>
      </c>
      <c r="E72" s="26">
        <v>40928.349460789468</v>
      </c>
      <c r="F72" s="26">
        <v>36991.083505653027</v>
      </c>
      <c r="G72" s="26">
        <v>38296.634395324792</v>
      </c>
      <c r="H72" s="26">
        <v>44724.545512102719</v>
      </c>
      <c r="I72" s="26">
        <v>39835.50125070729</v>
      </c>
      <c r="J72" s="26">
        <v>42183.28353310383</v>
      </c>
      <c r="K72" s="26">
        <v>48777.439354287861</v>
      </c>
      <c r="L72" s="26">
        <v>39520.780648337532</v>
      </c>
      <c r="M72" s="26">
        <v>40436.345914647776</v>
      </c>
      <c r="N72" s="26">
        <v>44192.329804826222</v>
      </c>
      <c r="O72" s="26">
        <v>48789.828221761076</v>
      </c>
      <c r="P72" s="26">
        <v>51627.03720608235</v>
      </c>
      <c r="Q72" s="26">
        <v>27938.385093046661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25">
      <c r="A73" s="27" t="s">
        <v>329</v>
      </c>
      <c r="B73" s="24">
        <v>311.5977753494617</v>
      </c>
      <c r="C73" s="24">
        <v>121.94751534493108</v>
      </c>
      <c r="D73" s="24">
        <v>153.27341197801249</v>
      </c>
      <c r="E73" s="24">
        <v>158.80000000000001</v>
      </c>
      <c r="F73" s="24">
        <v>163.95227982253627</v>
      </c>
      <c r="G73" s="24">
        <v>160.09856524248724</v>
      </c>
      <c r="H73" s="24">
        <v>167.78017924227771</v>
      </c>
      <c r="I73" s="24">
        <v>157.97997955498971</v>
      </c>
      <c r="J73" s="24">
        <v>156.15092092522593</v>
      </c>
      <c r="K73" s="24">
        <v>168.84956238725309</v>
      </c>
      <c r="L73" s="24">
        <v>146.27799678272211</v>
      </c>
      <c r="M73" s="24">
        <v>151.90019100664941</v>
      </c>
      <c r="N73" s="24"/>
      <c r="O73" s="24"/>
      <c r="P73" s="24"/>
      <c r="Q73" s="24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25">
      <c r="A74" s="27" t="s">
        <v>335</v>
      </c>
      <c r="B74" s="26">
        <v>274.25163389228652</v>
      </c>
      <c r="C74" s="26"/>
      <c r="D74" s="26">
        <v>228.62423180766837</v>
      </c>
      <c r="E74" s="26">
        <v>381.33764148470328</v>
      </c>
      <c r="F74" s="26">
        <v>359.81137810752807</v>
      </c>
      <c r="G74" s="26">
        <v>375.74931178751899</v>
      </c>
      <c r="H74" s="26">
        <v>542.50769944088847</v>
      </c>
      <c r="I74" s="26">
        <v>314.40248463270893</v>
      </c>
      <c r="J74" s="26">
        <v>278.24465545416399</v>
      </c>
      <c r="K74" s="26">
        <v>397.35650967188315</v>
      </c>
      <c r="L74" s="26">
        <v>232.33766916221748</v>
      </c>
      <c r="M74" s="26"/>
      <c r="N74" s="26"/>
      <c r="O74" s="26"/>
      <c r="P74" s="26"/>
      <c r="Q74" s="26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25">
      <c r="A75" s="27" t="s">
        <v>342</v>
      </c>
      <c r="B75" s="24">
        <v>5.4679835709694755</v>
      </c>
      <c r="C75" s="24">
        <v>6.4031839548060852</v>
      </c>
      <c r="D75" s="24">
        <v>12.594027519420699</v>
      </c>
      <c r="E75" s="24">
        <v>11.877411018472783</v>
      </c>
      <c r="F75" s="24">
        <v>12.052608315963884</v>
      </c>
      <c r="G75" s="24">
        <v>14.255727852427409</v>
      </c>
      <c r="H75" s="24">
        <v>16.101662743417247</v>
      </c>
      <c r="I75" s="24">
        <v>13.119173627827712</v>
      </c>
      <c r="J75" s="24">
        <v>9.5492237640679924</v>
      </c>
      <c r="K75" s="24">
        <v>53.775754142559911</v>
      </c>
      <c r="L75" s="24">
        <v>55.644898318403797</v>
      </c>
      <c r="M75" s="24">
        <v>75.273150613110502</v>
      </c>
      <c r="N75" s="24">
        <v>44.033355222711009</v>
      </c>
      <c r="O75" s="24">
        <v>8.6559493408486006</v>
      </c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25">
      <c r="A76" s="27" t="s">
        <v>345</v>
      </c>
      <c r="B76" s="26">
        <v>168.84009291999999</v>
      </c>
      <c r="C76" s="26">
        <v>166.64420299</v>
      </c>
      <c r="D76" s="26">
        <v>175.77079209999999</v>
      </c>
      <c r="E76" s="26">
        <v>203.49060781</v>
      </c>
      <c r="F76" s="26">
        <v>181.47741797999998</v>
      </c>
      <c r="G76" s="26">
        <v>199.09424928000001</v>
      </c>
      <c r="H76" s="26">
        <v>213.42848712</v>
      </c>
      <c r="I76" s="26">
        <v>256.39947724000001</v>
      </c>
      <c r="J76" s="26">
        <v>294.06478601999999</v>
      </c>
      <c r="K76" s="26">
        <v>299.16123112000002</v>
      </c>
      <c r="L76" s="26">
        <v>329.57176453</v>
      </c>
      <c r="M76" s="26">
        <v>386.29166950999996</v>
      </c>
      <c r="N76" s="26">
        <v>463.58668175000003</v>
      </c>
      <c r="O76" s="26">
        <v>524.73064405000002</v>
      </c>
      <c r="P76" s="26">
        <v>657.15024563999998</v>
      </c>
      <c r="Q76" s="26">
        <v>180.47086547000001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25">
      <c r="A77" s="27" t="s">
        <v>346</v>
      </c>
      <c r="B77" s="24">
        <v>74167.305705893159</v>
      </c>
      <c r="C77" s="24">
        <v>74153.05936290363</v>
      </c>
      <c r="D77" s="24">
        <v>83137.925704007444</v>
      </c>
      <c r="E77" s="24">
        <v>91640.845569519821</v>
      </c>
      <c r="F77" s="24">
        <v>81461.117272252683</v>
      </c>
      <c r="G77" s="24">
        <v>77565.940474891715</v>
      </c>
      <c r="H77" s="24">
        <v>86226.778031987196</v>
      </c>
      <c r="I77" s="24">
        <v>83202.174308288042</v>
      </c>
      <c r="J77" s="24">
        <v>91310.888281890118</v>
      </c>
      <c r="K77" s="24">
        <v>93284.475358609372</v>
      </c>
      <c r="L77" s="24">
        <v>77467.512611673272</v>
      </c>
      <c r="M77" s="24">
        <v>79922.753279506825</v>
      </c>
      <c r="N77" s="24">
        <v>89735.774803140564</v>
      </c>
      <c r="O77" s="24">
        <v>95199.371043406747</v>
      </c>
      <c r="P77" s="24">
        <v>93097.181428625743</v>
      </c>
      <c r="Q77" s="24">
        <v>40951.708703185155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25">
      <c r="A78" s="27" t="s">
        <v>347</v>
      </c>
      <c r="B78" s="26">
        <v>302.78800000000001</v>
      </c>
      <c r="C78" s="26">
        <v>344.53199999999998</v>
      </c>
      <c r="D78" s="26">
        <v>557.98477812500005</v>
      </c>
      <c r="E78" s="26">
        <v>542.07000000000005</v>
      </c>
      <c r="F78" s="26">
        <v>684.44</v>
      </c>
      <c r="G78" s="26">
        <v>574.42999999999995</v>
      </c>
      <c r="H78" s="26">
        <v>464.2</v>
      </c>
      <c r="I78" s="26">
        <v>463.77</v>
      </c>
      <c r="J78" s="26">
        <v>472.89</v>
      </c>
      <c r="K78" s="26">
        <v>458.47198981735198</v>
      </c>
      <c r="L78" s="26">
        <v>737</v>
      </c>
      <c r="M78" s="26">
        <v>791.82</v>
      </c>
      <c r="N78" s="26">
        <v>692.8</v>
      </c>
      <c r="O78" s="26">
        <v>450</v>
      </c>
      <c r="P78" s="26">
        <v>327.57025515788001</v>
      </c>
      <c r="Q78" s="26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25">
      <c r="A79" s="27" t="s">
        <v>350</v>
      </c>
      <c r="B79" s="24">
        <v>3037.5826966631048</v>
      </c>
      <c r="C79" s="24">
        <v>2998.2098039593134</v>
      </c>
      <c r="D79" s="24">
        <v>3422.6246862357316</v>
      </c>
      <c r="E79" s="24">
        <v>3930.3427231656347</v>
      </c>
      <c r="F79" s="24">
        <v>3383.2</v>
      </c>
      <c r="G79" s="24">
        <v>2853.0967400620475</v>
      </c>
      <c r="H79" s="24">
        <v>3161.4108213032973</v>
      </c>
      <c r="I79" s="24">
        <v>2364.2364548996024</v>
      </c>
      <c r="J79" s="24">
        <v>2434.8917122846287</v>
      </c>
      <c r="K79" s="24">
        <v>2754.9089514382313</v>
      </c>
      <c r="L79" s="24">
        <v>2259.3255634151251</v>
      </c>
      <c r="M79" s="24">
        <v>2220.2507315621992</v>
      </c>
      <c r="N79" s="24">
        <v>2156.1053067677403</v>
      </c>
      <c r="O79" s="24">
        <v>2582.4085006085938</v>
      </c>
      <c r="P79" s="24">
        <v>3070.1976135946434</v>
      </c>
      <c r="Q79" s="24">
        <v>898.25884858398035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25">
      <c r="A80" s="27" t="s">
        <v>352</v>
      </c>
      <c r="B80" s="26">
        <v>10.040792592592592</v>
      </c>
      <c r="C80" s="26">
        <v>15.518199999999998</v>
      </c>
      <c r="D80" s="26">
        <v>15.787206666666666</v>
      </c>
      <c r="E80" s="26">
        <v>11.060957037037035</v>
      </c>
      <c r="F80" s="26">
        <v>10.371802962962963</v>
      </c>
      <c r="G80" s="26">
        <v>10.487327037037035</v>
      </c>
      <c r="H80" s="26">
        <v>10.461529629629629</v>
      </c>
      <c r="I80" s="26">
        <v>10.738243333333331</v>
      </c>
      <c r="J80" s="26">
        <v>11.174702592592592</v>
      </c>
      <c r="K80" s="26">
        <v>18.376939310090446</v>
      </c>
      <c r="L80" s="26">
        <v>20.012728100346283</v>
      </c>
      <c r="M80" s="26">
        <v>21.200993682516309</v>
      </c>
      <c r="N80" s="26">
        <v>22.466796775609257</v>
      </c>
      <c r="O80" s="26">
        <v>23.524862288181236</v>
      </c>
      <c r="P80" s="26">
        <v>24.010360084148143</v>
      </c>
      <c r="Q80" s="26">
        <v>5.4418075378532418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25">
      <c r="A81" s="27" t="s">
        <v>356</v>
      </c>
      <c r="B81" s="24">
        <v>420.8</v>
      </c>
      <c r="C81" s="24">
        <v>528.5</v>
      </c>
      <c r="D81" s="24">
        <v>597.20000000000005</v>
      </c>
      <c r="E81" s="24">
        <v>686.6</v>
      </c>
      <c r="F81" s="24">
        <v>603.56859999999995</v>
      </c>
      <c r="G81" s="24">
        <v>620.9597</v>
      </c>
      <c r="H81" s="24">
        <v>656.12189999999998</v>
      </c>
      <c r="I81" s="24">
        <v>711.82719999999995</v>
      </c>
      <c r="J81" s="24">
        <v>767.89710000000002</v>
      </c>
      <c r="K81" s="24">
        <v>782.13373999999999</v>
      </c>
      <c r="L81" s="24">
        <v>754.14202</v>
      </c>
      <c r="M81" s="24">
        <v>753.81723999999997</v>
      </c>
      <c r="N81" s="24">
        <v>774.68259999999998</v>
      </c>
      <c r="O81" s="24">
        <v>806.99198000000001</v>
      </c>
      <c r="P81" s="24">
        <v>814.23416999999995</v>
      </c>
      <c r="Q81" s="24">
        <v>256.35100999999997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25">
      <c r="A82" s="27" t="s">
        <v>358</v>
      </c>
      <c r="B82" s="26">
        <v>28.83</v>
      </c>
      <c r="C82" s="26">
        <v>28</v>
      </c>
      <c r="D82" s="26">
        <v>28.95</v>
      </c>
      <c r="E82" s="26">
        <v>9.24</v>
      </c>
      <c r="F82" s="26">
        <v>13.1</v>
      </c>
      <c r="G82" s="26">
        <v>7.52</v>
      </c>
      <c r="H82" s="26">
        <v>33.090000000000003</v>
      </c>
      <c r="I82" s="26">
        <v>23.41</v>
      </c>
      <c r="J82" s="26">
        <v>49.95</v>
      </c>
      <c r="K82" s="26">
        <v>18.160345702989972</v>
      </c>
      <c r="L82" s="26">
        <v>30.396053954411048</v>
      </c>
      <c r="M82" s="26">
        <v>11.86005449132505</v>
      </c>
      <c r="N82" s="26">
        <v>11.51</v>
      </c>
      <c r="O82" s="26">
        <v>9.2200000000000006</v>
      </c>
      <c r="P82" s="26">
        <v>2.88</v>
      </c>
      <c r="Q82" s="26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25">
      <c r="A83" s="27" t="s">
        <v>361</v>
      </c>
      <c r="B83" s="24">
        <v>9.7977481107662605</v>
      </c>
      <c r="C83" s="24">
        <v>15.538637757075001</v>
      </c>
      <c r="D83" s="24">
        <v>40.200000000000003</v>
      </c>
      <c r="E83" s="24">
        <v>45.570508815220997</v>
      </c>
      <c r="F83" s="24">
        <v>25.7502181343792</v>
      </c>
      <c r="G83" s="24">
        <v>29.450178385024902</v>
      </c>
      <c r="H83" s="24">
        <v>31.5433542598218</v>
      </c>
      <c r="I83" s="24">
        <v>19.826370212657199</v>
      </c>
      <c r="J83" s="24">
        <v>27.176117282682</v>
      </c>
      <c r="K83" s="24">
        <v>53.221408146181702</v>
      </c>
      <c r="L83" s="24">
        <v>52.829361769195202</v>
      </c>
      <c r="M83" s="24">
        <v>33.287930000000003</v>
      </c>
      <c r="N83" s="24">
        <v>63.439545008554703</v>
      </c>
      <c r="O83" s="24">
        <v>74.541874151829575</v>
      </c>
      <c r="P83" s="24">
        <v>87.11437206640673</v>
      </c>
      <c r="Q83" s="24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25">
      <c r="A84" s="27" t="s">
        <v>364</v>
      </c>
      <c r="B84" s="26">
        <v>39.554000000000002</v>
      </c>
      <c r="C84" s="26">
        <v>49.008000000000003</v>
      </c>
      <c r="D84" s="26">
        <v>57.527000000000001</v>
      </c>
      <c r="E84" s="26">
        <v>52.415999999999997</v>
      </c>
      <c r="F84" s="26">
        <v>52.37</v>
      </c>
      <c r="G84" s="26">
        <v>73.420636999999999</v>
      </c>
      <c r="H84" s="26">
        <v>79</v>
      </c>
      <c r="I84" s="26">
        <v>82.323999999999998</v>
      </c>
      <c r="J84" s="26">
        <v>80.53</v>
      </c>
      <c r="K84" s="26">
        <v>76.902000000000001</v>
      </c>
      <c r="L84" s="26">
        <v>92.6</v>
      </c>
      <c r="M84" s="26">
        <v>103.2591333333333</v>
      </c>
      <c r="N84" s="26">
        <v>94.14297059259259</v>
      </c>
      <c r="O84" s="26">
        <v>80.06</v>
      </c>
      <c r="P84" s="26">
        <v>46.758135555555498</v>
      </c>
      <c r="Q84" s="26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25">
      <c r="A85" s="27" t="s">
        <v>367</v>
      </c>
      <c r="B85" s="24">
        <v>55.37</v>
      </c>
      <c r="C85" s="24">
        <v>55.64</v>
      </c>
      <c r="D85" s="24">
        <v>56.47</v>
      </c>
      <c r="E85" s="24">
        <v>63.753399999999999</v>
      </c>
      <c r="F85" s="24">
        <v>62.635800000000003</v>
      </c>
      <c r="G85" s="24">
        <v>63.293399999999998</v>
      </c>
      <c r="H85" s="24">
        <v>61.6768</v>
      </c>
      <c r="I85" s="24">
        <v>63.789200000000001</v>
      </c>
      <c r="J85" s="24">
        <v>62.314399999999999</v>
      </c>
      <c r="K85" s="24">
        <v>71.230931510499488</v>
      </c>
      <c r="L85" s="24">
        <v>70.969628374952492</v>
      </c>
      <c r="M85" s="24">
        <v>61.892566879999997</v>
      </c>
      <c r="N85" s="24">
        <v>62.441280040000002</v>
      </c>
      <c r="O85" s="24">
        <v>102.52987766083831</v>
      </c>
      <c r="P85" s="24">
        <v>216.89</v>
      </c>
      <c r="Q85" s="24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25">
      <c r="A86" s="27" t="s">
        <v>369</v>
      </c>
      <c r="B86" s="26">
        <v>262.14231100000001</v>
      </c>
      <c r="C86" s="26">
        <v>355.00107839240002</v>
      </c>
      <c r="D86" s="26">
        <v>212.02</v>
      </c>
      <c r="E86" s="26">
        <v>290.54000000000002</v>
      </c>
      <c r="F86" s="26">
        <v>296</v>
      </c>
      <c r="G86" s="26">
        <v>320.73198162930333</v>
      </c>
      <c r="H86" s="26">
        <v>354.40256134195937</v>
      </c>
      <c r="I86" s="26">
        <v>454.20000000000101</v>
      </c>
      <c r="J86" s="26">
        <v>404.04335234752114</v>
      </c>
      <c r="K86" s="26">
        <v>337.8</v>
      </c>
      <c r="L86" s="26">
        <v>358.24714147916444</v>
      </c>
      <c r="M86" s="26">
        <v>370.06929714797695</v>
      </c>
      <c r="N86" s="26">
        <v>401.39462192636154</v>
      </c>
      <c r="O86" s="26">
        <v>407.95580291483174</v>
      </c>
      <c r="P86" s="26">
        <v>499.11390638510204</v>
      </c>
      <c r="Q86" s="26">
        <v>162.80000000000001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25">
      <c r="A87" s="27" t="s">
        <v>371</v>
      </c>
      <c r="B87" s="24">
        <v>2277.1689205338689</v>
      </c>
      <c r="C87" s="24">
        <v>1879.3493135008271</v>
      </c>
      <c r="D87" s="24">
        <v>2545.6829940260509</v>
      </c>
      <c r="E87" s="24">
        <v>3225.0391647845136</v>
      </c>
      <c r="F87" s="24">
        <v>2750.2086219561911</v>
      </c>
      <c r="G87" s="24">
        <v>2404.143100599455</v>
      </c>
      <c r="H87" s="24">
        <v>2485.1892349875202</v>
      </c>
      <c r="I87" s="24">
        <v>1885.590706844753</v>
      </c>
      <c r="J87" s="24">
        <v>1905.8292866654126</v>
      </c>
      <c r="K87" s="24">
        <v>2035.7627865573063</v>
      </c>
      <c r="L87" s="24">
        <v>1830.3495476949508</v>
      </c>
      <c r="M87" s="24">
        <v>2165.8186735051377</v>
      </c>
      <c r="N87" s="24">
        <v>2469.4000813510361</v>
      </c>
      <c r="O87" s="24">
        <v>2638.6133672750207</v>
      </c>
      <c r="P87" s="24">
        <v>2741.3460691382152</v>
      </c>
      <c r="Q87" s="24">
        <v>1135.6791923442245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25">
      <c r="A88" s="27" t="s">
        <v>372</v>
      </c>
      <c r="B88" s="26"/>
      <c r="C88" s="26"/>
      <c r="D88" s="26"/>
      <c r="E88" s="26"/>
      <c r="F88" s="26">
        <v>545.89625313470151</v>
      </c>
      <c r="G88" s="26">
        <v>612.30148114776591</v>
      </c>
      <c r="H88" s="26">
        <v>754.35753442783437</v>
      </c>
      <c r="I88" s="26">
        <v>792.0493271489272</v>
      </c>
      <c r="J88" s="26">
        <v>854.24923668729571</v>
      </c>
      <c r="K88" s="26">
        <v>964.25473300891497</v>
      </c>
      <c r="L88" s="26">
        <v>963.01113124992617</v>
      </c>
      <c r="M88" s="26">
        <v>1216.9208639023004</v>
      </c>
      <c r="N88" s="26">
        <v>1554.0318601430654</v>
      </c>
      <c r="O88" s="26">
        <v>1691.087177185083</v>
      </c>
      <c r="P88" s="26">
        <v>1508.5943526134874</v>
      </c>
      <c r="Q88" s="26">
        <v>518.83297022961665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25">
      <c r="A89" s="27" t="s">
        <v>373</v>
      </c>
      <c r="B89" s="24">
        <v>6186.6326969292195</v>
      </c>
      <c r="C89" s="24">
        <v>6844.9626146441105</v>
      </c>
      <c r="D89" s="24">
        <v>8218.9376624215456</v>
      </c>
      <c r="E89" s="24">
        <v>9605.9979384984836</v>
      </c>
      <c r="F89" s="24">
        <v>9309.5</v>
      </c>
      <c r="G89" s="24">
        <v>10489.627626609503</v>
      </c>
      <c r="H89" s="24">
        <v>13699.22225567352</v>
      </c>
      <c r="I89" s="24">
        <v>12341.640645271282</v>
      </c>
      <c r="J89" s="24">
        <v>11614.651479043652</v>
      </c>
      <c r="K89" s="24">
        <v>14594.984531269483</v>
      </c>
      <c r="L89" s="24">
        <v>14837.562408762215</v>
      </c>
      <c r="M89" s="24">
        <v>16376.481929871963</v>
      </c>
      <c r="N89" s="24">
        <v>18443.273456827799</v>
      </c>
      <c r="O89" s="24">
        <v>21318.877145594208</v>
      </c>
      <c r="P89" s="24">
        <v>22914.957241890403</v>
      </c>
      <c r="Q89" s="24">
        <v>12570.904548939718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25">
      <c r="A90" s="27" t="s">
        <v>375</v>
      </c>
      <c r="B90" s="26">
        <v>3584.26350612023</v>
      </c>
      <c r="C90" s="26">
        <v>4030.45533616991</v>
      </c>
      <c r="D90" s="26">
        <v>4903.8999999999996</v>
      </c>
      <c r="E90" s="26">
        <v>5554.2671908497196</v>
      </c>
      <c r="F90" s="26">
        <v>5316.1406663038306</v>
      </c>
      <c r="G90" s="26">
        <v>6394.5</v>
      </c>
      <c r="H90" s="26">
        <v>6255.2632414490099</v>
      </c>
      <c r="I90" s="26">
        <v>6770.5112598556407</v>
      </c>
      <c r="J90" s="26">
        <v>7674.8698959950198</v>
      </c>
      <c r="K90" s="26">
        <v>7681.9469522191202</v>
      </c>
      <c r="L90" s="26">
        <v>7292.1932046547199</v>
      </c>
      <c r="M90" s="26">
        <v>7566.4096757775305</v>
      </c>
      <c r="N90" s="26">
        <v>8288.8944397565501</v>
      </c>
      <c r="O90" s="26">
        <v>10313.53106825935</v>
      </c>
      <c r="P90" s="26">
        <v>11307.680287268238</v>
      </c>
      <c r="Q90" s="26">
        <v>1859.9782026384219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25">
      <c r="A91" s="27" t="s">
        <v>394</v>
      </c>
      <c r="B91" s="26">
        <v>438.6</v>
      </c>
      <c r="C91" s="26">
        <v>394.8</v>
      </c>
      <c r="D91" s="26">
        <v>639.1</v>
      </c>
      <c r="E91" s="26">
        <v>793.5</v>
      </c>
      <c r="F91" s="26">
        <v>1206.7</v>
      </c>
      <c r="G91" s="26">
        <v>1620</v>
      </c>
      <c r="H91" s="26">
        <v>1836</v>
      </c>
      <c r="I91" s="26">
        <v>2281</v>
      </c>
      <c r="J91" s="26">
        <v>4834.5</v>
      </c>
      <c r="K91" s="26">
        <v>6114.8</v>
      </c>
      <c r="L91" s="26">
        <v>7933.7</v>
      </c>
      <c r="M91" s="26">
        <v>7646.56</v>
      </c>
      <c r="N91" s="26">
        <v>8092.9</v>
      </c>
      <c r="O91" s="26">
        <v>7854.6</v>
      </c>
      <c r="P91" s="26">
        <v>10924.9</v>
      </c>
      <c r="Q91" s="26">
        <v>4172.2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25">
      <c r="A92" s="27" t="s">
        <v>397</v>
      </c>
      <c r="B92" s="24">
        <v>6072.7199146982612</v>
      </c>
      <c r="C92" s="24">
        <v>6865.2565404159277</v>
      </c>
      <c r="D92" s="24">
        <v>8654.7269367858244</v>
      </c>
      <c r="E92" s="24">
        <v>10417.071594854291</v>
      </c>
      <c r="F92" s="24">
        <v>7825.5620989573354</v>
      </c>
      <c r="G92" s="24">
        <v>7069.015433189028</v>
      </c>
      <c r="H92" s="24">
        <v>6727.8136228693111</v>
      </c>
      <c r="I92" s="24">
        <v>5894.9245937407095</v>
      </c>
      <c r="J92" s="24">
        <v>6197.9152958774139</v>
      </c>
      <c r="K92" s="24">
        <v>6411.6</v>
      </c>
      <c r="L92" s="24">
        <v>5704.0788495391789</v>
      </c>
      <c r="M92" s="24">
        <v>6234.3157859662606</v>
      </c>
      <c r="N92" s="24">
        <v>6615.7917864090623</v>
      </c>
      <c r="O92" s="24">
        <v>7540.9840697161308</v>
      </c>
      <c r="P92" s="24">
        <v>8156.0332403138691</v>
      </c>
      <c r="Q92" s="24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25">
      <c r="A93" s="27" t="s">
        <v>400</v>
      </c>
      <c r="B93" s="26">
        <v>3261</v>
      </c>
      <c r="C93" s="26">
        <v>3398.6</v>
      </c>
      <c r="D93" s="26">
        <v>3930.1</v>
      </c>
      <c r="E93" s="26">
        <v>3961.3</v>
      </c>
      <c r="F93" s="26">
        <v>3539.6</v>
      </c>
      <c r="G93" s="26">
        <v>3665.1</v>
      </c>
      <c r="H93" s="26">
        <v>3775.1</v>
      </c>
      <c r="I93" s="26">
        <v>3908.8</v>
      </c>
      <c r="J93" s="26">
        <v>4542.1000000000004</v>
      </c>
      <c r="K93" s="26">
        <v>5189.2</v>
      </c>
      <c r="L93" s="26">
        <v>6012.1</v>
      </c>
      <c r="M93" s="26">
        <v>6446.6</v>
      </c>
      <c r="N93" s="26">
        <v>7057</v>
      </c>
      <c r="O93" s="26">
        <v>7877.5</v>
      </c>
      <c r="P93" s="26">
        <v>8153.3</v>
      </c>
      <c r="Q93" s="26">
        <v>1845.8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25">
      <c r="A94" s="27" t="s">
        <v>402</v>
      </c>
      <c r="B94" s="24">
        <v>22362.348347573243</v>
      </c>
      <c r="C94" s="24">
        <v>23160.518605680412</v>
      </c>
      <c r="D94" s="24">
        <v>27323.782652262715</v>
      </c>
      <c r="E94" s="24">
        <v>30940.051692457855</v>
      </c>
      <c r="F94" s="24">
        <v>27967.460759017402</v>
      </c>
      <c r="G94" s="24">
        <v>26902.034592496369</v>
      </c>
      <c r="H94" s="24">
        <v>28748.636695231304</v>
      </c>
      <c r="I94" s="24">
        <v>26239.195300273019</v>
      </c>
      <c r="J94" s="24">
        <v>26947.946299160983</v>
      </c>
      <c r="K94" s="24">
        <v>28866.112551384536</v>
      </c>
      <c r="L94" s="24">
        <v>24425.108437433573</v>
      </c>
      <c r="M94" s="24">
        <v>24987.372293345623</v>
      </c>
      <c r="N94" s="24">
        <v>27900.884151882259</v>
      </c>
      <c r="O94" s="24">
        <v>30003.531839816904</v>
      </c>
      <c r="P94" s="24">
        <v>30306.928290665648</v>
      </c>
      <c r="Q94" s="24">
        <v>10857.64341719569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25">
      <c r="A95" s="27" t="s">
        <v>403</v>
      </c>
      <c r="B95" s="26">
        <v>249.46471633055899</v>
      </c>
      <c r="C95" s="26">
        <v>273.42567664140199</v>
      </c>
      <c r="D95" s="26">
        <v>298.16850169125098</v>
      </c>
      <c r="E95" s="26">
        <v>268.178835009294</v>
      </c>
      <c r="F95" s="26">
        <v>216.42971180066601</v>
      </c>
      <c r="G95" s="26">
        <v>192.530770921776</v>
      </c>
      <c r="H95" s="26">
        <v>158.9</v>
      </c>
      <c r="I95" s="26">
        <v>184.16547916023771</v>
      </c>
      <c r="J95" s="26">
        <v>178.1287445900841</v>
      </c>
      <c r="K95" s="26">
        <v>197.86175901294931</v>
      </c>
      <c r="L95" s="26">
        <v>234.53270326875239</v>
      </c>
      <c r="M95" s="26">
        <v>256.23486330447878</v>
      </c>
      <c r="N95" s="26">
        <v>271.17375625049681</v>
      </c>
      <c r="O95" s="26">
        <v>286.38470021322087</v>
      </c>
      <c r="P95" s="26">
        <v>283.566085835617</v>
      </c>
      <c r="Q95" s="26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25">
      <c r="A96" s="27" t="s">
        <v>406</v>
      </c>
      <c r="B96" s="24">
        <v>37564.821079548099</v>
      </c>
      <c r="C96" s="24">
        <v>26875.63375617066</v>
      </c>
      <c r="D96" s="24">
        <v>26511.209758669316</v>
      </c>
      <c r="E96" s="24">
        <v>27900.89209924448</v>
      </c>
      <c r="F96" s="24">
        <v>25199.217496056215</v>
      </c>
      <c r="G96" s="24">
        <v>27949.572311333977</v>
      </c>
      <c r="H96" s="24">
        <v>27262.236364327568</v>
      </c>
      <c r="I96" s="24">
        <v>27906.036151027558</v>
      </c>
      <c r="J96" s="24">
        <v>21861.305970254798</v>
      </c>
      <c r="K96" s="24">
        <v>19313.737231605028</v>
      </c>
      <c r="L96" s="24">
        <v>15973.54485519166</v>
      </c>
      <c r="M96" s="24">
        <v>18562.193503573755</v>
      </c>
      <c r="N96" s="24">
        <v>18188.356431211974</v>
      </c>
      <c r="O96" s="24">
        <v>20197.614709121412</v>
      </c>
      <c r="P96" s="24">
        <v>21276.705441788799</v>
      </c>
      <c r="Q96" s="24">
        <v>5447.7251086432516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25">
      <c r="A97" s="27" t="s">
        <v>407</v>
      </c>
      <c r="B97" s="26">
        <v>585.19040902679842</v>
      </c>
      <c r="C97" s="26">
        <v>836.9534555712271</v>
      </c>
      <c r="D97" s="26">
        <v>882.65185650572653</v>
      </c>
      <c r="E97" s="26">
        <v>1003.5994636352748</v>
      </c>
      <c r="F97" s="26">
        <v>1063.943661971831</v>
      </c>
      <c r="G97" s="26">
        <v>1571.5</v>
      </c>
      <c r="H97" s="26">
        <v>1160.5633802816901</v>
      </c>
      <c r="I97" s="26">
        <v>1143.5211267605634</v>
      </c>
      <c r="J97" s="26">
        <v>1096.1971830985915</v>
      </c>
      <c r="K97" s="26">
        <v>1141.8309859154931</v>
      </c>
      <c r="L97" s="26">
        <v>1159.5774647887326</v>
      </c>
      <c r="M97" s="26">
        <v>1257.7464788732395</v>
      </c>
      <c r="N97" s="26">
        <v>1385.7746478873241</v>
      </c>
      <c r="O97" s="26">
        <v>1386.7605633802816</v>
      </c>
      <c r="P97" s="26">
        <v>1461.4084507042255</v>
      </c>
      <c r="Q97" s="26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25">
      <c r="A98" s="27" t="s">
        <v>410</v>
      </c>
      <c r="B98" s="24">
        <v>752.96071084129903</v>
      </c>
      <c r="C98" s="24">
        <v>820.71883690531604</v>
      </c>
      <c r="D98" s="24">
        <v>1081.86500210286</v>
      </c>
      <c r="E98" s="24">
        <v>1077.79184806234</v>
      </c>
      <c r="F98" s="24">
        <v>1132.050623549474</v>
      </c>
      <c r="G98" s="24">
        <v>1272.562581102824</v>
      </c>
      <c r="H98" s="24">
        <v>1610.7046141148121</v>
      </c>
      <c r="I98" s="24">
        <v>3271.9910792725354</v>
      </c>
      <c r="J98" s="24">
        <v>3468.4123021215578</v>
      </c>
      <c r="K98" s="24">
        <v>3514.5922694274627</v>
      </c>
      <c r="L98" s="24">
        <v>2867.2785824079961</v>
      </c>
      <c r="M98" s="24">
        <v>2446.4963807302843</v>
      </c>
      <c r="N98" s="24">
        <v>2559.8410633481571</v>
      </c>
      <c r="O98" s="24">
        <v>2686.9048547793959</v>
      </c>
      <c r="P98" s="24">
        <v>2763.0623075531139</v>
      </c>
      <c r="Q98" s="24">
        <v>825.99831914466984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25">
      <c r="A99" s="27" t="s">
        <v>411</v>
      </c>
      <c r="B99" s="26">
        <v>123.86870903449886</v>
      </c>
      <c r="C99" s="26">
        <v>177.8090364254999</v>
      </c>
      <c r="D99" s="26">
        <v>264.5359742510521</v>
      </c>
      <c r="E99" s="26">
        <v>265.62282107190629</v>
      </c>
      <c r="F99" s="26">
        <v>226.7065427004666</v>
      </c>
      <c r="G99" s="26">
        <v>211.87269667648303</v>
      </c>
      <c r="H99" s="26">
        <v>197.1</v>
      </c>
      <c r="I99" s="26">
        <v>174.02957529871051</v>
      </c>
      <c r="J99" s="26">
        <v>233.15597786120685</v>
      </c>
      <c r="K99" s="26">
        <v>205.73687053939548</v>
      </c>
      <c r="L99" s="26">
        <v>217.4748546449942</v>
      </c>
      <c r="M99" s="26">
        <v>144.49845244448045</v>
      </c>
      <c r="N99" s="26">
        <v>261.96743171727439</v>
      </c>
      <c r="O99" s="26">
        <v>228.62470023213336</v>
      </c>
      <c r="P99" s="26">
        <v>196.05842180442349</v>
      </c>
      <c r="Q99" s="26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25">
      <c r="A100" s="27" t="s">
        <v>414</v>
      </c>
      <c r="B100" s="24"/>
      <c r="C100" s="24">
        <v>3.1</v>
      </c>
      <c r="D100" s="24">
        <v>5.4953641635704873</v>
      </c>
      <c r="E100" s="24">
        <v>6.611906699676191</v>
      </c>
      <c r="F100" s="24">
        <v>11.729358054974472</v>
      </c>
      <c r="G100" s="24">
        <v>10.090364177609283</v>
      </c>
      <c r="H100" s="24">
        <v>12.312334516177508</v>
      </c>
      <c r="I100" s="24">
        <v>7.9218432199269637</v>
      </c>
      <c r="J100" s="24">
        <v>13.381799671597983</v>
      </c>
      <c r="K100" s="24">
        <v>13.256655702170342</v>
      </c>
      <c r="L100" s="24">
        <v>12.423609030427196</v>
      </c>
      <c r="M100" s="24">
        <v>15.20874865030518</v>
      </c>
      <c r="N100" s="24">
        <v>13.936244860751783</v>
      </c>
      <c r="O100" s="24">
        <v>13.206639133871093</v>
      </c>
      <c r="P100" s="24">
        <v>14.258281698780571</v>
      </c>
      <c r="Q100" s="24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25">
      <c r="A101" s="27" t="s">
        <v>418</v>
      </c>
      <c r="B101" s="26">
        <v>15405.9</v>
      </c>
      <c r="C101" s="26">
        <v>18809.099999999999</v>
      </c>
      <c r="D101" s="26">
        <v>21956.799999999999</v>
      </c>
      <c r="E101" s="26">
        <v>19056.2</v>
      </c>
      <c r="F101" s="26">
        <v>15034.9</v>
      </c>
      <c r="G101" s="26">
        <v>18765.7</v>
      </c>
      <c r="H101" s="26">
        <v>19920.3</v>
      </c>
      <c r="I101" s="26">
        <v>20644.900000000001</v>
      </c>
      <c r="J101" s="26">
        <v>21647.599999999999</v>
      </c>
      <c r="K101" s="26">
        <v>23192</v>
      </c>
      <c r="L101" s="26">
        <v>25269.9</v>
      </c>
      <c r="M101" s="26">
        <v>27243.200000000001</v>
      </c>
      <c r="N101" s="26">
        <v>31691.4</v>
      </c>
      <c r="O101" s="26">
        <v>35133.1</v>
      </c>
      <c r="P101" s="26">
        <v>32739.4</v>
      </c>
      <c r="Q101" s="26">
        <v>16157.4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25">
      <c r="A102" s="27" t="s">
        <v>419</v>
      </c>
      <c r="B102" s="24">
        <v>63.835156484436979</v>
      </c>
      <c r="C102" s="24">
        <v>65.957410101036515</v>
      </c>
      <c r="D102" s="24">
        <v>68.180532312707996</v>
      </c>
      <c r="E102" s="24">
        <v>77.420696687301401</v>
      </c>
      <c r="F102" s="24">
        <v>115.25444230521911</v>
      </c>
      <c r="G102" s="24">
        <v>136.90043815973368</v>
      </c>
      <c r="H102" s="24">
        <v>220.69208550650131</v>
      </c>
      <c r="I102" s="24">
        <v>192.40166975725708</v>
      </c>
      <c r="J102" s="24">
        <v>179.7</v>
      </c>
      <c r="K102" s="24">
        <v>216.671111089536</v>
      </c>
      <c r="L102" s="24">
        <v>214.29308426094428</v>
      </c>
      <c r="M102" s="24">
        <v>244.13825025781853</v>
      </c>
      <c r="N102" s="24">
        <v>269.01457096491316</v>
      </c>
      <c r="O102" s="24">
        <v>354.72888706060348</v>
      </c>
      <c r="P102" s="24">
        <v>365.74703489006237</v>
      </c>
      <c r="Q102" s="24">
        <v>236.78237369666559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25">
      <c r="A103" s="27" t="s">
        <v>421</v>
      </c>
      <c r="B103" s="26">
        <v>4531.8493150684935</v>
      </c>
      <c r="C103" s="26">
        <v>5572.8204472988791</v>
      </c>
      <c r="D103" s="26">
        <v>6636.1976415948448</v>
      </c>
      <c r="E103" s="26">
        <v>7570.2576526212233</v>
      </c>
      <c r="F103" s="26">
        <v>6188.7</v>
      </c>
      <c r="G103" s="26">
        <v>6433.6368917590817</v>
      </c>
      <c r="H103" s="26">
        <v>8064.4281145188143</v>
      </c>
      <c r="I103" s="26">
        <v>9249.2191324866635</v>
      </c>
      <c r="J103" s="26">
        <v>9652.79827736886</v>
      </c>
      <c r="K103" s="26">
        <v>11267.75372047316</v>
      </c>
      <c r="L103" s="26">
        <v>12381.022675506483</v>
      </c>
      <c r="M103" s="26">
        <v>12336.678357705869</v>
      </c>
      <c r="N103" s="26">
        <v>12548.333738666552</v>
      </c>
      <c r="O103" s="26">
        <v>14318.470863396349</v>
      </c>
      <c r="P103" s="26">
        <v>15838.904985118712</v>
      </c>
      <c r="Q103" s="26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25">
      <c r="A104" s="27" t="s">
        <v>424</v>
      </c>
      <c r="B104" s="24">
        <v>58.371828000000001</v>
      </c>
      <c r="C104" s="24">
        <v>91.646681000000001</v>
      </c>
      <c r="D104" s="24">
        <v>112.3805</v>
      </c>
      <c r="E104" s="24">
        <v>304.42575499999998</v>
      </c>
      <c r="F104" s="24">
        <v>146.83945299999999</v>
      </c>
      <c r="G104" s="24">
        <v>148.19999999999999</v>
      </c>
      <c r="H104" s="24">
        <v>246.72995299999999</v>
      </c>
      <c r="I104" s="24">
        <v>349.94137799999999</v>
      </c>
      <c r="J104" s="24">
        <v>350.33124800000002</v>
      </c>
      <c r="K104" s="24">
        <v>390.01937600000002</v>
      </c>
      <c r="L104" s="24">
        <v>399.175659</v>
      </c>
      <c r="M104" s="24">
        <v>461.00147900000002</v>
      </c>
      <c r="N104" s="24">
        <v>292.34625599999998</v>
      </c>
      <c r="O104" s="24">
        <v>314.23073499999998</v>
      </c>
      <c r="P104" s="24">
        <v>391.06228299999998</v>
      </c>
      <c r="Q104" s="24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25">
      <c r="A105" s="27" t="s">
        <v>427</v>
      </c>
      <c r="B105" s="26">
        <v>5</v>
      </c>
      <c r="C105" s="26">
        <v>8.8548393499999989</v>
      </c>
      <c r="D105" s="26">
        <v>8.4182797833333307</v>
      </c>
      <c r="E105" s="26">
        <v>41.327358553930907</v>
      </c>
      <c r="F105" s="26">
        <v>82.5</v>
      </c>
      <c r="G105" s="26">
        <v>202.66849999999999</v>
      </c>
      <c r="H105" s="26">
        <v>237.12347500000001</v>
      </c>
      <c r="I105" s="26">
        <v>604.79999999999995</v>
      </c>
      <c r="J105" s="26">
        <v>903.91160333398204</v>
      </c>
      <c r="K105" s="26">
        <v>1051.096411491334</v>
      </c>
      <c r="L105" s="26">
        <v>997.99613353904601</v>
      </c>
      <c r="M105" s="26">
        <v>911.52205232461597</v>
      </c>
      <c r="N105" s="26">
        <v>921.97292308238195</v>
      </c>
      <c r="O105" s="26">
        <v>991.72326606945398</v>
      </c>
      <c r="P105" s="26">
        <v>1010.52481349375</v>
      </c>
      <c r="Q105" s="26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25">
      <c r="A106" s="27" t="s">
        <v>430</v>
      </c>
      <c r="B106" s="24"/>
      <c r="C106" s="24"/>
      <c r="D106" s="24"/>
      <c r="E106" s="24">
        <v>1139.0805024376837</v>
      </c>
      <c r="F106" s="24">
        <v>798.44330494974758</v>
      </c>
      <c r="G106" s="24">
        <v>647.7096721500717</v>
      </c>
      <c r="H106" s="24">
        <v>765.38588791937161</v>
      </c>
      <c r="I106" s="24">
        <v>679.68633908188747</v>
      </c>
      <c r="J106" s="24">
        <v>714.82761386052391</v>
      </c>
      <c r="K106" s="24">
        <v>715.02664217579047</v>
      </c>
      <c r="L106" s="24">
        <v>617.56986473236532</v>
      </c>
      <c r="M106" s="24">
        <v>698.69514168569992</v>
      </c>
      <c r="N106" s="24">
        <v>727.8642977029408</v>
      </c>
      <c r="O106" s="24">
        <v>777.59574156593533</v>
      </c>
      <c r="P106" s="24">
        <v>748.35275129870274</v>
      </c>
      <c r="Q106" s="24">
        <v>315.22803903669956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25">
      <c r="A107" s="27" t="s">
        <v>431</v>
      </c>
      <c r="B107" s="26">
        <v>2908.1361043800002</v>
      </c>
      <c r="C107" s="26">
        <v>3005.9306041</v>
      </c>
      <c r="D107" s="26">
        <v>3113.9440047799999</v>
      </c>
      <c r="E107" s="26">
        <v>3564.2216886699998</v>
      </c>
      <c r="F107" s="26">
        <v>4011.9105778499993</v>
      </c>
      <c r="G107" s="26">
        <v>4514.5316967491644</v>
      </c>
      <c r="H107" s="26">
        <v>4209.2590024000001</v>
      </c>
      <c r="I107" s="26">
        <v>4199.4517809999998</v>
      </c>
      <c r="J107" s="26">
        <v>4387.7481051000004</v>
      </c>
      <c r="K107" s="26">
        <v>4994.591179</v>
      </c>
      <c r="L107" s="26">
        <v>4741.4079259999999</v>
      </c>
      <c r="M107" s="26">
        <v>5040.063682</v>
      </c>
      <c r="N107" s="26">
        <v>5586.5714820000003</v>
      </c>
      <c r="O107" s="26">
        <v>6254.221602027721</v>
      </c>
      <c r="P107" s="26">
        <v>6668.5673894711053</v>
      </c>
      <c r="Q107" s="26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25">
      <c r="A108" s="27" t="s">
        <v>433</v>
      </c>
      <c r="B108" s="24">
        <v>262.10000000000002</v>
      </c>
      <c r="C108" s="24">
        <v>259.54257442749741</v>
      </c>
      <c r="D108" s="24">
        <v>267.95598779926564</v>
      </c>
      <c r="E108" s="24">
        <v>243.23089888420333</v>
      </c>
      <c r="F108" s="24">
        <v>239.01242250912514</v>
      </c>
      <c r="G108" s="24">
        <v>270.17370668792711</v>
      </c>
      <c r="H108" s="24">
        <v>290.38975352447773</v>
      </c>
      <c r="I108" s="24">
        <v>245.4538203979096</v>
      </c>
      <c r="J108" s="24">
        <v>206.48995962893048</v>
      </c>
      <c r="K108" s="24">
        <v>169.94799040135715</v>
      </c>
      <c r="L108" s="24">
        <v>173.96381005724206</v>
      </c>
      <c r="M108" s="24">
        <v>257.89925760694149</v>
      </c>
      <c r="N108" s="24">
        <v>303.04139865637023</v>
      </c>
      <c r="O108" s="24">
        <v>304.61447917172586</v>
      </c>
      <c r="P108" s="24">
        <v>283.1320029868748</v>
      </c>
      <c r="Q108" s="24">
        <v>240.22690516231233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25">
      <c r="A109" s="27" t="s">
        <v>435</v>
      </c>
      <c r="B109" s="26">
        <v>15.663202441410847</v>
      </c>
      <c r="C109" s="26">
        <v>17.299162280181232</v>
      </c>
      <c r="D109" s="26">
        <v>20.933375234032138</v>
      </c>
      <c r="E109" s="26">
        <v>30.33</v>
      </c>
      <c r="F109" s="26">
        <v>28.731488489158529</v>
      </c>
      <c r="G109" s="26">
        <v>1.7</v>
      </c>
      <c r="H109" s="26">
        <v>1.9165155625291499</v>
      </c>
      <c r="I109" s="26">
        <v>2.1294617361435</v>
      </c>
      <c r="J109" s="26">
        <v>2.3660685957149998</v>
      </c>
      <c r="K109" s="26">
        <v>2.1509714506500002</v>
      </c>
      <c r="L109" s="26">
        <v>2.4552477323500002</v>
      </c>
      <c r="M109" s="26">
        <v>3.5090310985249999</v>
      </c>
      <c r="N109" s="26">
        <v>5.9730112833795799</v>
      </c>
      <c r="O109" s="26">
        <v>7.6624106129274301</v>
      </c>
      <c r="P109" s="26">
        <v>5.7276289505645295</v>
      </c>
      <c r="Q109" s="26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25">
      <c r="A110" s="27" t="s">
        <v>438</v>
      </c>
      <c r="B110" s="24">
        <v>680</v>
      </c>
      <c r="C110" s="24">
        <v>668</v>
      </c>
      <c r="D110" s="24">
        <v>889.4</v>
      </c>
      <c r="E110" s="24">
        <v>1277.3</v>
      </c>
      <c r="F110" s="24">
        <v>1586.7</v>
      </c>
      <c r="G110" s="24">
        <v>2047.2</v>
      </c>
      <c r="H110" s="24">
        <v>2269.1</v>
      </c>
      <c r="I110" s="24">
        <v>2556.8000000000002</v>
      </c>
      <c r="J110" s="24">
        <v>2425.1</v>
      </c>
      <c r="K110" s="24">
        <v>1142.8</v>
      </c>
      <c r="L110" s="24">
        <v>967.3</v>
      </c>
      <c r="M110" s="24">
        <v>714</v>
      </c>
      <c r="N110" s="24">
        <v>2004.9</v>
      </c>
      <c r="O110" s="24">
        <v>2041.6</v>
      </c>
      <c r="P110" s="24"/>
      <c r="Q110" s="24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25">
      <c r="A111" s="27" t="s">
        <v>442</v>
      </c>
      <c r="B111" s="26">
        <v>743.07036864672898</v>
      </c>
      <c r="C111" s="26">
        <v>909.40447822706676</v>
      </c>
      <c r="D111" s="26">
        <v>1143.8862267491236</v>
      </c>
      <c r="E111" s="26">
        <v>1530.3274804797932</v>
      </c>
      <c r="F111" s="26">
        <v>1120.1130323994701</v>
      </c>
      <c r="G111" s="26">
        <v>849.14098203607432</v>
      </c>
      <c r="H111" s="26">
        <v>859.3443771753914</v>
      </c>
      <c r="I111" s="26">
        <v>924.99656172543644</v>
      </c>
      <c r="J111" s="26">
        <v>1068.8835630671711</v>
      </c>
      <c r="K111" s="26">
        <v>1058.5588410859605</v>
      </c>
      <c r="L111" s="26">
        <v>950.63787786721184</v>
      </c>
      <c r="M111" s="26">
        <v>1012.390651212768</v>
      </c>
      <c r="N111" s="26">
        <v>1114.8875363756804</v>
      </c>
      <c r="O111" s="26">
        <v>1399.5657642185922</v>
      </c>
      <c r="P111" s="26">
        <v>1388.3541885432928</v>
      </c>
      <c r="Q111" s="26">
        <v>437.94619257027841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25">
      <c r="A112" s="27" t="s">
        <v>443</v>
      </c>
      <c r="B112" s="24">
        <v>2267.3122998421645</v>
      </c>
      <c r="C112" s="24">
        <v>2248.6803677855642</v>
      </c>
      <c r="D112" s="24">
        <v>2571.201357548091</v>
      </c>
      <c r="E112" s="24">
        <v>2742.4908943555047</v>
      </c>
      <c r="F112" s="24">
        <v>2576.8087526123477</v>
      </c>
      <c r="G112" s="24">
        <v>2438.5352029219034</v>
      </c>
      <c r="H112" s="24">
        <v>2633.9435843842848</v>
      </c>
      <c r="I112" s="24">
        <v>2337.990818169591</v>
      </c>
      <c r="J112" s="24">
        <v>2518.2417767669426</v>
      </c>
      <c r="K112" s="24">
        <v>3281.8530063432272</v>
      </c>
      <c r="L112" s="24">
        <v>2817.0791475799588</v>
      </c>
      <c r="M112" s="24">
        <v>2857.4257203789457</v>
      </c>
      <c r="N112" s="24">
        <v>3007.582336302773</v>
      </c>
      <c r="O112" s="24">
        <v>3217.4565730777763</v>
      </c>
      <c r="P112" s="24">
        <v>3140.8902885951084</v>
      </c>
      <c r="Q112" s="24">
        <v>2803.1504202477217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25">
      <c r="A113" s="27" t="s">
        <v>444</v>
      </c>
      <c r="B113" s="26">
        <v>74.7</v>
      </c>
      <c r="C113" s="26">
        <v>85.560284008085532</v>
      </c>
      <c r="D113" s="26">
        <v>96.696635648082705</v>
      </c>
      <c r="E113" s="26">
        <v>140.81643878370525</v>
      </c>
      <c r="F113" s="26">
        <v>111.07062324040419</v>
      </c>
      <c r="G113" s="26">
        <v>104.08987699640706</v>
      </c>
      <c r="H113" s="26">
        <v>150.41412053978709</v>
      </c>
      <c r="I113" s="26">
        <v>108.21820282984748</v>
      </c>
      <c r="J113" s="26">
        <v>133.47094163070722</v>
      </c>
      <c r="K113" s="26">
        <v>156.46814889205902</v>
      </c>
      <c r="L113" s="26">
        <v>141.02821146343297</v>
      </c>
      <c r="M113" s="26">
        <v>140.8732327477604</v>
      </c>
      <c r="N113" s="26">
        <v>164.24942026487082</v>
      </c>
      <c r="O113" s="26">
        <v>183.10606438680648</v>
      </c>
      <c r="P113" s="26">
        <v>177.22022968289644</v>
      </c>
      <c r="Q113" s="26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25">
      <c r="A114" s="27" t="s">
        <v>447</v>
      </c>
      <c r="B114" s="24">
        <v>53.912889908799187</v>
      </c>
      <c r="C114" s="24">
        <v>54.691720462879303</v>
      </c>
      <c r="D114" s="24">
        <v>57.01918413555272</v>
      </c>
      <c r="E114" s="24">
        <v>60.651034990965073</v>
      </c>
      <c r="F114" s="24">
        <v>63.280875633721735</v>
      </c>
      <c r="G114" s="24">
        <v>61.317775702698292</v>
      </c>
      <c r="H114" s="24">
        <v>61.124225342599864</v>
      </c>
      <c r="I114" s="24">
        <v>64.862917383188503</v>
      </c>
      <c r="J114" s="24">
        <v>61.467875914360093</v>
      </c>
      <c r="K114" s="24">
        <v>74.05961069432233</v>
      </c>
      <c r="L114" s="24">
        <v>86.116477615888996</v>
      </c>
      <c r="M114" s="24">
        <v>72.231196336542197</v>
      </c>
      <c r="N114" s="24">
        <v>86.347724902093603</v>
      </c>
      <c r="O114" s="24">
        <v>96.303971913794996</v>
      </c>
      <c r="P114" s="24">
        <v>107.19346889941899</v>
      </c>
      <c r="Q114" s="24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25">
      <c r="A115" s="27" t="s">
        <v>449</v>
      </c>
      <c r="B115" s="26">
        <v>3711.2056662665909</v>
      </c>
      <c r="C115" s="26">
        <v>4256.9502784311289</v>
      </c>
      <c r="D115" s="26">
        <v>5600.9698080553726</v>
      </c>
      <c r="E115" s="26">
        <v>6708.7124810125415</v>
      </c>
      <c r="F115" s="26">
        <v>6508.4379542117958</v>
      </c>
      <c r="G115" s="26">
        <v>8324.1</v>
      </c>
      <c r="H115" s="26">
        <v>10179.891601279225</v>
      </c>
      <c r="I115" s="26">
        <v>12217.096048312382</v>
      </c>
      <c r="J115" s="26">
        <v>12235.878394021522</v>
      </c>
      <c r="K115" s="26">
        <v>12441.935079788685</v>
      </c>
      <c r="L115" s="26">
        <v>10707.859440940196</v>
      </c>
      <c r="M115" s="26">
        <v>10471.643262035837</v>
      </c>
      <c r="N115" s="26">
        <v>10829.405454620768</v>
      </c>
      <c r="O115" s="26">
        <v>12126.907334286076</v>
      </c>
      <c r="P115" s="26">
        <v>12381.805793912206</v>
      </c>
      <c r="Q115" s="26">
        <v>4829.7678259867498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25">
      <c r="A116" s="27" t="s">
        <v>451</v>
      </c>
      <c r="B116" s="24">
        <v>69.939204298135209</v>
      </c>
      <c r="C116" s="24">
        <v>78.331908813911497</v>
      </c>
      <c r="D116" s="24">
        <v>122.122484534747</v>
      </c>
      <c r="E116" s="24">
        <v>166.86509273474402</v>
      </c>
      <c r="F116" s="24">
        <v>174.47202692379798</v>
      </c>
      <c r="G116" s="24">
        <v>204.88313462135099</v>
      </c>
      <c r="H116" s="24">
        <v>183.5</v>
      </c>
      <c r="I116" s="24">
        <v>164.42158098867898</v>
      </c>
      <c r="J116" s="24">
        <v>204.35656567237999</v>
      </c>
      <c r="K116" s="24">
        <v>207.57087081276302</v>
      </c>
      <c r="L116" s="24">
        <v>253.046092743907</v>
      </c>
      <c r="M116" s="24">
        <v>284.4822543458597</v>
      </c>
      <c r="N116" s="24">
        <v>307.96830098200292</v>
      </c>
      <c r="O116" s="24">
        <v>337.78232423556329</v>
      </c>
      <c r="P116" s="24">
        <v>349.00073631364359</v>
      </c>
      <c r="Q116" s="24">
        <v>91.499748218001614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25">
      <c r="A117" s="27" t="s">
        <v>454</v>
      </c>
      <c r="B117" s="26">
        <v>76.900000000000006</v>
      </c>
      <c r="C117" s="26">
        <v>120.17821497287336</v>
      </c>
      <c r="D117" s="26">
        <v>137.18872742447152</v>
      </c>
      <c r="E117" s="26">
        <v>147.16218530636812</v>
      </c>
      <c r="F117" s="26">
        <v>101.61243758960788</v>
      </c>
      <c r="G117" s="26">
        <v>110.84705651335193</v>
      </c>
      <c r="H117" s="26">
        <v>119.11853451946929</v>
      </c>
      <c r="I117" s="26">
        <v>101.995675328801</v>
      </c>
      <c r="J117" s="26">
        <v>117.77954333558137</v>
      </c>
      <c r="K117" s="26">
        <v>143.91019039312297</v>
      </c>
      <c r="L117" s="26">
        <v>149.7839610590953</v>
      </c>
      <c r="M117" s="26">
        <v>156.99427873529601</v>
      </c>
      <c r="N117" s="26">
        <v>159.67229031109548</v>
      </c>
      <c r="O117" s="26">
        <v>178.61616914863708</v>
      </c>
      <c r="P117" s="26"/>
      <c r="Q117" s="26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25">
      <c r="A118" s="27" t="s">
        <v>458</v>
      </c>
      <c r="B118" s="24">
        <v>267.88120289607173</v>
      </c>
      <c r="C118" s="24">
        <v>319.8123676711715</v>
      </c>
      <c r="D118" s="24">
        <v>237.42389358904853</v>
      </c>
      <c r="E118" s="24">
        <v>307.50158747374002</v>
      </c>
      <c r="F118" s="24">
        <v>290.89251085645424</v>
      </c>
      <c r="G118" s="24">
        <v>309.37367215396807</v>
      </c>
      <c r="H118" s="24">
        <v>333.54238139912042</v>
      </c>
      <c r="I118" s="24">
        <v>339.34367291282643</v>
      </c>
      <c r="J118" s="24">
        <v>383.73205920455615</v>
      </c>
      <c r="K118" s="24">
        <v>397.32591374636803</v>
      </c>
      <c r="L118" s="24">
        <v>367.92747625567148</v>
      </c>
      <c r="M118" s="24">
        <v>407.92518541705061</v>
      </c>
      <c r="N118" s="24">
        <v>472.41602414632695</v>
      </c>
      <c r="O118" s="24">
        <v>517.88490498245233</v>
      </c>
      <c r="P118" s="24">
        <v>529.64604085522558</v>
      </c>
      <c r="Q118" s="24">
        <v>127.35747338535226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25">
      <c r="A119" s="27" t="s">
        <v>459</v>
      </c>
      <c r="B119" s="26">
        <v>14.4</v>
      </c>
      <c r="C119" s="26">
        <v>10.943622791297599</v>
      </c>
      <c r="D119" s="26">
        <v>11.372180513057099</v>
      </c>
      <c r="E119" s="26">
        <v>11.6210275030279</v>
      </c>
      <c r="F119" s="26">
        <v>12.3531093713622</v>
      </c>
      <c r="G119" s="26">
        <v>11.076252868305</v>
      </c>
      <c r="H119" s="26">
        <v>12.716517295099999</v>
      </c>
      <c r="I119" s="26">
        <v>12.882900857915699</v>
      </c>
      <c r="J119" s="26">
        <v>12.695089695883899</v>
      </c>
      <c r="K119" s="26">
        <v>12.3349980530813</v>
      </c>
      <c r="L119" s="26">
        <v>14.713668210306199</v>
      </c>
      <c r="M119" s="26">
        <v>15.460841606883301</v>
      </c>
      <c r="N119" s="26">
        <v>16.070841606883299</v>
      </c>
      <c r="O119" s="26">
        <v>19.895012606883299</v>
      </c>
      <c r="P119" s="26"/>
      <c r="Q119" s="26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25">
      <c r="A120" s="27" t="s">
        <v>463</v>
      </c>
      <c r="B120" s="24"/>
      <c r="C120" s="24"/>
      <c r="D120" s="24"/>
      <c r="E120" s="24"/>
      <c r="F120" s="24"/>
      <c r="G120" s="24"/>
      <c r="H120" s="24"/>
      <c r="I120" s="24">
        <v>59.162956544433001</v>
      </c>
      <c r="J120" s="24">
        <v>57.985735609581617</v>
      </c>
      <c r="K120" s="24">
        <v>61.987686512198806</v>
      </c>
      <c r="L120" s="24">
        <v>42.587886402333652</v>
      </c>
      <c r="M120" s="24">
        <v>40.519412517491638</v>
      </c>
      <c r="N120" s="24">
        <v>28.7</v>
      </c>
      <c r="O120" s="24">
        <v>13.40721900331445</v>
      </c>
      <c r="P120" s="24">
        <v>31.367739036863099</v>
      </c>
      <c r="Q120" s="24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25">
      <c r="A121" s="27" t="s">
        <v>473</v>
      </c>
      <c r="B121" s="26">
        <v>274.95135554130434</v>
      </c>
      <c r="C121" s="26">
        <v>326.82024815799997</v>
      </c>
      <c r="D121" s="26">
        <v>356.83958782709942</v>
      </c>
      <c r="E121" s="26">
        <v>451.66159922142077</v>
      </c>
      <c r="F121" s="26">
        <v>354.2636672150357</v>
      </c>
      <c r="G121" s="26">
        <v>397.98592378331318</v>
      </c>
      <c r="H121" s="26">
        <v>400.4224024236878</v>
      </c>
      <c r="I121" s="26">
        <v>365.68681131152329</v>
      </c>
      <c r="J121" s="26">
        <v>438</v>
      </c>
      <c r="K121" s="26">
        <v>480.65000773020296</v>
      </c>
      <c r="L121" s="26">
        <v>547.01119033301677</v>
      </c>
      <c r="M121" s="26">
        <v>615.86029254391769</v>
      </c>
      <c r="N121" s="26">
        <v>668.82753962170614</v>
      </c>
      <c r="O121" s="26">
        <v>587.69905284353786</v>
      </c>
      <c r="P121" s="26">
        <v>620.34612800090565</v>
      </c>
      <c r="Q121" s="26">
        <v>199.58353382898136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25">
      <c r="A122" s="27" t="s">
        <v>476</v>
      </c>
      <c r="B122" s="24">
        <v>7600.3890000000001</v>
      </c>
      <c r="C122" s="24">
        <v>8108.3</v>
      </c>
      <c r="D122" s="24">
        <v>8461.5503410000001</v>
      </c>
      <c r="E122" s="24">
        <v>8567.6810590000005</v>
      </c>
      <c r="F122" s="24">
        <v>7207.3147980000003</v>
      </c>
      <c r="G122" s="24">
        <v>7254.9174419999999</v>
      </c>
      <c r="H122" s="24">
        <v>7831.9270299999998</v>
      </c>
      <c r="I122" s="24">
        <v>8448.7260399999996</v>
      </c>
      <c r="J122" s="24">
        <v>9122.3738279999998</v>
      </c>
      <c r="K122" s="24">
        <v>9605.816605</v>
      </c>
      <c r="L122" s="24">
        <v>10098.106687</v>
      </c>
      <c r="M122" s="24">
        <v>10302.968408999999</v>
      </c>
      <c r="N122" s="24">
        <v>10839.981961</v>
      </c>
      <c r="O122" s="24">
        <v>11229.532362</v>
      </c>
      <c r="P122" s="24">
        <v>9880.8657600000006</v>
      </c>
      <c r="Q122" s="24">
        <v>3580.6706559999998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25">
      <c r="A123" s="27" t="s">
        <v>478</v>
      </c>
      <c r="B123" s="26"/>
      <c r="C123" s="26"/>
      <c r="D123" s="26"/>
      <c r="E123" s="26"/>
      <c r="F123" s="26">
        <v>10.5</v>
      </c>
      <c r="G123" s="26">
        <v>11.7859</v>
      </c>
      <c r="H123" s="26">
        <v>11.9817</v>
      </c>
      <c r="I123" s="26">
        <v>12.529500000000001</v>
      </c>
      <c r="J123" s="26">
        <v>11.5398</v>
      </c>
      <c r="K123" s="26">
        <v>11.819599999999999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25">
      <c r="A124" s="27" t="s">
        <v>490</v>
      </c>
      <c r="B124" s="24">
        <v>141.22</v>
      </c>
      <c r="C124" s="24">
        <v>189.55</v>
      </c>
      <c r="D124" s="24">
        <v>232.59</v>
      </c>
      <c r="E124" s="24">
        <v>287.69</v>
      </c>
      <c r="F124" s="24">
        <v>243</v>
      </c>
      <c r="G124" s="24">
        <v>241.37</v>
      </c>
      <c r="H124" s="24">
        <v>276.70999999999998</v>
      </c>
      <c r="I124" s="24">
        <v>307.63</v>
      </c>
      <c r="J124" s="24">
        <v>334.53</v>
      </c>
      <c r="K124" s="24">
        <v>345.16</v>
      </c>
      <c r="L124" s="24">
        <v>283.85000000000002</v>
      </c>
      <c r="M124" s="24">
        <v>256.67</v>
      </c>
      <c r="N124" s="24">
        <v>301.76</v>
      </c>
      <c r="O124" s="24">
        <v>352.28</v>
      </c>
      <c r="P124" s="24">
        <v>385.79</v>
      </c>
      <c r="Q124" s="24">
        <v>276.38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25">
      <c r="A125" s="27" t="s">
        <v>492</v>
      </c>
      <c r="B125" s="26">
        <v>125.68515808724969</v>
      </c>
      <c r="C125" s="26">
        <v>171.915615277634</v>
      </c>
      <c r="D125" s="26">
        <v>195.78574577770399</v>
      </c>
      <c r="E125" s="26">
        <v>217.28460728600001</v>
      </c>
      <c r="F125" s="26">
        <v>210.39976774712321</v>
      </c>
      <c r="G125" s="26">
        <v>265.27776200032622</v>
      </c>
      <c r="H125" s="26">
        <v>396.25257191906144</v>
      </c>
      <c r="I125" s="26">
        <v>485.07782482132501</v>
      </c>
      <c r="J125" s="26">
        <v>579.73913593099405</v>
      </c>
      <c r="K125" s="26">
        <v>472.66569671324999</v>
      </c>
      <c r="L125" s="26">
        <v>421.71303873008446</v>
      </c>
      <c r="M125" s="26">
        <v>482.49161795099496</v>
      </c>
      <c r="N125" s="26">
        <v>532.76153218246498</v>
      </c>
      <c r="O125" s="26">
        <v>719.38552763756798</v>
      </c>
      <c r="P125" s="26">
        <v>925.15018648381795</v>
      </c>
      <c r="Q125" s="26">
        <v>681.28099399291193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25">
      <c r="A126" s="27" t="s">
        <v>493</v>
      </c>
      <c r="B126" s="24"/>
      <c r="C126" s="24"/>
      <c r="D126" s="24">
        <v>37.149239711328747</v>
      </c>
      <c r="E126" s="24">
        <v>43.231368334584594</v>
      </c>
      <c r="F126" s="24">
        <v>49.260420862278046</v>
      </c>
      <c r="G126" s="24">
        <v>46</v>
      </c>
      <c r="H126" s="24">
        <v>39.17676154900002</v>
      </c>
      <c r="I126" s="24">
        <v>38.99996405347634</v>
      </c>
      <c r="J126" s="24">
        <v>47.832290021939869</v>
      </c>
      <c r="K126" s="24">
        <v>46.937933267788338</v>
      </c>
      <c r="L126" s="24">
        <v>45.221307615648072</v>
      </c>
      <c r="M126" s="24">
        <v>66.469701356699147</v>
      </c>
      <c r="N126" s="24">
        <v>67.392360138748927</v>
      </c>
      <c r="O126" s="24">
        <v>68.412780260060941</v>
      </c>
      <c r="P126" s="24">
        <v>58.10564774539408</v>
      </c>
      <c r="Q126" s="24">
        <v>29.734138598018387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25">
      <c r="A127" s="27" t="s">
        <v>497</v>
      </c>
      <c r="B127" s="26">
        <v>2.6075037037037032</v>
      </c>
      <c r="C127" s="26">
        <v>2.836322222222222</v>
      </c>
      <c r="D127" s="26">
        <v>2.8798148148148148</v>
      </c>
      <c r="E127" s="26">
        <v>3.2174370370370369</v>
      </c>
      <c r="F127" s="26">
        <v>2.9636111111111112</v>
      </c>
      <c r="G127" s="26">
        <v>2.9007814814814812</v>
      </c>
      <c r="H127" s="26">
        <v>3.1458192518518517</v>
      </c>
      <c r="I127" s="26">
        <v>3.0178776148148145</v>
      </c>
      <c r="J127" s="26">
        <v>3.0504328703703703</v>
      </c>
      <c r="K127" s="26">
        <v>6.1007199185185179</v>
      </c>
      <c r="L127" s="26">
        <v>5.0945865285185192</v>
      </c>
      <c r="M127" s="26">
        <v>6.9963790177185174</v>
      </c>
      <c r="N127" s="26">
        <v>7.3929738923703701</v>
      </c>
      <c r="O127" s="26">
        <v>7.3380710819814805</v>
      </c>
      <c r="P127" s="26">
        <v>7.3511809676919837</v>
      </c>
      <c r="Q127" s="26">
        <v>1.7844451892126203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25">
      <c r="A128" s="27" t="s">
        <v>501</v>
      </c>
      <c r="B128" s="24">
        <v>611.85666300682226</v>
      </c>
      <c r="C128" s="24">
        <v>692.50177638767389</v>
      </c>
      <c r="D128" s="24">
        <v>880.36747992003848</v>
      </c>
      <c r="E128" s="24">
        <v>1090.3500898916134</v>
      </c>
      <c r="F128" s="24">
        <v>1105.8212550199271</v>
      </c>
      <c r="G128" s="24">
        <v>1202.8209862906656</v>
      </c>
      <c r="H128" s="24">
        <v>1363.0381902899126</v>
      </c>
      <c r="I128" s="24">
        <v>1253.4653334513025</v>
      </c>
      <c r="J128" s="24">
        <v>1317.9096891431288</v>
      </c>
      <c r="K128" s="24">
        <v>1456.3</v>
      </c>
      <c r="L128" s="24">
        <v>1402.056533607667</v>
      </c>
      <c r="M128" s="24">
        <v>1459.7189856901321</v>
      </c>
      <c r="N128" s="24">
        <v>1793.3081495882682</v>
      </c>
      <c r="O128" s="24">
        <v>1976.351982527992</v>
      </c>
      <c r="P128" s="24">
        <v>2176.2657750914345</v>
      </c>
      <c r="Q128" s="24">
        <v>1112.7789842542795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25">
      <c r="A129" s="27" t="s">
        <v>503</v>
      </c>
      <c r="B129" s="26">
        <v>176.01982796749999</v>
      </c>
      <c r="C129" s="26">
        <v>179.47039975080003</v>
      </c>
      <c r="D129" s="26">
        <v>180.03410637592</v>
      </c>
      <c r="E129" s="26">
        <v>208.29484380916358</v>
      </c>
      <c r="F129" s="26">
        <v>211.79981797549999</v>
      </c>
      <c r="G129" s="26">
        <v>216.31176989769946</v>
      </c>
      <c r="H129" s="26">
        <v>230.16629238800002</v>
      </c>
      <c r="I129" s="26">
        <v>186.47439772713361</v>
      </c>
      <c r="J129" s="26">
        <v>241.2002654343145</v>
      </c>
      <c r="K129" s="26">
        <v>252.75136277998919</v>
      </c>
      <c r="L129" s="26">
        <v>223.46462165218438</v>
      </c>
      <c r="M129" s="26">
        <v>245.1432673509978</v>
      </c>
      <c r="N129" s="26">
        <v>191.3286850607968</v>
      </c>
      <c r="O129" s="26">
        <v>131.90280815706811</v>
      </c>
      <c r="P129" s="26">
        <v>95.057190743323105</v>
      </c>
      <c r="Q129" s="26">
        <v>89.982781713554715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25">
      <c r="A130" s="27" t="s">
        <v>504</v>
      </c>
      <c r="B130" s="24">
        <v>30.832585512848123</v>
      </c>
      <c r="C130" s="24">
        <v>36.598291060998591</v>
      </c>
      <c r="D130" s="24">
        <v>36.232173399348525</v>
      </c>
      <c r="E130" s="24">
        <v>48.707805306977228</v>
      </c>
      <c r="F130" s="24">
        <v>51.911567812738731</v>
      </c>
      <c r="G130" s="24">
        <v>53.324344364884091</v>
      </c>
      <c r="H130" s="24">
        <v>123.37392100592598</v>
      </c>
      <c r="I130" s="24">
        <v>256.81929502582653</v>
      </c>
      <c r="J130" s="24">
        <v>114.5</v>
      </c>
      <c r="K130" s="24">
        <v>37.322804959152208</v>
      </c>
      <c r="L130" s="24">
        <v>25.218065898829664</v>
      </c>
      <c r="M130" s="24">
        <v>36.496221046178057</v>
      </c>
      <c r="N130" s="24">
        <v>105.07956982660345</v>
      </c>
      <c r="O130" s="24">
        <v>88.741581159849105</v>
      </c>
      <c r="P130" s="24">
        <v>185.98303152682129</v>
      </c>
      <c r="Q130" s="24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25">
      <c r="A131" s="27" t="s">
        <v>507</v>
      </c>
      <c r="B131" s="26">
        <v>107.78274506180587</v>
      </c>
      <c r="C131" s="26">
        <v>118.34776990208451</v>
      </c>
      <c r="D131" s="26">
        <v>132.03813764553684</v>
      </c>
      <c r="E131" s="26">
        <v>114.41131819265463</v>
      </c>
      <c r="F131" s="26">
        <v>23.2</v>
      </c>
      <c r="G131" s="26">
        <v>25.602670812169798</v>
      </c>
      <c r="H131" s="26">
        <v>26.726117229795609</v>
      </c>
      <c r="I131" s="26">
        <v>28.356313440626927</v>
      </c>
      <c r="J131" s="26">
        <v>25.220888746454357</v>
      </c>
      <c r="K131" s="26">
        <v>31.72372224585261</v>
      </c>
      <c r="L131" s="26">
        <v>43.330220470529618</v>
      </c>
      <c r="M131" s="26">
        <v>53.922080789076475</v>
      </c>
      <c r="N131" s="26">
        <v>67.137700918914874</v>
      </c>
      <c r="O131" s="26">
        <v>43.362717165590325</v>
      </c>
      <c r="P131" s="26">
        <v>76.862426104431194</v>
      </c>
      <c r="Q131" s="26">
        <v>57.954633383339704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25">
      <c r="A132" s="27" t="s">
        <v>509</v>
      </c>
      <c r="B132" s="24"/>
      <c r="C132" s="24"/>
      <c r="D132" s="24"/>
      <c r="E132" s="24">
        <v>1.5</v>
      </c>
      <c r="F132" s="24">
        <v>2.4533984193736948</v>
      </c>
      <c r="G132" s="24">
        <v>2.9322355214234213</v>
      </c>
      <c r="H132" s="24">
        <v>2.9233244324349368</v>
      </c>
      <c r="I132" s="24">
        <v>1.9065295687323958</v>
      </c>
      <c r="J132" s="24">
        <v>4.2952953678029884</v>
      </c>
      <c r="K132" s="24">
        <v>10.651190126750318</v>
      </c>
      <c r="L132" s="24">
        <v>6.3954220890319711</v>
      </c>
      <c r="M132" s="24">
        <v>9.9565754741735191</v>
      </c>
      <c r="N132" s="24">
        <v>9.0014485883053332</v>
      </c>
      <c r="O132" s="24">
        <v>7.1253767385097166</v>
      </c>
      <c r="P132" s="24"/>
      <c r="Q132" s="24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25">
      <c r="A133" s="27" t="s">
        <v>516</v>
      </c>
      <c r="B133" s="26">
        <v>163.19882311339489</v>
      </c>
      <c r="C133" s="26">
        <v>185.26881611683143</v>
      </c>
      <c r="D133" s="26">
        <v>273.63348620794324</v>
      </c>
      <c r="E133" s="26">
        <v>380.72670583478498</v>
      </c>
      <c r="F133" s="26">
        <v>433.5778816316739</v>
      </c>
      <c r="G133" s="26">
        <v>401.72777089925569</v>
      </c>
      <c r="H133" s="26">
        <v>320.09979925285921</v>
      </c>
      <c r="I133" s="26">
        <v>412.95706668526412</v>
      </c>
      <c r="J133" s="26">
        <v>421.62978641861145</v>
      </c>
      <c r="K133" s="26">
        <v>503.74237404821406</v>
      </c>
      <c r="L133" s="26">
        <v>527.05516010929409</v>
      </c>
      <c r="M133" s="26">
        <v>586.92487438254102</v>
      </c>
      <c r="N133" s="26">
        <v>783.48063436323332</v>
      </c>
      <c r="O133" s="26">
        <v>836.26426735883399</v>
      </c>
      <c r="P133" s="26">
        <v>702.64488534736824</v>
      </c>
      <c r="Q133" s="26">
        <v>262.68922572979614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25">
      <c r="A134" s="27" t="s">
        <v>517</v>
      </c>
      <c r="B134" s="24">
        <v>263.32960893854749</v>
      </c>
      <c r="C134" s="24">
        <v>281.56983240223462</v>
      </c>
      <c r="D134" s="24">
        <v>295.40223463687147</v>
      </c>
      <c r="E134" s="24">
        <v>298.97206703910615</v>
      </c>
      <c r="F134" s="24">
        <v>296.50279329608941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25">
      <c r="A135" s="27" t="s">
        <v>529</v>
      </c>
      <c r="B135" s="26">
        <v>13720.917566074493</v>
      </c>
      <c r="C135" s="26">
        <v>14594.652027018787</v>
      </c>
      <c r="D135" s="26">
        <v>17273.457602417027</v>
      </c>
      <c r="E135" s="26">
        <v>19813.899811707302</v>
      </c>
      <c r="F135" s="26">
        <v>18643.363988059871</v>
      </c>
      <c r="G135" s="26">
        <v>19040.47730808079</v>
      </c>
      <c r="H135" s="26">
        <v>20755.333454437205</v>
      </c>
      <c r="I135" s="26">
        <v>19670.18555887722</v>
      </c>
      <c r="J135" s="26">
        <v>20670.962495326774</v>
      </c>
      <c r="K135" s="26">
        <v>21156.317337863959</v>
      </c>
      <c r="L135" s="26">
        <v>18301.214095062067</v>
      </c>
      <c r="M135" s="26">
        <v>17958.874231961752</v>
      </c>
      <c r="N135" s="26">
        <v>20108.195487337787</v>
      </c>
      <c r="O135" s="26">
        <v>20825.744399166702</v>
      </c>
      <c r="P135" s="26">
        <v>20616.761059875589</v>
      </c>
      <c r="Q135" s="26">
        <v>7064.105760590206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25">
      <c r="A136" s="27" t="s">
        <v>530</v>
      </c>
      <c r="B136" s="24">
        <v>122.20059359908375</v>
      </c>
      <c r="C136" s="24">
        <v>128.8146748443115</v>
      </c>
      <c r="D136" s="24">
        <v>149.23990244732209</v>
      </c>
      <c r="E136" s="24">
        <v>167.6</v>
      </c>
      <c r="F136" s="24">
        <v>169.49851388179829</v>
      </c>
      <c r="G136" s="24">
        <v>178.63008024701006</v>
      </c>
      <c r="H136" s="24">
        <v>176.06789441036696</v>
      </c>
      <c r="I136" s="24">
        <v>159.49377422316607</v>
      </c>
      <c r="J136" s="24">
        <v>164.14881043056243</v>
      </c>
      <c r="K136" s="24">
        <v>169.1942214004884</v>
      </c>
      <c r="L136" s="24">
        <v>144.77237155374942</v>
      </c>
      <c r="M136" s="24">
        <v>153.42966751339847</v>
      </c>
      <c r="N136" s="24"/>
      <c r="O136" s="24"/>
      <c r="P136" s="24"/>
      <c r="Q136" s="24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25">
      <c r="A137" s="27" t="s">
        <v>536</v>
      </c>
      <c r="B137" s="26">
        <v>2671.3369544944294</v>
      </c>
      <c r="C137" s="26">
        <v>2535.0123016236189</v>
      </c>
      <c r="D137" s="26">
        <v>3077.1426871760004</v>
      </c>
      <c r="E137" s="26">
        <v>3005.923334764097</v>
      </c>
      <c r="F137" s="26">
        <v>2579.6384667634047</v>
      </c>
      <c r="G137" s="26">
        <v>3038.6483848217094</v>
      </c>
      <c r="H137" s="26">
        <v>3460.6381155605982</v>
      </c>
      <c r="I137" s="26">
        <v>3714.551142602475</v>
      </c>
      <c r="J137" s="26">
        <v>3861.1032439167889</v>
      </c>
      <c r="K137" s="26">
        <v>4108.4889682056364</v>
      </c>
      <c r="L137" s="26">
        <v>3721.3810718317004</v>
      </c>
      <c r="M137" s="26">
        <v>4009.9881385102253</v>
      </c>
      <c r="N137" s="26">
        <v>4462.9076621139639</v>
      </c>
      <c r="O137" s="26">
        <v>4603.1800569163779</v>
      </c>
      <c r="P137" s="26">
        <v>4408.0050333170429</v>
      </c>
      <c r="Q137" s="26">
        <v>1466.3143466859915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25">
      <c r="A138" s="27" t="s">
        <v>537</v>
      </c>
      <c r="B138" s="24">
        <v>90.8</v>
      </c>
      <c r="C138" s="24">
        <v>135.69999999999999</v>
      </c>
      <c r="D138" s="24">
        <v>126.5</v>
      </c>
      <c r="E138" s="24">
        <v>144.1</v>
      </c>
      <c r="F138" s="24">
        <v>133.9</v>
      </c>
      <c r="G138" s="24">
        <v>120.6</v>
      </c>
      <c r="H138" s="24">
        <v>137.80000000000001</v>
      </c>
      <c r="I138" s="24">
        <v>135.6</v>
      </c>
      <c r="J138" s="24">
        <v>151.69999999999999</v>
      </c>
      <c r="K138" s="24">
        <v>167.7</v>
      </c>
      <c r="L138" s="24">
        <v>156.4</v>
      </c>
      <c r="M138" s="24">
        <v>181.3</v>
      </c>
      <c r="N138" s="24">
        <v>234.6</v>
      </c>
      <c r="O138" s="24">
        <v>218.8</v>
      </c>
      <c r="P138" s="24">
        <v>181.3</v>
      </c>
      <c r="Q138" s="24">
        <v>63.3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25">
      <c r="A139" s="27" t="s">
        <v>539</v>
      </c>
      <c r="B139" s="26">
        <v>30.400655798894554</v>
      </c>
      <c r="C139" s="26">
        <v>27.640298086253647</v>
      </c>
      <c r="D139" s="26">
        <v>29.481834344892402</v>
      </c>
      <c r="E139" s="26">
        <v>68.477572113863843</v>
      </c>
      <c r="F139" s="26">
        <v>53.919529258634732</v>
      </c>
      <c r="G139" s="26">
        <v>91.706803139027187</v>
      </c>
      <c r="H139" s="26">
        <v>39.6</v>
      </c>
      <c r="I139" s="26">
        <v>36.315600460734274</v>
      </c>
      <c r="J139" s="26">
        <v>46.786834579394942</v>
      </c>
      <c r="K139" s="26">
        <v>84.748108976057281</v>
      </c>
      <c r="L139" s="26">
        <v>70.252111285561355</v>
      </c>
      <c r="M139" s="26">
        <v>74.536283283955342</v>
      </c>
      <c r="N139" s="26">
        <v>79.961629711452659</v>
      </c>
      <c r="O139" s="26">
        <v>95.095466361098858</v>
      </c>
      <c r="P139" s="26">
        <v>102.50327890920116</v>
      </c>
      <c r="Q139" s="26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25">
      <c r="A140" s="27" t="s">
        <v>542</v>
      </c>
      <c r="B140" s="24">
        <v>239.61740274184146</v>
      </c>
      <c r="C140" s="24">
        <v>3279.0163620111066</v>
      </c>
      <c r="D140" s="24">
        <v>5590.0183169169222</v>
      </c>
      <c r="E140" s="24">
        <v>9775.7090441073669</v>
      </c>
      <c r="F140" s="24">
        <v>5012.7787923159603</v>
      </c>
      <c r="G140" s="24">
        <v>5566.3772080004646</v>
      </c>
      <c r="H140" s="24">
        <v>6598.3781711248675</v>
      </c>
      <c r="I140" s="24">
        <v>6141.1369489206354</v>
      </c>
      <c r="J140" s="24">
        <v>5863.8971117961037</v>
      </c>
      <c r="K140" s="24">
        <v>5811.4</v>
      </c>
      <c r="L140" s="24">
        <v>5605.2010740839996</v>
      </c>
      <c r="M140" s="24">
        <v>1079.10976456198</v>
      </c>
      <c r="N140" s="24">
        <v>5797.26111047226</v>
      </c>
      <c r="O140" s="24">
        <v>9568.8276801670709</v>
      </c>
      <c r="P140" s="24">
        <v>13508.942037126</v>
      </c>
      <c r="Q140" s="24">
        <v>5548.27579173718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25">
      <c r="A141" s="27" t="s">
        <v>544</v>
      </c>
      <c r="B141" s="26">
        <v>61.940608099999999</v>
      </c>
      <c r="C141" s="26">
        <v>70.716865200000001</v>
      </c>
      <c r="D141" s="26">
        <v>101.59553129999999</v>
      </c>
      <c r="E141" s="26">
        <v>136.312915</v>
      </c>
      <c r="F141" s="26">
        <v>100.182568</v>
      </c>
      <c r="G141" s="26">
        <v>91.873879000000002</v>
      </c>
      <c r="H141" s="26">
        <v>113.069267</v>
      </c>
      <c r="I141" s="26">
        <v>111.36654900000001</v>
      </c>
      <c r="J141" s="26">
        <v>130.586671</v>
      </c>
      <c r="K141" s="26">
        <v>148.764813</v>
      </c>
      <c r="L141" s="26">
        <v>159.48898700000001</v>
      </c>
      <c r="M141" s="26">
        <v>180.05225899999999</v>
      </c>
      <c r="N141" s="26">
        <v>207.29867999999999</v>
      </c>
      <c r="O141" s="26">
        <v>259.01605999999998</v>
      </c>
      <c r="P141" s="26">
        <v>282.39053100000001</v>
      </c>
      <c r="Q141" s="26">
        <v>146.85337100000001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25">
      <c r="A142" s="27" t="s">
        <v>545</v>
      </c>
      <c r="B142" s="24">
        <v>9678.278644966671</v>
      </c>
      <c r="C142" s="24">
        <v>10720.682961094046</v>
      </c>
      <c r="D142" s="24">
        <v>12120.96810673598</v>
      </c>
      <c r="E142" s="24">
        <v>14099.912583684667</v>
      </c>
      <c r="F142" s="24">
        <v>12100.500211972874</v>
      </c>
      <c r="G142" s="24">
        <v>13472.088172526692</v>
      </c>
      <c r="H142" s="24">
        <v>15823.306032233239</v>
      </c>
      <c r="I142" s="24">
        <v>16602.8</v>
      </c>
      <c r="J142" s="24">
        <v>18464.910255497056</v>
      </c>
      <c r="K142" s="24">
        <v>18538.793406462439</v>
      </c>
      <c r="L142" s="24">
        <v>15298.289092979312</v>
      </c>
      <c r="M142" s="24">
        <v>15068.995573338625</v>
      </c>
      <c r="N142" s="24">
        <v>16268.669122684814</v>
      </c>
      <c r="O142" s="24">
        <v>17052.474907798496</v>
      </c>
      <c r="P142" s="24">
        <v>16510.558314397942</v>
      </c>
      <c r="Q142" s="24">
        <v>3640.6851053452283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25">
      <c r="A143" s="27" t="s">
        <v>548</v>
      </c>
      <c r="B143" s="26">
        <v>668.4005201560467</v>
      </c>
      <c r="C143" s="26">
        <v>712.35370611183362</v>
      </c>
      <c r="D143" s="26">
        <v>751.62548764629389</v>
      </c>
      <c r="E143" s="26">
        <v>855.65669700910269</v>
      </c>
      <c r="F143" s="26">
        <v>902.47074122236666</v>
      </c>
      <c r="G143" s="26">
        <v>1001.300390117035</v>
      </c>
      <c r="H143" s="26">
        <v>1167.7503250975292</v>
      </c>
      <c r="I143" s="26">
        <v>1282.3716843862287</v>
      </c>
      <c r="J143" s="26">
        <v>1426.0219598137505</v>
      </c>
      <c r="K143" s="26">
        <v>1654.9523520281896</v>
      </c>
      <c r="L143" s="26">
        <v>1768.5672964805565</v>
      </c>
      <c r="M143" s="26">
        <v>2137.8476997565331</v>
      </c>
      <c r="N143" s="26">
        <v>2335.121659285654</v>
      </c>
      <c r="O143" s="26">
        <v>2541.5434837833054</v>
      </c>
      <c r="P143" s="26">
        <v>2615.8678068636927</v>
      </c>
      <c r="Q143" s="26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25">
      <c r="A144" s="27" t="s">
        <v>550</v>
      </c>
      <c r="B144" s="24">
        <v>1280</v>
      </c>
      <c r="C144" s="24">
        <v>1545</v>
      </c>
      <c r="D144" s="24">
        <v>1593</v>
      </c>
      <c r="E144" s="24">
        <v>1518</v>
      </c>
      <c r="F144" s="24">
        <v>684.59</v>
      </c>
      <c r="G144" s="24">
        <v>925</v>
      </c>
      <c r="H144" s="24">
        <v>1130</v>
      </c>
      <c r="I144" s="24">
        <v>1414</v>
      </c>
      <c r="J144" s="24">
        <v>1083</v>
      </c>
      <c r="K144" s="24">
        <v>1365</v>
      </c>
      <c r="L144" s="24">
        <v>1658</v>
      </c>
      <c r="M144" s="24">
        <v>1909</v>
      </c>
      <c r="N144" s="24">
        <v>2197</v>
      </c>
      <c r="O144" s="24">
        <v>1885</v>
      </c>
      <c r="P144" s="24">
        <v>1655</v>
      </c>
      <c r="Q144" s="24">
        <v>852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25">
      <c r="A145" s="27" t="s">
        <v>552</v>
      </c>
      <c r="B145" s="26">
        <v>8</v>
      </c>
      <c r="C145" s="26">
        <v>8.1089211066771192</v>
      </c>
      <c r="D145" s="26">
        <v>8.4447003507487608</v>
      </c>
      <c r="E145" s="26">
        <v>8.1071313874145794</v>
      </c>
      <c r="F145" s="26">
        <v>6.3949853691894196</v>
      </c>
      <c r="G145" s="26">
        <v>6.0099007514757998</v>
      </c>
      <c r="H145" s="26">
        <v>8.2636230509607707</v>
      </c>
      <c r="I145" s="26">
        <v>10.239155058931301</v>
      </c>
      <c r="J145" s="26">
        <v>10.171034162418401</v>
      </c>
      <c r="K145" s="26">
        <v>9.3829677142585606</v>
      </c>
      <c r="L145" s="26">
        <v>12.7736901631578</v>
      </c>
      <c r="M145" s="26">
        <v>14.265940194482001</v>
      </c>
      <c r="N145" s="26">
        <v>13.740404576539399</v>
      </c>
      <c r="O145" s="26"/>
      <c r="P145" s="26"/>
      <c r="Q145" s="26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25">
      <c r="A146" s="27" t="s">
        <v>557</v>
      </c>
      <c r="B146" s="24">
        <v>271.10000000000002</v>
      </c>
      <c r="C146" s="24">
        <v>271.2</v>
      </c>
      <c r="D146" s="24">
        <v>307</v>
      </c>
      <c r="E146" s="24">
        <v>365.8</v>
      </c>
      <c r="F146" s="24">
        <v>337.9</v>
      </c>
      <c r="G146" s="24">
        <v>397.8</v>
      </c>
      <c r="H146" s="24">
        <v>505.2</v>
      </c>
      <c r="I146" s="24">
        <v>415.2</v>
      </c>
      <c r="J146" s="24">
        <v>862.1</v>
      </c>
      <c r="K146" s="24">
        <v>941.7</v>
      </c>
      <c r="L146" s="24">
        <v>1054.7</v>
      </c>
      <c r="M146" s="24">
        <v>1143.5467960000001</v>
      </c>
      <c r="N146" s="24">
        <v>920.67999799999996</v>
      </c>
      <c r="O146" s="24">
        <v>1184.2671740000001</v>
      </c>
      <c r="P146" s="24">
        <v>1412.121965</v>
      </c>
      <c r="Q146" s="24">
        <v>465.01486400000005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25">
      <c r="A147" s="27" t="s">
        <v>560</v>
      </c>
      <c r="B147" s="26">
        <v>55.537641052422124</v>
      </c>
      <c r="C147" s="26">
        <v>59.438546576157258</v>
      </c>
      <c r="D147" s="26">
        <v>63.293091667460381</v>
      </c>
      <c r="E147" s="26">
        <v>78.578778388325986</v>
      </c>
      <c r="F147" s="26">
        <v>113.2827657920954</v>
      </c>
      <c r="G147" s="26">
        <v>118.77147477540773</v>
      </c>
      <c r="H147" s="26">
        <v>160.32435440131337</v>
      </c>
      <c r="I147" s="26">
        <v>155.37963011664803</v>
      </c>
      <c r="J147" s="26">
        <v>154.58790218264471</v>
      </c>
      <c r="K147" s="26">
        <v>125.38109838391451</v>
      </c>
      <c r="L147" s="26">
        <v>124.94028711735713</v>
      </c>
      <c r="M147" s="26">
        <v>119.5695378514733</v>
      </c>
      <c r="N147" s="26">
        <v>154.61746716140493</v>
      </c>
      <c r="O147" s="26">
        <v>112.99668759783168</v>
      </c>
      <c r="P147" s="26"/>
      <c r="Q147" s="26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25">
      <c r="A148" s="27" t="s">
        <v>563</v>
      </c>
      <c r="B148" s="24">
        <v>78.599999999999994</v>
      </c>
      <c r="C148" s="24">
        <v>92.2</v>
      </c>
      <c r="D148" s="24">
        <v>108.8</v>
      </c>
      <c r="E148" s="24">
        <v>127.6</v>
      </c>
      <c r="F148" s="24">
        <v>130.6</v>
      </c>
      <c r="G148" s="24">
        <v>145</v>
      </c>
      <c r="H148" s="24">
        <v>173.7</v>
      </c>
      <c r="I148" s="24">
        <v>206.8</v>
      </c>
      <c r="J148" s="24">
        <v>243</v>
      </c>
      <c r="K148" s="24">
        <v>255.49</v>
      </c>
      <c r="L148" s="24">
        <v>281.03899999999999</v>
      </c>
      <c r="M148" s="24">
        <v>299.16688603799554</v>
      </c>
      <c r="N148" s="24">
        <v>331.50194494805567</v>
      </c>
      <c r="O148" s="24">
        <v>335.90860921948467</v>
      </c>
      <c r="P148" s="24">
        <v>339.17771249209846</v>
      </c>
      <c r="Q148" s="24">
        <v>96.406185932407979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25">
      <c r="A149" s="27" t="s">
        <v>564</v>
      </c>
      <c r="B149" s="26">
        <v>751.58702460698407</v>
      </c>
      <c r="C149" s="26">
        <v>798.49204463961996</v>
      </c>
      <c r="D149" s="26">
        <v>968.29352979328485</v>
      </c>
      <c r="E149" s="26">
        <v>1121.4985272060471</v>
      </c>
      <c r="F149" s="26">
        <v>1087.5969727159099</v>
      </c>
      <c r="G149" s="26">
        <v>1275.6303510379428</v>
      </c>
      <c r="H149" s="26">
        <v>1355.9468472391773</v>
      </c>
      <c r="I149" s="26">
        <v>1438.8801789269039</v>
      </c>
      <c r="J149" s="26">
        <v>1591.851868295759</v>
      </c>
      <c r="K149" s="26">
        <v>1589.182777237143</v>
      </c>
      <c r="L149" s="26">
        <v>1878.9725679930229</v>
      </c>
      <c r="M149" s="26">
        <v>2041.5612208686409</v>
      </c>
      <c r="N149" s="26">
        <v>2214.3983372196399</v>
      </c>
      <c r="O149" s="26">
        <v>2603.648976457062</v>
      </c>
      <c r="P149" s="26">
        <v>2818.0024450140281</v>
      </c>
      <c r="Q149" s="26">
        <v>733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25">
      <c r="A150" s="27" t="s">
        <v>566</v>
      </c>
      <c r="B150" s="24">
        <v>3018.3</v>
      </c>
      <c r="C150" s="24">
        <v>2754.2950489099999</v>
      </c>
      <c r="D150" s="24">
        <v>3029.73732961</v>
      </c>
      <c r="E150" s="24">
        <v>3788.9317043200003</v>
      </c>
      <c r="F150" s="24">
        <v>3670.9011267399997</v>
      </c>
      <c r="G150" s="24">
        <v>5486.8202039553298</v>
      </c>
      <c r="H150" s="24">
        <v>5616.4423249731699</v>
      </c>
      <c r="I150" s="24">
        <v>6547.9703488135401</v>
      </c>
      <c r="J150" s="24">
        <v>7832.8065724084099</v>
      </c>
      <c r="K150" s="24">
        <v>10597.611061809401</v>
      </c>
      <c r="L150" s="24">
        <v>11342.643945688718</v>
      </c>
      <c r="M150" s="24">
        <v>11135.141289343121</v>
      </c>
      <c r="N150" s="24">
        <v>11849.58510827602</v>
      </c>
      <c r="O150" s="24">
        <v>11863.024696049579</v>
      </c>
      <c r="P150" s="24">
        <v>12037.623929908539</v>
      </c>
      <c r="Q150" s="24">
        <v>4567.8803136368533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25">
      <c r="A151" s="27" t="s">
        <v>568</v>
      </c>
      <c r="B151" s="26">
        <v>5540</v>
      </c>
      <c r="C151" s="26">
        <v>7215</v>
      </c>
      <c r="D151" s="26">
        <v>7751</v>
      </c>
      <c r="E151" s="26">
        <v>9898</v>
      </c>
      <c r="F151" s="26">
        <v>7366</v>
      </c>
      <c r="G151" s="26">
        <v>8358</v>
      </c>
      <c r="H151" s="26">
        <v>8251</v>
      </c>
      <c r="I151" s="26">
        <v>8540</v>
      </c>
      <c r="J151" s="26">
        <v>8605</v>
      </c>
      <c r="K151" s="26">
        <v>8507</v>
      </c>
      <c r="L151" s="26">
        <v>7701</v>
      </c>
      <c r="M151" s="26">
        <v>7876</v>
      </c>
      <c r="N151" s="26">
        <v>8729</v>
      </c>
      <c r="O151" s="26">
        <v>9481</v>
      </c>
      <c r="P151" s="26">
        <v>9220</v>
      </c>
      <c r="Q151" s="26">
        <v>5202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25">
      <c r="A152" s="27" t="s">
        <v>569</v>
      </c>
      <c r="B152" s="24">
        <v>3048.7576535317507</v>
      </c>
      <c r="C152" s="24">
        <v>3341.7562325069916</v>
      </c>
      <c r="D152" s="24">
        <v>3938.0994995060478</v>
      </c>
      <c r="E152" s="24">
        <v>4328.8022539039603</v>
      </c>
      <c r="F152" s="24">
        <v>3780.3486810035574</v>
      </c>
      <c r="G152" s="24">
        <v>3904.7842184704159</v>
      </c>
      <c r="H152" s="24">
        <v>4146.4884153138482</v>
      </c>
      <c r="I152" s="24">
        <v>3782.6277430831346</v>
      </c>
      <c r="J152" s="24">
        <v>3901.9383295225471</v>
      </c>
      <c r="K152" s="24">
        <v>4150.5322038446111</v>
      </c>
      <c r="L152" s="24">
        <v>3694.5996519638493</v>
      </c>
      <c r="M152" s="24">
        <v>3933.6471551048949</v>
      </c>
      <c r="N152" s="24">
        <v>4601.3749651116541</v>
      </c>
      <c r="O152" s="24">
        <v>5395.5314262820593</v>
      </c>
      <c r="P152" s="24">
        <v>5793.8549399080202</v>
      </c>
      <c r="Q152" s="24">
        <v>3200.1287517991054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25">
      <c r="A153" s="27" t="s">
        <v>570</v>
      </c>
      <c r="B153" s="26"/>
      <c r="C153" s="26"/>
      <c r="D153" s="26"/>
      <c r="E153" s="26"/>
      <c r="F153" s="26"/>
      <c r="G153" s="26"/>
      <c r="H153" s="26">
        <v>1807.4175824175825</v>
      </c>
      <c r="I153" s="26">
        <v>5648.3516483516487</v>
      </c>
      <c r="J153" s="26">
        <v>6615.934065934066</v>
      </c>
      <c r="K153" s="26">
        <v>8681.868131868132</v>
      </c>
      <c r="L153" s="26">
        <v>8170.604395604395</v>
      </c>
      <c r="M153" s="26">
        <v>9089.0109890109907</v>
      </c>
      <c r="N153" s="26">
        <v>9638.461538461539</v>
      </c>
      <c r="O153" s="26">
        <v>9271.9780219780223</v>
      </c>
      <c r="P153" s="26">
        <v>9485.7142857142862</v>
      </c>
      <c r="Q153" s="26">
        <v>6742.0329670329666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25">
      <c r="A154" s="27" t="s">
        <v>577</v>
      </c>
      <c r="B154" s="24">
        <v>923.5</v>
      </c>
      <c r="C154" s="24">
        <v>1307.5088747438704</v>
      </c>
      <c r="D154" s="24">
        <v>1541.4648851147576</v>
      </c>
      <c r="E154" s="24">
        <v>2173.6887639059651</v>
      </c>
      <c r="F154" s="24">
        <v>1468.9114095564414</v>
      </c>
      <c r="G154" s="24">
        <v>1637.1436127016664</v>
      </c>
      <c r="H154" s="24">
        <v>1964.6969461317228</v>
      </c>
      <c r="I154" s="24">
        <v>1831.9478949350791</v>
      </c>
      <c r="J154" s="24">
        <v>2005.5878343779923</v>
      </c>
      <c r="K154" s="24">
        <v>2505.4999432174795</v>
      </c>
      <c r="L154" s="24">
        <v>2236.6113186340067</v>
      </c>
      <c r="M154" s="24">
        <v>2568.2549939884757</v>
      </c>
      <c r="N154" s="24">
        <v>4376.946920137887</v>
      </c>
      <c r="O154" s="24">
        <v>5327.7540185581893</v>
      </c>
      <c r="P154" s="24">
        <v>5995.8222766216822</v>
      </c>
      <c r="Q154" s="24">
        <v>3022.1002530242104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25">
      <c r="A155" s="27" t="s">
        <v>579</v>
      </c>
      <c r="B155" s="26">
        <v>16972.04</v>
      </c>
      <c r="C155" s="26">
        <v>17484.28</v>
      </c>
      <c r="D155" s="26">
        <v>20424.05</v>
      </c>
      <c r="E155" s="26">
        <v>23169.03</v>
      </c>
      <c r="F155" s="26">
        <v>21018.95</v>
      </c>
      <c r="G155" s="26">
        <v>26693.09</v>
      </c>
      <c r="H155" s="26">
        <v>32902.22</v>
      </c>
      <c r="I155" s="26">
        <v>42797.7</v>
      </c>
      <c r="J155" s="26">
        <v>53452.56</v>
      </c>
      <c r="K155" s="26">
        <v>50427.58</v>
      </c>
      <c r="L155" s="26">
        <v>34931.699999999997</v>
      </c>
      <c r="M155" s="26">
        <v>23952.41</v>
      </c>
      <c r="N155" s="26">
        <v>31057.91</v>
      </c>
      <c r="O155" s="26">
        <v>34270.730000000003</v>
      </c>
      <c r="P155" s="26">
        <v>36151.910000000003</v>
      </c>
      <c r="Q155" s="26">
        <v>9139.99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25">
      <c r="A156" s="27" t="s">
        <v>580</v>
      </c>
      <c r="B156" s="24"/>
      <c r="C156" s="24"/>
      <c r="D156" s="24"/>
      <c r="E156" s="24"/>
      <c r="F156" s="24"/>
      <c r="G156" s="24">
        <v>77</v>
      </c>
      <c r="H156" s="24">
        <v>89.19</v>
      </c>
      <c r="I156" s="24">
        <v>78.573036652924898</v>
      </c>
      <c r="J156" s="24">
        <v>79.063470102012687</v>
      </c>
      <c r="K156" s="24">
        <v>83.8255259759826</v>
      </c>
      <c r="L156" s="24">
        <v>308.21539372371603</v>
      </c>
      <c r="M156" s="24">
        <v>321.14238381699698</v>
      </c>
      <c r="N156" s="24">
        <v>370.78115077929124</v>
      </c>
      <c r="O156" s="24">
        <v>345.16587098198499</v>
      </c>
      <c r="P156" s="24">
        <v>336.11373298563802</v>
      </c>
      <c r="Q156" s="24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25">
      <c r="A157" s="27" t="s">
        <v>588</v>
      </c>
      <c r="B157" s="26">
        <v>12.5</v>
      </c>
      <c r="C157" s="26">
        <v>9.8018958357408863</v>
      </c>
      <c r="D157" s="26">
        <v>10.215186771314642</v>
      </c>
      <c r="E157" s="26">
        <v>10.877023908261593</v>
      </c>
      <c r="F157" s="26">
        <v>10.694989902708642</v>
      </c>
      <c r="G157" s="26">
        <v>14.973717451478072</v>
      </c>
      <c r="H157" s="26">
        <v>12.978944951287579</v>
      </c>
      <c r="I157" s="26">
        <v>9.957526998767932</v>
      </c>
      <c r="J157" s="26">
        <v>2.3992516543334026</v>
      </c>
      <c r="K157" s="26">
        <v>1.4922135461092763</v>
      </c>
      <c r="L157" s="26">
        <v>1.7051221401990326</v>
      </c>
      <c r="M157" s="26">
        <v>1.431985771293727</v>
      </c>
      <c r="N157" s="26">
        <v>3.1564055070863768</v>
      </c>
      <c r="O157" s="26">
        <v>1.6744303024144633</v>
      </c>
      <c r="P157" s="26"/>
      <c r="Q157" s="26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25">
      <c r="A158" s="27" t="s">
        <v>592</v>
      </c>
      <c r="B158" s="24">
        <v>5.1644910993306495E-2</v>
      </c>
      <c r="C158" s="24">
        <v>0.24258695037466499</v>
      </c>
      <c r="D158" s="24">
        <v>0.10480835000398901</v>
      </c>
      <c r="E158" s="24">
        <v>1.4873624848745999E-2</v>
      </c>
      <c r="F158" s="24">
        <v>1.22789316683581E-2</v>
      </c>
      <c r="G158" s="24">
        <v>5.2103255002749101E-2</v>
      </c>
      <c r="H158" s="24">
        <v>0.35411080898855241</v>
      </c>
      <c r="I158" s="24">
        <v>2.3956270697644251</v>
      </c>
      <c r="J158" s="24">
        <v>1.3203440516979519</v>
      </c>
      <c r="K158" s="24">
        <v>16.692932602856462</v>
      </c>
      <c r="L158" s="24">
        <v>16.600497866873351</v>
      </c>
      <c r="M158" s="24">
        <v>15.376424419149741</v>
      </c>
      <c r="N158" s="24">
        <v>17.197816237819797</v>
      </c>
      <c r="O158" s="24">
        <v>16.722379202626133</v>
      </c>
      <c r="P158" s="24">
        <v>18.3203865704759</v>
      </c>
      <c r="Q158" s="24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25">
      <c r="A159" s="27" t="s">
        <v>594</v>
      </c>
      <c r="B159" s="26">
        <v>9079.7000000000007</v>
      </c>
      <c r="C159" s="26">
        <v>12961.2</v>
      </c>
      <c r="D159" s="26">
        <v>20157.759999999998</v>
      </c>
      <c r="E159" s="26">
        <v>15128.533333333335</v>
      </c>
      <c r="F159" s="26">
        <v>20419.013333333332</v>
      </c>
      <c r="G159" s="26">
        <v>21134.957333333332</v>
      </c>
      <c r="H159" s="26">
        <v>17271.339333333333</v>
      </c>
      <c r="I159" s="26">
        <v>17023.294666666665</v>
      </c>
      <c r="J159" s="26">
        <v>17660.274666666668</v>
      </c>
      <c r="K159" s="26">
        <v>24117.776666666668</v>
      </c>
      <c r="L159" s="26">
        <v>19345.741333333332</v>
      </c>
      <c r="M159" s="26">
        <v>16657.598333333335</v>
      </c>
      <c r="N159" s="26">
        <v>17552.160536397332</v>
      </c>
      <c r="O159" s="26">
        <v>16651.449875394828</v>
      </c>
      <c r="P159" s="26">
        <v>15139.544896666801</v>
      </c>
      <c r="Q159" s="26">
        <v>8532.8324244017476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25">
      <c r="A160" s="27" t="s">
        <v>596</v>
      </c>
      <c r="B160" s="24">
        <v>64.7</v>
      </c>
      <c r="C160" s="24">
        <v>53.940692525666741</v>
      </c>
      <c r="D160" s="24">
        <v>252.9491661920575</v>
      </c>
      <c r="E160" s="24">
        <v>176.07621682661758</v>
      </c>
      <c r="F160" s="24">
        <v>156.51930549444364</v>
      </c>
      <c r="G160" s="24">
        <v>159.98568706993549</v>
      </c>
      <c r="H160" s="24">
        <v>150.98611670527526</v>
      </c>
      <c r="I160" s="24">
        <v>144.02814040587833</v>
      </c>
      <c r="J160" s="24">
        <v>149.73838089442603</v>
      </c>
      <c r="K160" s="24">
        <v>148.45738091323292</v>
      </c>
      <c r="L160" s="24">
        <v>133.4234425150367</v>
      </c>
      <c r="M160" s="24">
        <v>146.52189886990169</v>
      </c>
      <c r="N160" s="24">
        <v>154.48834455755681</v>
      </c>
      <c r="O160" s="24">
        <v>170.51706526877459</v>
      </c>
      <c r="P160" s="24"/>
      <c r="Q160" s="24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25">
      <c r="A161" s="27" t="s">
        <v>600</v>
      </c>
      <c r="B161" s="26"/>
      <c r="C161" s="26"/>
      <c r="D161" s="26">
        <v>1041.8</v>
      </c>
      <c r="E161" s="26">
        <v>1251.6722903498462</v>
      </c>
      <c r="F161" s="26">
        <v>959.94716853525381</v>
      </c>
      <c r="G161" s="26">
        <v>953.77375957405968</v>
      </c>
      <c r="H161" s="26">
        <v>1105.2477391749085</v>
      </c>
      <c r="I161" s="26">
        <v>1030.5434901095205</v>
      </c>
      <c r="J161" s="26">
        <v>1116.6948784742933</v>
      </c>
      <c r="K161" s="26">
        <v>1178.7483283959095</v>
      </c>
      <c r="L161" s="26">
        <v>1101.925428003047</v>
      </c>
      <c r="M161" s="26">
        <v>1202.1094457011156</v>
      </c>
      <c r="N161" s="26">
        <v>1381.2748761083812</v>
      </c>
      <c r="O161" s="26">
        <v>1643.2967542759361</v>
      </c>
      <c r="P161" s="26">
        <v>1805.6952484834424</v>
      </c>
      <c r="Q161" s="26">
        <v>1114.7435775106037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25">
      <c r="A162" s="27" t="s">
        <v>604</v>
      </c>
      <c r="B162" s="24">
        <v>38.673575636363658</v>
      </c>
      <c r="C162" s="24">
        <v>35.927839394524099</v>
      </c>
      <c r="D162" s="24">
        <v>42.8</v>
      </c>
      <c r="E162" s="24">
        <v>39.045400111677701</v>
      </c>
      <c r="F162" s="24">
        <v>34.573400150662799</v>
      </c>
      <c r="G162" s="24">
        <v>38.439668117610502</v>
      </c>
      <c r="H162" s="24">
        <v>39.835521528278932</v>
      </c>
      <c r="I162" s="24">
        <v>34.604080729162</v>
      </c>
      <c r="J162" s="24">
        <v>37.157171578603879</v>
      </c>
      <c r="K162" s="24">
        <v>37.270097580015033</v>
      </c>
      <c r="L162" s="24">
        <v>30.303928741085997</v>
      </c>
      <c r="M162" s="24">
        <v>53.493593029333098</v>
      </c>
      <c r="N162" s="24">
        <v>61.8379398421188</v>
      </c>
      <c r="O162" s="24">
        <v>67.738292115969699</v>
      </c>
      <c r="P162" s="24">
        <v>67.1076679190638</v>
      </c>
      <c r="Q162" s="24">
        <v>25.595322379751931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25">
      <c r="A163" s="27" t="s">
        <v>606</v>
      </c>
      <c r="B163" s="26">
        <v>32.227701462809414</v>
      </c>
      <c r="C163" s="26">
        <v>12.46216639946255</v>
      </c>
      <c r="D163" s="26">
        <v>14.236980284356283</v>
      </c>
      <c r="E163" s="26">
        <v>24.280244474089915</v>
      </c>
      <c r="F163" s="26">
        <v>13.199521158138525</v>
      </c>
      <c r="G163" s="26">
        <v>13.093324454652258</v>
      </c>
      <c r="H163" s="26">
        <v>13.985137839769243</v>
      </c>
      <c r="I163" s="26">
        <v>14.906895070287426</v>
      </c>
      <c r="J163" s="26">
        <v>20.320059148926298</v>
      </c>
      <c r="K163" s="26">
        <v>39.715936264457895</v>
      </c>
      <c r="L163" s="26">
        <v>28.525092275197402</v>
      </c>
      <c r="M163" s="26">
        <v>29.6</v>
      </c>
      <c r="N163" s="26">
        <v>53.653071502250192</v>
      </c>
      <c r="O163" s="26">
        <v>54.042115646623024</v>
      </c>
      <c r="P163" s="26">
        <v>76.95590839744564</v>
      </c>
      <c r="Q163" s="26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25">
      <c r="A164" s="27" t="s">
        <v>609</v>
      </c>
      <c r="B164" s="24">
        <v>10070.310728056249</v>
      </c>
      <c r="C164" s="24">
        <v>11267.936561215096</v>
      </c>
      <c r="D164" s="24">
        <v>13503.335873160486</v>
      </c>
      <c r="E164" s="24">
        <v>16340.19364684281</v>
      </c>
      <c r="F164" s="24">
        <v>15703.450634748186</v>
      </c>
      <c r="G164" s="24">
        <v>18699.7757011631</v>
      </c>
      <c r="H164" s="24">
        <v>21420.032367075175</v>
      </c>
      <c r="I164" s="24">
        <v>23138.633763131158</v>
      </c>
      <c r="J164" s="24">
        <v>24406.856868856386</v>
      </c>
      <c r="K164" s="24">
        <v>25546.505662759952</v>
      </c>
      <c r="L164" s="24">
        <v>23657.483679741057</v>
      </c>
      <c r="M164" s="24">
        <v>23964.957580471484</v>
      </c>
      <c r="N164" s="24">
        <v>24998.533591614319</v>
      </c>
      <c r="O164" s="24">
        <v>26514.008933591103</v>
      </c>
      <c r="P164" s="24">
        <v>27323.954330814548</v>
      </c>
      <c r="Q164" s="24">
        <v>6827.6549354045583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25">
      <c r="A165" s="27" t="s">
        <v>610</v>
      </c>
      <c r="B165" s="26"/>
      <c r="C165" s="26"/>
      <c r="D165" s="26"/>
      <c r="E165" s="26"/>
      <c r="F165" s="26"/>
      <c r="G165" s="26"/>
      <c r="H165" s="26">
        <v>88.5</v>
      </c>
      <c r="I165" s="26">
        <v>91.8826815642458</v>
      </c>
      <c r="J165" s="26">
        <v>89.296089385474858</v>
      </c>
      <c r="K165" s="26">
        <v>87.569832402234624</v>
      </c>
      <c r="L165" s="26">
        <v>91.698324022346355</v>
      </c>
      <c r="M165" s="26">
        <v>97.97206703910615</v>
      </c>
      <c r="N165" s="26">
        <v>88.068361167597772</v>
      </c>
      <c r="O165" s="26">
        <v>68.532127748603358</v>
      </c>
      <c r="P165" s="26">
        <v>67.275942195530732</v>
      </c>
      <c r="Q165" s="26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25">
      <c r="A166" s="27" t="s">
        <v>619</v>
      </c>
      <c r="B166" s="24"/>
      <c r="C166" s="24"/>
      <c r="D166" s="24"/>
      <c r="E166" s="24">
        <v>2240.4177999774247</v>
      </c>
      <c r="F166" s="24">
        <v>2100.1739176459901</v>
      </c>
      <c r="G166" s="24">
        <v>1943.7696388679815</v>
      </c>
      <c r="H166" s="24">
        <v>2187.2370551436907</v>
      </c>
      <c r="I166" s="24">
        <v>2139.7068232312399</v>
      </c>
      <c r="J166" s="24">
        <v>2367.0569741613367</v>
      </c>
      <c r="K166" s="24">
        <v>2428.2004073037706</v>
      </c>
      <c r="L166" s="24">
        <v>2126.2254737671074</v>
      </c>
      <c r="M166" s="24">
        <v>2240.154435634774</v>
      </c>
      <c r="N166" s="24">
        <v>2411.489432480676</v>
      </c>
      <c r="O166" s="24">
        <v>2622.4113892782098</v>
      </c>
      <c r="P166" s="24">
        <v>2587.0436643695934</v>
      </c>
      <c r="Q166" s="24">
        <v>1224.3565274834352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25">
      <c r="A167" s="27" t="s">
        <v>620</v>
      </c>
      <c r="B167" s="26">
        <v>949.6</v>
      </c>
      <c r="C167" s="26">
        <v>974.71711746138647</v>
      </c>
      <c r="D167" s="26">
        <v>1143.5442842120046</v>
      </c>
      <c r="E167" s="26">
        <v>1357.6</v>
      </c>
      <c r="F167" s="26">
        <v>1593.0928532866035</v>
      </c>
      <c r="G167" s="26">
        <v>1479.3437089751787</v>
      </c>
      <c r="H167" s="26">
        <v>1554.9019744298553</v>
      </c>
      <c r="I167" s="26">
        <v>1358.7663734658718</v>
      </c>
      <c r="J167" s="26">
        <v>1417.4135743294321</v>
      </c>
      <c r="K167" s="26">
        <v>1488.4546134086804</v>
      </c>
      <c r="L167" s="26">
        <v>1230.8826407783818</v>
      </c>
      <c r="M167" s="26">
        <v>1305.8089130689661</v>
      </c>
      <c r="N167" s="26">
        <v>1508.1504424310076</v>
      </c>
      <c r="O167" s="26">
        <v>1743.5398990805527</v>
      </c>
      <c r="P167" s="26">
        <v>1677.3412515285213</v>
      </c>
      <c r="Q167" s="26">
        <v>751.81201344785438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25">
      <c r="A168" s="27" t="s">
        <v>622</v>
      </c>
      <c r="B168" s="24">
        <v>4.7346131710868606</v>
      </c>
      <c r="C168" s="24">
        <v>22.2</v>
      </c>
      <c r="D168" s="24">
        <v>29.024949245772891</v>
      </c>
      <c r="E168" s="24">
        <v>34.009319308085828</v>
      </c>
      <c r="F168" s="24">
        <v>31.752700725077435</v>
      </c>
      <c r="G168" s="24">
        <v>47.238758023319974</v>
      </c>
      <c r="H168" s="24">
        <v>64.911432198641833</v>
      </c>
      <c r="I168" s="24">
        <v>67.932906289964009</v>
      </c>
      <c r="J168" s="24">
        <v>67.741558712153989</v>
      </c>
      <c r="K168" s="24">
        <v>64.440340229978844</v>
      </c>
      <c r="L168" s="24">
        <v>60.352917355470389</v>
      </c>
      <c r="M168" s="24">
        <v>74.667424145771719</v>
      </c>
      <c r="N168" s="24">
        <v>72.584434991500288</v>
      </c>
      <c r="O168" s="24">
        <v>52.856979789236497</v>
      </c>
      <c r="P168" s="24">
        <v>62.375365352704591</v>
      </c>
      <c r="Q168" s="24">
        <v>30.853999499325795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25">
      <c r="A169" s="27" t="s">
        <v>624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25">
      <c r="A170" s="27" t="s">
        <v>641</v>
      </c>
      <c r="B170" s="24">
        <v>3373.5204918132727</v>
      </c>
      <c r="C170" s="24">
        <v>3384.2045170529727</v>
      </c>
      <c r="D170" s="24">
        <v>3926.9909219337637</v>
      </c>
      <c r="E170" s="24">
        <v>4404.3458465485173</v>
      </c>
      <c r="F170" s="24">
        <v>4151.4973372801724</v>
      </c>
      <c r="G170" s="24">
        <v>5594.7671566217405</v>
      </c>
      <c r="H170" s="24">
        <v>5283.4242067185942</v>
      </c>
      <c r="I170" s="24">
        <v>4069.1010288610528</v>
      </c>
      <c r="J170" s="24">
        <v>3428.7824538985351</v>
      </c>
      <c r="K170" s="24">
        <v>3168.5419209128963</v>
      </c>
      <c r="L170" s="24">
        <v>2998.2496392055227</v>
      </c>
      <c r="M170" s="24">
        <v>2857.9733859529751</v>
      </c>
      <c r="N170" s="24">
        <v>3257.8800182392833</v>
      </c>
      <c r="O170" s="24">
        <v>3401.8952693903889</v>
      </c>
      <c r="P170" s="24">
        <v>3141.0498587345978</v>
      </c>
      <c r="Q170" s="24">
        <v>928.11202504643347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25">
      <c r="A171" s="27" t="s">
        <v>642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38</v>
      </c>
      <c r="L171" s="26">
        <v>26.84</v>
      </c>
      <c r="M171" s="26">
        <v>10.41</v>
      </c>
      <c r="N171" s="26">
        <v>7.31</v>
      </c>
      <c r="O171" s="26">
        <v>8.16</v>
      </c>
      <c r="P171" s="26"/>
      <c r="Q171" s="26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25">
      <c r="A172" s="27" t="s">
        <v>654</v>
      </c>
      <c r="B172" s="24">
        <v>15169.049588570615</v>
      </c>
      <c r="C172" s="24">
        <v>16829.892892303757</v>
      </c>
      <c r="D172" s="24">
        <v>19866.19694905862</v>
      </c>
      <c r="E172" s="24">
        <v>20543.435316014486</v>
      </c>
      <c r="F172" s="24">
        <v>17145.895217991121</v>
      </c>
      <c r="G172" s="24">
        <v>16925.772963780655</v>
      </c>
      <c r="H172" s="24">
        <v>17386.825200730502</v>
      </c>
      <c r="I172" s="24">
        <v>15394.918249782913</v>
      </c>
      <c r="J172" s="24">
        <v>16432.573582754689</v>
      </c>
      <c r="K172" s="24">
        <v>17975.689063370024</v>
      </c>
      <c r="L172" s="24">
        <v>17429.019327812857</v>
      </c>
      <c r="M172" s="24">
        <v>18802.727545609167</v>
      </c>
      <c r="N172" s="24">
        <v>22346.298667348412</v>
      </c>
      <c r="O172" s="24">
        <v>26329.305727307732</v>
      </c>
      <c r="P172" s="24">
        <v>27857.943883901575</v>
      </c>
      <c r="Q172" s="24">
        <v>8741.5593827812536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25">
      <c r="A173" s="27" t="s">
        <v>655</v>
      </c>
      <c r="B173" s="26">
        <v>314.45999999999998</v>
      </c>
      <c r="C173" s="26">
        <v>373.1</v>
      </c>
      <c r="D173" s="26">
        <v>392.9</v>
      </c>
      <c r="E173" s="26">
        <v>428.4</v>
      </c>
      <c r="F173" s="26">
        <v>410.9</v>
      </c>
      <c r="G173" s="26">
        <v>452.63</v>
      </c>
      <c r="H173" s="26">
        <v>501.34</v>
      </c>
      <c r="I173" s="26">
        <v>710.4</v>
      </c>
      <c r="J173" s="26">
        <v>1188.1001076174</v>
      </c>
      <c r="K173" s="26">
        <v>1262.5270189181349</v>
      </c>
      <c r="L173" s="26">
        <v>1419.630003959074</v>
      </c>
      <c r="M173" s="26">
        <v>1541.7754462851017</v>
      </c>
      <c r="N173" s="26">
        <v>1598.8013001159829</v>
      </c>
      <c r="O173" s="26">
        <v>1660</v>
      </c>
      <c r="P173" s="26">
        <v>1638</v>
      </c>
      <c r="Q173" s="26">
        <v>448.80000307294836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25">
      <c r="A174" s="27" t="s">
        <v>658</v>
      </c>
      <c r="B174" s="24">
        <v>10.963607407407407</v>
      </c>
      <c r="C174" s="24">
        <v>13.529916296296294</v>
      </c>
      <c r="D174" s="24">
        <v>12.490600000000001</v>
      </c>
      <c r="E174" s="24">
        <v>14.507033333333332</v>
      </c>
      <c r="F174" s="24">
        <v>11.489497037037035</v>
      </c>
      <c r="G174" s="24">
        <v>13.018942592592591</v>
      </c>
      <c r="H174" s="24">
        <v>14.202691851851851</v>
      </c>
      <c r="I174" s="24">
        <v>14.907375555555554</v>
      </c>
      <c r="J174" s="24">
        <v>15.508607037037036</v>
      </c>
      <c r="K174" s="24">
        <v>38.627765179885102</v>
      </c>
      <c r="L174" s="24">
        <v>37.447932614210643</v>
      </c>
      <c r="M174" s="24">
        <v>37.482370761247687</v>
      </c>
      <c r="N174" s="24">
        <v>41.499972733745324</v>
      </c>
      <c r="O174" s="24">
        <v>40.635621956391034</v>
      </c>
      <c r="P174" s="24">
        <v>42.174131544976035</v>
      </c>
      <c r="Q174" s="24">
        <v>13.433028153063361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25">
      <c r="A175" s="27" t="s">
        <v>662</v>
      </c>
      <c r="B175" s="26">
        <v>38.921088888888889</v>
      </c>
      <c r="C175" s="26">
        <v>39.336666666666666</v>
      </c>
      <c r="D175" s="26">
        <v>42.269296296296289</v>
      </c>
      <c r="E175" s="26">
        <v>45.290248148148144</v>
      </c>
      <c r="F175" s="26">
        <v>46.73216296296296</v>
      </c>
      <c r="G175" s="26">
        <v>48.27598888888889</v>
      </c>
      <c r="H175" s="26">
        <v>47.931129629629623</v>
      </c>
      <c r="I175" s="26">
        <v>45.173459629629626</v>
      </c>
      <c r="J175" s="26">
        <v>46.076928888888887</v>
      </c>
      <c r="K175" s="26">
        <v>45.17467783025036</v>
      </c>
      <c r="L175" s="26">
        <v>46.471227542908082</v>
      </c>
      <c r="M175" s="26">
        <v>50.560528501921738</v>
      </c>
      <c r="N175" s="26">
        <v>54.358715331352684</v>
      </c>
      <c r="O175" s="26">
        <v>55.169851957662047</v>
      </c>
      <c r="P175" s="26">
        <v>61.475425191140864</v>
      </c>
      <c r="Q175" s="26">
        <v>18.774839180464941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25">
      <c r="A176" s="27" t="s">
        <v>666</v>
      </c>
      <c r="B176" s="24">
        <v>14.909999999999998</v>
      </c>
      <c r="C176" s="24">
        <v>15.714196296296295</v>
      </c>
      <c r="D176" s="24">
        <v>20.162166666666664</v>
      </c>
      <c r="E176" s="24">
        <v>17.60416</v>
      </c>
      <c r="F176" s="24">
        <v>14.412398888888887</v>
      </c>
      <c r="G176" s="24">
        <v>14.769654444444445</v>
      </c>
      <c r="H176" s="24">
        <v>13.122238148148147</v>
      </c>
      <c r="I176" s="24">
        <v>13.714195925925925</v>
      </c>
      <c r="J176" s="24">
        <v>14.238945555555555</v>
      </c>
      <c r="K176" s="24">
        <v>20.976879109629628</v>
      </c>
      <c r="L176" s="24">
        <v>23.325038025925924</v>
      </c>
      <c r="M176" s="24">
        <v>22.581187353777779</v>
      </c>
      <c r="N176" s="24">
        <v>24.295915894518519</v>
      </c>
      <c r="O176" s="24">
        <v>24.723235297328149</v>
      </c>
      <c r="P176" s="24">
        <v>25.132196719624389</v>
      </c>
      <c r="Q176" s="24">
        <v>8.6732563811435952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25">
      <c r="A177" s="27" t="s">
        <v>670</v>
      </c>
      <c r="B177" s="26">
        <v>667.46838593840505</v>
      </c>
      <c r="C177" s="26">
        <v>1414.1270202261301</v>
      </c>
      <c r="D177" s="26">
        <v>1476.794265807353</v>
      </c>
      <c r="E177" s="26">
        <v>1267.5327689050259</v>
      </c>
      <c r="F177" s="26">
        <v>868.2</v>
      </c>
      <c r="G177" s="26">
        <v>1126.5999999999999</v>
      </c>
      <c r="H177" s="26">
        <v>936.95999074175199</v>
      </c>
      <c r="I177" s="26">
        <v>699.26743175063098</v>
      </c>
      <c r="J177" s="26">
        <v>459.61688935933898</v>
      </c>
      <c r="K177" s="26">
        <v>438.71906269058002</v>
      </c>
      <c r="L177" s="26">
        <v>194.64239804248299</v>
      </c>
      <c r="M177" s="26">
        <v>202.90353079552332</v>
      </c>
      <c r="N177" s="26">
        <v>28.708055158818201</v>
      </c>
      <c r="O177" s="26">
        <v>13.18995023045299</v>
      </c>
      <c r="P177" s="26">
        <v>11.387182360548429</v>
      </c>
      <c r="Q177" s="26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25">
      <c r="A178" s="27" t="s">
        <v>673</v>
      </c>
      <c r="B178" s="24">
        <v>16.899999999999999</v>
      </c>
      <c r="C178" s="24">
        <v>18.3</v>
      </c>
      <c r="D178" s="24">
        <v>22</v>
      </c>
      <c r="E178" s="24">
        <v>30.3</v>
      </c>
      <c r="F178" s="24">
        <v>32</v>
      </c>
      <c r="G178" s="24">
        <v>39.200000000000003</v>
      </c>
      <c r="H178" s="24">
        <v>41.691561223137001</v>
      </c>
      <c r="I178" s="24">
        <v>50.77440266</v>
      </c>
      <c r="J178" s="24">
        <v>70.2341257458488</v>
      </c>
      <c r="K178" s="24">
        <v>87.205449605022508</v>
      </c>
      <c r="L178" s="24">
        <v>115.96566287920631</v>
      </c>
      <c r="M178" s="24">
        <v>110.74538857615092</v>
      </c>
      <c r="N178" s="24">
        <v>92.6</v>
      </c>
      <c r="O178" s="24">
        <v>93.884678286510095</v>
      </c>
      <c r="P178" s="24">
        <v>86.536916537123503</v>
      </c>
      <c r="Q178" s="24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25">
      <c r="A179" s="27" t="s">
        <v>676</v>
      </c>
      <c r="B179" s="26">
        <v>10013.651456750447</v>
      </c>
      <c r="C179" s="26">
        <v>9852.468654783519</v>
      </c>
      <c r="D179" s="26">
        <v>11821.485419092154</v>
      </c>
      <c r="E179" s="26">
        <v>12804.660183364062</v>
      </c>
      <c r="F179" s="26">
        <v>10551.623275206448</v>
      </c>
      <c r="G179" s="26">
        <v>12126.30472288045</v>
      </c>
      <c r="H179" s="26">
        <v>13998.1</v>
      </c>
      <c r="I179" s="26">
        <v>13953.547089875761</v>
      </c>
      <c r="J179" s="26">
        <v>14151.69712637221</v>
      </c>
      <c r="K179" s="26">
        <v>14505.459666962772</v>
      </c>
      <c r="L179" s="26">
        <v>13123.097325482022</v>
      </c>
      <c r="M179" s="26">
        <v>13506.766872262089</v>
      </c>
      <c r="N179" s="26">
        <v>15063.312793662502</v>
      </c>
      <c r="O179" s="26">
        <v>15703.617638221001</v>
      </c>
      <c r="P179" s="26">
        <v>14348.780986783382</v>
      </c>
      <c r="Q179" s="26">
        <v>6143.3541732490339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25">
      <c r="A180" s="27" t="s">
        <v>678</v>
      </c>
      <c r="B180" s="24">
        <v>9287.0138021389412</v>
      </c>
      <c r="C180" s="24">
        <v>9728.2915973440249</v>
      </c>
      <c r="D180" s="24">
        <v>10633.626974841964</v>
      </c>
      <c r="E180" s="24">
        <v>11464.304963902729</v>
      </c>
      <c r="F180" s="24">
        <v>11528.978458487363</v>
      </c>
      <c r="G180" s="24">
        <v>11804.923604032329</v>
      </c>
      <c r="H180" s="24">
        <v>14533.461110951517</v>
      </c>
      <c r="I180" s="24">
        <v>16017.773948539474</v>
      </c>
      <c r="J180" s="24">
        <v>17024.404472943013</v>
      </c>
      <c r="K180" s="24">
        <v>17780.532935059899</v>
      </c>
      <c r="L180" s="24">
        <v>17206.945286667444</v>
      </c>
      <c r="M180" s="24">
        <v>17618.57181693838</v>
      </c>
      <c r="N180" s="24">
        <v>19098.757322366182</v>
      </c>
      <c r="O180" s="24">
        <v>19054.406077406642</v>
      </c>
      <c r="P180" s="24">
        <v>18754.326695030715</v>
      </c>
      <c r="Q180" s="24">
        <v>9546.1932077964557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25">
      <c r="A181" s="27" t="s">
        <v>679</v>
      </c>
      <c r="B181" s="26">
        <v>550</v>
      </c>
      <c r="C181" s="26">
        <v>540</v>
      </c>
      <c r="D181" s="26">
        <v>645.12242000000003</v>
      </c>
      <c r="E181" s="26">
        <v>799.98525700000005</v>
      </c>
      <c r="F181" s="26">
        <v>882.40673000000004</v>
      </c>
      <c r="G181" s="26">
        <v>1509.77318639636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25">
      <c r="A182" s="27" t="s">
        <v>690</v>
      </c>
      <c r="B182" s="44">
        <v>8682</v>
      </c>
      <c r="C182" s="44">
        <v>8746</v>
      </c>
      <c r="D182" s="44">
        <v>9070</v>
      </c>
      <c r="E182" s="44">
        <v>9116</v>
      </c>
      <c r="F182" s="44">
        <v>7800</v>
      </c>
      <c r="G182" s="44">
        <v>9357</v>
      </c>
      <c r="H182" s="44">
        <v>10112</v>
      </c>
      <c r="I182" s="44">
        <v>10630</v>
      </c>
      <c r="J182" s="44">
        <v>12310</v>
      </c>
      <c r="K182" s="44">
        <v>13997</v>
      </c>
      <c r="L182" s="44">
        <v>15502</v>
      </c>
      <c r="M182" s="44">
        <v>16574</v>
      </c>
      <c r="N182" s="44">
        <v>18018</v>
      </c>
      <c r="O182" s="44">
        <v>19428</v>
      </c>
      <c r="P182" s="44">
        <v>20500</v>
      </c>
      <c r="Q182" s="44">
        <v>3150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25">
      <c r="A183" s="27" t="s">
        <v>707</v>
      </c>
      <c r="B183" s="26">
        <v>3.7490999999999999</v>
      </c>
      <c r="C183" s="26">
        <v>6.0049000000000001</v>
      </c>
      <c r="D183" s="26">
        <v>6.5736999999999997</v>
      </c>
      <c r="E183" s="26">
        <v>10.7629</v>
      </c>
      <c r="F183" s="26">
        <v>5.0094000000000003</v>
      </c>
      <c r="G183" s="26">
        <v>0</v>
      </c>
      <c r="H183" s="26">
        <v>3.0901079999999999</v>
      </c>
      <c r="I183" s="26">
        <v>3.8866990000000001</v>
      </c>
      <c r="J183" s="26">
        <v>2.34198</v>
      </c>
      <c r="K183" s="26">
        <v>0</v>
      </c>
      <c r="L183" s="26">
        <v>1.4160000000000001E-2</v>
      </c>
      <c r="M183" s="26">
        <v>3.5828600000000002</v>
      </c>
      <c r="N183" s="26">
        <v>4.1478223040350404</v>
      </c>
      <c r="O183" s="26">
        <v>10.19214</v>
      </c>
      <c r="P183" s="26">
        <v>5.14771</v>
      </c>
      <c r="Q183" s="26">
        <v>3.51891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25">
      <c r="A184" s="27" t="s">
        <v>709</v>
      </c>
      <c r="B184" s="24">
        <v>553.76743333333297</v>
      </c>
      <c r="C184" s="24">
        <v>534.46740311111103</v>
      </c>
      <c r="D184" s="24">
        <v>595.29852125322498</v>
      </c>
      <c r="E184" s="24">
        <v>720.70058297611104</v>
      </c>
      <c r="F184" s="24">
        <v>766.20279392016801</v>
      </c>
      <c r="G184" s="24">
        <v>830.4</v>
      </c>
      <c r="H184" s="24">
        <v>898.6</v>
      </c>
      <c r="I184" s="24">
        <v>967.02308128153209</v>
      </c>
      <c r="J184" s="24">
        <v>1033.9249265939191</v>
      </c>
      <c r="K184" s="24">
        <v>1101.5953510909651</v>
      </c>
      <c r="L184" s="24">
        <v>1195.2898472160562</v>
      </c>
      <c r="M184" s="24">
        <v>922.33270324809007</v>
      </c>
      <c r="N184" s="24">
        <v>808.92100000000005</v>
      </c>
      <c r="O184" s="24">
        <v>738.07100000000003</v>
      </c>
      <c r="P184" s="24">
        <v>651.10863907940791</v>
      </c>
      <c r="Q184" s="24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25">
      <c r="A185" s="27" t="s">
        <v>712</v>
      </c>
      <c r="B185" s="26">
        <v>3803.3</v>
      </c>
      <c r="C185" s="26">
        <v>4599.49</v>
      </c>
      <c r="D185" s="26">
        <v>5143.79</v>
      </c>
      <c r="E185" s="26">
        <v>5011.88</v>
      </c>
      <c r="F185" s="26">
        <v>4429.3200812448395</v>
      </c>
      <c r="G185" s="26">
        <v>5627.2401099943099</v>
      </c>
      <c r="H185" s="26">
        <v>5717.2812761991199</v>
      </c>
      <c r="I185" s="26">
        <v>6247.5460511405108</v>
      </c>
      <c r="J185" s="26">
        <v>6481.3543934374902</v>
      </c>
      <c r="K185" s="26">
        <v>7070.6297277690901</v>
      </c>
      <c r="L185" s="26">
        <v>7718.2109564540897</v>
      </c>
      <c r="M185" s="26">
        <v>9072.1943673908409</v>
      </c>
      <c r="N185" s="26">
        <v>10503.961255766109</v>
      </c>
      <c r="O185" s="26">
        <v>12083.259898027201</v>
      </c>
      <c r="P185" s="26">
        <v>12355.005585350669</v>
      </c>
      <c r="Q185" s="26">
        <v>2865.4163144003101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25">
      <c r="A186" s="27" t="s">
        <v>714</v>
      </c>
      <c r="B186" s="24"/>
      <c r="C186" s="24">
        <v>1.6458024899999999</v>
      </c>
      <c r="D186" s="24">
        <v>2.5986868199999997</v>
      </c>
      <c r="E186" s="24">
        <v>39.590671819999997</v>
      </c>
      <c r="F186" s="24">
        <v>58.12355278455</v>
      </c>
      <c r="G186" s="24">
        <v>51.589161289725993</v>
      </c>
      <c r="H186" s="24">
        <v>48.531822151</v>
      </c>
      <c r="I186" s="24">
        <v>72.519380646789998</v>
      </c>
      <c r="J186" s="24">
        <v>40.343148458442499</v>
      </c>
      <c r="K186" s="24">
        <v>65.513562651457505</v>
      </c>
      <c r="L186" s="24">
        <v>83.3</v>
      </c>
      <c r="M186" s="24">
        <v>102.1223</v>
      </c>
      <c r="N186" s="24">
        <v>121.20169603122001</v>
      </c>
      <c r="O186" s="24">
        <v>115.0608766244525</v>
      </c>
      <c r="P186" s="24">
        <v>92.266807413558098</v>
      </c>
      <c r="Q186" s="24">
        <v>53.889021613001098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25">
      <c r="A187" s="27" t="s">
        <v>717</v>
      </c>
      <c r="B187" s="26">
        <v>7.7252449435434087</v>
      </c>
      <c r="C187" s="26">
        <v>5.3538721431614578</v>
      </c>
      <c r="D187" s="26">
        <v>16.724688819421988</v>
      </c>
      <c r="E187" s="26">
        <v>19.098652934281528</v>
      </c>
      <c r="F187" s="26">
        <v>47.133978277873034</v>
      </c>
      <c r="G187" s="26">
        <v>45.99083242753224</v>
      </c>
      <c r="H187" s="26">
        <v>57.5</v>
      </c>
      <c r="I187" s="26">
        <v>33.536024744768184</v>
      </c>
      <c r="J187" s="26">
        <v>45.221256235556332</v>
      </c>
      <c r="K187" s="26">
        <v>40.952658475949114</v>
      </c>
      <c r="L187" s="26">
        <v>37.334037893380525</v>
      </c>
      <c r="M187" s="26">
        <v>38.401440297399247</v>
      </c>
      <c r="N187" s="26">
        <v>38.673092298904479</v>
      </c>
      <c r="O187" s="26">
        <v>41.799598771326245</v>
      </c>
      <c r="P187" s="26"/>
      <c r="Q187" s="26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25">
      <c r="A188" s="27" t="s">
        <v>721</v>
      </c>
      <c r="B188" s="24">
        <v>5.1759962046873644</v>
      </c>
      <c r="C188" s="24">
        <v>3.9620536873764278</v>
      </c>
      <c r="D188" s="24">
        <v>11.030839095273951</v>
      </c>
      <c r="E188" s="24">
        <v>9.9479733156619599</v>
      </c>
      <c r="F188" s="24">
        <v>7.1319903125529178</v>
      </c>
      <c r="G188" s="24">
        <v>7.7106745887186703</v>
      </c>
      <c r="H188" s="24">
        <v>11.8</v>
      </c>
      <c r="I188" s="24">
        <v>14.224320463668747</v>
      </c>
      <c r="J188" s="24">
        <v>17.918876375857938</v>
      </c>
      <c r="K188" s="24">
        <v>20.684993776939262</v>
      </c>
      <c r="L188" s="24">
        <v>11.998028434602739</v>
      </c>
      <c r="M188" s="24">
        <v>20.486094939120463</v>
      </c>
      <c r="N188" s="24">
        <v>34.288333770761994</v>
      </c>
      <c r="O188" s="24">
        <v>35.775271334028822</v>
      </c>
      <c r="P188" s="24">
        <v>39.296922976631301</v>
      </c>
      <c r="Q188" s="24">
        <v>31.64588413727687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25">
      <c r="A189" s="27" t="s">
        <v>723</v>
      </c>
      <c r="B189" s="26">
        <v>180</v>
      </c>
      <c r="C189" s="26">
        <v>92.8</v>
      </c>
      <c r="D189" s="26">
        <v>93.7</v>
      </c>
      <c r="E189" s="26">
        <v>75.3</v>
      </c>
      <c r="F189" s="26">
        <v>105.2</v>
      </c>
      <c r="G189" s="26">
        <v>70.599999999999994</v>
      </c>
      <c r="H189" s="26">
        <v>149.9</v>
      </c>
      <c r="I189" s="26">
        <v>195.59555542105002</v>
      </c>
      <c r="J189" s="26">
        <v>88.863929069653096</v>
      </c>
      <c r="K189" s="26">
        <v>123.67542149552099</v>
      </c>
      <c r="L189" s="26">
        <v>206.97458183202002</v>
      </c>
      <c r="M189" s="26">
        <v>187.39612605502532</v>
      </c>
      <c r="N189" s="26">
        <v>96.510950826385795</v>
      </c>
      <c r="O189" s="26">
        <v>97.766495588328596</v>
      </c>
      <c r="P189" s="26">
        <v>86.156336642690306</v>
      </c>
      <c r="Q189" s="26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25">
      <c r="A190" s="27" t="s">
        <v>726</v>
      </c>
      <c r="B190" s="24">
        <v>373.8149680137717</v>
      </c>
      <c r="C190" s="24">
        <v>409.98478616104131</v>
      </c>
      <c r="D190" s="24">
        <v>437.11426025767042</v>
      </c>
      <c r="E190" s="24">
        <v>458.3076891861719</v>
      </c>
      <c r="F190" s="24">
        <v>415.02656866193928</v>
      </c>
      <c r="G190" s="24">
        <v>547.22649154673741</v>
      </c>
      <c r="H190" s="24">
        <v>606.55640664401631</v>
      </c>
      <c r="I190" s="24">
        <v>593.06289915540322</v>
      </c>
      <c r="J190" s="24">
        <v>675.34199498356202</v>
      </c>
      <c r="K190" s="24">
        <v>680.93127365367343</v>
      </c>
      <c r="L190" s="24">
        <v>695.54578474479069</v>
      </c>
      <c r="M190" s="24">
        <v>748.77795192501787</v>
      </c>
      <c r="N190" s="24">
        <v>795.35426805955956</v>
      </c>
      <c r="O190" s="24">
        <v>864.26718384001106</v>
      </c>
      <c r="P190" s="24">
        <v>797.90533095543799</v>
      </c>
      <c r="Q190" s="24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25">
      <c r="A191" s="27" t="s">
        <v>728</v>
      </c>
      <c r="B191" s="26">
        <v>3104</v>
      </c>
      <c r="C191" s="26">
        <v>2989</v>
      </c>
      <c r="D191" s="26">
        <v>3649</v>
      </c>
      <c r="E191" s="26">
        <v>3824</v>
      </c>
      <c r="F191" s="26">
        <v>4575</v>
      </c>
      <c r="G191" s="26">
        <v>5194</v>
      </c>
      <c r="H191" s="26">
        <v>4883</v>
      </c>
      <c r="I191" s="26">
        <v>4094</v>
      </c>
      <c r="J191" s="26">
        <v>4817</v>
      </c>
      <c r="K191" s="26">
        <v>5072</v>
      </c>
      <c r="L191" s="26">
        <v>5368</v>
      </c>
      <c r="M191" s="26">
        <v>4783</v>
      </c>
      <c r="N191" s="26">
        <v>4823</v>
      </c>
      <c r="O191" s="26">
        <v>4595</v>
      </c>
      <c r="P191" s="26">
        <v>4110</v>
      </c>
      <c r="Q191" s="26">
        <v>1040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25">
      <c r="A192" s="27" t="s">
        <v>730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4.25" customHeight="1" x14ac:dyDescent="0.25">
      <c r="A193" s="27" t="s">
        <v>747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4.5</v>
      </c>
      <c r="L193" s="26">
        <v>4.4835000000000003</v>
      </c>
      <c r="M193" s="26">
        <v>4.4835000000000003</v>
      </c>
      <c r="N193" s="26">
        <v>4.1585000000000001</v>
      </c>
      <c r="O193" s="26">
        <v>4.1585000000000001</v>
      </c>
      <c r="P193" s="26"/>
      <c r="Q193" s="26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4.25" customHeight="1" x14ac:dyDescent="0.25">
      <c r="A194" s="27" t="s">
        <v>760</v>
      </c>
      <c r="B194" s="24">
        <v>4.0405404717418305</v>
      </c>
      <c r="C194" s="24">
        <v>4.9611203801782651</v>
      </c>
      <c r="D194" s="24">
        <v>5.8880594775630763</v>
      </c>
      <c r="E194" s="24">
        <v>7.2250902060234479</v>
      </c>
      <c r="F194" s="24">
        <v>6.2801686172258897</v>
      </c>
      <c r="G194" s="24">
        <v>7.4081832560758611</v>
      </c>
      <c r="H194" s="24">
        <v>9.6529442460714332</v>
      </c>
      <c r="I194" s="24">
        <v>9.4993346183638074</v>
      </c>
      <c r="J194" s="24">
        <v>4.5570037799217973</v>
      </c>
      <c r="K194" s="24">
        <v>5.0755656185473184</v>
      </c>
      <c r="L194" s="24">
        <v>6.3933601011430836</v>
      </c>
      <c r="M194" s="24">
        <v>7.7618239076701929</v>
      </c>
      <c r="N194" s="24">
        <v>6.2564058009485848</v>
      </c>
      <c r="O194" s="24">
        <v>7.0453001154454462</v>
      </c>
      <c r="P194" s="24">
        <v>6.2645056508415324</v>
      </c>
      <c r="Q194" s="24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4.25" customHeight="1" x14ac:dyDescent="0.25">
      <c r="A195" s="27" t="s">
        <v>762</v>
      </c>
      <c r="B195" s="26">
        <v>124.42199538626801</v>
      </c>
      <c r="C195" s="26">
        <v>122.9227787508875</v>
      </c>
      <c r="D195" s="26">
        <v>131.9834710621256</v>
      </c>
      <c r="E195" s="26">
        <v>155.54278969720301</v>
      </c>
      <c r="F195" s="26">
        <v>191.51198539749461</v>
      </c>
      <c r="G195" s="26">
        <v>319.96501270614397</v>
      </c>
      <c r="H195" s="26">
        <v>404.65601645612503</v>
      </c>
      <c r="I195" s="26">
        <v>484.19575526509601</v>
      </c>
      <c r="J195" s="26">
        <v>207.74904000000001</v>
      </c>
      <c r="K195" s="26">
        <v>188.70213000000001</v>
      </c>
      <c r="L195" s="26">
        <v>185.62667999999999</v>
      </c>
      <c r="M195" s="26">
        <v>208.47244499999999</v>
      </c>
      <c r="N195" s="26">
        <v>213.95099999999999</v>
      </c>
      <c r="O195" s="26">
        <v>186.68323766781742</v>
      </c>
      <c r="P195" s="26">
        <v>196.20353985467381</v>
      </c>
      <c r="Q195" s="26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4.25" customHeight="1" x14ac:dyDescent="0.25">
      <c r="A196" s="27" t="s">
        <v>764</v>
      </c>
      <c r="B196" s="24">
        <v>2805</v>
      </c>
      <c r="C196" s="24">
        <v>2834</v>
      </c>
      <c r="D196" s="24">
        <v>3569</v>
      </c>
      <c r="E196" s="24">
        <v>4023</v>
      </c>
      <c r="F196" s="24">
        <v>3330</v>
      </c>
      <c r="G196" s="24">
        <v>3742</v>
      </c>
      <c r="H196" s="24">
        <v>4461</v>
      </c>
      <c r="I196" s="24">
        <v>5104</v>
      </c>
      <c r="J196" s="24">
        <v>5763</v>
      </c>
      <c r="K196" s="24">
        <v>5061</v>
      </c>
      <c r="L196" s="24">
        <v>5101</v>
      </c>
      <c r="M196" s="24">
        <v>5970</v>
      </c>
      <c r="N196" s="24">
        <v>7121</v>
      </c>
      <c r="O196" s="24">
        <v>7899</v>
      </c>
      <c r="P196" s="24">
        <v>8517</v>
      </c>
      <c r="Q196" s="24">
        <v>4638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4.25" customHeight="1" x14ac:dyDescent="0.25">
      <c r="A197" s="27" t="s">
        <v>765</v>
      </c>
      <c r="B197" s="26">
        <v>65797.672600641323</v>
      </c>
      <c r="C197" s="26">
        <v>69017.589468601072</v>
      </c>
      <c r="D197" s="26">
        <v>79462.802021015639</v>
      </c>
      <c r="E197" s="26">
        <v>77739.362184018712</v>
      </c>
      <c r="F197" s="26">
        <v>60554.102567772905</v>
      </c>
      <c r="G197" s="26">
        <v>60353.460555243051</v>
      </c>
      <c r="H197" s="26">
        <v>60445.881752618472</v>
      </c>
      <c r="I197" s="26">
        <v>61168.710424627992</v>
      </c>
      <c r="J197" s="26">
        <v>60427.366648792799</v>
      </c>
      <c r="K197" s="26">
        <v>67131.932111705144</v>
      </c>
      <c r="L197" s="26">
        <v>68394.562916016803</v>
      </c>
      <c r="M197" s="26">
        <v>67108.136575105382</v>
      </c>
      <c r="N197" s="26">
        <v>66638.911268036609</v>
      </c>
      <c r="O197" s="26">
        <v>70728.57660417947</v>
      </c>
      <c r="P197" s="26">
        <v>71514.495434018376</v>
      </c>
      <c r="Q197" s="26">
        <v>21697.907896384262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4.25" customHeight="1" x14ac:dyDescent="0.25">
      <c r="A198" s="27" t="s">
        <v>766</v>
      </c>
      <c r="B198" s="24">
        <v>74111</v>
      </c>
      <c r="C198" s="24">
        <v>78374</v>
      </c>
      <c r="D198" s="24">
        <v>82605</v>
      </c>
      <c r="E198" s="24">
        <v>84318</v>
      </c>
      <c r="F198" s="24">
        <v>82510</v>
      </c>
      <c r="G198" s="24">
        <v>85165</v>
      </c>
      <c r="H198" s="24">
        <v>86623</v>
      </c>
      <c r="I198" s="24">
        <v>90340</v>
      </c>
      <c r="J198" s="24">
        <v>91117</v>
      </c>
      <c r="K198" s="24">
        <v>96248</v>
      </c>
      <c r="L198" s="24">
        <v>102666</v>
      </c>
      <c r="M198" s="24">
        <v>109156</v>
      </c>
      <c r="N198" s="24">
        <v>117971</v>
      </c>
      <c r="O198" s="24">
        <v>126009</v>
      </c>
      <c r="P198" s="24">
        <v>134594</v>
      </c>
      <c r="Q198" s="24">
        <v>35780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4.25" customHeight="1" x14ac:dyDescent="0.25">
      <c r="A199" s="27" t="s">
        <v>767</v>
      </c>
      <c r="B199" s="26">
        <v>251.68053699999999</v>
      </c>
      <c r="C199" s="26">
        <v>213.22500400000001</v>
      </c>
      <c r="D199" s="26">
        <v>239.30922200000001</v>
      </c>
      <c r="E199" s="26">
        <v>357.52016600000002</v>
      </c>
      <c r="F199" s="26">
        <v>336.08346799999998</v>
      </c>
      <c r="G199" s="26">
        <v>418.96419800000001</v>
      </c>
      <c r="H199" s="26">
        <v>643.668815</v>
      </c>
      <c r="I199" s="26">
        <v>878.1</v>
      </c>
      <c r="J199" s="26">
        <v>1293.7312957102361</v>
      </c>
      <c r="K199" s="26">
        <v>1310.9796342365401</v>
      </c>
      <c r="L199" s="26">
        <v>1158.2964737373318</v>
      </c>
      <c r="M199" s="26">
        <v>854.91008853133803</v>
      </c>
      <c r="N199" s="26">
        <v>996.46739555108798</v>
      </c>
      <c r="O199" s="26">
        <v>1033.2061845477099</v>
      </c>
      <c r="P199" s="26">
        <v>1210.3456698756718</v>
      </c>
      <c r="Q199" s="26">
        <v>340.74281878032167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4.25" customHeight="1" x14ac:dyDescent="0.25">
      <c r="A200" s="27" t="s">
        <v>769</v>
      </c>
      <c r="B200" s="24"/>
      <c r="C200" s="24"/>
      <c r="D200" s="24"/>
      <c r="E200" s="24"/>
      <c r="F200" s="24"/>
      <c r="G200" s="24">
        <v>1033.6272443246269</v>
      </c>
      <c r="H200" s="24">
        <v>1425.3750120954498</v>
      </c>
      <c r="I200" s="24">
        <v>1644.031856684546</v>
      </c>
      <c r="J200" s="24">
        <v>1508.6466011038799</v>
      </c>
      <c r="K200" s="24">
        <v>1114.474856842904</v>
      </c>
      <c r="L200" s="24">
        <v>1593.9524590347428</v>
      </c>
      <c r="M200" s="24">
        <v>1381.8</v>
      </c>
      <c r="N200" s="24">
        <v>1631.4308619071321</v>
      </c>
      <c r="O200" s="24">
        <v>2243.1374164941203</v>
      </c>
      <c r="P200" s="24">
        <v>2313.0049749530049</v>
      </c>
      <c r="Q200" s="24">
        <v>888.18679116241594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4.25" customHeight="1" x14ac:dyDescent="0.25">
      <c r="A201" s="27" t="s">
        <v>776</v>
      </c>
      <c r="B201" s="26">
        <v>11.187842190679387</v>
      </c>
      <c r="C201" s="26">
        <v>8.5453156416448586</v>
      </c>
      <c r="D201" s="26">
        <v>10.621247735911439</v>
      </c>
      <c r="E201" s="26">
        <v>28.662229978402266</v>
      </c>
      <c r="F201" s="26">
        <v>24.484084223497288</v>
      </c>
      <c r="G201" s="26">
        <v>29.8</v>
      </c>
      <c r="H201" s="26">
        <v>35.217851186898528</v>
      </c>
      <c r="I201" s="26">
        <v>37.077835676408057</v>
      </c>
      <c r="J201" s="26">
        <v>41.280971704648884</v>
      </c>
      <c r="K201" s="26">
        <v>36.772461548047986</v>
      </c>
      <c r="L201" s="26">
        <v>30.034421344781556</v>
      </c>
      <c r="M201" s="26">
        <v>24.697059485504941</v>
      </c>
      <c r="N201" s="26">
        <v>16.325367268210133</v>
      </c>
      <c r="O201" s="26">
        <v>17.052146066646866</v>
      </c>
      <c r="P201" s="26">
        <v>26.225744124083114</v>
      </c>
      <c r="Q201" s="26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4.25" customHeight="1" x14ac:dyDescent="0.25">
      <c r="A202" s="27" t="s">
        <v>779</v>
      </c>
      <c r="B202" s="24">
        <v>1276</v>
      </c>
      <c r="C202" s="24">
        <v>1229</v>
      </c>
      <c r="D202" s="24">
        <v>1542</v>
      </c>
      <c r="E202" s="24">
        <v>1810</v>
      </c>
      <c r="F202" s="24">
        <v>1895</v>
      </c>
      <c r="G202" s="24">
        <v>2013</v>
      </c>
      <c r="H202" s="24">
        <v>2584</v>
      </c>
      <c r="I202" s="24">
        <v>2637</v>
      </c>
      <c r="J202" s="24">
        <v>3230</v>
      </c>
      <c r="K202" s="24">
        <v>2428</v>
      </c>
      <c r="L202" s="24">
        <v>2101</v>
      </c>
      <c r="M202" s="24">
        <v>1812</v>
      </c>
      <c r="N202" s="24"/>
      <c r="O202" s="24"/>
      <c r="P202" s="24"/>
      <c r="Q202" s="24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4.25" customHeight="1" x14ac:dyDescent="0.25">
      <c r="A203" s="27" t="s">
        <v>785</v>
      </c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4.25" customHeight="1" x14ac:dyDescent="0.25">
      <c r="A204" s="27" t="s">
        <v>788</v>
      </c>
      <c r="B204" s="24">
        <v>213.73634807003998</v>
      </c>
      <c r="C204" s="24">
        <v>208.434853348811</v>
      </c>
      <c r="D204" s="24">
        <v>384.10074448123999</v>
      </c>
      <c r="E204" s="24">
        <v>466.77537750417696</v>
      </c>
      <c r="F204" s="24">
        <v>471.34344936562297</v>
      </c>
      <c r="G204" s="24">
        <v>514.63005905129899</v>
      </c>
      <c r="H204" s="24">
        <v>594.70625588873008</v>
      </c>
      <c r="I204" s="24">
        <v>642.45191943826001</v>
      </c>
      <c r="J204" s="24">
        <v>624.75905019681898</v>
      </c>
      <c r="K204" s="24">
        <v>507.405516831037</v>
      </c>
      <c r="L204" s="24">
        <v>596.22284492167398</v>
      </c>
      <c r="M204" s="24">
        <v>606.35836201370705</v>
      </c>
      <c r="N204" s="24">
        <v>792.43710250049492</v>
      </c>
      <c r="O204" s="24">
        <v>805.50980214311801</v>
      </c>
      <c r="P204" s="24">
        <v>845.74258234405693</v>
      </c>
      <c r="Q204" s="24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4.25" customHeight="1" x14ac:dyDescent="0.25">
      <c r="A205" s="27" t="s">
        <v>824</v>
      </c>
      <c r="B205" s="26">
        <v>167.16242299999999</v>
      </c>
      <c r="C205" s="26">
        <v>162.15</v>
      </c>
      <c r="D205" s="26">
        <v>183.59</v>
      </c>
      <c r="E205" s="26">
        <v>182.55</v>
      </c>
      <c r="F205" s="26">
        <v>214.09</v>
      </c>
      <c r="G205" s="26">
        <v>182.8</v>
      </c>
      <c r="H205" s="26">
        <v>182.1</v>
      </c>
      <c r="I205" s="26">
        <v>72.627522038419698</v>
      </c>
      <c r="J205" s="26">
        <v>86.0052868171245</v>
      </c>
      <c r="K205" s="26">
        <v>76.625603065721904</v>
      </c>
      <c r="L205" s="26">
        <v>72.363298685395108</v>
      </c>
      <c r="M205" s="26">
        <v>48.881299282429723</v>
      </c>
      <c r="N205" s="26"/>
      <c r="O205" s="26"/>
      <c r="P205" s="26"/>
      <c r="Q205" s="26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4.25" customHeight="1" x14ac:dyDescent="0.25">
      <c r="A206" s="27" t="s">
        <v>846</v>
      </c>
      <c r="B206" s="26">
        <v>56.6</v>
      </c>
      <c r="C206" s="26">
        <v>63.308565817916708</v>
      </c>
      <c r="D206" s="26">
        <v>72.716103969696192</v>
      </c>
      <c r="E206" s="26">
        <v>117.64988302149969</v>
      </c>
      <c r="F206" s="26">
        <v>95.811742384490799</v>
      </c>
      <c r="G206" s="26">
        <v>104.50897613856371</v>
      </c>
      <c r="H206" s="26">
        <v>110.93918716791678</v>
      </c>
      <c r="I206" s="26">
        <v>164.99891744579929</v>
      </c>
      <c r="J206" s="26">
        <v>209.65606902851931</v>
      </c>
      <c r="K206" s="26">
        <v>222.23545521226001</v>
      </c>
      <c r="L206" s="26">
        <v>234.4584052489343</v>
      </c>
      <c r="M206" s="26">
        <v>247.35361753762558</v>
      </c>
      <c r="N206" s="26">
        <v>223.28782832621818</v>
      </c>
      <c r="O206" s="26">
        <v>279.29277819217003</v>
      </c>
      <c r="P206" s="26">
        <v>298.40194935669001</v>
      </c>
      <c r="Q206" s="26">
        <v>233.92820076302166</v>
      </c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5">
      <c r="A207" s="25" t="s">
        <v>848</v>
      </c>
      <c r="B207" s="24"/>
      <c r="C207" s="24"/>
      <c r="D207" s="24"/>
      <c r="E207" s="24"/>
      <c r="F207" s="24">
        <v>110.4</v>
      </c>
      <c r="G207" s="24">
        <v>130.56589059360002</v>
      </c>
      <c r="H207" s="24">
        <v>227.98207395199998</v>
      </c>
      <c r="I207" s="24">
        <v>272.21710409799999</v>
      </c>
      <c r="J207" s="24">
        <v>337.43707139999998</v>
      </c>
      <c r="K207" s="24">
        <v>342.12375155810997</v>
      </c>
      <c r="L207" s="24">
        <v>476.23730319999999</v>
      </c>
      <c r="M207" s="24">
        <v>326.85412456</v>
      </c>
      <c r="N207" s="24">
        <v>314.597997174</v>
      </c>
      <c r="O207" s="24"/>
      <c r="P207" s="24"/>
      <c r="Q207" s="24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3.5" customHeight="1" x14ac:dyDescent="0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25">
      <c r="A209" s="59" t="s">
        <v>857</v>
      </c>
      <c r="B209" s="59"/>
      <c r="C209" s="59"/>
      <c r="D209" s="59"/>
      <c r="E209" s="59"/>
      <c r="F209" s="59"/>
      <c r="G209" s="59"/>
      <c r="H209" s="59"/>
      <c r="I209" s="59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25">
      <c r="A210" s="21" t="s">
        <v>858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25">
      <c r="A211" s="59" t="s">
        <v>859</v>
      </c>
      <c r="B211" s="59"/>
      <c r="C211" s="59"/>
      <c r="D211" s="59"/>
      <c r="E211" s="59"/>
      <c r="F211" s="59"/>
      <c r="G211" s="59"/>
      <c r="H211" s="59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25">
      <c r="A212" s="64" t="s">
        <v>860</v>
      </c>
      <c r="B212" s="64"/>
      <c r="C212" s="64"/>
      <c r="D212" s="64"/>
      <c r="E212" s="64"/>
      <c r="F212" s="64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25">
      <c r="A213" s="59" t="s">
        <v>878</v>
      </c>
      <c r="B213" s="59"/>
      <c r="C213" s="59"/>
      <c r="D213" s="59"/>
      <c r="E213" s="5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5" customHeight="1" x14ac:dyDescent="0.25">
      <c r="A214" s="20" t="s">
        <v>881</v>
      </c>
      <c r="B214" s="36">
        <f>Trav_cr!B215</f>
        <v>680.42038971650481</v>
      </c>
      <c r="C214" s="36">
        <f>Trav_cr!C215</f>
        <v>735.1286581508482</v>
      </c>
      <c r="D214" s="36">
        <f>Trav_cr!D215</f>
        <v>848.15632384901289</v>
      </c>
      <c r="E214" s="36">
        <f>Trav_cr!E215</f>
        <v>936.35835784510425</v>
      </c>
      <c r="F214" s="36">
        <f>Trav_cr!F215</f>
        <v>858.76160138143484</v>
      </c>
      <c r="G214" s="36">
        <f>Trav_cr!G215</f>
        <v>930.02305262133098</v>
      </c>
      <c r="H214" s="36">
        <f>Trav_cr!H215</f>
        <v>1046.3319638113342</v>
      </c>
      <c r="I214" s="36">
        <f>Trav_cr!I215</f>
        <v>1081.4388137794954</v>
      </c>
      <c r="J214" s="36">
        <f>Trav_cr!J215</f>
        <v>1167.3642180498364</v>
      </c>
      <c r="K214" s="36">
        <f>Trav_cr!K215</f>
        <v>1219.1519473469325</v>
      </c>
      <c r="L214" s="36">
        <f>Trav_cr!L215</f>
        <v>1169.8709204257905</v>
      </c>
      <c r="M214" s="36">
        <f>Trav_cr!M215</f>
        <v>1195.9669915614604</v>
      </c>
      <c r="N214" s="36">
        <f>Trav_cr!N215</f>
        <v>1285.9169455733447</v>
      </c>
      <c r="O214" s="36">
        <f>Trav_cr!O215</f>
        <v>1391.1834472645942</v>
      </c>
      <c r="P214" s="36">
        <f>Trav_cr!P215</f>
        <v>1401.2046774024843</v>
      </c>
      <c r="Q214" s="36">
        <f>Trav_cr!Q215</f>
        <v>483.92099207441919</v>
      </c>
    </row>
    <row r="215" spans="1:33" ht="14.5" customHeight="1" x14ac:dyDescent="0.25">
      <c r="A215" s="20" t="s">
        <v>880</v>
      </c>
      <c r="B215" s="36">
        <f t="shared" ref="B215:Q215" si="0">(SUM(B6:B207)-B68)/1000</f>
        <v>638.91531073803822</v>
      </c>
      <c r="C215" s="36">
        <f t="shared" si="0"/>
        <v>670.71624291471744</v>
      </c>
      <c r="D215" s="36">
        <f t="shared" si="0"/>
        <v>776.02338403457645</v>
      </c>
      <c r="E215" s="36">
        <f t="shared" si="0"/>
        <v>850.49326966799595</v>
      </c>
      <c r="F215" s="36">
        <f t="shared" si="0"/>
        <v>780.91195782240368</v>
      </c>
      <c r="G215" s="36">
        <f t="shared" si="0"/>
        <v>841.73731896354366</v>
      </c>
      <c r="H215" s="36">
        <f t="shared" si="0"/>
        <v>931.18249419234883</v>
      </c>
      <c r="I215" s="36">
        <f t="shared" si="0"/>
        <v>982.18950976439589</v>
      </c>
      <c r="J215" s="36">
        <f t="shared" si="0"/>
        <v>1056.8578125053989</v>
      </c>
      <c r="K215" s="36">
        <f t="shared" si="0"/>
        <v>1209.6598307193169</v>
      </c>
      <c r="L215" s="36">
        <f t="shared" si="0"/>
        <v>1152.4337373119733</v>
      </c>
      <c r="M215" s="36">
        <f t="shared" si="0"/>
        <v>1164.9790595575296</v>
      </c>
      <c r="N215" s="36">
        <f t="shared" si="0"/>
        <v>1261.3122108101074</v>
      </c>
      <c r="O215" s="36">
        <f t="shared" si="0"/>
        <v>1354.4950985087899</v>
      </c>
      <c r="P215" s="36">
        <f t="shared" si="0"/>
        <v>1349.2317140259711</v>
      </c>
      <c r="Q215" s="36">
        <f t="shared" si="0"/>
        <v>510.29400148560961</v>
      </c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D2FC-72EB-439E-A18B-823422250288}">
  <dimension ref="A1:AG213"/>
  <sheetViews>
    <sheetView showGridLines="0" workbookViewId="0">
      <pane xSplit="1" ySplit="5" topLeftCell="F77" activePane="bottomRight" state="frozen"/>
      <selection pane="topRight"/>
      <selection pane="bottomLeft"/>
      <selection pane="bottomRight" activeCell="Q146" sqref="Q146"/>
    </sheetView>
  </sheetViews>
  <sheetFormatPr defaultColWidth="10.1796875" defaultRowHeight="14.5" customHeight="1" x14ac:dyDescent="0.25"/>
  <cols>
    <col min="1" max="1" width="34" style="20" customWidth="1"/>
    <col min="2" max="3" width="10.81640625" style="20" customWidth="1"/>
    <col min="4" max="4" width="10" style="20" customWidth="1"/>
    <col min="5" max="5" width="11.7265625" style="20" customWidth="1"/>
    <col min="6" max="6" width="10" style="20" customWidth="1"/>
    <col min="7" max="7" width="10.81640625" style="20" customWidth="1"/>
    <col min="8" max="8" width="10.26953125" style="20" customWidth="1"/>
    <col min="9" max="10" width="10" style="20" customWidth="1"/>
    <col min="11" max="11" width="10.81640625" style="20" customWidth="1"/>
    <col min="12" max="13" width="10" style="20" customWidth="1"/>
    <col min="14" max="16" width="9.7265625" style="20" customWidth="1"/>
    <col min="17" max="17" width="10.26953125" style="20" customWidth="1"/>
    <col min="18" max="18" width="9.453125" style="20" customWidth="1"/>
    <col min="19" max="21" width="10.26953125" style="20" customWidth="1"/>
    <col min="22" max="22" width="9.453125" style="20" customWidth="1"/>
    <col min="23" max="25" width="10.26953125" style="20" customWidth="1"/>
    <col min="26" max="28" width="11.54296875" style="20" customWidth="1"/>
    <col min="29" max="29" width="10.26953125" style="20" customWidth="1"/>
    <col min="30" max="33" width="11.54296875" style="20" customWidth="1"/>
    <col min="34" max="16384" width="10.1796875" style="20"/>
  </cols>
  <sheetData>
    <row r="1" spans="1:33" ht="19.5" customHeight="1" x14ac:dyDescent="0.25">
      <c r="A1" s="58" t="s">
        <v>1399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25">
      <c r="A6" s="28" t="s">
        <v>19</v>
      </c>
      <c r="B6" s="26"/>
      <c r="C6" s="26"/>
      <c r="D6" s="26"/>
      <c r="E6" s="26">
        <v>-2.1</v>
      </c>
      <c r="F6" s="26">
        <v>-35.470045595184281</v>
      </c>
      <c r="G6" s="26">
        <v>27.931206519324398</v>
      </c>
      <c r="H6" s="26">
        <v>-19.413354229751931</v>
      </c>
      <c r="I6" s="26">
        <v>31.495312311445481</v>
      </c>
      <c r="J6" s="26">
        <v>71.736629897057099</v>
      </c>
      <c r="K6" s="26">
        <v>-2.3705538388997298</v>
      </c>
      <c r="L6" s="26">
        <v>179.96604003546599</v>
      </c>
      <c r="M6" s="26">
        <v>179.55001789463</v>
      </c>
      <c r="N6" s="26">
        <v>248.31750898573981</v>
      </c>
      <c r="O6" s="26">
        <v>190.7339099277828</v>
      </c>
      <c r="P6" s="26">
        <v>306.90471861495911</v>
      </c>
      <c r="Q6" s="26">
        <v>189.07375192365848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25">
      <c r="A7" s="27" t="s">
        <v>24</v>
      </c>
      <c r="B7" s="24">
        <v>174.05871193872349</v>
      </c>
      <c r="C7" s="24">
        <v>263.02119467588199</v>
      </c>
      <c r="D7" s="24">
        <v>297.32</v>
      </c>
      <c r="E7" s="24">
        <v>54.8</v>
      </c>
      <c r="F7" s="24">
        <v>-192.36935173799759</v>
      </c>
      <c r="G7" s="24">
        <v>-119.70745737085137</v>
      </c>
      <c r="H7" s="24">
        <v>3.1159748321835528</v>
      </c>
      <c r="I7" s="24">
        <v>-91.061111067928408</v>
      </c>
      <c r="J7" s="24">
        <v>220.34969191675989</v>
      </c>
      <c r="K7" s="24">
        <v>122.30956540137106</v>
      </c>
      <c r="L7" s="24">
        <v>134.17842253821351</v>
      </c>
      <c r="M7" s="24">
        <v>193.13736912588371</v>
      </c>
      <c r="N7" s="24">
        <v>34.040152115632729</v>
      </c>
      <c r="O7" s="24">
        <v>-17.188923629578806</v>
      </c>
      <c r="P7" s="24">
        <v>-201.63427806628823</v>
      </c>
      <c r="Q7" s="24">
        <v>-258.95478774311601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25">
      <c r="A8" s="27" t="s">
        <v>26</v>
      </c>
      <c r="B8" s="26">
        <v>-5087.9999999997835</v>
      </c>
      <c r="C8" s="26">
        <v>-4635.0000000002174</v>
      </c>
      <c r="D8" s="26">
        <v>-1977.1476304079956</v>
      </c>
      <c r="E8" s="26">
        <v>-1230.6159010958181</v>
      </c>
      <c r="F8" s="26">
        <v>-1312.6553075272825</v>
      </c>
      <c r="G8" s="26">
        <v>-387.4</v>
      </c>
      <c r="H8" s="26">
        <v>-2113.6473371365732</v>
      </c>
      <c r="I8" s="26">
        <v>-3872.1305665972418</v>
      </c>
      <c r="J8" s="26">
        <v>-4526.572907585437</v>
      </c>
      <c r="K8" s="26">
        <v>-4795.9186218694877</v>
      </c>
      <c r="L8" s="26">
        <v>-4402.4646693285667</v>
      </c>
      <c r="M8" s="26">
        <v>-1573.0548332293242</v>
      </c>
      <c r="N8" s="26">
        <v>-2609.8619410481292</v>
      </c>
      <c r="O8" s="26">
        <v>-4436.8527149334295</v>
      </c>
      <c r="P8" s="26">
        <v>-4213.7289805481787</v>
      </c>
      <c r="Q8" s="26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25">
      <c r="A9" s="27" t="s">
        <v>29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307.2</v>
      </c>
      <c r="Q9" s="24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25">
      <c r="A10" s="27" t="s">
        <v>46</v>
      </c>
      <c r="B10" s="26">
        <v>-4030.8886770599997</v>
      </c>
      <c r="C10" s="26">
        <v>-6177.8675054799996</v>
      </c>
      <c r="D10" s="26">
        <v>-7599.0273439499997</v>
      </c>
      <c r="E10" s="26">
        <v>-13717.5476855</v>
      </c>
      <c r="F10" s="26">
        <v>-6823.1</v>
      </c>
      <c r="G10" s="26">
        <v>-8086.8618688500001</v>
      </c>
      <c r="H10" s="26">
        <v>-9697.3266895055694</v>
      </c>
      <c r="I10" s="26">
        <v>-10421.75367391502</v>
      </c>
      <c r="J10" s="26">
        <v>-9900.0589008031002</v>
      </c>
      <c r="K10" s="26">
        <v>-8849.9019289605603</v>
      </c>
      <c r="L10" s="26">
        <v>-5907.5392177184694</v>
      </c>
      <c r="M10" s="26">
        <v>-5273.6832982433598</v>
      </c>
      <c r="N10" s="26">
        <v>-7505.6156326135706</v>
      </c>
      <c r="O10" s="26">
        <v>-7829.5475010723403</v>
      </c>
      <c r="P10" s="26">
        <v>-7516.29927966577</v>
      </c>
      <c r="Q10" s="26">
        <v>-4924.156920245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25">
      <c r="A11" s="27" t="s">
        <v>48</v>
      </c>
      <c r="B11" s="24">
        <v>3.9731359259259258</v>
      </c>
      <c r="C11" s="24">
        <v>7.8042159259259254</v>
      </c>
      <c r="D11" s="24">
        <v>1.6786107407407407</v>
      </c>
      <c r="E11" s="24">
        <v>-8.3110662962962945</v>
      </c>
      <c r="F11" s="24">
        <v>-6.4731537037037041</v>
      </c>
      <c r="G11" s="24">
        <v>2.6959793333333324</v>
      </c>
      <c r="H11" s="24">
        <v>-0.33423703703703639</v>
      </c>
      <c r="I11" s="24">
        <v>-2.1748580740740735</v>
      </c>
      <c r="J11" s="24">
        <v>-2.1991291851851846</v>
      </c>
      <c r="K11" s="24">
        <v>-9.0657247211939609</v>
      </c>
      <c r="L11" s="24">
        <v>-5.903737349290207</v>
      </c>
      <c r="M11" s="24">
        <v>8.5234989074076756E-2</v>
      </c>
      <c r="N11" s="24">
        <v>-12.552011950331853</v>
      </c>
      <c r="O11" s="24">
        <v>-7.1009539466666647</v>
      </c>
      <c r="P11" s="24">
        <v>-37.328578182039259</v>
      </c>
      <c r="Q11" s="24">
        <v>2.0425386562226135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25">
      <c r="A12" s="27" t="s">
        <v>52</v>
      </c>
      <c r="B12" s="26">
        <v>-42.040239259259259</v>
      </c>
      <c r="C12" s="26">
        <v>-46.743327037037027</v>
      </c>
      <c r="D12" s="26">
        <v>-52.667419629629627</v>
      </c>
      <c r="E12" s="26">
        <v>-61.084055185185179</v>
      </c>
      <c r="F12" s="26">
        <v>-50.820293333333325</v>
      </c>
      <c r="G12" s="26">
        <v>-31.489412962962962</v>
      </c>
      <c r="H12" s="26">
        <v>-39.470998888888886</v>
      </c>
      <c r="I12" s="26">
        <v>-51.089871481481481</v>
      </c>
      <c r="J12" s="26">
        <v>-50.131508888888888</v>
      </c>
      <c r="K12" s="26">
        <v>-60.754850999427077</v>
      </c>
      <c r="L12" s="26">
        <v>-84.214020160433989</v>
      </c>
      <c r="M12" s="26">
        <v>-97.102189446639031</v>
      </c>
      <c r="N12" s="26">
        <v>-78.74975782538489</v>
      </c>
      <c r="O12" s="26">
        <v>-77.951188590462877</v>
      </c>
      <c r="P12" s="26">
        <v>-106.05549956220401</v>
      </c>
      <c r="Q12" s="26">
        <v>-24.688166873482402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25">
      <c r="A13" s="27" t="s">
        <v>56</v>
      </c>
      <c r="B13" s="24">
        <v>-7305.36</v>
      </c>
      <c r="C13" s="24">
        <v>-7722.6</v>
      </c>
      <c r="D13" s="24">
        <v>-7594.6557634478904</v>
      </c>
      <c r="E13" s="24">
        <v>-9034.190700038389</v>
      </c>
      <c r="F13" s="24">
        <v>-10318.875001572969</v>
      </c>
      <c r="G13" s="24">
        <v>-14547.53320393696</v>
      </c>
      <c r="H13" s="24">
        <v>-15073.06709985112</v>
      </c>
      <c r="I13" s="24">
        <v>-13753.840627053009</v>
      </c>
      <c r="J13" s="24">
        <v>-13164.827574843841</v>
      </c>
      <c r="K13" s="24">
        <v>-11613.847481207211</v>
      </c>
      <c r="L13" s="24">
        <v>-12104.5985786044</v>
      </c>
      <c r="M13" s="24">
        <v>-12192.210740787988</v>
      </c>
      <c r="N13" s="24">
        <v>-16380.283705535629</v>
      </c>
      <c r="O13" s="24">
        <v>-18619.219485222697</v>
      </c>
      <c r="P13" s="24">
        <v>-17835.9321236902</v>
      </c>
      <c r="Q13" s="24">
        <v>-10218.48530152632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25">
      <c r="A14" s="27" t="s">
        <v>58</v>
      </c>
      <c r="B14" s="26">
        <v>206.00637946395901</v>
      </c>
      <c r="C14" s="26">
        <v>302.026902210174</v>
      </c>
      <c r="D14" s="26">
        <v>497.42080286214696</v>
      </c>
      <c r="E14" s="26">
        <v>691.28028721015801</v>
      </c>
      <c r="F14" s="26">
        <v>358.78151566093555</v>
      </c>
      <c r="G14" s="26">
        <v>458.28124076884103</v>
      </c>
      <c r="H14" s="26">
        <v>360.07359145194755</v>
      </c>
      <c r="I14" s="26">
        <v>423.0361624986495</v>
      </c>
      <c r="J14" s="26">
        <v>682.54697462346201</v>
      </c>
      <c r="K14" s="26">
        <v>522.21602278954106</v>
      </c>
      <c r="L14" s="26">
        <v>428.4075179891334</v>
      </c>
      <c r="M14" s="26">
        <v>245.15020758786602</v>
      </c>
      <c r="N14" s="26">
        <v>407.36805900468698</v>
      </c>
      <c r="O14" s="26">
        <v>218.60585807517199</v>
      </c>
      <c r="P14" s="26">
        <v>227.73333794818942</v>
      </c>
      <c r="Q14" s="26">
        <v>-198.860996567059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25">
      <c r="A15" s="27" t="s">
        <v>59</v>
      </c>
      <c r="B15" s="24">
        <v>-478.5330128336966</v>
      </c>
      <c r="C15" s="24">
        <v>-105.88725933333978</v>
      </c>
      <c r="D15" s="24">
        <v>-384.52513966480444</v>
      </c>
      <c r="E15" s="24">
        <v>-116.75977653631284</v>
      </c>
      <c r="F15" s="24">
        <v>-89.10614525139664</v>
      </c>
      <c r="G15" s="24">
        <v>-140.22346368715083</v>
      </c>
      <c r="H15" s="24">
        <v>-245.64245810055866</v>
      </c>
      <c r="I15" s="24">
        <v>-115.08379888268158</v>
      </c>
      <c r="J15" s="24">
        <v>-164.61998882681564</v>
      </c>
      <c r="K15" s="24">
        <v>-102.82044189944133</v>
      </c>
      <c r="L15" s="24">
        <v>-124.72735363128494</v>
      </c>
      <c r="M15" s="24">
        <v>-135.19999999999999</v>
      </c>
      <c r="N15" s="24">
        <v>-170.67063228747841</v>
      </c>
      <c r="O15" s="24">
        <v>-210.59574995586382</v>
      </c>
      <c r="P15" s="24">
        <v>-157.92662067963519</v>
      </c>
      <c r="Q15" s="24">
        <v>-60.46226455578887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25">
      <c r="A16" s="27" t="s">
        <v>61</v>
      </c>
      <c r="B16" s="26">
        <v>-28098.343098739791</v>
      </c>
      <c r="C16" s="26">
        <v>-32549.04285079486</v>
      </c>
      <c r="D16" s="26">
        <v>-41151.952237404221</v>
      </c>
      <c r="E16" s="26">
        <v>-37993.429330047285</v>
      </c>
      <c r="F16" s="26">
        <v>-38033.817390043652</v>
      </c>
      <c r="G16" s="26">
        <v>-49292.957997894351</v>
      </c>
      <c r="H16" s="26">
        <v>-54779.715804316613</v>
      </c>
      <c r="I16" s="26">
        <v>-40810.759667749677</v>
      </c>
      <c r="J16" s="26">
        <v>-38539.806133494778</v>
      </c>
      <c r="K16" s="26">
        <v>-32734.247940580408</v>
      </c>
      <c r="L16" s="26">
        <v>-28350.196946059375</v>
      </c>
      <c r="M16" s="26">
        <v>-30026.226681867211</v>
      </c>
      <c r="N16" s="26">
        <v>-41907.222550759252</v>
      </c>
      <c r="O16" s="26">
        <v>-46241.450771430827</v>
      </c>
      <c r="P16" s="26">
        <v>-38200.607731541095</v>
      </c>
      <c r="Q16" s="26">
        <v>-15238.375976633357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25">
      <c r="A17" s="27" t="s">
        <v>62</v>
      </c>
      <c r="B17" s="24">
        <v>-2041.620518383902</v>
      </c>
      <c r="C17" s="24">
        <v>841.6</v>
      </c>
      <c r="D17" s="24">
        <v>-315.41384763027384</v>
      </c>
      <c r="E17" s="24">
        <v>3409.2340932459692</v>
      </c>
      <c r="F17" s="24">
        <v>-94.832188975862266</v>
      </c>
      <c r="G17" s="24">
        <v>3329.6765663780689</v>
      </c>
      <c r="H17" s="24">
        <v>1336.9012175257069</v>
      </c>
      <c r="I17" s="24">
        <v>514.13562692927871</v>
      </c>
      <c r="J17" s="24">
        <v>1376.8569154484055</v>
      </c>
      <c r="K17" s="24">
        <v>325.48738719881442</v>
      </c>
      <c r="L17" s="24">
        <v>-3773.9293573484665</v>
      </c>
      <c r="M17" s="24">
        <v>-54.2788192259531</v>
      </c>
      <c r="N17" s="24">
        <v>-3812.1616408826635</v>
      </c>
      <c r="O17" s="24">
        <v>-4128.4600832783954</v>
      </c>
      <c r="P17" s="24">
        <v>2201.7423757846354</v>
      </c>
      <c r="Q17" s="24">
        <v>-360.81636582586287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25">
      <c r="A18" s="27" t="s">
        <v>64</v>
      </c>
      <c r="B18" s="26">
        <v>-1645.6369999999999</v>
      </c>
      <c r="C18" s="26">
        <v>-2680.5790000000002</v>
      </c>
      <c r="D18" s="26">
        <v>-5079.3950000000004</v>
      </c>
      <c r="E18" s="26">
        <v>-5266.049</v>
      </c>
      <c r="F18" s="26">
        <v>-3519.1559999999999</v>
      </c>
      <c r="G18" s="26">
        <v>-3467.078</v>
      </c>
      <c r="H18" s="26">
        <v>-4859.8469999999998</v>
      </c>
      <c r="I18" s="26">
        <v>-4266.826</v>
      </c>
      <c r="J18" s="26">
        <v>-4127.5</v>
      </c>
      <c r="K18" s="26">
        <v>-2581.701</v>
      </c>
      <c r="L18" s="26">
        <v>-2027.798</v>
      </c>
      <c r="M18" s="26">
        <v>-2472.0540000000001</v>
      </c>
      <c r="N18" s="26">
        <v>-1759.549</v>
      </c>
      <c r="O18" s="26">
        <v>-2459.5650000000001</v>
      </c>
      <c r="P18" s="26">
        <v>-2061.0137836332319</v>
      </c>
      <c r="Q18" s="26">
        <v>-456.27800000000002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25">
      <c r="A19" s="27" t="s">
        <v>66</v>
      </c>
      <c r="B19" s="24">
        <v>-182.06471433333331</v>
      </c>
      <c r="C19" s="24">
        <v>-218</v>
      </c>
      <c r="D19" s="24">
        <v>-231.6</v>
      </c>
      <c r="E19" s="24">
        <v>-85.277035699999985</v>
      </c>
      <c r="F19" s="24">
        <v>-152.161</v>
      </c>
      <c r="G19" s="24">
        <v>-234.88399999999999</v>
      </c>
      <c r="H19" s="24">
        <v>-236.024</v>
      </c>
      <c r="I19" s="24">
        <v>-267.59100000000001</v>
      </c>
      <c r="J19" s="24">
        <v>-329.08499999999998</v>
      </c>
      <c r="K19" s="24">
        <v>-438.14427699000004</v>
      </c>
      <c r="L19" s="24">
        <v>-402.62961742166624</v>
      </c>
      <c r="M19" s="24">
        <v>-439.91760080000029</v>
      </c>
      <c r="N19" s="24">
        <v>-360.68535888383008</v>
      </c>
      <c r="O19" s="24">
        <v>-682.2527872659989</v>
      </c>
      <c r="P19" s="24">
        <v>-547.32757192333384</v>
      </c>
      <c r="Q19" s="24">
        <v>-488.55599999999998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25">
      <c r="A20" s="27" t="s">
        <v>68</v>
      </c>
      <c r="B20" s="26">
        <v>-412.3513680910321</v>
      </c>
      <c r="C20" s="26">
        <v>-384.92745981563957</v>
      </c>
      <c r="D20" s="26">
        <v>-298.68609858787153</v>
      </c>
      <c r="E20" s="26">
        <v>-923.6773349269954</v>
      </c>
      <c r="F20" s="26">
        <v>-2399.8648767386576</v>
      </c>
      <c r="G20" s="26">
        <v>-2373.0132508949232</v>
      </c>
      <c r="H20" s="26">
        <v>-3764.36170212766</v>
      </c>
      <c r="I20" s="26">
        <v>-1007.3959889737181</v>
      </c>
      <c r="J20" s="26">
        <v>-1195.8640729037686</v>
      </c>
      <c r="K20" s="26">
        <v>-1632.5999611204202</v>
      </c>
      <c r="L20" s="26">
        <v>-1735.9</v>
      </c>
      <c r="M20" s="26">
        <v>-1795.4787234042553</v>
      </c>
      <c r="N20" s="26">
        <v>-1989.6542553191491</v>
      </c>
      <c r="O20" s="26">
        <v>-2076.0638297872342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25">
      <c r="A21" s="27" t="s">
        <v>72</v>
      </c>
      <c r="B21" s="24">
        <v>-791.1</v>
      </c>
      <c r="C21" s="24">
        <v>-840.69744093885981</v>
      </c>
      <c r="D21" s="24">
        <v>-967.94062651062654</v>
      </c>
      <c r="E21" s="24">
        <v>-1018.9270503679245</v>
      </c>
      <c r="F21" s="24">
        <v>-1399.3405848640193</v>
      </c>
      <c r="G21" s="24">
        <v>-1454.4517409900718</v>
      </c>
      <c r="H21" s="24">
        <v>-1516.7403812818475</v>
      </c>
      <c r="I21" s="24">
        <v>-1814.5475234462169</v>
      </c>
      <c r="J21" s="24">
        <v>-2507.7041006026934</v>
      </c>
      <c r="K21" s="24">
        <v>-2727.4447872997512</v>
      </c>
      <c r="L21" s="24">
        <v>-2583.1751310919599</v>
      </c>
      <c r="M21" s="24">
        <v>-2686.3868256082569</v>
      </c>
      <c r="N21" s="24">
        <v>-2392.1860830754213</v>
      </c>
      <c r="O21" s="24">
        <v>-1734.6719706162619</v>
      </c>
      <c r="P21" s="24">
        <v>-2547.8494941269028</v>
      </c>
      <c r="Q21" s="24">
        <v>-2778.1930396594671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25">
      <c r="A22" s="27" t="s">
        <v>74</v>
      </c>
      <c r="B22" s="26">
        <v>-184.89076011</v>
      </c>
      <c r="C22" s="26">
        <v>-357.55705061666652</v>
      </c>
      <c r="D22" s="26">
        <v>-254.09177568000001</v>
      </c>
      <c r="E22" s="26">
        <v>-155.1175228921</v>
      </c>
      <c r="F22" s="26">
        <v>-247.14045903499999</v>
      </c>
      <c r="G22" s="26">
        <v>-136.38270049530152</v>
      </c>
      <c r="H22" s="26">
        <v>-11.41187500999995</v>
      </c>
      <c r="I22" s="26">
        <v>-313.04970077821497</v>
      </c>
      <c r="J22" s="26">
        <v>-199.90305741088702</v>
      </c>
      <c r="K22" s="26">
        <v>-697.32365184238506</v>
      </c>
      <c r="L22" s="26">
        <v>-222.67181343392051</v>
      </c>
      <c r="M22" s="26">
        <v>-576.75131065306994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25">
      <c r="A23" s="27" t="s">
        <v>79</v>
      </c>
      <c r="B23" s="24">
        <v>-47.7</v>
      </c>
      <c r="C23" s="24">
        <v>-99.7</v>
      </c>
      <c r="D23" s="24">
        <v>-372.5</v>
      </c>
      <c r="E23" s="24">
        <v>-482.6</v>
      </c>
      <c r="F23" s="24">
        <v>-809.5</v>
      </c>
      <c r="G23" s="24">
        <v>-1115</v>
      </c>
      <c r="H23" s="24">
        <v>-1382.1</v>
      </c>
      <c r="I23" s="24">
        <v>-1502.4</v>
      </c>
      <c r="J23" s="24">
        <v>-2725.1</v>
      </c>
      <c r="K23" s="24">
        <v>-2459.1</v>
      </c>
      <c r="L23" s="24">
        <v>-2497.6</v>
      </c>
      <c r="M23" s="24">
        <v>-2214.6</v>
      </c>
      <c r="N23" s="24">
        <v>-2082.5</v>
      </c>
      <c r="O23" s="24">
        <v>-2146.3000000000002</v>
      </c>
      <c r="P23" s="24">
        <v>-1870.1</v>
      </c>
      <c r="Q23" s="24">
        <v>-2616.1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25">
      <c r="A24" s="27" t="s">
        <v>80</v>
      </c>
      <c r="B24" s="26">
        <v>5425.3504266665104</v>
      </c>
      <c r="C24" s="26">
        <v>4961.7832438741361</v>
      </c>
      <c r="D24" s="26">
        <v>7010.952145700996</v>
      </c>
      <c r="E24" s="26">
        <v>10699.7</v>
      </c>
      <c r="F24" s="26">
        <v>9551.4600336821641</v>
      </c>
      <c r="G24" s="26">
        <v>7065.4332538239287</v>
      </c>
      <c r="H24" s="26">
        <v>826.94355159632869</v>
      </c>
      <c r="I24" s="26">
        <v>11473.757149810832</v>
      </c>
      <c r="J24" s="26">
        <v>12946.126908191567</v>
      </c>
      <c r="K24" s="26">
        <v>11144.901031029636</v>
      </c>
      <c r="L24" s="26">
        <v>6574.7869347359392</v>
      </c>
      <c r="M24" s="26">
        <v>4524.6860720519435</v>
      </c>
      <c r="N24" s="26">
        <v>4579.7615817369642</v>
      </c>
      <c r="O24" s="26">
        <v>5188.6861007600837</v>
      </c>
      <c r="P24" s="26">
        <v>6666.6939839285833</v>
      </c>
      <c r="Q24" s="26">
        <v>6319.347908100407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25">
      <c r="A25" s="27" t="s">
        <v>99</v>
      </c>
      <c r="B25" s="26">
        <v>-114.4262401538155</v>
      </c>
      <c r="C25" s="26">
        <v>-125.2825432552107</v>
      </c>
      <c r="D25" s="26">
        <v>-158.95282202245485</v>
      </c>
      <c r="E25" s="26">
        <v>-165.17727426874728</v>
      </c>
      <c r="F25" s="26">
        <v>-108.26795585469705</v>
      </c>
      <c r="G25" s="26">
        <v>-157.52084115275221</v>
      </c>
      <c r="H25" s="26">
        <v>-98.2</v>
      </c>
      <c r="I25" s="26">
        <v>-118.25574614028599</v>
      </c>
      <c r="J25" s="26">
        <v>-117.98971756039751</v>
      </c>
      <c r="K25" s="26">
        <v>-142.70309626282747</v>
      </c>
      <c r="L25" s="26">
        <v>-95.465907962913889</v>
      </c>
      <c r="M25" s="26">
        <v>-108.55123458371195</v>
      </c>
      <c r="N25" s="26">
        <v>-171.2857031007745</v>
      </c>
      <c r="O25" s="26">
        <v>-145.27591780861351</v>
      </c>
      <c r="P25" s="26">
        <v>-163.50382806767402</v>
      </c>
      <c r="Q25" s="26">
        <v>-58.636121979252145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25">
      <c r="A26" s="27" t="s">
        <v>102</v>
      </c>
      <c r="B26" s="24">
        <v>-17.7654839895343</v>
      </c>
      <c r="C26" s="24">
        <v>-30.239711161124315</v>
      </c>
      <c r="D26" s="24">
        <v>-48.523535019497274</v>
      </c>
      <c r="E26" s="24">
        <v>-11.354259034891015</v>
      </c>
      <c r="F26" s="24">
        <v>-33.128254036183023</v>
      </c>
      <c r="G26" s="24">
        <v>-53.535382324349683</v>
      </c>
      <c r="H26" s="24">
        <v>-15.5</v>
      </c>
      <c r="I26" s="24">
        <v>-66.734652836070993</v>
      </c>
      <c r="J26" s="24">
        <v>-69.01663486627416</v>
      </c>
      <c r="K26" s="24">
        <v>-61.235749163734667</v>
      </c>
      <c r="L26" s="24">
        <v>-65.661251515259849</v>
      </c>
      <c r="M26" s="24">
        <v>-37.796469406753751</v>
      </c>
      <c r="N26" s="24">
        <v>-31.784802317547932</v>
      </c>
      <c r="O26" s="24">
        <v>-55.07771187923683</v>
      </c>
      <c r="P26" s="24">
        <v>-70.793826079046724</v>
      </c>
      <c r="Q26" s="2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25">
      <c r="A27" s="27" t="s">
        <v>105</v>
      </c>
      <c r="B27" s="26"/>
      <c r="C27" s="26">
        <v>1597.7</v>
      </c>
      <c r="D27" s="26">
        <v>1920.2545013800618</v>
      </c>
      <c r="E27" s="26">
        <v>1735.3100747415069</v>
      </c>
      <c r="F27" s="26">
        <v>1402.4191208377481</v>
      </c>
      <c r="G27" s="26">
        <v>1419.050973899851</v>
      </c>
      <c r="H27" s="26">
        <v>1325.3726297136482</v>
      </c>
      <c r="I27" s="26">
        <v>1464.5267742475901</v>
      </c>
      <c r="J27" s="26">
        <v>1512.9517336873319</v>
      </c>
      <c r="K27" s="26">
        <v>1572.44454716327</v>
      </c>
      <c r="L27" s="26">
        <v>1676.980614212727</v>
      </c>
      <c r="M27" s="26">
        <v>1633.7814222017241</v>
      </c>
      <c r="N27" s="26">
        <v>1789.8281025807771</v>
      </c>
      <c r="O27" s="26">
        <v>1673.7826447599862</v>
      </c>
      <c r="P27" s="26">
        <v>1643.7660697997489</v>
      </c>
      <c r="Q27" s="26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25">
      <c r="A28" s="27" t="s">
        <v>109</v>
      </c>
      <c r="B28" s="24"/>
      <c r="C28" s="24">
        <v>-7</v>
      </c>
      <c r="D28" s="24">
        <v>-0.27362583761341602</v>
      </c>
      <c r="E28" s="24">
        <v>-34.959570020542678</v>
      </c>
      <c r="F28" s="24">
        <v>-31.665932158659</v>
      </c>
      <c r="G28" s="24">
        <v>-72.090871656899196</v>
      </c>
      <c r="H28" s="24">
        <v>-104.1820678185688</v>
      </c>
      <c r="I28" s="24">
        <v>-113.45699832318314</v>
      </c>
      <c r="J28" s="24">
        <v>-165.6964586174754</v>
      </c>
      <c r="K28" s="24">
        <v>-128.06838194167648</v>
      </c>
      <c r="L28" s="24">
        <v>-133.22086638872494</v>
      </c>
      <c r="M28" s="24">
        <v>-171.65846303784514</v>
      </c>
      <c r="N28" s="24">
        <v>-199.26209183309726</v>
      </c>
      <c r="O28" s="24">
        <v>-216.13797116115654</v>
      </c>
      <c r="P28" s="24">
        <v>-221.06886892156106</v>
      </c>
      <c r="Q28" s="24">
        <v>-158.92581223616122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25">
      <c r="A29" s="27" t="s">
        <v>112</v>
      </c>
      <c r="B29" s="26">
        <v>-376.40999220578453</v>
      </c>
      <c r="C29" s="26">
        <v>-397.24720739253041</v>
      </c>
      <c r="D29" s="26">
        <v>-489.43761971553141</v>
      </c>
      <c r="E29" s="26">
        <v>-536.38408549192809</v>
      </c>
      <c r="F29" s="26">
        <v>-673.79</v>
      </c>
      <c r="G29" s="26">
        <v>-888.93831014694911</v>
      </c>
      <c r="H29" s="26">
        <v>-985.761227567275</v>
      </c>
      <c r="I29" s="26">
        <v>-1629.27794066254</v>
      </c>
      <c r="J29" s="26">
        <v>-1907.7892169783279</v>
      </c>
      <c r="K29" s="26">
        <v>-1698</v>
      </c>
      <c r="L29" s="26">
        <v>-1127.0977364558639</v>
      </c>
      <c r="M29" s="26">
        <v>-620.89594965989693</v>
      </c>
      <c r="N29" s="26">
        <v>-1109.646376785606</v>
      </c>
      <c r="O29" s="26">
        <v>-975.65508147032995</v>
      </c>
      <c r="P29" s="26">
        <v>-838.93143420528895</v>
      </c>
      <c r="Q29" s="26">
        <v>-517.67927425597998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25">
      <c r="A30" s="27" t="s">
        <v>114</v>
      </c>
      <c r="B30" s="24">
        <v>469.5022482441999</v>
      </c>
      <c r="C30" s="24">
        <v>392.44050836476151</v>
      </c>
      <c r="D30" s="24">
        <v>468.7</v>
      </c>
      <c r="E30" s="24">
        <v>709.98153763219409</v>
      </c>
      <c r="F30" s="24">
        <v>679.54493594623693</v>
      </c>
      <c r="G30" s="24">
        <v>279.51885649980113</v>
      </c>
      <c r="H30" s="24">
        <v>149.67102025127019</v>
      </c>
      <c r="I30" s="24">
        <v>135.1284734652638</v>
      </c>
      <c r="J30" s="24">
        <v>246.98329759246886</v>
      </c>
      <c r="K30" s="24">
        <v>145.16119298488724</v>
      </c>
      <c r="L30" s="24">
        <v>109.60863644229852</v>
      </c>
      <c r="M30" s="24">
        <v>22.302912920173537</v>
      </c>
      <c r="N30" s="24">
        <v>-151.67336356945188</v>
      </c>
      <c r="O30" s="24">
        <v>-120.1295028208327</v>
      </c>
      <c r="P30" s="24">
        <v>-12.501745346956156</v>
      </c>
      <c r="Q30" s="24">
        <v>67.100510237760602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25">
      <c r="A31" s="27" t="s">
        <v>116</v>
      </c>
      <c r="B31" s="26">
        <v>-858.4810279962868</v>
      </c>
      <c r="C31" s="26">
        <v>-773.80211995952163</v>
      </c>
      <c r="D31" s="26">
        <v>-738.09036115043671</v>
      </c>
      <c r="E31" s="26">
        <v>-748.81800395077357</v>
      </c>
      <c r="F31" s="26">
        <v>-238.01497590877369</v>
      </c>
      <c r="G31" s="26">
        <v>-639.29999999999995</v>
      </c>
      <c r="H31" s="26">
        <v>-335.84796268632999</v>
      </c>
      <c r="I31" s="26">
        <v>-215.39393130515637</v>
      </c>
      <c r="J31" s="26">
        <v>-650.57787824651973</v>
      </c>
      <c r="K31" s="26">
        <v>-471.64870178818342</v>
      </c>
      <c r="L31" s="26">
        <v>-453.9061457905687</v>
      </c>
      <c r="M31" s="26">
        <v>-1290.5098743455042</v>
      </c>
      <c r="N31" s="26">
        <v>-1366.5736037921629</v>
      </c>
      <c r="O31" s="26">
        <v>-1582.2072523349223</v>
      </c>
      <c r="P31" s="26">
        <v>-1393.4911909813889</v>
      </c>
      <c r="Q31" s="26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25">
      <c r="A32" s="27" t="s">
        <v>119</v>
      </c>
      <c r="B32" s="24">
        <v>-25967.38703777696</v>
      </c>
      <c r="C32" s="24">
        <v>-27488.974808003819</v>
      </c>
      <c r="D32" s="24">
        <v>-29291.166631081902</v>
      </c>
      <c r="E32" s="24">
        <v>-40561.764394852202</v>
      </c>
      <c r="F32" s="24">
        <v>-33668.750800000002</v>
      </c>
      <c r="G32" s="24">
        <v>-70244.800000000003</v>
      </c>
      <c r="H32" s="24">
        <v>-69730.794887109994</v>
      </c>
      <c r="I32" s="24">
        <v>-63889.161578209998</v>
      </c>
      <c r="J32" s="24">
        <v>-37491.643188199996</v>
      </c>
      <c r="K32" s="24">
        <v>-49420.04116773</v>
      </c>
      <c r="L32" s="24">
        <v>-37962.672363539998</v>
      </c>
      <c r="M32" s="24">
        <v>-41543.555594029996</v>
      </c>
      <c r="N32" s="24">
        <v>-43169.62847345</v>
      </c>
      <c r="O32" s="24">
        <v>-58824.561561160001</v>
      </c>
      <c r="P32" s="24">
        <v>-57271.612076609999</v>
      </c>
      <c r="Q32" s="24">
        <v>-38186.55799976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25">
      <c r="A33" s="27" t="s">
        <v>121</v>
      </c>
      <c r="B33" s="26">
        <v>73.06439994213018</v>
      </c>
      <c r="C33" s="26">
        <v>65.284030178268068</v>
      </c>
      <c r="D33" s="26">
        <v>62.348741245363705</v>
      </c>
      <c r="E33" s="26">
        <v>54.494934774863296</v>
      </c>
      <c r="F33" s="26">
        <v>52.026606858037887</v>
      </c>
      <c r="G33" s="26">
        <v>-99.5</v>
      </c>
      <c r="H33" s="26">
        <v>-498.25825100202189</v>
      </c>
      <c r="I33" s="26">
        <v>-449.86703175216411</v>
      </c>
      <c r="J33" s="26">
        <v>-202.28496458483752</v>
      </c>
      <c r="K33" s="26">
        <v>-19.698122928497732</v>
      </c>
      <c r="L33" s="26">
        <v>649.68288514600636</v>
      </c>
      <c r="M33" s="26">
        <v>834.39988694859608</v>
      </c>
      <c r="N33" s="26">
        <v>721.27906400900542</v>
      </c>
      <c r="O33" s="26">
        <v>86.811064388852714</v>
      </c>
      <c r="P33" s="26">
        <v>361.54580513376578</v>
      </c>
      <c r="Q33" s="26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25">
      <c r="A34" s="27" t="s">
        <v>124</v>
      </c>
      <c r="B34" s="24">
        <v>89.631708650191996</v>
      </c>
      <c r="C34" s="24">
        <v>-863.10555154872702</v>
      </c>
      <c r="D34" s="24">
        <v>-3476.0155994054217</v>
      </c>
      <c r="E34" s="24">
        <v>-2578.4918397629535</v>
      </c>
      <c r="F34" s="24">
        <v>-1658.4900783347859</v>
      </c>
      <c r="G34" s="24">
        <v>-1337.2</v>
      </c>
      <c r="H34" s="24">
        <v>-2229.0700000000002</v>
      </c>
      <c r="I34" s="24">
        <v>-1352.03</v>
      </c>
      <c r="J34" s="24">
        <v>-2094.38</v>
      </c>
      <c r="K34" s="24">
        <v>-1145.42</v>
      </c>
      <c r="L34" s="24">
        <v>-2238.6999999999998</v>
      </c>
      <c r="M34" s="24">
        <v>-2665.15</v>
      </c>
      <c r="N34" s="24">
        <v>-2545.84</v>
      </c>
      <c r="O34" s="24">
        <v>-3179.15</v>
      </c>
      <c r="P34" s="24">
        <v>-2954.76</v>
      </c>
      <c r="Q34" s="24">
        <v>-2393.71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25">
      <c r="A35" s="27" t="s">
        <v>126</v>
      </c>
      <c r="B35" s="26">
        <v>-20.580043425903352</v>
      </c>
      <c r="C35" s="26">
        <v>-0.39814279791833507</v>
      </c>
      <c r="D35" s="26">
        <v>-2.3483510597164665</v>
      </c>
      <c r="E35" s="26">
        <v>-3.6771297032427457</v>
      </c>
      <c r="F35" s="26">
        <v>-5.5114527895883443</v>
      </c>
      <c r="G35" s="26">
        <v>-6.4794607471729808</v>
      </c>
      <c r="H35" s="26">
        <v>-7.9</v>
      </c>
      <c r="I35" s="26">
        <v>-76.496944721605217</v>
      </c>
      <c r="J35" s="26">
        <v>-188.80364652372805</v>
      </c>
      <c r="K35" s="26">
        <v>-359.52478932278012</v>
      </c>
      <c r="L35" s="26">
        <v>-337.40367567264792</v>
      </c>
      <c r="M35" s="26">
        <v>-391.09653048993181</v>
      </c>
      <c r="N35" s="26">
        <v>-396.81906765665912</v>
      </c>
      <c r="O35" s="26">
        <v>-480.62213011466133</v>
      </c>
      <c r="P35" s="26">
        <v>-511.10321066419834</v>
      </c>
      <c r="Q35" s="26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25">
      <c r="A36" s="27" t="s">
        <v>129</v>
      </c>
      <c r="B36" s="24">
        <v>-17.8</v>
      </c>
      <c r="C36" s="24">
        <v>-8.8249685469599406</v>
      </c>
      <c r="D36" s="24">
        <v>-5.8869382357426394</v>
      </c>
      <c r="E36" s="24">
        <v>-4.3043260996226662</v>
      </c>
      <c r="F36" s="24">
        <v>-16.979396632604281</v>
      </c>
      <c r="G36" s="24">
        <v>-10.867940778577832</v>
      </c>
      <c r="H36" s="24">
        <v>-17.489228752226982</v>
      </c>
      <c r="I36" s="24">
        <v>-6.5056245447916359</v>
      </c>
      <c r="J36" s="24">
        <v>1.7845259842806647</v>
      </c>
      <c r="K36" s="24">
        <v>-6.7816579958017646</v>
      </c>
      <c r="L36" s="24">
        <v>-1.6717366157056419</v>
      </c>
      <c r="M36" s="24">
        <v>-0.83106360347147634</v>
      </c>
      <c r="N36" s="24">
        <v>8.947083811677535E-2</v>
      </c>
      <c r="O36" s="24">
        <v>6.0935783913849919</v>
      </c>
      <c r="P36" s="24"/>
      <c r="Q36" s="24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25">
      <c r="A37" s="27" t="s">
        <v>133</v>
      </c>
      <c r="B37" s="26">
        <v>-33.506029421284488</v>
      </c>
      <c r="C37" s="26">
        <v>-40.306866947162291</v>
      </c>
      <c r="D37" s="26">
        <v>-32.15366956052123</v>
      </c>
      <c r="E37" s="26">
        <v>-48.0279967044873</v>
      </c>
      <c r="F37" s="26">
        <v>-43.006979310859059</v>
      </c>
      <c r="G37" s="26">
        <v>-79.101314079670033</v>
      </c>
      <c r="H37" s="26">
        <v>-71.777717467271273</v>
      </c>
      <c r="I37" s="26">
        <v>-74.599999999999994</v>
      </c>
      <c r="J37" s="26">
        <v>-64.737771142262488</v>
      </c>
      <c r="K37" s="26">
        <v>-92.482272742403381</v>
      </c>
      <c r="L37" s="26">
        <v>-59.14900486509142</v>
      </c>
      <c r="M37" s="26">
        <v>-59.199705041309421</v>
      </c>
      <c r="N37" s="26">
        <v>-60.639091426807809</v>
      </c>
      <c r="O37" s="26">
        <v>-46.104639933475028</v>
      </c>
      <c r="P37" s="26">
        <v>-42.403184563304983</v>
      </c>
      <c r="Q37" s="26">
        <v>-38.509747877151362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25">
      <c r="A38" s="27" t="s">
        <v>135</v>
      </c>
      <c r="B38" s="24">
        <v>-293.40939231214179</v>
      </c>
      <c r="C38" s="24">
        <v>-306.14776787615716</v>
      </c>
      <c r="D38" s="24">
        <v>-363.91932957941032</v>
      </c>
      <c r="E38" s="24">
        <v>-474.81502844135349</v>
      </c>
      <c r="F38" s="24">
        <v>-450.10209630816661</v>
      </c>
      <c r="G38" s="24">
        <v>-398.9</v>
      </c>
      <c r="H38" s="24">
        <v>-532.75614624910099</v>
      </c>
      <c r="I38" s="24">
        <v>-679.137802268928</v>
      </c>
      <c r="J38" s="24">
        <v>-825.08659487254192</v>
      </c>
      <c r="K38" s="24">
        <v>-931.18417519813613</v>
      </c>
      <c r="L38" s="24">
        <v>-998.03715026702901</v>
      </c>
      <c r="M38" s="24">
        <v>-1050.3193498876931</v>
      </c>
      <c r="N38" s="24">
        <v>-1140.677097045196</v>
      </c>
      <c r="O38" s="24">
        <v>-1327.7618690649938</v>
      </c>
      <c r="P38" s="24">
        <v>-1564.0144099401468</v>
      </c>
      <c r="Q38" s="24">
        <v>-1013.352319756332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25">
      <c r="A39" s="27" t="s">
        <v>137</v>
      </c>
      <c r="B39" s="26">
        <v>-620.61035571937578</v>
      </c>
      <c r="C39" s="26">
        <v>-331.47110659961618</v>
      </c>
      <c r="D39" s="26">
        <v>-499.81016958339092</v>
      </c>
      <c r="E39" s="26">
        <v>-330.02463301829454</v>
      </c>
      <c r="F39" s="26">
        <v>-478.99032565563584</v>
      </c>
      <c r="G39" s="26">
        <v>-238.83664185813069</v>
      </c>
      <c r="H39" s="26">
        <v>-303.16693185479761</v>
      </c>
      <c r="I39" s="26">
        <v>-444.76188599967298</v>
      </c>
      <c r="J39" s="26">
        <v>-615.22622274947855</v>
      </c>
      <c r="K39" s="26">
        <v>-683.54894110681926</v>
      </c>
      <c r="L39" s="26">
        <v>-436.89933890245476</v>
      </c>
      <c r="M39" s="26">
        <v>-556.1</v>
      </c>
      <c r="N39" s="26">
        <v>-651.45671010816977</v>
      </c>
      <c r="O39" s="26">
        <v>-741.43631215728749</v>
      </c>
      <c r="P39" s="26">
        <v>-843.48161993808048</v>
      </c>
      <c r="Q39" s="26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25">
      <c r="A40" s="27" t="s">
        <v>140</v>
      </c>
      <c r="B40" s="24">
        <v>-22304.622678482094</v>
      </c>
      <c r="C40" s="24">
        <v>-15557.536919604925</v>
      </c>
      <c r="D40" s="24">
        <v>-17429.950263897394</v>
      </c>
      <c r="E40" s="24">
        <v>-23372.367347631065</v>
      </c>
      <c r="F40" s="24">
        <v>-17447.918562844989</v>
      </c>
      <c r="G40" s="24">
        <v>-23448.903474327231</v>
      </c>
      <c r="H40" s="24">
        <v>-24380.008570548514</v>
      </c>
      <c r="I40" s="24">
        <v>-25872.285549710752</v>
      </c>
      <c r="J40" s="24">
        <v>-25169.724051020461</v>
      </c>
      <c r="K40" s="24">
        <v>-22432.424282814292</v>
      </c>
      <c r="L40" s="24">
        <v>-12813.955124498418</v>
      </c>
      <c r="M40" s="24">
        <v>-9499.9156950214256</v>
      </c>
      <c r="N40" s="24">
        <v>-6643.1356118214735</v>
      </c>
      <c r="O40" s="24">
        <v>-5270.4009138437677</v>
      </c>
      <c r="P40" s="24">
        <v>-6075.0067235615097</v>
      </c>
      <c r="Q40" s="24">
        <v>4491.8011106480863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25">
      <c r="A41" s="27" t="s">
        <v>141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-1958.6</v>
      </c>
      <c r="N41" s="26">
        <v>-1705.8226296212306</v>
      </c>
      <c r="O41" s="26">
        <v>-1669.6180171960928</v>
      </c>
      <c r="P41" s="26">
        <v>-1442.5355758556034</v>
      </c>
      <c r="Q41" s="26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25">
      <c r="A42" s="27" t="s">
        <v>189</v>
      </c>
      <c r="B42" s="24">
        <v>-10724.8119687157</v>
      </c>
      <c r="C42" s="24">
        <v>-18777.666756377959</v>
      </c>
      <c r="D42" s="24">
        <v>-19359.24743943692</v>
      </c>
      <c r="E42" s="24">
        <v>-14665.56245254695</v>
      </c>
      <c r="F42" s="24">
        <v>-12026.251282618221</v>
      </c>
      <c r="G42" s="24">
        <v>-15477.030728645661</v>
      </c>
      <c r="H42" s="24">
        <v>-18017.170157408938</v>
      </c>
      <c r="I42" s="24">
        <v>-13964.358413940019</v>
      </c>
      <c r="J42" s="24">
        <v>-14058.95021582552</v>
      </c>
      <c r="K42" s="24">
        <v>-10077.854797797661</v>
      </c>
      <c r="L42" s="24">
        <v>-7406.1530603399906</v>
      </c>
      <c r="M42" s="24">
        <v>-7805.4330133721296</v>
      </c>
      <c r="N42" s="24">
        <v>-11452.4361489821</v>
      </c>
      <c r="O42" s="24">
        <v>-13531.605578577351</v>
      </c>
      <c r="P42" s="24">
        <v>-10143.661807265449</v>
      </c>
      <c r="Q42" s="24">
        <v>-10963.782119072732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25">
      <c r="A43" s="27" t="s">
        <v>190</v>
      </c>
      <c r="B43" s="26">
        <v>949.11143329789695</v>
      </c>
      <c r="C43" s="26">
        <v>4570.9144634622126</v>
      </c>
      <c r="D43" s="26">
        <v>6766.0747086147721</v>
      </c>
      <c r="E43" s="26">
        <v>12909.955119397653</v>
      </c>
      <c r="F43" s="26">
        <v>6419.1306565379846</v>
      </c>
      <c r="G43" s="26">
        <v>4840.2627273390772</v>
      </c>
      <c r="H43" s="26">
        <v>6787.914509035696</v>
      </c>
      <c r="I43" s="26">
        <v>3795.7471270906326</v>
      </c>
      <c r="J43" s="26">
        <v>5223.6436384599656</v>
      </c>
      <c r="K43" s="26">
        <v>6010.1096320548804</v>
      </c>
      <c r="L43" s="26">
        <v>5724.7858069764361</v>
      </c>
      <c r="M43" s="26">
        <v>8062.2997332427785</v>
      </c>
      <c r="N43" s="26">
        <v>14828.28954174156</v>
      </c>
      <c r="O43" s="26">
        <v>17190.045937068036</v>
      </c>
      <c r="P43" s="26">
        <v>18340.974400926556</v>
      </c>
      <c r="Q43" s="26">
        <v>19140.144891440843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25">
      <c r="A44" s="27" t="s">
        <v>191</v>
      </c>
      <c r="B44" s="24">
        <v>-845.73414788515902</v>
      </c>
      <c r="C44" s="24">
        <v>-1626.9516054522146</v>
      </c>
      <c r="D44" s="24">
        <v>-383.94695148457254</v>
      </c>
      <c r="E44" s="24">
        <v>-2600.8572137186643</v>
      </c>
      <c r="F44" s="24">
        <v>-2325.9786582482966</v>
      </c>
      <c r="G44" s="24">
        <v>-3332.2663685056964</v>
      </c>
      <c r="H44" s="24">
        <v>-5306.39906985999</v>
      </c>
      <c r="I44" s="24">
        <v>-6837.7862850025904</v>
      </c>
      <c r="J44" s="24">
        <v>-8754.0090165337097</v>
      </c>
      <c r="K44" s="24">
        <v>-8776.2453689179165</v>
      </c>
      <c r="L44" s="24">
        <v>-4812.1202917534793</v>
      </c>
      <c r="M44" s="24">
        <v>-4432.6618643946476</v>
      </c>
      <c r="N44" s="24">
        <v>-5542.791712066818</v>
      </c>
      <c r="O44" s="24">
        <v>-6366.4543311799753</v>
      </c>
      <c r="P44" s="24">
        <v>-6326.3175639829542</v>
      </c>
      <c r="Q44" s="24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25">
      <c r="A45" s="27" t="s">
        <v>193</v>
      </c>
      <c r="B45" s="26">
        <v>-16113.8</v>
      </c>
      <c r="C45" s="26">
        <v>-5143.3849358825801</v>
      </c>
      <c r="D45" s="26">
        <v>8044.3621568755798</v>
      </c>
      <c r="E45" s="26">
        <v>28580.03049506398</v>
      </c>
      <c r="F45" s="26">
        <v>-8532.5805323300592</v>
      </c>
      <c r="G45" s="26">
        <v>-25899.339085649201</v>
      </c>
      <c r="H45" s="26">
        <v>-70317.566923607505</v>
      </c>
      <c r="I45" s="26">
        <v>-19886.831333692298</v>
      </c>
      <c r="J45" s="26">
        <v>-78442.129019773696</v>
      </c>
      <c r="K45" s="26">
        <v>13301.2143089048</v>
      </c>
      <c r="L45" s="26">
        <v>-52199.118804878875</v>
      </c>
      <c r="M45" s="26">
        <v>-54879.790036070503</v>
      </c>
      <c r="N45" s="26">
        <v>-16477.514627048567</v>
      </c>
      <c r="O45" s="26">
        <v>-61364.553885731402</v>
      </c>
      <c r="P45" s="26">
        <v>-39184.456991735002</v>
      </c>
      <c r="Q45" s="26">
        <v>-105172.64398572579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25">
      <c r="A46" s="27" t="s">
        <v>195</v>
      </c>
      <c r="B46" s="24">
        <v>-5263.9185949590401</v>
      </c>
      <c r="C46" s="24">
        <v>-5689.7286468189404</v>
      </c>
      <c r="D46" s="24">
        <v>-7784.6415441741601</v>
      </c>
      <c r="E46" s="24">
        <v>-9552.2804654184201</v>
      </c>
      <c r="F46" s="24">
        <v>-8374.1565877511694</v>
      </c>
      <c r="G46" s="24">
        <v>-11235.244300821221</v>
      </c>
      <c r="H46" s="24">
        <v>-15489.8851083805</v>
      </c>
      <c r="I46" s="24">
        <v>-15008.36039740341</v>
      </c>
      <c r="J46" s="24">
        <v>-14223.400279777919</v>
      </c>
      <c r="K46" s="24">
        <v>-12522.4442449053</v>
      </c>
      <c r="L46" s="24">
        <v>-5726.7237834388907</v>
      </c>
      <c r="M46" s="24">
        <v>-5228.0407235082102</v>
      </c>
      <c r="N46" s="24">
        <v>-8407.0138824456408</v>
      </c>
      <c r="O46" s="24">
        <v>-11776.261028371729</v>
      </c>
      <c r="P46" s="24">
        <v>-10113.51820385775</v>
      </c>
      <c r="Q46" s="24">
        <v>-5385.8688614285902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25">
      <c r="A47" s="27" t="s">
        <v>196</v>
      </c>
      <c r="B47" s="26">
        <v>-3.4568757857290997</v>
      </c>
      <c r="C47" s="26">
        <v>-1.6930001602508173</v>
      </c>
      <c r="D47" s="26">
        <v>1.5520873366342667</v>
      </c>
      <c r="E47" s="26">
        <v>-1.7872744318719822</v>
      </c>
      <c r="F47" s="26">
        <v>-1.2457461808363497</v>
      </c>
      <c r="G47" s="26">
        <v>-0.8513642083091163</v>
      </c>
      <c r="H47" s="26">
        <v>-0.78485109518513974</v>
      </c>
      <c r="I47" s="26">
        <v>-1.6926675763470884</v>
      </c>
      <c r="J47" s="26"/>
      <c r="K47" s="26">
        <v>4.507792330053892</v>
      </c>
      <c r="L47" s="26">
        <v>5.0116284258026909</v>
      </c>
      <c r="M47" s="26">
        <v>5.5192203797486874</v>
      </c>
      <c r="N47" s="26">
        <v>5.0336343245525157</v>
      </c>
      <c r="O47" s="26">
        <v>6.2800137086760461</v>
      </c>
      <c r="P47" s="26">
        <v>6.2679629817916265</v>
      </c>
      <c r="Q47" s="26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25">
      <c r="A48" s="27" t="s">
        <v>199</v>
      </c>
      <c r="B48" s="24">
        <v>-22.8</v>
      </c>
      <c r="C48" s="24">
        <v>-13.8</v>
      </c>
      <c r="D48" s="24">
        <v>-0.4</v>
      </c>
      <c r="E48" s="24">
        <v>-19.600000000000001</v>
      </c>
      <c r="F48" s="24">
        <v>-779</v>
      </c>
      <c r="G48" s="24">
        <v>-1177.5</v>
      </c>
      <c r="H48" s="24">
        <v>-1097.9000000000001</v>
      </c>
      <c r="I48" s="24">
        <v>-1047.5377851697201</v>
      </c>
      <c r="J48" s="24">
        <v>-2879.83796997749</v>
      </c>
      <c r="K48" s="24">
        <v>-603.05093882481401</v>
      </c>
      <c r="L48" s="24">
        <v>-1080.5123355538299</v>
      </c>
      <c r="M48" s="24">
        <v>-613.45350965949001</v>
      </c>
      <c r="N48" s="24">
        <v>-1080.7296983854999</v>
      </c>
      <c r="O48" s="24">
        <v>-1708.7216100438329</v>
      </c>
      <c r="P48" s="24">
        <v>-1439.0249274271669</v>
      </c>
      <c r="Q48" s="24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25">
      <c r="A49" s="27" t="s">
        <v>202</v>
      </c>
      <c r="B49" s="26">
        <v>-1577.9151998047137</v>
      </c>
      <c r="C49" s="26">
        <v>-1752.5670942256709</v>
      </c>
      <c r="D49" s="26">
        <v>-1411</v>
      </c>
      <c r="E49" s="26">
        <v>-1429.2730870219516</v>
      </c>
      <c r="F49" s="26">
        <v>-758.84879975475428</v>
      </c>
      <c r="G49" s="26">
        <v>-925.95654557933983</v>
      </c>
      <c r="H49" s="26">
        <v>-1563.6744787666848</v>
      </c>
      <c r="I49" s="26">
        <v>-956.493721214782</v>
      </c>
      <c r="J49" s="26">
        <v>-411.23994939742073</v>
      </c>
      <c r="K49" s="26">
        <v>262.51430958532512</v>
      </c>
      <c r="L49" s="26">
        <v>-65.812887670571953</v>
      </c>
      <c r="M49" s="26">
        <v>-390.54099344709851</v>
      </c>
      <c r="N49" s="26"/>
      <c r="O49" s="26"/>
      <c r="P49" s="26"/>
      <c r="Q49" s="26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25">
      <c r="A50" s="27" t="s">
        <v>208</v>
      </c>
      <c r="B50" s="24">
        <v>-753.31483229769503</v>
      </c>
      <c r="C50" s="24">
        <v>-660.55560884714498</v>
      </c>
      <c r="D50" s="24">
        <v>-687.36605548197201</v>
      </c>
      <c r="E50" s="24">
        <v>-588.62483302364296</v>
      </c>
      <c r="F50" s="24">
        <v>-1001.178032797521</v>
      </c>
      <c r="G50" s="24">
        <v>-1186.1883862633281</v>
      </c>
      <c r="H50" s="24">
        <v>-1418.1271863541569</v>
      </c>
      <c r="I50" s="24">
        <v>-1455.6991626107099</v>
      </c>
      <c r="J50" s="24">
        <v>-1828.081964701405</v>
      </c>
      <c r="K50" s="24">
        <v>-2113.909387493215</v>
      </c>
      <c r="L50" s="24">
        <v>-2379.9034679859169</v>
      </c>
      <c r="M50" s="24">
        <v>-2451.550580693483</v>
      </c>
      <c r="N50" s="24">
        <v>-3111.9804450726242</v>
      </c>
      <c r="O50" s="24">
        <v>-3344</v>
      </c>
      <c r="P50" s="24">
        <v>-3768.7</v>
      </c>
      <c r="Q50" s="24">
        <v>-3431.3999999999996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25">
      <c r="A51" s="27" t="s">
        <v>210</v>
      </c>
      <c r="B51" s="26">
        <v>-653.46711291321503</v>
      </c>
      <c r="C51" s="26">
        <v>-710.90310716385636</v>
      </c>
      <c r="D51" s="26">
        <v>-810.49241836721455</v>
      </c>
      <c r="E51" s="26">
        <v>-905.70674086678616</v>
      </c>
      <c r="F51" s="26">
        <v>-940.90017690014258</v>
      </c>
      <c r="G51" s="26">
        <v>-914.89458197161355</v>
      </c>
      <c r="H51" s="26">
        <v>-989.6</v>
      </c>
      <c r="I51" s="26">
        <v>-920.41205988046295</v>
      </c>
      <c r="J51" s="26">
        <v>-901.26495063459606</v>
      </c>
      <c r="K51" s="26">
        <v>-910.01751834948413</v>
      </c>
      <c r="L51" s="26">
        <v>-1007.2534627309018</v>
      </c>
      <c r="M51" s="26">
        <v>-1076.2310274973918</v>
      </c>
      <c r="N51" s="26">
        <v>-1539.1381924593893</v>
      </c>
      <c r="O51" s="26">
        <v>-1629.0681991733265</v>
      </c>
      <c r="P51" s="26">
        <v>-1682.4369156832465</v>
      </c>
      <c r="Q51" s="26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25">
      <c r="A52" s="27" t="s">
        <v>213</v>
      </c>
      <c r="B52" s="24">
        <v>-1093.7013305211972</v>
      </c>
      <c r="C52" s="24">
        <v>-1305.4488981988338</v>
      </c>
      <c r="D52" s="24">
        <v>-1392.6063243411431</v>
      </c>
      <c r="E52" s="24">
        <v>-2295.6951112012412</v>
      </c>
      <c r="F52" s="24">
        <v>-2341.2076593957927</v>
      </c>
      <c r="G52" s="24">
        <v>-2037.8708733560129</v>
      </c>
      <c r="H52" s="24">
        <v>-2040.7861941642666</v>
      </c>
      <c r="I52" s="24">
        <v>-1918.1424381552274</v>
      </c>
      <c r="J52" s="24">
        <v>-1171.9735717922022</v>
      </c>
      <c r="K52" s="24">
        <v>-1206.4162641479936</v>
      </c>
      <c r="L52" s="24">
        <v>-309.75432446528896</v>
      </c>
      <c r="M52" s="24">
        <v>-1543.1276568260969</v>
      </c>
      <c r="N52" s="24">
        <v>-813.91878606985426</v>
      </c>
      <c r="O52" s="24">
        <v>-898.15176101239229</v>
      </c>
      <c r="P52" s="24">
        <v>-922.55351028037842</v>
      </c>
      <c r="Q52" s="24">
        <v>213.246106183769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25">
      <c r="A53" s="27" t="s">
        <v>214</v>
      </c>
      <c r="B53" s="26"/>
      <c r="C53" s="26"/>
      <c r="D53" s="26"/>
      <c r="E53" s="26"/>
      <c r="F53" s="26"/>
      <c r="G53" s="26"/>
      <c r="H53" s="26">
        <v>-37.799999999999997</v>
      </c>
      <c r="I53" s="26">
        <v>-55.069832402234638</v>
      </c>
      <c r="J53" s="26">
        <v>-51.316759776536308</v>
      </c>
      <c r="K53" s="26">
        <v>-48.048044692737427</v>
      </c>
      <c r="L53" s="26">
        <v>-11.474860335195542</v>
      </c>
      <c r="M53" s="26">
        <v>-16.770391061452514</v>
      </c>
      <c r="N53" s="26">
        <v>-8.3940742011173182</v>
      </c>
      <c r="O53" s="26">
        <v>2.9396975083798713</v>
      </c>
      <c r="P53" s="26">
        <v>-4.6523912625698216</v>
      </c>
      <c r="Q53" s="26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25">
      <c r="A54" s="27" t="s">
        <v>223</v>
      </c>
      <c r="B54" s="24"/>
      <c r="C54" s="24"/>
      <c r="D54" s="24"/>
      <c r="E54" s="24"/>
      <c r="F54" s="24"/>
      <c r="G54" s="24"/>
      <c r="H54" s="24">
        <v>-18.100000000000001</v>
      </c>
      <c r="I54" s="24">
        <v>-45.044692737430168</v>
      </c>
      <c r="J54" s="24">
        <v>-54.675977653631286</v>
      </c>
      <c r="K54" s="24">
        <v>-32.620111731843579</v>
      </c>
      <c r="L54" s="24">
        <v>-1.932960893854776</v>
      </c>
      <c r="M54" s="24">
        <v>-16.363128491620113</v>
      </c>
      <c r="N54" s="24">
        <v>17.896053430167598</v>
      </c>
      <c r="O54" s="24">
        <v>31.418291748603348</v>
      </c>
      <c r="P54" s="24">
        <v>45.147178446927377</v>
      </c>
      <c r="Q54" s="24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25">
      <c r="A55" s="27" t="s">
        <v>232</v>
      </c>
      <c r="B55" s="26">
        <v>-611.81118399624074</v>
      </c>
      <c r="C55" s="26">
        <v>-763.86238986299486</v>
      </c>
      <c r="D55" s="26">
        <v>-382.4651144087664</v>
      </c>
      <c r="E55" s="26">
        <v>-349.3</v>
      </c>
      <c r="F55" s="26">
        <v>-90.413191427644733</v>
      </c>
      <c r="G55" s="26">
        <v>-382.79539511663285</v>
      </c>
      <c r="H55" s="26">
        <v>743.20678225855181</v>
      </c>
      <c r="I55" s="26">
        <v>-182.04194286262734</v>
      </c>
      <c r="J55" s="26">
        <v>-273.40919356892084</v>
      </c>
      <c r="K55" s="26">
        <v>-623.87814925263604</v>
      </c>
      <c r="L55" s="26">
        <v>-127.81514517468922</v>
      </c>
      <c r="M55" s="26">
        <v>-831.8936821444687</v>
      </c>
      <c r="N55" s="26">
        <v>-745.88172173539112</v>
      </c>
      <c r="O55" s="26">
        <v>-966.46641160920649</v>
      </c>
      <c r="P55" s="26">
        <v>-1002.1449899355201</v>
      </c>
      <c r="Q55" s="26">
        <v>-1022.8206660750277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25">
      <c r="A56" s="27" t="s">
        <v>234</v>
      </c>
      <c r="B56" s="24">
        <v>-5052.6830003821906</v>
      </c>
      <c r="C56" s="24">
        <v>-6981.1399131344833</v>
      </c>
      <c r="D56" s="24">
        <v>-11956.810285555333</v>
      </c>
      <c r="E56" s="24">
        <v>-8935.4599358518881</v>
      </c>
      <c r="F56" s="24">
        <v>-11516.838504705938</v>
      </c>
      <c r="G56" s="24">
        <v>-12970.689253388377</v>
      </c>
      <c r="H56" s="24">
        <v>-12902.617273465863</v>
      </c>
      <c r="I56" s="24">
        <v>-12068.851734013118</v>
      </c>
      <c r="J56" s="24">
        <v>-12711.025929888963</v>
      </c>
      <c r="K56" s="24">
        <v>-12625.551519484614</v>
      </c>
      <c r="L56" s="24">
        <v>-10357.949634452909</v>
      </c>
      <c r="M56" s="24">
        <v>-10416.321676157588</v>
      </c>
      <c r="N56" s="24">
        <v>-11205.18810895822</v>
      </c>
      <c r="O56" s="24">
        <v>-11920.482755000619</v>
      </c>
      <c r="P56" s="24">
        <v>-12706.572376354357</v>
      </c>
      <c r="Q56" s="24">
        <v>-6886.2906632169306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25">
      <c r="A57" s="27" t="s">
        <v>252</v>
      </c>
      <c r="B57" s="24">
        <v>2021.2</v>
      </c>
      <c r="C57" s="24">
        <v>3397.3555695884684</v>
      </c>
      <c r="D57" s="24">
        <v>1626.2982921225926</v>
      </c>
      <c r="E57" s="24">
        <v>4017.1425445894006</v>
      </c>
      <c r="F57" s="24">
        <v>3202.1214982230299</v>
      </c>
      <c r="G57" s="24">
        <v>5245.5017172532953</v>
      </c>
      <c r="H57" s="24">
        <v>7266.886879765837</v>
      </c>
      <c r="I57" s="24">
        <v>7373.6084135169576</v>
      </c>
      <c r="J57" s="24">
        <v>10886.894978543321</v>
      </c>
      <c r="K57" s="24">
        <v>12780.693839556583</v>
      </c>
      <c r="L57" s="24">
        <v>9275.7211718949147</v>
      </c>
      <c r="M57" s="24">
        <v>7684.6525281741597</v>
      </c>
      <c r="N57" s="24">
        <v>7358.2378795858513</v>
      </c>
      <c r="O57" s="24">
        <v>9792.7568641336129</v>
      </c>
      <c r="P57" s="24">
        <v>10305.886672133367</v>
      </c>
      <c r="Q57" s="24">
        <v>10798.744663572204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25">
      <c r="A58" s="27" t="s">
        <v>254</v>
      </c>
      <c r="B58" s="26">
        <v>20.791015130457289</v>
      </c>
      <c r="C58" s="26">
        <v>23.041733953781488</v>
      </c>
      <c r="D58" s="26">
        <v>23.885753512528062</v>
      </c>
      <c r="E58" s="26">
        <v>32.709527855458838</v>
      </c>
      <c r="F58" s="26">
        <v>21.68004906567035</v>
      </c>
      <c r="G58" s="26">
        <v>17.358668924887887</v>
      </c>
      <c r="H58" s="26">
        <v>8.7440426286145119</v>
      </c>
      <c r="I58" s="26">
        <v>27.633200353362856</v>
      </c>
      <c r="J58" s="26">
        <v>-27.830138250403717</v>
      </c>
      <c r="K58" s="26">
        <v>-23.649450214521885</v>
      </c>
      <c r="L58" s="26">
        <v>-27.003151024082833</v>
      </c>
      <c r="M58" s="26">
        <v>-79.985370245329733</v>
      </c>
      <c r="N58" s="26">
        <v>-126.66554130092281</v>
      </c>
      <c r="O58" s="26">
        <v>-142.1730812514067</v>
      </c>
      <c r="P58" s="26">
        <v>-93.838622552329511</v>
      </c>
      <c r="Q58" s="26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25">
      <c r="A59" s="27" t="s">
        <v>256</v>
      </c>
      <c r="B59" s="24">
        <v>-28.979511111111108</v>
      </c>
      <c r="C59" s="24">
        <v>-15.004316296296295</v>
      </c>
      <c r="D59" s="24">
        <v>-19.614866666666664</v>
      </c>
      <c r="E59" s="24">
        <v>-18.336075185185184</v>
      </c>
      <c r="F59" s="24">
        <v>-13.654047777777777</v>
      </c>
      <c r="G59" s="24">
        <v>-9.441192222222222</v>
      </c>
      <c r="H59" s="24">
        <v>-10.547787777777778</v>
      </c>
      <c r="I59" s="24">
        <v>-18.256009629629631</v>
      </c>
      <c r="J59" s="24">
        <v>-14.008961111111111</v>
      </c>
      <c r="K59" s="24">
        <v>-16.643874273988914</v>
      </c>
      <c r="L59" s="24">
        <v>-18.893176344247308</v>
      </c>
      <c r="M59" s="24">
        <v>-21.129074623906074</v>
      </c>
      <c r="N59" s="24">
        <v>1.8158585927292523</v>
      </c>
      <c r="O59" s="24">
        <v>-0.58951663873028426</v>
      </c>
      <c r="P59" s="24">
        <v>-9.8880304345382335</v>
      </c>
      <c r="Q59" s="24">
        <v>13.808226602216484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25">
      <c r="A60" s="27" t="s">
        <v>260</v>
      </c>
      <c r="B60" s="26">
        <v>-1902.11</v>
      </c>
      <c r="C60" s="26">
        <v>-1853</v>
      </c>
      <c r="D60" s="26">
        <v>-2183.1999999999998</v>
      </c>
      <c r="E60" s="26">
        <v>-1749</v>
      </c>
      <c r="F60" s="26">
        <v>-1721.7</v>
      </c>
      <c r="G60" s="26">
        <v>-1927.2</v>
      </c>
      <c r="H60" s="26">
        <v>-2175.8000000000002</v>
      </c>
      <c r="I60" s="26">
        <v>-2343.5700000000002</v>
      </c>
      <c r="J60" s="26">
        <v>-2972.3</v>
      </c>
      <c r="K60" s="26">
        <v>-3247.4</v>
      </c>
      <c r="L60" s="26">
        <v>-2936.4</v>
      </c>
      <c r="M60" s="26">
        <v>-3253.1</v>
      </c>
      <c r="N60" s="26">
        <v>-3793.8</v>
      </c>
      <c r="O60" s="26">
        <v>-3691.7</v>
      </c>
      <c r="P60" s="26">
        <v>-4068.9</v>
      </c>
      <c r="Q60" s="26">
        <v>-3856.9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25">
      <c r="A61" s="27" t="s">
        <v>262</v>
      </c>
      <c r="B61" s="24">
        <v>-234.18454925925926</v>
      </c>
      <c r="C61" s="24">
        <v>-197.38759962962962</v>
      </c>
      <c r="D61" s="24">
        <v>-234.31042962962968</v>
      </c>
      <c r="E61" s="24">
        <v>-263.74544555555553</v>
      </c>
      <c r="F61" s="24">
        <v>-229.67728407407401</v>
      </c>
      <c r="G61" s="24">
        <v>-162.9488901111111</v>
      </c>
      <c r="H61" s="24">
        <v>-148.1088434259259</v>
      </c>
      <c r="I61" s="24">
        <v>-174.05682665185182</v>
      </c>
      <c r="J61" s="24">
        <v>-151.16408124074073</v>
      </c>
      <c r="K61" s="24">
        <v>-371.99515171307092</v>
      </c>
      <c r="L61" s="24">
        <v>-461.64949172415817</v>
      </c>
      <c r="M61" s="24">
        <v>-367.07728146115141</v>
      </c>
      <c r="N61" s="24">
        <v>-353.70214704689926</v>
      </c>
      <c r="O61" s="24">
        <v>-323.32053750205938</v>
      </c>
      <c r="P61" s="24">
        <v>-433.10210237451622</v>
      </c>
      <c r="Q61" s="24">
        <v>-122.76070970844239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25">
      <c r="A62" s="27" t="s">
        <v>266</v>
      </c>
      <c r="B62" s="26">
        <v>-1815.5211608000004</v>
      </c>
      <c r="C62" s="26">
        <v>-1827.604380458333</v>
      </c>
      <c r="D62" s="26">
        <v>-1968.1152257064448</v>
      </c>
      <c r="E62" s="26">
        <v>-1428.828179321119</v>
      </c>
      <c r="F62" s="26">
        <v>-1270.3808899369044</v>
      </c>
      <c r="G62" s="26">
        <v>-1036.8502320894258</v>
      </c>
      <c r="H62" s="26">
        <v>-1257.2164989212413</v>
      </c>
      <c r="I62" s="26">
        <v>-1282.2292178004029</v>
      </c>
      <c r="J62" s="26">
        <v>-1360.6990649651632</v>
      </c>
      <c r="K62" s="26">
        <v>-1543.0441533985452</v>
      </c>
      <c r="L62" s="26">
        <v>-1728.5715374334454</v>
      </c>
      <c r="M62" s="26">
        <v>-1812.4</v>
      </c>
      <c r="N62" s="26">
        <v>-2318.0234608832147</v>
      </c>
      <c r="O62" s="26">
        <v>-2828.9571054275352</v>
      </c>
      <c r="P62" s="26">
        <v>-3028.2800054934901</v>
      </c>
      <c r="Q62" s="26">
        <v>-2857.1673116606448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25">
      <c r="A63" s="27" t="s">
        <v>268</v>
      </c>
      <c r="B63" s="24">
        <v>-34.799999999999997</v>
      </c>
      <c r="C63" s="24">
        <v>738.3</v>
      </c>
      <c r="D63" s="24">
        <v>1388.2</v>
      </c>
      <c r="E63" s="24">
        <v>1289.0999999999999</v>
      </c>
      <c r="F63" s="24">
        <v>-2076.1</v>
      </c>
      <c r="G63" s="24">
        <v>-5911.8</v>
      </c>
      <c r="H63" s="24">
        <v>-6376.9</v>
      </c>
      <c r="I63" s="24">
        <v>-6563.8</v>
      </c>
      <c r="J63" s="24">
        <v>-7163.4</v>
      </c>
      <c r="K63" s="24">
        <v>-6782</v>
      </c>
      <c r="L63" s="24">
        <v>-5035</v>
      </c>
      <c r="M63" s="24">
        <v>-4335.6000000000004</v>
      </c>
      <c r="N63" s="24">
        <v>-5364.6</v>
      </c>
      <c r="O63" s="24">
        <v>-8478.7730883333334</v>
      </c>
      <c r="P63" s="24">
        <v>-11593.102259083333</v>
      </c>
      <c r="Q63" s="24">
        <v>-11006.2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6" customHeight="1" x14ac:dyDescent="0.25">
      <c r="A64" s="27" t="s">
        <v>270</v>
      </c>
      <c r="B64" s="26">
        <v>-490.3</v>
      </c>
      <c r="C64" s="26">
        <v>-437.52</v>
      </c>
      <c r="D64" s="26">
        <v>-456.25</v>
      </c>
      <c r="E64" s="26">
        <v>-389.05</v>
      </c>
      <c r="F64" s="26">
        <v>-555.96922161249995</v>
      </c>
      <c r="G64" s="26">
        <v>-538.21460083755096</v>
      </c>
      <c r="H64" s="26">
        <v>-618.18750654511905</v>
      </c>
      <c r="I64" s="26">
        <v>-870.559542539272</v>
      </c>
      <c r="J64" s="26">
        <v>-990.20304122970799</v>
      </c>
      <c r="K64" s="26">
        <v>-1035.436837332536</v>
      </c>
      <c r="L64" s="26">
        <v>-1091.852764726453</v>
      </c>
      <c r="M64" s="26">
        <v>-1246.3840752922722</v>
      </c>
      <c r="N64" s="26">
        <v>-1387.6208812541001</v>
      </c>
      <c r="O64" s="26">
        <v>-1470.0930519187798</v>
      </c>
      <c r="P64" s="26">
        <v>-1337.3920756525699</v>
      </c>
      <c r="Q64" s="26">
        <v>-1313.7858532732121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25">
      <c r="A65" s="27" t="s">
        <v>305</v>
      </c>
      <c r="B65" s="24">
        <v>-526.42741590256719</v>
      </c>
      <c r="C65" s="24">
        <v>-839.05034139576935</v>
      </c>
      <c r="D65" s="24">
        <v>-1453.2919197295271</v>
      </c>
      <c r="E65" s="24">
        <v>-1297.4790616635446</v>
      </c>
      <c r="F65" s="24">
        <v>-596.94106016901605</v>
      </c>
      <c r="G65" s="24">
        <v>-1047.5843854662332</v>
      </c>
      <c r="H65" s="24">
        <v>-1187.7840490092651</v>
      </c>
      <c r="I65" s="24">
        <v>-953.14335791117185</v>
      </c>
      <c r="J65" s="24">
        <v>-608.05580595644926</v>
      </c>
      <c r="K65" s="24">
        <v>-764.88266101177908</v>
      </c>
      <c r="L65" s="24">
        <v>-502.98480386423688</v>
      </c>
      <c r="M65" s="24">
        <v>-534.35496655701741</v>
      </c>
      <c r="N65" s="24">
        <v>-649.63425313671632</v>
      </c>
      <c r="O65" s="24">
        <v>-597.11272444635676</v>
      </c>
      <c r="P65" s="24">
        <v>-704.81502346263676</v>
      </c>
      <c r="Q65" s="24">
        <v>-383.68255426874572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25">
      <c r="A66" s="27" t="s">
        <v>306</v>
      </c>
      <c r="B66" s="26">
        <v>178.28781697857517</v>
      </c>
      <c r="C66" s="26">
        <v>13.989964728652209</v>
      </c>
      <c r="D66" s="26">
        <v>63.774601883649765</v>
      </c>
      <c r="E66" s="26">
        <v>-5.1631266709272863</v>
      </c>
      <c r="F66" s="26">
        <v>-122.68536073926956</v>
      </c>
      <c r="G66" s="26">
        <v>-226.08247759494972</v>
      </c>
      <c r="H66" s="26">
        <v>-282.8</v>
      </c>
      <c r="I66" s="26">
        <v>-312.7593067513846</v>
      </c>
      <c r="J66" s="26">
        <v>-185.76742408603809</v>
      </c>
      <c r="K66" s="26">
        <v>-185.20290296354324</v>
      </c>
      <c r="L66" s="26">
        <v>-148.15164887886345</v>
      </c>
      <c r="M66" s="26">
        <v>-207.74567846654361</v>
      </c>
      <c r="N66" s="26">
        <v>-295.64922978879446</v>
      </c>
      <c r="O66" s="26">
        <v>-315.87301778259581</v>
      </c>
      <c r="P66" s="26">
        <v>-451.01812167694976</v>
      </c>
      <c r="Q66" s="26">
        <v>-410.45629570751584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25">
      <c r="A67" s="27" t="s">
        <v>308</v>
      </c>
      <c r="B67" s="24">
        <v>-4.6323891455641384</v>
      </c>
      <c r="C67" s="24">
        <v>17.942752264280909</v>
      </c>
      <c r="D67" s="24">
        <v>39.539140606261199</v>
      </c>
      <c r="E67" s="24">
        <v>1.6342439685812815</v>
      </c>
      <c r="F67" s="24">
        <v>-36.795351752804855</v>
      </c>
      <c r="G67" s="24">
        <v>-62.956609520319418</v>
      </c>
      <c r="H67" s="24">
        <v>-93.995830124037241</v>
      </c>
      <c r="I67" s="24">
        <v>-96.819372426150082</v>
      </c>
      <c r="J67" s="24">
        <v>-131.08974617725823</v>
      </c>
      <c r="K67" s="24">
        <v>-175.97022779030806</v>
      </c>
      <c r="L67" s="24">
        <v>-292.56394170998686</v>
      </c>
      <c r="M67" s="24">
        <v>-412.67731649285707</v>
      </c>
      <c r="N67" s="24">
        <v>-471.36525534481837</v>
      </c>
      <c r="O67" s="24">
        <v>-333.81805754352285</v>
      </c>
      <c r="P67" s="24"/>
      <c r="Q67" s="24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25">
      <c r="A68" s="27" t="s">
        <v>311</v>
      </c>
      <c r="B68" s="26">
        <v>4824.5269090648171</v>
      </c>
      <c r="C68" s="26">
        <v>24566.985610968743</v>
      </c>
      <c r="D68" s="26">
        <v>11341.226846442514</v>
      </c>
      <c r="E68" s="26">
        <v>-100624.7</v>
      </c>
      <c r="F68" s="26">
        <v>26137.417953134027</v>
      </c>
      <c r="G68" s="26">
        <v>40216.931594516747</v>
      </c>
      <c r="H68" s="26">
        <v>24223.468197727361</v>
      </c>
      <c r="I68" s="26">
        <v>49501.647922304604</v>
      </c>
      <c r="J68" s="26">
        <v>103372.79665027643</v>
      </c>
      <c r="K68" s="26">
        <v>83871.373736905545</v>
      </c>
      <c r="L68" s="26">
        <v>32868.265612314746</v>
      </c>
      <c r="M68" s="26">
        <v>67111.501447612958</v>
      </c>
      <c r="N68" s="26">
        <v>68411.454711825369</v>
      </c>
      <c r="O68" s="26">
        <v>110908.32762770161</v>
      </c>
      <c r="P68" s="26">
        <v>56012.769857359424</v>
      </c>
      <c r="Q68" s="26">
        <v>47195.796226846745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25">
      <c r="A69" s="27" t="s">
        <v>313</v>
      </c>
      <c r="B69" s="24">
        <v>71.952708353271689</v>
      </c>
      <c r="C69" s="24">
        <v>80.309769746513012</v>
      </c>
      <c r="D69" s="24">
        <v>88.16381970877201</v>
      </c>
      <c r="E69" s="24">
        <v>39.534892055844992</v>
      </c>
      <c r="F69" s="24">
        <v>-7.8145458536510173</v>
      </c>
      <c r="G69" s="24">
        <v>83.237004990687979</v>
      </c>
      <c r="H69" s="24">
        <v>121.77939118748301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25">
      <c r="A70" s="27" t="s">
        <v>323</v>
      </c>
      <c r="B70" s="26">
        <v>-62</v>
      </c>
      <c r="C70" s="26">
        <v>-110.15164750652995</v>
      </c>
      <c r="D70" s="26">
        <v>-93.587754095398651</v>
      </c>
      <c r="E70" s="26">
        <v>-85.507168553431256</v>
      </c>
      <c r="F70" s="26">
        <v>-12.043074985364941</v>
      </c>
      <c r="G70" s="26">
        <v>-98.827869438326744</v>
      </c>
      <c r="H70" s="26">
        <v>-116.36314489156622</v>
      </c>
      <c r="I70" s="26">
        <v>-146.68199003555148</v>
      </c>
      <c r="J70" s="26">
        <v>-82.292995026267334</v>
      </c>
      <c r="K70" s="26">
        <v>-225.372600797628</v>
      </c>
      <c r="L70" s="26">
        <v>-283.61934886495794</v>
      </c>
      <c r="M70" s="26">
        <v>-273.91339079663186</v>
      </c>
      <c r="N70" s="26">
        <v>-423.80445702466977</v>
      </c>
      <c r="O70" s="26">
        <v>-358.5241751897114</v>
      </c>
      <c r="P70" s="26">
        <v>-451.67974702768618</v>
      </c>
      <c r="Q70" s="26">
        <v>-278.93985839053369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25">
      <c r="A71" s="27" t="s">
        <v>325</v>
      </c>
      <c r="B71" s="24">
        <v>-345.9</v>
      </c>
      <c r="C71" s="24">
        <v>1169.1191191174719</v>
      </c>
      <c r="D71" s="24">
        <v>-337.4100588291588</v>
      </c>
      <c r="E71" s="24">
        <v>-1787.1158733853524</v>
      </c>
      <c r="F71" s="24">
        <v>2160.3329276750601</v>
      </c>
      <c r="G71" s="24">
        <v>2423.3513535570046</v>
      </c>
      <c r="H71" s="24">
        <v>178.1517522722597</v>
      </c>
      <c r="I71" s="24">
        <v>61.897621477572621</v>
      </c>
      <c r="J71" s="24">
        <v>314.4210747453543</v>
      </c>
      <c r="K71" s="24">
        <v>1554.2352389586392</v>
      </c>
      <c r="L71" s="24">
        <v>2302.584599858204</v>
      </c>
      <c r="M71" s="24">
        <v>1031.4323553145762</v>
      </c>
      <c r="N71" s="24">
        <v>238.83150376461828</v>
      </c>
      <c r="O71" s="24">
        <v>881.36413102563688</v>
      </c>
      <c r="P71" s="24">
        <v>1336.1269402868063</v>
      </c>
      <c r="Q71" s="24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25">
      <c r="A72" s="27" t="s">
        <v>328</v>
      </c>
      <c r="B72" s="26">
        <v>39385.223059476302</v>
      </c>
      <c r="C72" s="26">
        <v>48057.152834693748</v>
      </c>
      <c r="D72" s="26">
        <v>54707.664242870669</v>
      </c>
      <c r="E72" s="26">
        <v>63825.766482714709</v>
      </c>
      <c r="F72" s="26">
        <v>61231.483671620139</v>
      </c>
      <c r="G72" s="26">
        <v>71312.379874162827</v>
      </c>
      <c r="H72" s="26">
        <v>79189.620454632372</v>
      </c>
      <c r="I72" s="26">
        <v>60263.625139959811</v>
      </c>
      <c r="J72" s="26">
        <v>65340.131636104496</v>
      </c>
      <c r="K72" s="26">
        <v>62930.972341666653</v>
      </c>
      <c r="L72" s="26">
        <v>50720.764203030929</v>
      </c>
      <c r="M72" s="26">
        <v>53302.430312872661</v>
      </c>
      <c r="N72" s="26">
        <v>54278.519420612793</v>
      </c>
      <c r="O72" s="26">
        <v>66813.513933503767</v>
      </c>
      <c r="P72" s="26">
        <v>60412.441632846421</v>
      </c>
      <c r="Q72" s="26">
        <v>61285.475258741855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25">
      <c r="A73" s="27" t="s">
        <v>329</v>
      </c>
      <c r="B73" s="24">
        <v>521.41632561008146</v>
      </c>
      <c r="C73" s="24">
        <v>593.01585410737584</v>
      </c>
      <c r="D73" s="24">
        <v>593.89179069095565</v>
      </c>
      <c r="E73" s="24">
        <v>671.2</v>
      </c>
      <c r="F73" s="24">
        <v>622.24193037357281</v>
      </c>
      <c r="G73" s="24">
        <v>557.10310193477619</v>
      </c>
      <c r="H73" s="24">
        <v>632.67077119022827</v>
      </c>
      <c r="I73" s="24">
        <v>572.44137376720687</v>
      </c>
      <c r="J73" s="24">
        <v>643.9523850281538</v>
      </c>
      <c r="K73" s="24">
        <v>643.19243491778718</v>
      </c>
      <c r="L73" s="24">
        <v>545.59009278569238</v>
      </c>
      <c r="M73" s="24">
        <v>550.45181130040805</v>
      </c>
      <c r="N73" s="24"/>
      <c r="O73" s="24"/>
      <c r="P73" s="24"/>
      <c r="Q73" s="24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25">
      <c r="A74" s="27" t="s">
        <v>335</v>
      </c>
      <c r="B74" s="26">
        <v>-957.59148084363949</v>
      </c>
      <c r="C74" s="26"/>
      <c r="D74" s="26">
        <v>-1128.6135815207392</v>
      </c>
      <c r="E74" s="26">
        <v>-1288.3122581434407</v>
      </c>
      <c r="F74" s="26">
        <v>-1226.1918893798384</v>
      </c>
      <c r="G74" s="26">
        <v>-1737.2802745185058</v>
      </c>
      <c r="H74" s="26">
        <v>-1266.2384141529728</v>
      </c>
      <c r="I74" s="26">
        <v>-1566.5298546511874</v>
      </c>
      <c r="J74" s="26">
        <v>-842.47018146714333</v>
      </c>
      <c r="K74" s="26">
        <v>-534.00488490509781</v>
      </c>
      <c r="L74" s="26">
        <v>-104.32843246532157</v>
      </c>
      <c r="M74" s="26"/>
      <c r="N74" s="26"/>
      <c r="O74" s="26"/>
      <c r="P74" s="26"/>
      <c r="Q74" s="26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25">
      <c r="A75" s="27" t="s">
        <v>342</v>
      </c>
      <c r="B75" s="24">
        <v>-32.325319067777372</v>
      </c>
      <c r="C75" s="24">
        <v>-37.860415150508317</v>
      </c>
      <c r="D75" s="24">
        <v>-53.835970379451965</v>
      </c>
      <c r="E75" s="24">
        <v>-41.325652295649711</v>
      </c>
      <c r="F75" s="24">
        <v>-9.6717194338268797</v>
      </c>
      <c r="G75" s="24">
        <v>-8.1082296770730888</v>
      </c>
      <c r="H75" s="24">
        <v>-41.654729733825327</v>
      </c>
      <c r="I75" s="24">
        <v>-37.812199330147799</v>
      </c>
      <c r="J75" s="24">
        <v>-29.67123968570904</v>
      </c>
      <c r="K75" s="24">
        <v>-28.967575083828233</v>
      </c>
      <c r="L75" s="24">
        <v>-33.049564719715931</v>
      </c>
      <c r="M75" s="24">
        <v>-53.833739243380464</v>
      </c>
      <c r="N75" s="24">
        <v>-30.047459985329048</v>
      </c>
      <c r="O75" s="24">
        <v>-18.771911356260635</v>
      </c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25">
      <c r="A76" s="27" t="s">
        <v>345</v>
      </c>
      <c r="B76" s="26">
        <v>60.697658740000001</v>
      </c>
      <c r="C76" s="26">
        <v>161.12668840999999</v>
      </c>
      <c r="D76" s="26">
        <v>35.909997479999994</v>
      </c>
      <c r="E76" s="26">
        <v>-59.363763799999994</v>
      </c>
      <c r="F76" s="26">
        <v>-43.578111970000002</v>
      </c>
      <c r="G76" s="26">
        <v>-217.51824386999999</v>
      </c>
      <c r="H76" s="26">
        <v>-425.84708010000003</v>
      </c>
      <c r="I76" s="26">
        <v>-172.35790516999998</v>
      </c>
      <c r="J76" s="26">
        <v>-317.05610437000001</v>
      </c>
      <c r="K76" s="26">
        <v>-229.81423619999998</v>
      </c>
      <c r="L76" s="26">
        <v>-338.77550699</v>
      </c>
      <c r="M76" s="26">
        <v>-701.41045783000004</v>
      </c>
      <c r="N76" s="26">
        <v>-794.18526512000005</v>
      </c>
      <c r="O76" s="26">
        <v>-683.49244900999997</v>
      </c>
      <c r="P76" s="26">
        <v>-774.84189415000003</v>
      </c>
      <c r="Q76" s="26">
        <v>-764.61987050999994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25">
      <c r="A77" s="27" t="s">
        <v>346</v>
      </c>
      <c r="B77" s="24">
        <v>23611.400319266293</v>
      </c>
      <c r="C77" s="24">
        <v>51120.962615648481</v>
      </c>
      <c r="D77" s="24">
        <v>49401.389352730286</v>
      </c>
      <c r="E77" s="24">
        <v>33196.539491124473</v>
      </c>
      <c r="F77" s="24">
        <v>76991.798049828358</v>
      </c>
      <c r="G77" s="24">
        <v>68901.890238383887</v>
      </c>
      <c r="H77" s="24">
        <v>95281.767036221558</v>
      </c>
      <c r="I77" s="24">
        <v>84480.155296901503</v>
      </c>
      <c r="J77" s="24">
        <v>84508.661509468438</v>
      </c>
      <c r="K77" s="24">
        <v>75627.433336159389</v>
      </c>
      <c r="L77" s="24">
        <v>76824.542774250338</v>
      </c>
      <c r="M77" s="24">
        <v>83756.686578243112</v>
      </c>
      <c r="N77" s="24">
        <v>85180.079505618356</v>
      </c>
      <c r="O77" s="24">
        <v>124166.0151703024</v>
      </c>
      <c r="P77" s="24">
        <v>124402.32946682922</v>
      </c>
      <c r="Q77" s="24">
        <v>106188.54528835959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25">
      <c r="A78" s="27" t="s">
        <v>347</v>
      </c>
      <c r="B78" s="26">
        <v>-187.113</v>
      </c>
      <c r="C78" s="26">
        <v>-127.363451</v>
      </c>
      <c r="D78" s="26">
        <v>-361.26137645346597</v>
      </c>
      <c r="E78" s="26">
        <v>-42.990736837130001</v>
      </c>
      <c r="F78" s="26">
        <v>-595.18548424190794</v>
      </c>
      <c r="G78" s="26">
        <v>-581.82000000000005</v>
      </c>
      <c r="H78" s="26">
        <v>-1230.0999999999999</v>
      </c>
      <c r="I78" s="26">
        <v>-2129.9632959999999</v>
      </c>
      <c r="J78" s="26">
        <v>-1351.393882083928</v>
      </c>
      <c r="K78" s="26">
        <v>-1717.3958234359422</v>
      </c>
      <c r="L78" s="26">
        <v>-1110.90268193528</v>
      </c>
      <c r="M78" s="26">
        <v>-1222.0655005497999</v>
      </c>
      <c r="N78" s="26">
        <v>-2740.91</v>
      </c>
      <c r="O78" s="26">
        <v>-3921.813969856184</v>
      </c>
      <c r="P78" s="26">
        <v>-3952.133968546279</v>
      </c>
      <c r="Q78" s="26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25">
      <c r="A79" s="27" t="s">
        <v>350</v>
      </c>
      <c r="B79" s="24">
        <v>-7028.1654416834663</v>
      </c>
      <c r="C79" s="24">
        <v>-8962.33719465377</v>
      </c>
      <c r="D79" s="24">
        <v>-12466.757551943774</v>
      </c>
      <c r="E79" s="24">
        <v>-16017.322877068787</v>
      </c>
      <c r="F79" s="24">
        <v>-9510.7000000000007</v>
      </c>
      <c r="G79" s="24">
        <v>-7625.38858071714</v>
      </c>
      <c r="H79" s="24">
        <v>-9147.6537837334345</v>
      </c>
      <c r="I79" s="24">
        <v>1048.2488494617858</v>
      </c>
      <c r="J79" s="24">
        <v>-598.42970846635774</v>
      </c>
      <c r="K79" s="24">
        <v>1914.7728435155339</v>
      </c>
      <c r="L79" s="24">
        <v>172.20164660936831</v>
      </c>
      <c r="M79" s="24">
        <v>-899.43542085772879</v>
      </c>
      <c r="N79" s="24">
        <v>-1276.7128301250452</v>
      </c>
      <c r="O79" s="24">
        <v>-1968.2949207255103</v>
      </c>
      <c r="P79" s="24">
        <v>-1756.8667738568406</v>
      </c>
      <c r="Q79" s="24">
        <v>-552.43120260893807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25">
      <c r="A80" s="27" t="s">
        <v>352</v>
      </c>
      <c r="B80" s="26">
        <v>-28.282139999999998</v>
      </c>
      <c r="C80" s="26">
        <v>-28.884844444444443</v>
      </c>
      <c r="D80" s="26">
        <v>-41.092110740740736</v>
      </c>
      <c r="E80" s="26">
        <v>-42.711708888888886</v>
      </c>
      <c r="F80" s="26">
        <v>-63.044208888888889</v>
      </c>
      <c r="G80" s="26">
        <v>-39.877632962962956</v>
      </c>
      <c r="H80" s="26">
        <v>-31.772701481481477</v>
      </c>
      <c r="I80" s="26">
        <v>-34.282278888888889</v>
      </c>
      <c r="J80" s="26">
        <v>-25.687335555555553</v>
      </c>
      <c r="K80" s="26">
        <v>-82.801497741639352</v>
      </c>
      <c r="L80" s="26">
        <v>-116.93616908330623</v>
      </c>
      <c r="M80" s="26">
        <v>-97.023652574330697</v>
      </c>
      <c r="N80" s="26">
        <v>-121.63038346089853</v>
      </c>
      <c r="O80" s="26">
        <v>-108.90776632518944</v>
      </c>
      <c r="P80" s="26">
        <v>-119.62645937363664</v>
      </c>
      <c r="Q80" s="26">
        <v>-80.993587535185384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25">
      <c r="A81" s="27" t="s">
        <v>356</v>
      </c>
      <c r="B81" s="24">
        <v>-485</v>
      </c>
      <c r="C81" s="24">
        <v>-680.4</v>
      </c>
      <c r="D81" s="24">
        <v>-842.7</v>
      </c>
      <c r="E81" s="24">
        <v>-634.1</v>
      </c>
      <c r="F81" s="24">
        <v>-729.26568999999995</v>
      </c>
      <c r="G81" s="24">
        <v>-1033.69389</v>
      </c>
      <c r="H81" s="24">
        <v>-1303.2984100000001</v>
      </c>
      <c r="I81" s="24">
        <v>-1024.9831200000001</v>
      </c>
      <c r="J81" s="24">
        <v>-1235.99935</v>
      </c>
      <c r="K81" s="24">
        <v>-1516.9680000000001</v>
      </c>
      <c r="L81" s="24">
        <v>-1486.47182</v>
      </c>
      <c r="M81" s="24">
        <v>-1425.2795900000001</v>
      </c>
      <c r="N81" s="24">
        <v>-1501.1478999999999</v>
      </c>
      <c r="O81" s="24">
        <v>-1506.5146400000001</v>
      </c>
      <c r="P81" s="24">
        <v>-1411.58455</v>
      </c>
      <c r="Q81" s="24">
        <v>-1398.3077599999999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25">
      <c r="A82" s="27" t="s">
        <v>358</v>
      </c>
      <c r="B82" s="26">
        <v>-48.4</v>
      </c>
      <c r="C82" s="26">
        <v>-40.82</v>
      </c>
      <c r="D82" s="26">
        <v>-63.15</v>
      </c>
      <c r="E82" s="26">
        <v>-91.2</v>
      </c>
      <c r="F82" s="26">
        <v>-168.2</v>
      </c>
      <c r="G82" s="26">
        <v>-77.11</v>
      </c>
      <c r="H82" s="26">
        <v>-133.38999999999999</v>
      </c>
      <c r="I82" s="26">
        <v>-121.98</v>
      </c>
      <c r="J82" s="26">
        <v>-405.14</v>
      </c>
      <c r="K82" s="26">
        <v>-212.21675223593431</v>
      </c>
      <c r="L82" s="26">
        <v>-143.24332168824941</v>
      </c>
      <c r="M82" s="26">
        <v>-154.81333209223041</v>
      </c>
      <c r="N82" s="26">
        <v>-50.63</v>
      </c>
      <c r="O82" s="26">
        <v>-181.84</v>
      </c>
      <c r="P82" s="26">
        <v>-114.09</v>
      </c>
      <c r="Q82" s="26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25">
      <c r="A83" s="27" t="s">
        <v>361</v>
      </c>
      <c r="B83" s="24">
        <v>-8.8175941298711091</v>
      </c>
      <c r="C83" s="24">
        <v>-8.8335960369144004</v>
      </c>
      <c r="D83" s="24">
        <v>-9.9</v>
      </c>
      <c r="E83" s="24">
        <v>-14.7001641339423</v>
      </c>
      <c r="F83" s="24">
        <v>-11.110094115454501</v>
      </c>
      <c r="G83" s="24">
        <v>-2.3200140527422102</v>
      </c>
      <c r="H83" s="24">
        <v>-18.508639928110497</v>
      </c>
      <c r="I83" s="24">
        <v>-33.0329160078931</v>
      </c>
      <c r="J83" s="24">
        <v>-8.0220016589753591</v>
      </c>
      <c r="K83" s="24">
        <v>37.335319033206098</v>
      </c>
      <c r="L83" s="24">
        <v>25.571498172168198</v>
      </c>
      <c r="M83" s="24">
        <v>17.622340000000001</v>
      </c>
      <c r="N83" s="24">
        <v>14.46599907081429</v>
      </c>
      <c r="O83" s="24">
        <v>-51.142823165925378</v>
      </c>
      <c r="P83" s="24">
        <v>26.530854771993603</v>
      </c>
      <c r="Q83" s="24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25">
      <c r="A84" s="27" t="s">
        <v>364</v>
      </c>
      <c r="B84" s="26">
        <v>-39.04</v>
      </c>
      <c r="C84" s="26">
        <v>-69.004999999999995</v>
      </c>
      <c r="D84" s="26">
        <v>-44.859000000000002</v>
      </c>
      <c r="E84" s="26">
        <v>-14.792519674212</v>
      </c>
      <c r="F84" s="26">
        <v>-16.885732182439305</v>
      </c>
      <c r="G84" s="26">
        <v>12.779877713638797</v>
      </c>
      <c r="H84" s="26">
        <v>-9.3290000000000006</v>
      </c>
      <c r="I84" s="26">
        <v>23.9697</v>
      </c>
      <c r="J84" s="26">
        <v>28.542096000000001</v>
      </c>
      <c r="K84" s="26">
        <v>26.655221786910097</v>
      </c>
      <c r="L84" s="26">
        <v>24.7</v>
      </c>
      <c r="M84" s="26">
        <v>-46.006449106341599</v>
      </c>
      <c r="N84" s="26">
        <v>-82.707830208047113</v>
      </c>
      <c r="O84" s="26">
        <v>-98.965365386434087</v>
      </c>
      <c r="P84" s="26">
        <v>-83.133727800109099</v>
      </c>
      <c r="Q84" s="26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25">
      <c r="A85" s="27" t="s">
        <v>367</v>
      </c>
      <c r="B85" s="24">
        <v>-35.04</v>
      </c>
      <c r="C85" s="24">
        <v>6.617</v>
      </c>
      <c r="D85" s="24">
        <v>2.206</v>
      </c>
      <c r="E85" s="24">
        <v>5.5464480699060008</v>
      </c>
      <c r="F85" s="24">
        <v>12.800149715358998</v>
      </c>
      <c r="G85" s="24">
        <v>22.286383412830002</v>
      </c>
      <c r="H85" s="24">
        <v>40.996455641392998</v>
      </c>
      <c r="I85" s="24">
        <v>68.449106351987794</v>
      </c>
      <c r="J85" s="24">
        <v>31.5233605050866</v>
      </c>
      <c r="K85" s="24">
        <v>49.100051420278994</v>
      </c>
      <c r="L85" s="24">
        <v>35.182399450000005</v>
      </c>
      <c r="M85" s="24">
        <v>43.221335812999996</v>
      </c>
      <c r="N85" s="24">
        <v>53.653732336734009</v>
      </c>
      <c r="O85" s="24">
        <v>52.943350850000002</v>
      </c>
      <c r="P85" s="24">
        <v>49.661248180000001</v>
      </c>
      <c r="Q85" s="24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25">
      <c r="A86" s="27" t="s">
        <v>369</v>
      </c>
      <c r="B86" s="26">
        <v>-473.62403561477123</v>
      </c>
      <c r="C86" s="26">
        <v>-536.75957938574993</v>
      </c>
      <c r="D86" s="26">
        <v>-395.24160535964273</v>
      </c>
      <c r="E86" s="26">
        <v>-520.79845069351666</v>
      </c>
      <c r="F86" s="26">
        <v>-631.5058186229229</v>
      </c>
      <c r="G86" s="26">
        <v>-849.8440899253028</v>
      </c>
      <c r="H86" s="26">
        <v>-974.03450639606228</v>
      </c>
      <c r="I86" s="26">
        <v>-1265.5383253043985</v>
      </c>
      <c r="J86" s="26">
        <v>-1353.0384855720868</v>
      </c>
      <c r="K86" s="26">
        <v>-1605.9324848480253</v>
      </c>
      <c r="L86" s="26">
        <v>-1426.3452835435371</v>
      </c>
      <c r="M86" s="26">
        <v>-1507.6777374787234</v>
      </c>
      <c r="N86" s="26">
        <v>-1405.69842332044</v>
      </c>
      <c r="O86" s="26">
        <v>-1881.5397683385504</v>
      </c>
      <c r="P86" s="26">
        <v>-1901.3781545965276</v>
      </c>
      <c r="Q86" s="26">
        <v>-1615.7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25">
      <c r="A87" s="27" t="s">
        <v>371</v>
      </c>
      <c r="B87" s="24">
        <v>-9632.0953747455387</v>
      </c>
      <c r="C87" s="24">
        <v>-6756.5069964064196</v>
      </c>
      <c r="D87" s="24">
        <v>-10026.577359332974</v>
      </c>
      <c r="E87" s="24">
        <v>-10429.249121898516</v>
      </c>
      <c r="F87" s="24">
        <v>-5766.9694738888893</v>
      </c>
      <c r="G87" s="24">
        <v>-5971.3272570827667</v>
      </c>
      <c r="H87" s="24">
        <v>-6784.5086098265929</v>
      </c>
      <c r="I87" s="24">
        <v>-5413.3781587377316</v>
      </c>
      <c r="J87" s="24">
        <v>-3830.9453679129238</v>
      </c>
      <c r="K87" s="24">
        <v>-6129.6285530513078</v>
      </c>
      <c r="L87" s="24">
        <v>-5618.217540188075</v>
      </c>
      <c r="M87" s="24">
        <v>-3372.0573127510193</v>
      </c>
      <c r="N87" s="24">
        <v>-5629.5708770692127</v>
      </c>
      <c r="O87" s="24">
        <v>-5855.5176022812566</v>
      </c>
      <c r="P87" s="24">
        <v>-4271.5624155678643</v>
      </c>
      <c r="Q87" s="24">
        <v>-2516.0604611578742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25">
      <c r="A88" s="27" t="s">
        <v>372</v>
      </c>
      <c r="B88" s="26">
        <v>-671.33616147079795</v>
      </c>
      <c r="C88" s="26">
        <v>-1050.2154409413813</v>
      </c>
      <c r="D88" s="26">
        <v>-959.77669269336434</v>
      </c>
      <c r="E88" s="26">
        <v>-3465.6784537259341</v>
      </c>
      <c r="F88" s="26">
        <v>-2168.3818922692226</v>
      </c>
      <c r="G88" s="26">
        <v>-2103.5315643371564</v>
      </c>
      <c r="H88" s="26">
        <v>-1772.3789707502497</v>
      </c>
      <c r="I88" s="26">
        <v>-1285.6569431785019</v>
      </c>
      <c r="J88" s="26">
        <v>-115.63475227587733</v>
      </c>
      <c r="K88" s="26">
        <v>-233.65994478953729</v>
      </c>
      <c r="L88" s="26">
        <v>-26.754199935434027</v>
      </c>
      <c r="M88" s="26">
        <v>408.4024177511817</v>
      </c>
      <c r="N88" s="26">
        <v>118.85079160612217</v>
      </c>
      <c r="O88" s="26">
        <v>267.79348903560384</v>
      </c>
      <c r="P88" s="26">
        <v>507.46507059058376</v>
      </c>
      <c r="Q88" s="26">
        <v>519.98952573877807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25">
      <c r="A89" s="27" t="s">
        <v>373</v>
      </c>
      <c r="B89" s="24">
        <v>-6649.9583316517219</v>
      </c>
      <c r="C89" s="24">
        <v>-6245.3257884613013</v>
      </c>
      <c r="D89" s="24">
        <v>-6515.8110309005961</v>
      </c>
      <c r="E89" s="24">
        <v>-5364.3362735051633</v>
      </c>
      <c r="F89" s="24">
        <v>-7538.9</v>
      </c>
      <c r="G89" s="24">
        <v>-15601.985068129727</v>
      </c>
      <c r="H89" s="24">
        <v>-16043.262741612674</v>
      </c>
      <c r="I89" s="24">
        <v>-20842.871438366037</v>
      </c>
      <c r="J89" s="24">
        <v>-21802.411390769972</v>
      </c>
      <c r="K89" s="24">
        <v>-24944.592949807047</v>
      </c>
      <c r="L89" s="24">
        <v>-23360.376799617796</v>
      </c>
      <c r="M89" s="24">
        <v>-27361.150830087394</v>
      </c>
      <c r="N89" s="24">
        <v>-26423.108357814948</v>
      </c>
      <c r="O89" s="24">
        <v>-29756.615341268822</v>
      </c>
      <c r="P89" s="24">
        <v>-29377.86649620868</v>
      </c>
      <c r="Q89" s="24">
        <v>-31887.41754765694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25">
      <c r="A90" s="27" t="s">
        <v>375</v>
      </c>
      <c r="B90" s="26">
        <v>-12926.627527288339</v>
      </c>
      <c r="C90" s="26">
        <v>-13789.573806845628</v>
      </c>
      <c r="D90" s="26">
        <v>-15524.67415452887</v>
      </c>
      <c r="E90" s="26">
        <v>-15155.390370582822</v>
      </c>
      <c r="F90" s="26">
        <v>-15140.098798948919</v>
      </c>
      <c r="G90" s="26">
        <v>-20698.2</v>
      </c>
      <c r="H90" s="26">
        <v>-26547.166125369764</v>
      </c>
      <c r="I90" s="26">
        <v>-26627.825231635674</v>
      </c>
      <c r="J90" s="26">
        <v>-27050.245369772998</v>
      </c>
      <c r="K90" s="26">
        <v>-29702.610779464972</v>
      </c>
      <c r="L90" s="26">
        <v>-28379.1314752455</v>
      </c>
      <c r="M90" s="26">
        <v>-29647.021806265166</v>
      </c>
      <c r="N90" s="26">
        <v>-32130.578986537043</v>
      </c>
      <c r="O90" s="26">
        <v>-30815.153570310416</v>
      </c>
      <c r="P90" s="26">
        <v>-33774.657690288484</v>
      </c>
      <c r="Q90" s="26">
        <v>-29027.59400835726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25">
      <c r="A91" s="27" t="s">
        <v>394</v>
      </c>
      <c r="B91" s="26">
        <v>-4527.2</v>
      </c>
      <c r="C91" s="26">
        <v>-3545.5</v>
      </c>
      <c r="D91" s="26">
        <v>-3066.97</v>
      </c>
      <c r="E91" s="26">
        <v>3485.2</v>
      </c>
      <c r="F91" s="26">
        <v>3095.1</v>
      </c>
      <c r="G91" s="26">
        <v>1593.2</v>
      </c>
      <c r="H91" s="26">
        <v>-237</v>
      </c>
      <c r="I91" s="26">
        <v>1059</v>
      </c>
      <c r="J91" s="26">
        <v>-1060.4000000000001</v>
      </c>
      <c r="K91" s="26">
        <v>-1303.5999999999999</v>
      </c>
      <c r="L91" s="26">
        <v>-1516.2</v>
      </c>
      <c r="M91" s="26">
        <v>-1561.2</v>
      </c>
      <c r="N91" s="26">
        <v>-1440.7</v>
      </c>
      <c r="O91" s="26">
        <v>-1754</v>
      </c>
      <c r="P91" s="26">
        <v>-1166</v>
      </c>
      <c r="Q91" s="26">
        <v>-1786.3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25">
      <c r="A92" s="27" t="s">
        <v>397</v>
      </c>
      <c r="B92" s="24">
        <v>-30998.345655815294</v>
      </c>
      <c r="C92" s="24">
        <v>-30157.314878186622</v>
      </c>
      <c r="D92" s="24">
        <v>-38087.496623192463</v>
      </c>
      <c r="E92" s="24">
        <v>-37140.712915877019</v>
      </c>
      <c r="F92" s="24">
        <v>-38819.026555209617</v>
      </c>
      <c r="G92" s="24">
        <v>-34294.581221212095</v>
      </c>
      <c r="H92" s="24">
        <v>-44291.994302807048</v>
      </c>
      <c r="I92" s="24">
        <v>-43604.540312264369</v>
      </c>
      <c r="J92" s="24">
        <v>-37209.235306580515</v>
      </c>
      <c r="K92" s="24">
        <v>-40407.9</v>
      </c>
      <c r="L92" s="24">
        <v>-67471.566293527227</v>
      </c>
      <c r="M92" s="24">
        <v>-55223.191875333738</v>
      </c>
      <c r="N92" s="24">
        <v>-68919.01391419342</v>
      </c>
      <c r="O92" s="24">
        <v>-81899.348778644839</v>
      </c>
      <c r="P92" s="24">
        <v>-90260.469931683037</v>
      </c>
      <c r="Q92" s="24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25">
      <c r="A93" s="27" t="s">
        <v>400</v>
      </c>
      <c r="B93" s="26">
        <v>-1378.5</v>
      </c>
      <c r="C93" s="26">
        <v>-764.2</v>
      </c>
      <c r="D93" s="26">
        <v>-411.29999999999905</v>
      </c>
      <c r="E93" s="26">
        <v>-4411</v>
      </c>
      <c r="F93" s="26">
        <v>-5120.3999999999996</v>
      </c>
      <c r="G93" s="26">
        <v>-4566.1000000000004</v>
      </c>
      <c r="H93" s="26">
        <v>-3725.2</v>
      </c>
      <c r="I93" s="26">
        <v>-6757.6</v>
      </c>
      <c r="J93" s="26">
        <v>-6058.5</v>
      </c>
      <c r="K93" s="26">
        <v>-1951.9</v>
      </c>
      <c r="L93" s="26">
        <v>-2674.4</v>
      </c>
      <c r="M93" s="26">
        <v>-3007.4</v>
      </c>
      <c r="N93" s="26">
        <v>-1897.6</v>
      </c>
      <c r="O93" s="26">
        <v>-444.099999999999</v>
      </c>
      <c r="P93" s="26">
        <v>-2050.1999999999998</v>
      </c>
      <c r="Q93" s="26">
        <v>-4790.1000000000004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25">
      <c r="A94" s="27" t="s">
        <v>402</v>
      </c>
      <c r="B94" s="24">
        <v>4144.9989676644145</v>
      </c>
      <c r="C94" s="24">
        <v>9318.5621581405176</v>
      </c>
      <c r="D94" s="24">
        <v>2538.2477264392032</v>
      </c>
      <c r="E94" s="24">
        <v>-20656.18573969484</v>
      </c>
      <c r="F94" s="24">
        <v>-2168.7642962289688</v>
      </c>
      <c r="G94" s="24">
        <v>-5108.7650248196014</v>
      </c>
      <c r="H94" s="24">
        <v>-7297.6243893195151</v>
      </c>
      <c r="I94" s="24">
        <v>-3356.3080346588272</v>
      </c>
      <c r="J94" s="24">
        <v>-3616.7401845260906</v>
      </c>
      <c r="K94" s="24">
        <v>-37.223069481383327</v>
      </c>
      <c r="L94" s="24">
        <v>-12063.683814487806</v>
      </c>
      <c r="M94" s="24">
        <v>5400.5877948176976</v>
      </c>
      <c r="N94" s="24">
        <v>10815.910736292064</v>
      </c>
      <c r="O94" s="24">
        <v>22010.096748901124</v>
      </c>
      <c r="P94" s="24">
        <v>16929.465527029242</v>
      </c>
      <c r="Q94" s="24">
        <v>19814.18806367998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25">
      <c r="A95" s="27" t="s">
        <v>403</v>
      </c>
      <c r="B95" s="26">
        <v>-676.21565556563098</v>
      </c>
      <c r="C95" s="26">
        <v>-615.63215294213398</v>
      </c>
      <c r="D95" s="26">
        <v>-661.59484769696201</v>
      </c>
      <c r="E95" s="26">
        <v>-568.26156893191603</v>
      </c>
      <c r="F95" s="26">
        <v>-667.91429137204693</v>
      </c>
      <c r="G95" s="26">
        <v>-494.61726689283904</v>
      </c>
      <c r="H95" s="26">
        <v>-518.4</v>
      </c>
      <c r="I95" s="26">
        <v>-199.61259703831809</v>
      </c>
      <c r="J95" s="26">
        <v>-333.56917165863274</v>
      </c>
      <c r="K95" s="26">
        <v>-298.41353904255533</v>
      </c>
      <c r="L95" s="26">
        <v>-439.97840999551272</v>
      </c>
      <c r="M95" s="26">
        <v>-594.98797340232716</v>
      </c>
      <c r="N95" s="26">
        <v>-421.14862837129476</v>
      </c>
      <c r="O95" s="26">
        <v>-596.02317136779425</v>
      </c>
      <c r="P95" s="26">
        <v>-405.64309411388626</v>
      </c>
      <c r="Q95" s="26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25">
      <c r="A96" s="27" t="s">
        <v>406</v>
      </c>
      <c r="B96" s="24">
        <v>107784.01848772174</v>
      </c>
      <c r="C96" s="24">
        <v>122311.1050111018</v>
      </c>
      <c r="D96" s="24">
        <v>139746.82982453713</v>
      </c>
      <c r="E96" s="24">
        <v>137817.97317353429</v>
      </c>
      <c r="F96" s="24">
        <v>134822.69362850257</v>
      </c>
      <c r="G96" s="24">
        <v>155086.2535721756</v>
      </c>
      <c r="H96" s="24">
        <v>182966.00436248796</v>
      </c>
      <c r="I96" s="24">
        <v>175660.2569078801</v>
      </c>
      <c r="J96" s="24">
        <v>181625.74743593144</v>
      </c>
      <c r="K96" s="24">
        <v>183920.85199916633</v>
      </c>
      <c r="L96" s="24">
        <v>176017.25324928566</v>
      </c>
      <c r="M96" s="24">
        <v>176310.55990366268</v>
      </c>
      <c r="N96" s="24">
        <v>184481.75432883689</v>
      </c>
      <c r="O96" s="24">
        <v>194053.38106077601</v>
      </c>
      <c r="P96" s="24">
        <v>198025.52879646848</v>
      </c>
      <c r="Q96" s="24">
        <v>194643.01233942999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25">
      <c r="A97" s="27" t="s">
        <v>407</v>
      </c>
      <c r="B97" s="26">
        <v>257.88660855830744</v>
      </c>
      <c r="C97" s="26">
        <v>363.73750405882936</v>
      </c>
      <c r="D97" s="26">
        <v>575.74258969156722</v>
      </c>
      <c r="E97" s="26">
        <v>411.6384916318321</v>
      </c>
      <c r="F97" s="26">
        <v>375.96636908704227</v>
      </c>
      <c r="G97" s="26">
        <v>-214.5</v>
      </c>
      <c r="H97" s="26">
        <v>-264.46790845070427</v>
      </c>
      <c r="I97" s="26">
        <v>-387.9978873239437</v>
      </c>
      <c r="J97" s="26">
        <v>-338.80283784491314</v>
      </c>
      <c r="K97" s="26">
        <v>-416.76056338028167</v>
      </c>
      <c r="L97" s="26">
        <v>-432.88732394366201</v>
      </c>
      <c r="M97" s="26">
        <v>-305.63380281690144</v>
      </c>
      <c r="N97" s="26">
        <v>-206.61971830985917</v>
      </c>
      <c r="O97" s="26">
        <v>-199.66197183098592</v>
      </c>
      <c r="P97" s="26">
        <v>-88.309859154929583</v>
      </c>
      <c r="Q97" s="26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25">
      <c r="A98" s="27" t="s">
        <v>410</v>
      </c>
      <c r="B98" s="24">
        <v>-5555.5462934285806</v>
      </c>
      <c r="C98" s="24">
        <v>-9350.0273488651783</v>
      </c>
      <c r="D98" s="24">
        <v>-12945.65428979136</v>
      </c>
      <c r="E98" s="24">
        <v>-19375.316673568559</v>
      </c>
      <c r="F98" s="24">
        <v>-12417.4704186567</v>
      </c>
      <c r="G98" s="24">
        <v>-19375.636780327099</v>
      </c>
      <c r="H98" s="24">
        <v>-27745.066470513932</v>
      </c>
      <c r="I98" s="24">
        <v>-28117.074671254952</v>
      </c>
      <c r="J98" s="24">
        <v>-25147.719264724878</v>
      </c>
      <c r="K98" s="24">
        <v>-22701.185382842898</v>
      </c>
      <c r="L98" s="24">
        <v>-11617.930004850099</v>
      </c>
      <c r="M98" s="24">
        <v>-13450.3473697312</v>
      </c>
      <c r="N98" s="24">
        <v>-18148.538565434366</v>
      </c>
      <c r="O98" s="24">
        <v>-21974.3838297357</v>
      </c>
      <c r="P98" s="24">
        <v>-22752.238926264901</v>
      </c>
      <c r="Q98" s="24">
        <v>-14930.125004771069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25">
      <c r="A99" s="27" t="s">
        <v>411</v>
      </c>
      <c r="B99" s="26">
        <v>-108.45366399649612</v>
      </c>
      <c r="C99" s="26">
        <v>-70.079632208811859</v>
      </c>
      <c r="D99" s="26">
        <v>-144.18806635305762</v>
      </c>
      <c r="E99" s="26">
        <v>-45.201768440327193</v>
      </c>
      <c r="F99" s="26">
        <v>-30.490686374850515</v>
      </c>
      <c r="G99" s="26">
        <v>-147.62683499371485</v>
      </c>
      <c r="H99" s="26">
        <v>-130.30000000000001</v>
      </c>
      <c r="I99" s="26">
        <v>-315.66970306400094</v>
      </c>
      <c r="J99" s="26">
        <v>-599.97015907419609</v>
      </c>
      <c r="K99" s="26">
        <v>-868.23748187324054</v>
      </c>
      <c r="L99" s="26">
        <v>-812.63877761612662</v>
      </c>
      <c r="M99" s="26">
        <v>-1010.323429320632</v>
      </c>
      <c r="N99" s="26">
        <v>-1508.5990993141381</v>
      </c>
      <c r="O99" s="26">
        <v>-1449.2254867689603</v>
      </c>
      <c r="P99" s="26">
        <v>-1925.0259425966628</v>
      </c>
      <c r="Q99" s="26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25">
      <c r="A100" s="27" t="s">
        <v>414</v>
      </c>
      <c r="B100" s="24"/>
      <c r="C100" s="24">
        <v>48.2</v>
      </c>
      <c r="D100" s="24">
        <v>59.400974076530836</v>
      </c>
      <c r="E100" s="24">
        <v>65.62968525642988</v>
      </c>
      <c r="F100" s="24">
        <v>51.702884763195499</v>
      </c>
      <c r="G100" s="24">
        <v>73.285878679990319</v>
      </c>
      <c r="H100" s="24">
        <v>69.440826232497116</v>
      </c>
      <c r="I100" s="24">
        <v>98.705265062081622</v>
      </c>
      <c r="J100" s="24">
        <v>117.8146696588641</v>
      </c>
      <c r="K100" s="24">
        <v>157.57383852027436</v>
      </c>
      <c r="L100" s="24">
        <v>180.30763016126798</v>
      </c>
      <c r="M100" s="24">
        <v>140.54084315429867</v>
      </c>
      <c r="N100" s="24">
        <v>171.79393152786258</v>
      </c>
      <c r="O100" s="24">
        <v>168.68717856166822</v>
      </c>
      <c r="P100" s="24">
        <v>194.25407401847175</v>
      </c>
      <c r="Q100" s="24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25">
      <c r="A101" s="27" t="s">
        <v>418</v>
      </c>
      <c r="B101" s="26">
        <v>-8041.4</v>
      </c>
      <c r="C101" s="26">
        <v>-4997.7</v>
      </c>
      <c r="D101" s="26">
        <v>-4536.7</v>
      </c>
      <c r="E101" s="26">
        <v>-2415.6</v>
      </c>
      <c r="F101" s="26">
        <v>-3435.7</v>
      </c>
      <c r="G101" s="26">
        <v>-692.5</v>
      </c>
      <c r="H101" s="26">
        <v>5396</v>
      </c>
      <c r="I101" s="26">
        <v>10732.9</v>
      </c>
      <c r="J101" s="26">
        <v>7518</v>
      </c>
      <c r="K101" s="26">
        <v>5159.3999999999996</v>
      </c>
      <c r="L101" s="26">
        <v>4454.6000000000004</v>
      </c>
      <c r="M101" s="26">
        <v>4567.1000000000004</v>
      </c>
      <c r="N101" s="26">
        <v>5336.9</v>
      </c>
      <c r="O101" s="26">
        <v>4901.8999999999996</v>
      </c>
      <c r="P101" s="26">
        <v>12856</v>
      </c>
      <c r="Q101" s="26">
        <v>12050.3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25">
      <c r="A102" s="27" t="s">
        <v>419</v>
      </c>
      <c r="B102" s="24">
        <v>173.03199616054442</v>
      </c>
      <c r="C102" s="24">
        <v>199.36750763365927</v>
      </c>
      <c r="D102" s="24">
        <v>255.25442804154801</v>
      </c>
      <c r="E102" s="24">
        <v>241.20320699702884</v>
      </c>
      <c r="F102" s="24">
        <v>84.498349192395381</v>
      </c>
      <c r="G102" s="24">
        <v>89.905217585381024</v>
      </c>
      <c r="H102" s="24">
        <v>154.71433468035127</v>
      </c>
      <c r="I102" s="24">
        <v>198.10143037602472</v>
      </c>
      <c r="J102" s="24">
        <v>161.80000000000001</v>
      </c>
      <c r="K102" s="24">
        <v>151.54086181625428</v>
      </c>
      <c r="L102" s="24">
        <v>102.90584787804346</v>
      </c>
      <c r="M102" s="24">
        <v>81.800618011358694</v>
      </c>
      <c r="N102" s="24">
        <v>147.30108855688621</v>
      </c>
      <c r="O102" s="24">
        <v>133.87712181487925</v>
      </c>
      <c r="P102" s="24">
        <v>180.23004718478447</v>
      </c>
      <c r="Q102" s="24">
        <v>186.0720958057577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25">
      <c r="A103" s="27" t="s">
        <v>421</v>
      </c>
      <c r="B103" s="26">
        <v>7181.8493150684935</v>
      </c>
      <c r="C103" s="26">
        <v>10966.784063718522</v>
      </c>
      <c r="D103" s="26">
        <v>12394.535513517925</v>
      </c>
      <c r="E103" s="26">
        <v>10742.541926689024</v>
      </c>
      <c r="F103" s="26">
        <v>7683</v>
      </c>
      <c r="G103" s="26">
        <v>8462.0297541505042</v>
      </c>
      <c r="H103" s="26">
        <v>9180.3846238531623</v>
      </c>
      <c r="I103" s="26">
        <v>12695.394124397753</v>
      </c>
      <c r="J103" s="26">
        <v>13254.949838692557</v>
      </c>
      <c r="K103" s="26">
        <v>14751.795424372009</v>
      </c>
      <c r="L103" s="26">
        <v>14854.485161844661</v>
      </c>
      <c r="M103" s="26">
        <v>18138.38981250604</v>
      </c>
      <c r="N103" s="26">
        <v>19934.231824168768</v>
      </c>
      <c r="O103" s="26">
        <v>21909.878492111198</v>
      </c>
      <c r="P103" s="26">
        <v>36919.245089376585</v>
      </c>
      <c r="Q103" s="26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25">
      <c r="A104" s="27" t="s">
        <v>424</v>
      </c>
      <c r="B104" s="24">
        <v>-88.200025973617201</v>
      </c>
      <c r="C104" s="24">
        <v>-48.213680186242598</v>
      </c>
      <c r="D104" s="24">
        <v>-50.617921693011503</v>
      </c>
      <c r="E104" s="24">
        <v>-206.7365790349713</v>
      </c>
      <c r="F104" s="24">
        <v>-181.43846668705763</v>
      </c>
      <c r="G104" s="24">
        <v>-331.6</v>
      </c>
      <c r="H104" s="24">
        <v>-659.12649492369098</v>
      </c>
      <c r="I104" s="24">
        <v>-169.32897025421119</v>
      </c>
      <c r="J104" s="24">
        <v>-424.24683674592001</v>
      </c>
      <c r="K104" s="24">
        <v>-307.49307337014841</v>
      </c>
      <c r="L104" s="24">
        <v>-258.41711863139801</v>
      </c>
      <c r="M104" s="24">
        <v>-356.01159114325702</v>
      </c>
      <c r="N104" s="24">
        <v>-398.44925258499001</v>
      </c>
      <c r="O104" s="24">
        <v>-255.83121172556298</v>
      </c>
      <c r="P104" s="24">
        <v>-774.63922542179796</v>
      </c>
      <c r="Q104" s="24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25">
      <c r="A105" s="27" t="s">
        <v>427</v>
      </c>
      <c r="B105" s="26">
        <v>-77.320878692028089</v>
      </c>
      <c r="C105" s="26">
        <v>-59.162252090295603</v>
      </c>
      <c r="D105" s="26">
        <v>-50.317676127804305</v>
      </c>
      <c r="E105" s="26">
        <v>-45.639847755536678</v>
      </c>
      <c r="F105" s="26">
        <v>-47.020796986560597</v>
      </c>
      <c r="G105" s="26">
        <v>-83.174053439999994</v>
      </c>
      <c r="H105" s="26">
        <v>-79.148451479661134</v>
      </c>
      <c r="I105" s="26">
        <v>-79.2</v>
      </c>
      <c r="J105" s="26">
        <v>-148.55291040741398</v>
      </c>
      <c r="K105" s="26">
        <v>-149.1918945746842</v>
      </c>
      <c r="L105" s="26">
        <v>-232.07923925072168</v>
      </c>
      <c r="M105" s="26">
        <v>-324.72597510237097</v>
      </c>
      <c r="N105" s="26">
        <v>-446.43733406542538</v>
      </c>
      <c r="O105" s="26">
        <v>-785.73349005877606</v>
      </c>
      <c r="P105" s="26">
        <v>-712.15523859013399</v>
      </c>
      <c r="Q105" s="26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25">
      <c r="A106" s="27" t="s">
        <v>430</v>
      </c>
      <c r="B106" s="24">
        <v>-169.23931131708676</v>
      </c>
      <c r="C106" s="24">
        <v>-609.60458405529948</v>
      </c>
      <c r="D106" s="24">
        <v>-1191.2580922526365</v>
      </c>
      <c r="E106" s="24">
        <v>-883.27240148002193</v>
      </c>
      <c r="F106" s="24">
        <v>1599.3912285021465</v>
      </c>
      <c r="G106" s="24">
        <v>198.86602626262632</v>
      </c>
      <c r="H106" s="24">
        <v>-30.556911613906696</v>
      </c>
      <c r="I106" s="24">
        <v>-167.68351803349918</v>
      </c>
      <c r="J106" s="24">
        <v>-102.74620715253108</v>
      </c>
      <c r="K106" s="24">
        <v>23.299649604629337</v>
      </c>
      <c r="L106" s="24">
        <v>-132.39616700815361</v>
      </c>
      <c r="M106" s="24">
        <v>-51.043618102699753</v>
      </c>
      <c r="N106" s="24">
        <v>-65.691250251684309</v>
      </c>
      <c r="O106" s="24">
        <v>-569.20104858058744</v>
      </c>
      <c r="P106" s="24">
        <v>-481.79106447510969</v>
      </c>
      <c r="Q106" s="24">
        <v>60.855291252536773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25">
      <c r="A107" s="27" t="s">
        <v>431</v>
      </c>
      <c r="B107" s="26">
        <v>-186.4037558736043</v>
      </c>
      <c r="C107" s="26">
        <v>183.62741371484566</v>
      </c>
      <c r="D107" s="26">
        <v>740.09</v>
      </c>
      <c r="E107" s="26">
        <v>437.26</v>
      </c>
      <c r="F107" s="26">
        <v>-228.07584725124454</v>
      </c>
      <c r="G107" s="26">
        <v>-508.91352263637401</v>
      </c>
      <c r="H107" s="26">
        <v>-239.34607839999998</v>
      </c>
      <c r="I107" s="26">
        <v>-204.19460530000001</v>
      </c>
      <c r="J107" s="26">
        <v>-218.45728629999948</v>
      </c>
      <c r="K107" s="26">
        <v>-577.31350759999987</v>
      </c>
      <c r="L107" s="26">
        <v>-508.51776179999996</v>
      </c>
      <c r="M107" s="26">
        <v>-817.79095590000009</v>
      </c>
      <c r="N107" s="26">
        <v>-209.22956060000001</v>
      </c>
      <c r="O107" s="26">
        <v>-1110.0357423945418</v>
      </c>
      <c r="P107" s="26">
        <v>-1271.242159224329</v>
      </c>
      <c r="Q107" s="26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25">
      <c r="A108" s="27" t="s">
        <v>433</v>
      </c>
      <c r="B108" s="24">
        <v>678</v>
      </c>
      <c r="C108" s="24">
        <v>685.43217353905038</v>
      </c>
      <c r="D108" s="24">
        <v>688.6696337578428</v>
      </c>
      <c r="E108" s="24">
        <v>649.24916861895088</v>
      </c>
      <c r="F108" s="24">
        <v>573.20396211891625</v>
      </c>
      <c r="G108" s="24">
        <v>660.00205530525125</v>
      </c>
      <c r="H108" s="24">
        <v>530.89197983232759</v>
      </c>
      <c r="I108" s="24">
        <v>435.74070961540775</v>
      </c>
      <c r="J108" s="24">
        <v>376.74444991118355</v>
      </c>
      <c r="K108" s="24">
        <v>317.51170077791966</v>
      </c>
      <c r="L108" s="24">
        <v>315.84236073364184</v>
      </c>
      <c r="M108" s="24">
        <v>409.60161565458753</v>
      </c>
      <c r="N108" s="24">
        <v>477.65108088856277</v>
      </c>
      <c r="O108" s="24">
        <v>467.36807023494953</v>
      </c>
      <c r="P108" s="24">
        <v>428.61064832191505</v>
      </c>
      <c r="Q108" s="24">
        <v>367.38193993440171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25">
      <c r="A109" s="27" t="s">
        <v>435</v>
      </c>
      <c r="B109" s="26">
        <v>-146.61426375375333</v>
      </c>
      <c r="C109" s="26">
        <v>-148.32262000205128</v>
      </c>
      <c r="D109" s="26">
        <v>-157.00967312675317</v>
      </c>
      <c r="E109" s="26">
        <v>-148.30453590788545</v>
      </c>
      <c r="F109" s="26">
        <v>-127.77345022287959</v>
      </c>
      <c r="G109" s="26">
        <v>-1106.0999999999999</v>
      </c>
      <c r="H109" s="26">
        <v>-1183.6600544452099</v>
      </c>
      <c r="I109" s="26">
        <v>-862.54895112159204</v>
      </c>
      <c r="J109" s="26">
        <v>-562.49379684086693</v>
      </c>
      <c r="K109" s="26">
        <v>116.86702846109641</v>
      </c>
      <c r="L109" s="26">
        <v>112.91308420717178</v>
      </c>
      <c r="M109" s="26">
        <v>-169.14642214290899</v>
      </c>
      <c r="N109" s="26">
        <v>-235.16439486579179</v>
      </c>
      <c r="O109" s="26">
        <v>-109.235073824278</v>
      </c>
      <c r="P109" s="26">
        <v>-96.354002527303393</v>
      </c>
      <c r="Q109" s="26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25">
      <c r="A110" s="27" t="s">
        <v>438</v>
      </c>
      <c r="B110" s="24">
        <v>-281</v>
      </c>
      <c r="C110" s="24">
        <v>-595</v>
      </c>
      <c r="D110" s="24">
        <v>2017</v>
      </c>
      <c r="E110" s="24">
        <v>586.4</v>
      </c>
      <c r="F110" s="24">
        <v>577.6</v>
      </c>
      <c r="G110" s="24">
        <v>-30</v>
      </c>
      <c r="H110" s="24">
        <v>55.6</v>
      </c>
      <c r="I110" s="24">
        <v>-1931.9</v>
      </c>
      <c r="J110" s="24">
        <v>-415</v>
      </c>
      <c r="K110" s="24">
        <v>583.20000000000005</v>
      </c>
      <c r="L110" s="24">
        <v>1236.7</v>
      </c>
      <c r="M110" s="24">
        <v>751</v>
      </c>
      <c r="N110" s="24">
        <v>1285.5999999999999</v>
      </c>
      <c r="O110" s="24">
        <v>913.3</v>
      </c>
      <c r="P110" s="24"/>
      <c r="Q110" s="24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25">
      <c r="A111" s="27" t="s">
        <v>442</v>
      </c>
      <c r="B111" s="26">
        <v>-435.68593450845589</v>
      </c>
      <c r="C111" s="26">
        <v>-612.04673110646013</v>
      </c>
      <c r="D111" s="26">
        <v>-1553.9635411775976</v>
      </c>
      <c r="E111" s="26">
        <v>-1584.1020028951614</v>
      </c>
      <c r="F111" s="26">
        <v>904.63777953564761</v>
      </c>
      <c r="G111" s="26">
        <v>-239.36311555844142</v>
      </c>
      <c r="H111" s="26">
        <v>-1277.1505164288401</v>
      </c>
      <c r="I111" s="26">
        <v>-1343.643027014085</v>
      </c>
      <c r="J111" s="26">
        <v>-1020.9616579472006</v>
      </c>
      <c r="K111" s="26">
        <v>-592.04924601620087</v>
      </c>
      <c r="L111" s="26">
        <v>-1492.3090662633138</v>
      </c>
      <c r="M111" s="26">
        <v>-1539.2100737056678</v>
      </c>
      <c r="N111" s="26">
        <v>-1717.4708729399122</v>
      </c>
      <c r="O111" s="26">
        <v>-1678.6515924115422</v>
      </c>
      <c r="P111" s="26">
        <v>-1890.1203711149931</v>
      </c>
      <c r="Q111" s="26">
        <v>-1335.6943267697657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25">
      <c r="A112" s="27" t="s">
        <v>443</v>
      </c>
      <c r="B112" s="24">
        <v>-7469.7425888639791</v>
      </c>
      <c r="C112" s="24">
        <v>-11475.945730586962</v>
      </c>
      <c r="D112" s="24">
        <v>-14007.691227359348</v>
      </c>
      <c r="E112" s="24">
        <v>-14608.786719795447</v>
      </c>
      <c r="F112" s="24">
        <v>-15013.562663582197</v>
      </c>
      <c r="G112" s="24">
        <v>-16005.528048928954</v>
      </c>
      <c r="H112" s="24">
        <v>-17487.090230606336</v>
      </c>
      <c r="I112" s="24">
        <v>-19263.820160779509</v>
      </c>
      <c r="J112" s="24">
        <v>-23298.60409122939</v>
      </c>
      <c r="K112" s="24">
        <v>-19293.503208362861</v>
      </c>
      <c r="L112" s="24">
        <v>-19416.66824210505</v>
      </c>
      <c r="M112" s="24">
        <v>-20343.409489322428</v>
      </c>
      <c r="N112" s="24">
        <v>-19716.738709338646</v>
      </c>
      <c r="O112" s="24">
        <v>-22581.24073263742</v>
      </c>
      <c r="P112" s="24">
        <v>-21726.196233345221</v>
      </c>
      <c r="Q112" s="24">
        <v>-22876.140974662467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25">
      <c r="A113" s="27" t="s">
        <v>444</v>
      </c>
      <c r="B113" s="26">
        <v>-122.4</v>
      </c>
      <c r="C113" s="26">
        <v>-147.01293108968676</v>
      </c>
      <c r="D113" s="26">
        <v>-85.968691478176865</v>
      </c>
      <c r="E113" s="26">
        <v>-99.818330258813049</v>
      </c>
      <c r="F113" s="26">
        <v>-146.85661216978068</v>
      </c>
      <c r="G113" s="26">
        <v>-179.33807945958497</v>
      </c>
      <c r="H113" s="26">
        <v>-211.85842870515825</v>
      </c>
      <c r="I113" s="26">
        <v>-371.13349879684398</v>
      </c>
      <c r="J113" s="26">
        <v>-423.37448684093323</v>
      </c>
      <c r="K113" s="26">
        <v>-349.90017818430499</v>
      </c>
      <c r="L113" s="26">
        <v>-428.24221845033532</v>
      </c>
      <c r="M113" s="26">
        <v>-469.1420710843559</v>
      </c>
      <c r="N113" s="26">
        <v>-416.26755157535825</v>
      </c>
      <c r="O113" s="26">
        <v>-460.46285383566021</v>
      </c>
      <c r="P113" s="26">
        <v>-518.39094849522075</v>
      </c>
      <c r="Q113" s="26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25">
      <c r="A114" s="27" t="s">
        <v>447</v>
      </c>
      <c r="B114" s="24">
        <v>-80.03940226212751</v>
      </c>
      <c r="C114" s="24">
        <v>-73.061985724071405</v>
      </c>
      <c r="D114" s="24">
        <v>-79.150688023149883</v>
      </c>
      <c r="E114" s="24">
        <v>-148.11836279506093</v>
      </c>
      <c r="F114" s="24">
        <v>-122.17221377598877</v>
      </c>
      <c r="G114" s="24">
        <v>-190.49080074602855</v>
      </c>
      <c r="H114" s="24">
        <v>-377.55460168971268</v>
      </c>
      <c r="I114" s="24">
        <v>-41.863816818923965</v>
      </c>
      <c r="J114" s="24">
        <v>-266.29292564867006</v>
      </c>
      <c r="K114" s="24">
        <v>-299.41929907454966</v>
      </c>
      <c r="L114" s="24">
        <v>-219.77590470106301</v>
      </c>
      <c r="M114" s="24">
        <v>-95.300122522125491</v>
      </c>
      <c r="N114" s="24">
        <v>-198.30987115138501</v>
      </c>
      <c r="O114" s="24">
        <v>-263.37845635586598</v>
      </c>
      <c r="P114" s="24">
        <v>-298.93653319445997</v>
      </c>
      <c r="Q114" s="24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25">
      <c r="A115" s="27" t="s">
        <v>449</v>
      </c>
      <c r="B115" s="26">
        <v>-6318.0833375714647</v>
      </c>
      <c r="C115" s="26">
        <v>-4711.9444156707386</v>
      </c>
      <c r="D115" s="26">
        <v>-4082.3333103138539</v>
      </c>
      <c r="E115" s="26">
        <v>-7136.5781244196196</v>
      </c>
      <c r="F115" s="26">
        <v>-4169.625758950343</v>
      </c>
      <c r="G115" s="26">
        <v>-8021.1</v>
      </c>
      <c r="H115" s="26">
        <v>-7060.9590973464483</v>
      </c>
      <c r="I115" s="26">
        <v>-11582.155992268221</v>
      </c>
      <c r="J115" s="26">
        <v>-10778.503465926009</v>
      </c>
      <c r="K115" s="26">
        <v>-11168.026261694882</v>
      </c>
      <c r="L115" s="26">
        <v>-8147.428650027301</v>
      </c>
      <c r="M115" s="26">
        <v>-8355.7699384681582</v>
      </c>
      <c r="N115" s="26">
        <v>-8998.8903392877601</v>
      </c>
      <c r="O115" s="26">
        <v>-11139.625065849346</v>
      </c>
      <c r="P115" s="26">
        <v>-9713.4490727732991</v>
      </c>
      <c r="Q115" s="26">
        <v>-6261.2368010097671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25">
      <c r="A116" s="27" t="s">
        <v>451</v>
      </c>
      <c r="B116" s="24">
        <v>-30.953107674846798</v>
      </c>
      <c r="C116" s="24">
        <v>-40.755393430307002</v>
      </c>
      <c r="D116" s="24">
        <v>-280.61643773583899</v>
      </c>
      <c r="E116" s="24">
        <v>-289.76110365250202</v>
      </c>
      <c r="F116" s="24">
        <v>-272.41560282263902</v>
      </c>
      <c r="G116" s="24">
        <v>-311.25291270830098</v>
      </c>
      <c r="H116" s="24">
        <v>-294.7</v>
      </c>
      <c r="I116" s="24">
        <v>-272.14836192786299</v>
      </c>
      <c r="J116" s="24">
        <v>-363.699154436345</v>
      </c>
      <c r="K116" s="24">
        <v>-355.09855971642799</v>
      </c>
      <c r="L116" s="24">
        <v>-332.46418371720199</v>
      </c>
      <c r="M116" s="24">
        <v>-352.91075810562199</v>
      </c>
      <c r="N116" s="24">
        <v>-375.58365356353113</v>
      </c>
      <c r="O116" s="24">
        <v>-492.40155920948376</v>
      </c>
      <c r="P116" s="24">
        <v>-559.82671731607059</v>
      </c>
      <c r="Q116" s="24">
        <v>-284.26683870809705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25">
      <c r="A117" s="27" t="s">
        <v>454</v>
      </c>
      <c r="B117" s="26">
        <v>-207</v>
      </c>
      <c r="C117" s="26">
        <v>-257.49196155231812</v>
      </c>
      <c r="D117" s="26">
        <v>-291.38259748786999</v>
      </c>
      <c r="E117" s="26">
        <v>-312.63590201656348</v>
      </c>
      <c r="F117" s="26">
        <v>-457.36185956339551</v>
      </c>
      <c r="G117" s="26">
        <v>-418.99783547633501</v>
      </c>
      <c r="H117" s="26">
        <v>-461.79624578350899</v>
      </c>
      <c r="I117" s="26">
        <v>-459.97835077877562</v>
      </c>
      <c r="J117" s="26">
        <v>-432.52891224009011</v>
      </c>
      <c r="K117" s="26">
        <v>-384.31663302041551</v>
      </c>
      <c r="L117" s="26">
        <v>-295.62131303255404</v>
      </c>
      <c r="M117" s="26">
        <v>-374.48418263928636</v>
      </c>
      <c r="N117" s="26">
        <v>-499.6590329272633</v>
      </c>
      <c r="O117" s="26">
        <v>-509.93127173528046</v>
      </c>
      <c r="P117" s="26"/>
      <c r="Q117" s="26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25">
      <c r="A118" s="27" t="s">
        <v>458</v>
      </c>
      <c r="B118" s="24">
        <v>-203.84482652262525</v>
      </c>
      <c r="C118" s="24">
        <v>-244.40318999073764</v>
      </c>
      <c r="D118" s="24">
        <v>-247.62690271066347</v>
      </c>
      <c r="E118" s="24">
        <v>-226.05875493700771</v>
      </c>
      <c r="F118" s="24">
        <v>-581.93864227117365</v>
      </c>
      <c r="G118" s="24">
        <v>-458.15639484301136</v>
      </c>
      <c r="H118" s="24">
        <v>-407.43570940763857</v>
      </c>
      <c r="I118" s="24">
        <v>-463.47568487645015</v>
      </c>
      <c r="J118" s="24">
        <v>-566.12518076880258</v>
      </c>
      <c r="K118" s="24">
        <v>-631.09237385298604</v>
      </c>
      <c r="L118" s="24">
        <v>-636.5068784515729</v>
      </c>
      <c r="M118" s="24">
        <v>-1208.2892497464752</v>
      </c>
      <c r="N118" s="24">
        <v>-1417.1061936448252</v>
      </c>
      <c r="O118" s="24">
        <v>-1202.6184129878725</v>
      </c>
      <c r="P118" s="24">
        <v>-1254.9963408205826</v>
      </c>
      <c r="Q118" s="24">
        <v>-1432.9932939773616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25">
      <c r="A119" s="27" t="s">
        <v>459</v>
      </c>
      <c r="B119" s="26">
        <v>41.6</v>
      </c>
      <c r="C119" s="26">
        <v>41.271857138907905</v>
      </c>
      <c r="D119" s="26">
        <v>42.829848869813596</v>
      </c>
      <c r="E119" s="26">
        <v>41.835760297637094</v>
      </c>
      <c r="F119" s="26">
        <v>40.572161483947099</v>
      </c>
      <c r="G119" s="26">
        <v>35.5359418224118</v>
      </c>
      <c r="H119" s="26">
        <v>35.747603845595101</v>
      </c>
      <c r="I119" s="26">
        <v>-4.0772385178291204</v>
      </c>
      <c r="J119" s="26">
        <v>4.6510910704267898</v>
      </c>
      <c r="K119" s="26">
        <v>33.9828635612648</v>
      </c>
      <c r="L119" s="26">
        <v>50.702443576045795</v>
      </c>
      <c r="M119" s="26">
        <v>54.000165299352602</v>
      </c>
      <c r="N119" s="26">
        <v>54.675616568735897</v>
      </c>
      <c r="O119" s="26">
        <v>55.884681679998501</v>
      </c>
      <c r="P119" s="26"/>
      <c r="Q119" s="26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25">
      <c r="A120" s="27" t="s">
        <v>463</v>
      </c>
      <c r="B120" s="24"/>
      <c r="C120" s="24"/>
      <c r="D120" s="24"/>
      <c r="E120" s="24"/>
      <c r="F120" s="24"/>
      <c r="G120" s="24"/>
      <c r="H120" s="24"/>
      <c r="I120" s="24">
        <v>-177.71235473625023</v>
      </c>
      <c r="J120" s="24">
        <v>-196.48429717941201</v>
      </c>
      <c r="K120" s="24">
        <v>-253.09768906800369</v>
      </c>
      <c r="L120" s="24">
        <v>-180.06807913269884</v>
      </c>
      <c r="M120" s="24">
        <v>-116.51242003952088</v>
      </c>
      <c r="N120" s="24">
        <v>-16.100000000000001</v>
      </c>
      <c r="O120" s="24">
        <v>44.138704140690997</v>
      </c>
      <c r="P120" s="24">
        <v>10.935114849131889</v>
      </c>
      <c r="Q120" s="24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25">
      <c r="A121" s="27" t="s">
        <v>473</v>
      </c>
      <c r="B121" s="26">
        <v>-8.4783679523904176</v>
      </c>
      <c r="C121" s="26">
        <v>50.063309062721366</v>
      </c>
      <c r="D121" s="26">
        <v>223.09286691526296</v>
      </c>
      <c r="E121" s="26">
        <v>178.16369413321777</v>
      </c>
      <c r="F121" s="26">
        <v>54.997184330203588</v>
      </c>
      <c r="G121" s="26">
        <v>-10.027199548025481</v>
      </c>
      <c r="H121" s="26">
        <v>-119.14881763398073</v>
      </c>
      <c r="I121" s="26">
        <v>521.64146086057667</v>
      </c>
      <c r="J121" s="26">
        <v>1046</v>
      </c>
      <c r="K121" s="26">
        <v>1139.5589922862398</v>
      </c>
      <c r="L121" s="26">
        <v>1077.8656593002299</v>
      </c>
      <c r="M121" s="26">
        <v>1094.9106939738979</v>
      </c>
      <c r="N121" s="26">
        <v>1437.5629385401678</v>
      </c>
      <c r="O121" s="26">
        <v>1792.1165132724352</v>
      </c>
      <c r="P121" s="26">
        <v>1863.2406140984817</v>
      </c>
      <c r="Q121" s="26">
        <v>1093.706582808657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25">
      <c r="A122" s="27" t="s">
        <v>476</v>
      </c>
      <c r="B122" s="24">
        <v>-16459.913784137731</v>
      </c>
      <c r="C122" s="24">
        <v>-15662.5</v>
      </c>
      <c r="D122" s="24">
        <v>-18076.340842000001</v>
      </c>
      <c r="E122" s="24">
        <v>-16146.19994</v>
      </c>
      <c r="F122" s="24">
        <v>-14498.587835</v>
      </c>
      <c r="G122" s="24">
        <v>-12375.308790999999</v>
      </c>
      <c r="H122" s="24">
        <v>-18683.426518</v>
      </c>
      <c r="I122" s="24">
        <v>-26659.517089000001</v>
      </c>
      <c r="J122" s="24">
        <v>-38490.797466000004</v>
      </c>
      <c r="K122" s="24">
        <v>-32685.537269</v>
      </c>
      <c r="L122" s="24">
        <v>-30972.710621999999</v>
      </c>
      <c r="M122" s="24">
        <v>-29400.350182999999</v>
      </c>
      <c r="N122" s="24">
        <v>-29807.083845000001</v>
      </c>
      <c r="O122" s="24">
        <v>-33268.176989</v>
      </c>
      <c r="P122" s="24">
        <v>-36851.642602</v>
      </c>
      <c r="Q122" s="24">
        <v>-37769.291272000002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25">
      <c r="A123" s="27" t="s">
        <v>478</v>
      </c>
      <c r="B123" s="26"/>
      <c r="C123" s="26"/>
      <c r="D123" s="26"/>
      <c r="E123" s="26"/>
      <c r="F123" s="26">
        <v>16.399999999999999</v>
      </c>
      <c r="G123" s="26">
        <v>11.021100000000001</v>
      </c>
      <c r="H123" s="26">
        <v>10.351599999999999</v>
      </c>
      <c r="I123" s="26">
        <v>16.271000000000001</v>
      </c>
      <c r="J123" s="26">
        <v>26.684799999999999</v>
      </c>
      <c r="K123" s="26">
        <v>26.645800000000001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25">
      <c r="A124" s="27" t="s">
        <v>490</v>
      </c>
      <c r="B124" s="24">
        <v>410.89</v>
      </c>
      <c r="C124" s="24">
        <v>402.53</v>
      </c>
      <c r="D124" s="24">
        <v>416.41</v>
      </c>
      <c r="E124" s="24">
        <v>604.79</v>
      </c>
      <c r="F124" s="24">
        <v>322.2</v>
      </c>
      <c r="G124" s="24">
        <v>505.72</v>
      </c>
      <c r="H124" s="24">
        <v>577.52</v>
      </c>
      <c r="I124" s="24">
        <v>810.09</v>
      </c>
      <c r="J124" s="24">
        <v>894.13</v>
      </c>
      <c r="K124" s="24">
        <v>822.33</v>
      </c>
      <c r="L124" s="24">
        <v>449.48</v>
      </c>
      <c r="M124" s="24">
        <v>445.97</v>
      </c>
      <c r="N124" s="24">
        <v>555.84</v>
      </c>
      <c r="O124" s="24">
        <v>566.1109440010199</v>
      </c>
      <c r="P124" s="24">
        <v>621.07407275081505</v>
      </c>
      <c r="Q124" s="24">
        <v>472.74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25">
      <c r="A125" s="27" t="s">
        <v>492</v>
      </c>
      <c r="B125" s="26">
        <v>-51.790434034329458</v>
      </c>
      <c r="C125" s="26">
        <v>-42.669906325493301</v>
      </c>
      <c r="D125" s="26">
        <v>-97.539591125790352</v>
      </c>
      <c r="E125" s="26">
        <v>-172.74817952109228</v>
      </c>
      <c r="F125" s="26">
        <v>-195.43296969014503</v>
      </c>
      <c r="G125" s="26">
        <v>-597.5538126059771</v>
      </c>
      <c r="H125" s="26">
        <v>-1243.144683924432</v>
      </c>
      <c r="I125" s="26">
        <v>-1166.7368008717619</v>
      </c>
      <c r="J125" s="26">
        <v>-962.84359317477015</v>
      </c>
      <c r="K125" s="26">
        <v>-972.52573746157111</v>
      </c>
      <c r="L125" s="26">
        <v>-969.65391152923905</v>
      </c>
      <c r="M125" s="26">
        <v>-911.24498258086192</v>
      </c>
      <c r="N125" s="26">
        <v>-1612.5900091076271</v>
      </c>
      <c r="O125" s="26">
        <v>-1422.9784929106081</v>
      </c>
      <c r="P125" s="26">
        <v>-1568.7787085245329</v>
      </c>
      <c r="Q125" s="26">
        <v>-1313.8151227983501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25">
      <c r="A126" s="27" t="s">
        <v>493</v>
      </c>
      <c r="B126" s="24"/>
      <c r="C126" s="24"/>
      <c r="D126" s="24">
        <v>42.688324338021175</v>
      </c>
      <c r="E126" s="24">
        <v>67.835414666706228</v>
      </c>
      <c r="F126" s="24">
        <v>7.1413143643037635</v>
      </c>
      <c r="G126" s="24">
        <v>-27.4</v>
      </c>
      <c r="H126" s="24">
        <v>35.308012688490912</v>
      </c>
      <c r="I126" s="24">
        <v>69.74306656912259</v>
      </c>
      <c r="J126" s="24">
        <v>87.439645751125767</v>
      </c>
      <c r="K126" s="24">
        <v>59.509658928748237</v>
      </c>
      <c r="L126" s="24">
        <v>89.177687199007664</v>
      </c>
      <c r="M126" s="24">
        <v>36.991679971683951</v>
      </c>
      <c r="N126" s="24">
        <v>100.86876232404191</v>
      </c>
      <c r="O126" s="24">
        <v>64.430449595491794</v>
      </c>
      <c r="P126" s="24">
        <v>18.784025004758739</v>
      </c>
      <c r="Q126" s="24">
        <v>70.372007821018087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25">
      <c r="A127" s="27" t="s">
        <v>497</v>
      </c>
      <c r="B127" s="26">
        <v>-2.8158185185185181</v>
      </c>
      <c r="C127" s="26">
        <v>-1.9120774074074072</v>
      </c>
      <c r="D127" s="26">
        <v>-3.7430544444444442</v>
      </c>
      <c r="E127" s="26">
        <v>-4.447896296296296</v>
      </c>
      <c r="F127" s="26">
        <v>-3.6133755555555553</v>
      </c>
      <c r="G127" s="26">
        <v>-3.8057222222222222</v>
      </c>
      <c r="H127" s="26">
        <v>-3.5468419444444441</v>
      </c>
      <c r="I127" s="26">
        <v>-2.9442311703703701</v>
      </c>
      <c r="J127" s="26">
        <v>-2.9803809444444447</v>
      </c>
      <c r="K127" s="26">
        <v>7.0925095486046905E-2</v>
      </c>
      <c r="L127" s="26">
        <v>0.3816336348148146</v>
      </c>
      <c r="M127" s="26">
        <v>0.55371660003703704</v>
      </c>
      <c r="N127" s="26">
        <v>0.68054400885726685</v>
      </c>
      <c r="O127" s="26">
        <v>1.0863928465185186</v>
      </c>
      <c r="P127" s="26">
        <v>2.205336608813139</v>
      </c>
      <c r="Q127" s="26">
        <v>2.0931190287981805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25">
      <c r="A128" s="27" t="s">
        <v>501</v>
      </c>
      <c r="B128" s="24">
        <v>-383.67217424490286</v>
      </c>
      <c r="C128" s="24">
        <v>-476.76441285741515</v>
      </c>
      <c r="D128" s="24">
        <v>-404.63503801791643</v>
      </c>
      <c r="E128" s="24">
        <v>-521.95696875412125</v>
      </c>
      <c r="F128" s="24">
        <v>-1495.2829165636783</v>
      </c>
      <c r="G128" s="24">
        <v>-1242.2563612375791</v>
      </c>
      <c r="H128" s="24">
        <v>-2051.8871139755656</v>
      </c>
      <c r="I128" s="24">
        <v>-2283.3859585746031</v>
      </c>
      <c r="J128" s="24">
        <v>-1771.1941266600995</v>
      </c>
      <c r="K128" s="24">
        <v>-2651.6</v>
      </c>
      <c r="L128" s="24">
        <v>-1882.1425453835443</v>
      </c>
      <c r="M128" s="24">
        <v>-1642.9414558910919</v>
      </c>
      <c r="N128" s="24">
        <v>-1939.161400162887</v>
      </c>
      <c r="O128" s="24">
        <v>-2075.182067068029</v>
      </c>
      <c r="P128" s="24">
        <v>-2032.9242987182763</v>
      </c>
      <c r="Q128" s="24">
        <v>-1530.4678978306561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25">
      <c r="A129" s="27" t="s">
        <v>503</v>
      </c>
      <c r="B129" s="26">
        <v>-359.84276366811503</v>
      </c>
      <c r="C129" s="26">
        <v>-634.452644294783</v>
      </c>
      <c r="D129" s="26">
        <v>-591.57712290059101</v>
      </c>
      <c r="E129" s="26">
        <v>-641.87455390918308</v>
      </c>
      <c r="F129" s="26">
        <v>-281.81109046983602</v>
      </c>
      <c r="G129" s="26">
        <v>-359.25704745029702</v>
      </c>
      <c r="H129" s="26">
        <v>-199.06642431853058</v>
      </c>
      <c r="I129" s="26">
        <v>-75.466593837036498</v>
      </c>
      <c r="J129" s="26">
        <v>-58.589659247244406</v>
      </c>
      <c r="K129" s="26">
        <v>-201.91265139476261</v>
      </c>
      <c r="L129" s="26">
        <v>-300.13312756319044</v>
      </c>
      <c r="M129" s="26">
        <v>-260.68240551101781</v>
      </c>
      <c r="N129" s="26">
        <v>-393.50756598927734</v>
      </c>
      <c r="O129" s="26">
        <v>-295.54213191381859</v>
      </c>
      <c r="P129" s="26">
        <v>-295.9659324579265</v>
      </c>
      <c r="Q129" s="26">
        <v>-462.69742974772277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25">
      <c r="A130" s="27" t="s">
        <v>504</v>
      </c>
      <c r="B130" s="24">
        <v>-1358.0545944758655</v>
      </c>
      <c r="C130" s="24">
        <v>-1235.8197359847009</v>
      </c>
      <c r="D130" s="24">
        <v>-1254.2343504916009</v>
      </c>
      <c r="E130" s="24">
        <v>-1740.2866415202921</v>
      </c>
      <c r="F130" s="24">
        <v>-1767.2128178725038</v>
      </c>
      <c r="G130" s="24">
        <v>-1721.9511003986017</v>
      </c>
      <c r="H130" s="24">
        <v>-1832.0387740901192</v>
      </c>
      <c r="I130" s="24">
        <v>-2173.3529367892988</v>
      </c>
      <c r="J130" s="24">
        <v>-1983.3</v>
      </c>
      <c r="K130" s="24">
        <v>-2750.4103029589128</v>
      </c>
      <c r="L130" s="24">
        <v>-2302.7104945136357</v>
      </c>
      <c r="M130" s="24">
        <v>-1706.5460641668428</v>
      </c>
      <c r="N130" s="24">
        <v>-2012.2940010891698</v>
      </c>
      <c r="O130" s="24">
        <v>-1775.9291729139884</v>
      </c>
      <c r="P130" s="24">
        <v>-2217.5090225839995</v>
      </c>
      <c r="Q130" s="24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25">
      <c r="A131" s="27" t="s">
        <v>507</v>
      </c>
      <c r="B131" s="26">
        <v>-126.04286454484999</v>
      </c>
      <c r="C131" s="26">
        <v>-63.057616860916262</v>
      </c>
      <c r="D131" s="26">
        <v>-158.21501240199149</v>
      </c>
      <c r="E131" s="26">
        <v>-150.0798782061218</v>
      </c>
      <c r="F131" s="26">
        <v>-97.6</v>
      </c>
      <c r="G131" s="26">
        <v>-276.76258797634665</v>
      </c>
      <c r="H131" s="26">
        <v>-117.14961818587284</v>
      </c>
      <c r="I131" s="26">
        <v>-556.03573600616414</v>
      </c>
      <c r="J131" s="26">
        <v>-38.714995206585662</v>
      </c>
      <c r="K131" s="26">
        <v>-70.719477851509836</v>
      </c>
      <c r="L131" s="26">
        <v>-20.736674324058757</v>
      </c>
      <c r="M131" s="26">
        <v>-267.7890247088979</v>
      </c>
      <c r="N131" s="26">
        <v>-320.82482445564921</v>
      </c>
      <c r="O131" s="26">
        <v>-508.15136000675523</v>
      </c>
      <c r="P131" s="26">
        <v>-306.737402383796</v>
      </c>
      <c r="Q131" s="26">
        <v>-179.29508175827294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25">
      <c r="A132" s="27" t="s">
        <v>509</v>
      </c>
      <c r="B132" s="24"/>
      <c r="C132" s="24"/>
      <c r="D132" s="24"/>
      <c r="E132" s="24">
        <v>2.8</v>
      </c>
      <c r="F132" s="24">
        <v>8.3737297290202939</v>
      </c>
      <c r="G132" s="24">
        <v>8.3757370755026628</v>
      </c>
      <c r="H132" s="24">
        <v>8.418150385988886</v>
      </c>
      <c r="I132" s="24">
        <v>20.373572756502512</v>
      </c>
      <c r="J132" s="24">
        <v>22.101125890859418</v>
      </c>
      <c r="K132" s="24">
        <v>27.244241615218723</v>
      </c>
      <c r="L132" s="24">
        <v>28.647053210872279</v>
      </c>
      <c r="M132" s="24">
        <v>36.813650870073133</v>
      </c>
      <c r="N132" s="24">
        <v>44.500783805080125</v>
      </c>
      <c r="O132" s="24">
        <v>40.788657510690257</v>
      </c>
      <c r="P132" s="24"/>
      <c r="Q132" s="24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25">
      <c r="A133" s="27" t="s">
        <v>516</v>
      </c>
      <c r="B133" s="26">
        <v>48.303307750131978</v>
      </c>
      <c r="C133" s="26">
        <v>62.118346832170964</v>
      </c>
      <c r="D133" s="26">
        <v>136.66171271238358</v>
      </c>
      <c r="E133" s="26">
        <v>151.00935238053313</v>
      </c>
      <c r="F133" s="26">
        <v>157.894962841693</v>
      </c>
      <c r="G133" s="26">
        <v>93.466889054228815</v>
      </c>
      <c r="H133" s="26">
        <v>147.39068626747351</v>
      </c>
      <c r="I133" s="26">
        <v>125.75340381011867</v>
      </c>
      <c r="J133" s="26">
        <v>237.35291319426688</v>
      </c>
      <c r="K133" s="26">
        <v>325.82802814624262</v>
      </c>
      <c r="L133" s="26">
        <v>350.48174270833243</v>
      </c>
      <c r="M133" s="26">
        <v>285.52403251253821</v>
      </c>
      <c r="N133" s="26">
        <v>280.87417987043034</v>
      </c>
      <c r="O133" s="26">
        <v>213.33761284208876</v>
      </c>
      <c r="P133" s="26">
        <v>563.92994210721611</v>
      </c>
      <c r="Q133" s="26">
        <v>170.75994126564748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25">
      <c r="A134" s="27" t="s">
        <v>517</v>
      </c>
      <c r="B134" s="24">
        <v>-15.067597765363123</v>
      </c>
      <c r="C134" s="24">
        <v>-1.0893854748603404</v>
      </c>
      <c r="D134" s="24">
        <v>2.877094972067058</v>
      </c>
      <c r="E134" s="24">
        <v>-41.385474860335187</v>
      </c>
      <c r="F134" s="24">
        <v>-96.530726256983229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25">
      <c r="A135" s="27" t="s">
        <v>529</v>
      </c>
      <c r="B135" s="26">
        <v>-306.56941724927236</v>
      </c>
      <c r="C135" s="26">
        <v>14739.836097942029</v>
      </c>
      <c r="D135" s="26">
        <v>-2021.3943414492894</v>
      </c>
      <c r="E135" s="26">
        <v>-23689.577916816354</v>
      </c>
      <c r="F135" s="26">
        <v>-3434.3940818988626</v>
      </c>
      <c r="G135" s="26">
        <v>3393.1815660894672</v>
      </c>
      <c r="H135" s="26">
        <v>17068.718383874442</v>
      </c>
      <c r="I135" s="26">
        <v>21168.343649913197</v>
      </c>
      <c r="J135" s="26">
        <v>10379.259502365601</v>
      </c>
      <c r="K135" s="26">
        <v>-4629.6696697942107</v>
      </c>
      <c r="L135" s="26">
        <v>629.63832126551733</v>
      </c>
      <c r="M135" s="26">
        <v>-11719.483550670591</v>
      </c>
      <c r="N135" s="26">
        <v>6307.2878982700922</v>
      </c>
      <c r="O135" s="26">
        <v>10391.997077051295</v>
      </c>
      <c r="P135" s="26">
        <v>3549.2636470508855</v>
      </c>
      <c r="Q135" s="26">
        <v>-10633.721428850704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25">
      <c r="A136" s="27" t="s">
        <v>530</v>
      </c>
      <c r="B136" s="24">
        <v>482.49627249283122</v>
      </c>
      <c r="C136" s="24">
        <v>422.49280623418758</v>
      </c>
      <c r="D136" s="24">
        <v>399.03938022426968</v>
      </c>
      <c r="E136" s="24">
        <v>466.9</v>
      </c>
      <c r="F136" s="24">
        <v>438.34425173775412</v>
      </c>
      <c r="G136" s="24">
        <v>404.35448350159629</v>
      </c>
      <c r="H136" s="24">
        <v>395.02356063981495</v>
      </c>
      <c r="I136" s="24">
        <v>293.23716404630659</v>
      </c>
      <c r="J136" s="24">
        <v>326.01526692770892</v>
      </c>
      <c r="K136" s="24">
        <v>509.51820232259206</v>
      </c>
      <c r="L136" s="24">
        <v>541.95096474749198</v>
      </c>
      <c r="M136" s="24">
        <v>515.90338028214421</v>
      </c>
      <c r="N136" s="24"/>
      <c r="O136" s="24"/>
      <c r="P136" s="24"/>
      <c r="Q136" s="24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25">
      <c r="A137" s="27" t="s">
        <v>536</v>
      </c>
      <c r="B137" s="26">
        <v>-6949.166951809706</v>
      </c>
      <c r="C137" s="26">
        <v>-7511.6741194446577</v>
      </c>
      <c r="D137" s="26">
        <v>-9452.1982655660067</v>
      </c>
      <c r="E137" s="26">
        <v>-10121.966759520414</v>
      </c>
      <c r="F137" s="26">
        <v>-5725.0712427443277</v>
      </c>
      <c r="G137" s="26">
        <v>-6790.032846584234</v>
      </c>
      <c r="H137" s="26">
        <v>-7948.1218538592193</v>
      </c>
      <c r="I137" s="26">
        <v>-7307.2948106021722</v>
      </c>
      <c r="J137" s="26">
        <v>-7381.5878986695734</v>
      </c>
      <c r="K137" s="26">
        <v>-8197.6699465917882</v>
      </c>
      <c r="L137" s="26">
        <v>-6335.4710945284342</v>
      </c>
      <c r="M137" s="26">
        <v>-5536.2640037993542</v>
      </c>
      <c r="N137" s="26">
        <v>-7650.6820866122634</v>
      </c>
      <c r="O137" s="26">
        <v>-7742.6110414810055</v>
      </c>
      <c r="P137" s="26">
        <v>-5867.7225578730404</v>
      </c>
      <c r="Q137" s="26">
        <v>-3890.4146491415768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25">
      <c r="A138" s="27" t="s">
        <v>537</v>
      </c>
      <c r="B138" s="24">
        <v>-199.3</v>
      </c>
      <c r="C138" s="24">
        <v>-215.6</v>
      </c>
      <c r="D138" s="24">
        <v>-195.5</v>
      </c>
      <c r="E138" s="24">
        <v>-219.2</v>
      </c>
      <c r="F138" s="24">
        <v>-249.9</v>
      </c>
      <c r="G138" s="24">
        <v>-244.2</v>
      </c>
      <c r="H138" s="24">
        <v>-268.7</v>
      </c>
      <c r="I138" s="24">
        <v>-415.8</v>
      </c>
      <c r="J138" s="24">
        <v>-534.20000000000005</v>
      </c>
      <c r="K138" s="24">
        <v>-447.9</v>
      </c>
      <c r="L138" s="24">
        <v>-489</v>
      </c>
      <c r="M138" s="24">
        <v>-634.20000000000005</v>
      </c>
      <c r="N138" s="24">
        <v>-711.7</v>
      </c>
      <c r="O138" s="24">
        <v>-652.20000000000005</v>
      </c>
      <c r="P138" s="24">
        <v>-466.4</v>
      </c>
      <c r="Q138" s="24">
        <v>-363.5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25">
      <c r="A139" s="27" t="s">
        <v>539</v>
      </c>
      <c r="B139" s="26">
        <v>-9.505776209623777</v>
      </c>
      <c r="C139" s="26">
        <v>1.2135698744241561</v>
      </c>
      <c r="D139" s="26">
        <v>-0.44083814377239722</v>
      </c>
      <c r="E139" s="26">
        <v>25.822867556247989</v>
      </c>
      <c r="F139" s="26">
        <v>-38.962909304173159</v>
      </c>
      <c r="G139" s="26">
        <v>-47.207499729403146</v>
      </c>
      <c r="H139" s="26">
        <v>-51.1</v>
      </c>
      <c r="I139" s="26">
        <v>-135.34749212831878</v>
      </c>
      <c r="J139" s="26">
        <v>-184.78855944078407</v>
      </c>
      <c r="K139" s="26">
        <v>-151.91875737610303</v>
      </c>
      <c r="L139" s="26">
        <v>-153.03993528670227</v>
      </c>
      <c r="M139" s="26">
        <v>-163.16720183239721</v>
      </c>
      <c r="N139" s="26">
        <v>-181.61734979375015</v>
      </c>
      <c r="O139" s="26">
        <v>-192.73679466553946</v>
      </c>
      <c r="P139" s="26">
        <v>-192.88492186988393</v>
      </c>
      <c r="Q139" s="26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25">
      <c r="A140" s="27" t="s">
        <v>542</v>
      </c>
      <c r="B140" s="24">
        <v>-2990.9378324780496</v>
      </c>
      <c r="C140" s="24">
        <v>-4601.566970242633</v>
      </c>
      <c r="D140" s="24">
        <v>-11749.661206918796</v>
      </c>
      <c r="E140" s="24">
        <v>-15054.37116144454</v>
      </c>
      <c r="F140" s="24">
        <v>-14405.364614911339</v>
      </c>
      <c r="G140" s="24">
        <v>-19440.038148984942</v>
      </c>
      <c r="H140" s="24">
        <v>-22782.084447381985</v>
      </c>
      <c r="I140" s="24">
        <v>-22085.381230259649</v>
      </c>
      <c r="J140" s="24">
        <v>-25520.557292964058</v>
      </c>
      <c r="K140" s="24">
        <v>-19162.099999999999</v>
      </c>
      <c r="L140" s="24">
        <v>-12707.751417719792</v>
      </c>
      <c r="M140" s="24">
        <v>-6261.2315838784198</v>
      </c>
      <c r="N140" s="24">
        <v>-9220.0998685288996</v>
      </c>
      <c r="O140" s="24">
        <v>-12274.957553769942</v>
      </c>
      <c r="P140" s="24">
        <v>-10102.832869510941</v>
      </c>
      <c r="Q140" s="24">
        <v>-5756.9779574636559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25">
      <c r="A141" s="27" t="s">
        <v>544</v>
      </c>
      <c r="B141" s="26">
        <v>-109.15162214282513</v>
      </c>
      <c r="C141" s="26">
        <v>-27.470015593583945</v>
      </c>
      <c r="D141" s="26">
        <v>-389.33816394000002</v>
      </c>
      <c r="E141" s="26">
        <v>-119.7750477809475</v>
      </c>
      <c r="F141" s="26">
        <v>-66.853049176280194</v>
      </c>
      <c r="G141" s="26">
        <v>-131.15569222905654</v>
      </c>
      <c r="H141" s="26">
        <v>-187.28007166895779</v>
      </c>
      <c r="I141" s="26">
        <v>-211.03252128980432</v>
      </c>
      <c r="J141" s="26">
        <v>-256.289081733719</v>
      </c>
      <c r="K141" s="26">
        <v>-212.59427156319731</v>
      </c>
      <c r="L141" s="26">
        <v>-317.30060140851299</v>
      </c>
      <c r="M141" s="26">
        <v>-424.85914148659003</v>
      </c>
      <c r="N141" s="26">
        <v>-447.81935955738095</v>
      </c>
      <c r="O141" s="26">
        <v>-531.69263444872399</v>
      </c>
      <c r="P141" s="26">
        <v>-581.62852774665407</v>
      </c>
      <c r="Q141" s="26">
        <v>-471.57172070714199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25">
      <c r="A142" s="27" t="s">
        <v>545</v>
      </c>
      <c r="B142" s="24">
        <v>3252.778371065624</v>
      </c>
      <c r="C142" s="24">
        <v>480.0651793405919</v>
      </c>
      <c r="D142" s="24">
        <v>-711.55577878318638</v>
      </c>
      <c r="E142" s="24">
        <v>-3278.9695030211183</v>
      </c>
      <c r="F142" s="24">
        <v>2742.1257251310062</v>
      </c>
      <c r="G142" s="24">
        <v>4858.3380699914915</v>
      </c>
      <c r="H142" s="24">
        <v>5236.9775407166308</v>
      </c>
      <c r="I142" s="24">
        <v>4260.2</v>
      </c>
      <c r="J142" s="24">
        <v>5379.5101275686748</v>
      </c>
      <c r="K142" s="24">
        <v>18224.570226236934</v>
      </c>
      <c r="L142" s="24">
        <v>16101.945531779602</v>
      </c>
      <c r="M142" s="24">
        <v>15714.088903430367</v>
      </c>
      <c r="N142" s="24">
        <v>14530.153218328893</v>
      </c>
      <c r="O142" s="24">
        <v>16570.763024053023</v>
      </c>
      <c r="P142" s="24">
        <v>11812.237313166244</v>
      </c>
      <c r="Q142" s="24">
        <v>16211.415863257404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25">
      <c r="A143" s="27" t="s">
        <v>548</v>
      </c>
      <c r="B143" s="26">
        <v>-1021.5864759427827</v>
      </c>
      <c r="C143" s="26">
        <v>-667.36020806241868</v>
      </c>
      <c r="D143" s="26">
        <v>-804.42132639791919</v>
      </c>
      <c r="E143" s="26">
        <v>-2760.2080624187256</v>
      </c>
      <c r="F143" s="26">
        <v>-2921.5842860858261</v>
      </c>
      <c r="G143" s="26">
        <v>-3831.5259349804942</v>
      </c>
      <c r="H143" s="26">
        <v>-4117.4072379713916</v>
      </c>
      <c r="I143" s="26">
        <v>-4505.1937581274378</v>
      </c>
      <c r="J143" s="26">
        <v>-3235.3642678803635</v>
      </c>
      <c r="K143" s="26">
        <v>-4286.4957379453845</v>
      </c>
      <c r="L143" s="26">
        <v>-2262.269169273342</v>
      </c>
      <c r="M143" s="26">
        <v>-2064.9077745097011</v>
      </c>
      <c r="N143" s="26">
        <v>-3168.7490045723016</v>
      </c>
      <c r="O143" s="26">
        <v>-5278.4498144655136</v>
      </c>
      <c r="P143" s="26">
        <v>-6143.1877503250971</v>
      </c>
      <c r="Q143" s="26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25">
      <c r="A144" s="27" t="s">
        <v>550</v>
      </c>
      <c r="B144" s="24">
        <v>-2515</v>
      </c>
      <c r="C144" s="24">
        <v>-3130</v>
      </c>
      <c r="D144" s="24">
        <v>-3745</v>
      </c>
      <c r="E144" s="24">
        <v>-4334</v>
      </c>
      <c r="F144" s="24">
        <v>-3614</v>
      </c>
      <c r="G144" s="24">
        <v>-3187</v>
      </c>
      <c r="H144" s="24">
        <v>-3092</v>
      </c>
      <c r="I144" s="24">
        <v>-3385</v>
      </c>
      <c r="J144" s="24">
        <v>-3963</v>
      </c>
      <c r="K144" s="24">
        <v>-4309</v>
      </c>
      <c r="L144" s="24">
        <v>-4999</v>
      </c>
      <c r="M144" s="24">
        <v>-4995</v>
      </c>
      <c r="N144" s="24">
        <v>-5160</v>
      </c>
      <c r="O144" s="24">
        <v>-5440</v>
      </c>
      <c r="P144" s="24">
        <v>-6202</v>
      </c>
      <c r="Q144" s="24">
        <v>-5261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25">
      <c r="A145" s="27" t="s">
        <v>552</v>
      </c>
      <c r="B145" s="26">
        <v>-4.5999999999999996</v>
      </c>
      <c r="C145" s="26">
        <v>-1.1920811781667</v>
      </c>
      <c r="D145" s="26">
        <v>-2.6706821206341602</v>
      </c>
      <c r="E145" s="26">
        <v>1.9234016883871199</v>
      </c>
      <c r="F145" s="26">
        <v>9.2250775513478303</v>
      </c>
      <c r="G145" s="26">
        <v>4.8318400627946199</v>
      </c>
      <c r="H145" s="26">
        <v>-2.3764896116438901</v>
      </c>
      <c r="I145" s="26">
        <v>-8.3249527379122608</v>
      </c>
      <c r="J145" s="26">
        <v>-4.9025524612988995</v>
      </c>
      <c r="K145" s="26">
        <v>-10.663972577117502</v>
      </c>
      <c r="L145" s="26">
        <v>-12.121986444230599</v>
      </c>
      <c r="M145" s="26">
        <v>-30.166161379091502</v>
      </c>
      <c r="N145" s="26">
        <v>-3.3713090287752396</v>
      </c>
      <c r="O145" s="26"/>
      <c r="P145" s="26"/>
      <c r="Q145" s="26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25">
      <c r="A146" s="27" t="s">
        <v>557</v>
      </c>
      <c r="B146" s="24">
        <v>-1166.9000000000001</v>
      </c>
      <c r="C146" s="24">
        <v>-1301</v>
      </c>
      <c r="D146" s="24">
        <v>-1254.3</v>
      </c>
      <c r="E146" s="24">
        <v>-1507.1</v>
      </c>
      <c r="F146" s="24">
        <v>-1448</v>
      </c>
      <c r="G146" s="24">
        <v>-2311.3000000000002</v>
      </c>
      <c r="H146" s="24">
        <v>-1914</v>
      </c>
      <c r="I146" s="24">
        <v>-2738.3</v>
      </c>
      <c r="J146" s="24">
        <v>-2907.4</v>
      </c>
      <c r="K146" s="24">
        <v>-4354.1000000000004</v>
      </c>
      <c r="L146" s="24">
        <v>-3450.9</v>
      </c>
      <c r="M146" s="24">
        <v>-4136.7737770200001</v>
      </c>
      <c r="N146" s="24">
        <v>-3759.8457920000001</v>
      </c>
      <c r="O146" s="24">
        <v>-4545.76246833</v>
      </c>
      <c r="P146" s="24">
        <v>-4502.2976463300001</v>
      </c>
      <c r="Q146" s="24">
        <v>-1670.0016612199997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25">
      <c r="A147" s="27" t="s">
        <v>560</v>
      </c>
      <c r="B147" s="26">
        <v>-538.18293048596524</v>
      </c>
      <c r="C147" s="26">
        <v>-805.05660357953616</v>
      </c>
      <c r="D147" s="26">
        <v>-722.71414779824352</v>
      </c>
      <c r="E147" s="26">
        <v>-642.73131239793872</v>
      </c>
      <c r="F147" s="26">
        <v>-630.22991836605831</v>
      </c>
      <c r="G147" s="26">
        <v>-598.37580728867545</v>
      </c>
      <c r="H147" s="26">
        <v>-548.686516227271</v>
      </c>
      <c r="I147" s="26">
        <v>-729.77173755669799</v>
      </c>
      <c r="J147" s="26">
        <v>-629.38752472817112</v>
      </c>
      <c r="K147" s="26">
        <v>-401.3323843551787</v>
      </c>
      <c r="L147" s="26">
        <v>-399.91613150485387</v>
      </c>
      <c r="M147" s="26">
        <v>-231.49397429268569</v>
      </c>
      <c r="N147" s="26">
        <v>-448.08372522467727</v>
      </c>
      <c r="O147" s="26">
        <v>-616.48108993034907</v>
      </c>
      <c r="P147" s="26"/>
      <c r="Q147" s="26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25">
      <c r="A148" s="27" t="s">
        <v>563</v>
      </c>
      <c r="B148" s="24">
        <v>-1374.192839945192</v>
      </c>
      <c r="C148" s="24">
        <v>-1320.7381290447997</v>
      </c>
      <c r="D148" s="24">
        <v>-994.41777250957989</v>
      </c>
      <c r="E148" s="24">
        <v>-1109.7861454341339</v>
      </c>
      <c r="F148" s="24">
        <v>-1078.5769704341321</v>
      </c>
      <c r="G148" s="24">
        <v>-1305.3126113444998</v>
      </c>
      <c r="H148" s="24">
        <v>-1187.4876893837341</v>
      </c>
      <c r="I148" s="24">
        <v>-1445.466536358532</v>
      </c>
      <c r="J148" s="24">
        <v>-1541.5496613585319</v>
      </c>
      <c r="K148" s="24">
        <v>-1460.5981238585321</v>
      </c>
      <c r="L148" s="24">
        <v>-1360.789507889632</v>
      </c>
      <c r="M148" s="24">
        <v>-1446.5248503259349</v>
      </c>
      <c r="N148" s="24">
        <v>-1289.8110775100699</v>
      </c>
      <c r="O148" s="24">
        <v>-1348.2228102956199</v>
      </c>
      <c r="P148" s="24">
        <v>-1132.5503805158942</v>
      </c>
      <c r="Q148" s="24">
        <v>-1148.453700131766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25">
      <c r="A149" s="27" t="s">
        <v>564</v>
      </c>
      <c r="B149" s="26">
        <v>-5076.1361173351061</v>
      </c>
      <c r="C149" s="26">
        <v>-7561.5732445034273</v>
      </c>
      <c r="D149" s="26">
        <v>-8358.8387985117697</v>
      </c>
      <c r="E149" s="26">
        <v>-8774.2496181736842</v>
      </c>
      <c r="F149" s="26">
        <v>-8385.1238387944741</v>
      </c>
      <c r="G149" s="26">
        <v>-11225.251302504083</v>
      </c>
      <c r="H149" s="26">
        <v>-13554.548374571392</v>
      </c>
      <c r="I149" s="26">
        <v>-13159.487840777918</v>
      </c>
      <c r="J149" s="26">
        <v>-12072.594615668129</v>
      </c>
      <c r="K149" s="26">
        <v>-9906.8949823752228</v>
      </c>
      <c r="L149" s="26">
        <v>-7884.2336801515257</v>
      </c>
      <c r="M149" s="26">
        <v>-8982.3185232886481</v>
      </c>
      <c r="N149" s="26">
        <v>-11523.302867193108</v>
      </c>
      <c r="O149" s="26">
        <v>-11813.925150751591</v>
      </c>
      <c r="P149" s="26">
        <v>-10749.439204301463</v>
      </c>
      <c r="Q149" s="26">
        <v>-6687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25">
      <c r="A150" s="27" t="s">
        <v>566</v>
      </c>
      <c r="B150" s="24">
        <v>354.1</v>
      </c>
      <c r="C150" s="24">
        <v>701.638309273343</v>
      </c>
      <c r="D150" s="24">
        <v>1634.4038083860162</v>
      </c>
      <c r="E150" s="24">
        <v>1100.0115587760872</v>
      </c>
      <c r="F150" s="24">
        <v>840.67288572222901</v>
      </c>
      <c r="G150" s="24">
        <v>677.46259459875</v>
      </c>
      <c r="H150" s="24">
        <v>941.75011892264001</v>
      </c>
      <c r="I150" s="24">
        <v>197.23817445905399</v>
      </c>
      <c r="J150" s="24">
        <v>957.31906405548898</v>
      </c>
      <c r="K150" s="24">
        <v>727.44697368380594</v>
      </c>
      <c r="L150" s="24">
        <v>1856.9645312187399</v>
      </c>
      <c r="M150" s="24">
        <v>2579.2516223316698</v>
      </c>
      <c r="N150" s="24">
        <v>3226.1773537218601</v>
      </c>
      <c r="O150" s="24">
        <v>3668.9385440621027</v>
      </c>
      <c r="P150" s="24">
        <v>5276.2449975690097</v>
      </c>
      <c r="Q150" s="24">
        <v>4356.457344763573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25">
      <c r="A151" s="27" t="s">
        <v>568</v>
      </c>
      <c r="B151" s="26">
        <v>-5098</v>
      </c>
      <c r="C151" s="26">
        <v>-7208</v>
      </c>
      <c r="D151" s="26">
        <v>-13130</v>
      </c>
      <c r="E151" s="26">
        <v>-10159</v>
      </c>
      <c r="F151" s="26">
        <v>-12658</v>
      </c>
      <c r="G151" s="26">
        <v>-15569</v>
      </c>
      <c r="H151" s="26">
        <v>-17060</v>
      </c>
      <c r="I151" s="26">
        <v>-15606</v>
      </c>
      <c r="J151" s="26">
        <v>-15918</v>
      </c>
      <c r="K151" s="26">
        <v>-18770</v>
      </c>
      <c r="L151" s="26">
        <v>-16334</v>
      </c>
      <c r="M151" s="26">
        <v>-19624</v>
      </c>
      <c r="N151" s="26">
        <v>-21517</v>
      </c>
      <c r="O151" s="26">
        <v>-23647</v>
      </c>
      <c r="P151" s="26">
        <v>-22828</v>
      </c>
      <c r="Q151" s="26">
        <v>-18171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25">
      <c r="A152" s="27" t="s">
        <v>569</v>
      </c>
      <c r="B152" s="24">
        <v>-2966.7065069423929</v>
      </c>
      <c r="C152" s="24">
        <v>-6268.3821867395363</v>
      </c>
      <c r="D152" s="24">
        <v>-7430.7765635305523</v>
      </c>
      <c r="E152" s="24">
        <v>-8863.5542475027523</v>
      </c>
      <c r="F152" s="24">
        <v>-9664.9515896008506</v>
      </c>
      <c r="G152" s="24">
        <v>-7660.4195077921959</v>
      </c>
      <c r="H152" s="24">
        <v>-6961.5643547483633</v>
      </c>
      <c r="I152" s="24">
        <v>-5545.4302557506362</v>
      </c>
      <c r="J152" s="24">
        <v>-2969.4085355078059</v>
      </c>
      <c r="K152" s="24">
        <v>-5079.2800670746201</v>
      </c>
      <c r="L152" s="24">
        <v>-5789.5676641935615</v>
      </c>
      <c r="M152" s="24">
        <v>-4812.432040072883</v>
      </c>
      <c r="N152" s="24">
        <v>-5030.9506285324296</v>
      </c>
      <c r="O152" s="24">
        <v>-5744.6203640934182</v>
      </c>
      <c r="P152" s="24">
        <v>-5740.7779232954636</v>
      </c>
      <c r="Q152" s="24">
        <v>-3425.738486987656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25">
      <c r="A153" s="27" t="s">
        <v>570</v>
      </c>
      <c r="B153" s="26"/>
      <c r="C153" s="26"/>
      <c r="D153" s="26"/>
      <c r="E153" s="26"/>
      <c r="F153" s="26"/>
      <c r="G153" s="26"/>
      <c r="H153" s="26">
        <v>-13271.01181396338</v>
      </c>
      <c r="I153" s="26">
        <v>-12124.725274725275</v>
      </c>
      <c r="J153" s="26">
        <v>-10363.736263736264</v>
      </c>
      <c r="K153" s="26">
        <v>-9300.5494505494498</v>
      </c>
      <c r="L153" s="26">
        <v>-3565.3846153846148</v>
      </c>
      <c r="M153" s="26">
        <v>-1109.3406593406598</v>
      </c>
      <c r="N153" s="26">
        <v>-419.50549450549437</v>
      </c>
      <c r="O153" s="26">
        <v>-3745.3296703296701</v>
      </c>
      <c r="P153" s="26">
        <v>-4409.6153846153838</v>
      </c>
      <c r="Q153" s="26">
        <v>-3052.4725274725274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25">
      <c r="A154" s="27" t="s">
        <v>577</v>
      </c>
      <c r="B154" s="24">
        <v>-2913.6</v>
      </c>
      <c r="C154" s="24">
        <v>-4088.409912915477</v>
      </c>
      <c r="D154" s="24">
        <v>-5712.7148676797769</v>
      </c>
      <c r="E154" s="24">
        <v>-4984.4907793096454</v>
      </c>
      <c r="F154" s="24">
        <v>-2207.1769833999797</v>
      </c>
      <c r="G154" s="24">
        <v>-1904.8525984689757</v>
      </c>
      <c r="H154" s="24">
        <v>-2385.9843138937954</v>
      </c>
      <c r="I154" s="24">
        <v>-2975.941674487306</v>
      </c>
      <c r="J154" s="24">
        <v>-2829.8752678238793</v>
      </c>
      <c r="K154" s="24">
        <v>-1040.672391641067</v>
      </c>
      <c r="L154" s="24">
        <v>-1844.9969852488759</v>
      </c>
      <c r="M154" s="24">
        <v>-2544.3073052462914</v>
      </c>
      <c r="N154" s="24">
        <v>-2970.3412679637786</v>
      </c>
      <c r="O154" s="24">
        <v>-4441.2357301794918</v>
      </c>
      <c r="P154" s="24">
        <v>-3555.3047159281091</v>
      </c>
      <c r="Q154" s="24">
        <v>-4281.4967660290158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25">
      <c r="A155" s="27" t="s">
        <v>579</v>
      </c>
      <c r="B155" s="26">
        <v>-18526.349999999999</v>
      </c>
      <c r="C155" s="26">
        <v>-28803.33</v>
      </c>
      <c r="D155" s="26">
        <v>-28828.5</v>
      </c>
      <c r="E155" s="26">
        <v>-46482.48</v>
      </c>
      <c r="F155" s="26">
        <v>-39739.440000000002</v>
      </c>
      <c r="G155" s="26">
        <v>-47104.53</v>
      </c>
      <c r="H155" s="26">
        <v>-60399.45</v>
      </c>
      <c r="I155" s="26">
        <v>-67660.83</v>
      </c>
      <c r="J155" s="26">
        <v>-79604.350000000006</v>
      </c>
      <c r="K155" s="26">
        <v>-67962.22</v>
      </c>
      <c r="L155" s="26">
        <v>-37748.75</v>
      </c>
      <c r="M155" s="26">
        <v>-35496.44</v>
      </c>
      <c r="N155" s="26">
        <v>-42053.279999999999</v>
      </c>
      <c r="O155" s="26">
        <v>-40391.9</v>
      </c>
      <c r="P155" s="26">
        <v>-53520.56</v>
      </c>
      <c r="Q155" s="26">
        <v>-34872.910000000003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25">
      <c r="A156" s="27" t="s">
        <v>580</v>
      </c>
      <c r="B156" s="24"/>
      <c r="C156" s="24"/>
      <c r="D156" s="24"/>
      <c r="E156" s="24"/>
      <c r="F156" s="24"/>
      <c r="G156" s="24">
        <v>-38.799999999999997</v>
      </c>
      <c r="H156" s="24">
        <v>-50.133544709868801</v>
      </c>
      <c r="I156" s="24">
        <v>-119.287059505532</v>
      </c>
      <c r="J156" s="24">
        <v>-171.43028199296299</v>
      </c>
      <c r="K156" s="24">
        <v>-187.414098418745</v>
      </c>
      <c r="L156" s="24">
        <v>-130.316183926961</v>
      </c>
      <c r="M156" s="24">
        <v>-315.44665158894003</v>
      </c>
      <c r="N156" s="24">
        <v>-291.19295442220056</v>
      </c>
      <c r="O156" s="24">
        <v>-347.84719408988099</v>
      </c>
      <c r="P156" s="24">
        <v>-348.30511701019753</v>
      </c>
      <c r="Q156" s="24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25">
      <c r="A157" s="27" t="s">
        <v>588</v>
      </c>
      <c r="B157" s="26">
        <v>-38.799999999999997</v>
      </c>
      <c r="C157" s="26">
        <v>-34.268149819885316</v>
      </c>
      <c r="D157" s="26">
        <v>-39.481045007486173</v>
      </c>
      <c r="E157" s="26">
        <v>-41.036834074772308</v>
      </c>
      <c r="F157" s="26">
        <v>-24.611466895363936</v>
      </c>
      <c r="G157" s="26">
        <v>-23.751749927038968</v>
      </c>
      <c r="H157" s="26">
        <v>-31.669552157271394</v>
      </c>
      <c r="I157" s="26">
        <v>-18.747022800534896</v>
      </c>
      <c r="J157" s="26">
        <v>-38.346077478354026</v>
      </c>
      <c r="K157" s="26">
        <v>-21.05798682608577</v>
      </c>
      <c r="L157" s="26">
        <v>-14.978456458834872</v>
      </c>
      <c r="M157" s="26">
        <v>-24.525569679233268</v>
      </c>
      <c r="N157" s="26">
        <v>-22.761704424599156</v>
      </c>
      <c r="O157" s="26">
        <v>-36.337395351592257</v>
      </c>
      <c r="P157" s="26"/>
      <c r="Q157" s="26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25">
      <c r="A158" s="27" t="s">
        <v>592</v>
      </c>
      <c r="B158" s="24">
        <v>-2.9275280699999997</v>
      </c>
      <c r="C158" s="24">
        <v>3.0322504795082699</v>
      </c>
      <c r="D158" s="24">
        <v>4.4745082985446203</v>
      </c>
      <c r="E158" s="24">
        <v>-7.1934585753019906E-2</v>
      </c>
      <c r="F158" s="24">
        <v>-0.28420848140799998</v>
      </c>
      <c r="G158" s="24">
        <v>-0.36906688177566999</v>
      </c>
      <c r="H158" s="24">
        <v>-0.42492523525913495</v>
      </c>
      <c r="I158" s="24">
        <v>-2.2226928629295668</v>
      </c>
      <c r="J158" s="24">
        <v>1.9935437729581331</v>
      </c>
      <c r="K158" s="24">
        <v>6.6880067198381701</v>
      </c>
      <c r="L158" s="24">
        <v>2.8471420370876452</v>
      </c>
      <c r="M158" s="24">
        <v>2.8466791290692632</v>
      </c>
      <c r="N158" s="24">
        <v>-1.4209784766934128</v>
      </c>
      <c r="O158" s="24">
        <v>-2.7150259791160849</v>
      </c>
      <c r="P158" s="24">
        <v>-0.45673402077496628</v>
      </c>
      <c r="Q158" s="24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25">
      <c r="A159" s="27" t="s">
        <v>594</v>
      </c>
      <c r="B159" s="26">
        <v>431.5</v>
      </c>
      <c r="C159" s="26">
        <v>3829.8133333333335</v>
      </c>
      <c r="D159" s="26">
        <v>6392.3016666666672</v>
      </c>
      <c r="E159" s="26">
        <v>9164.8894918053174</v>
      </c>
      <c r="F159" s="26">
        <v>8639.59</v>
      </c>
      <c r="G159" s="26">
        <v>7043.9098333333332</v>
      </c>
      <c r="H159" s="26">
        <v>9684.1056666666664</v>
      </c>
      <c r="I159" s="26">
        <v>10988.614583333334</v>
      </c>
      <c r="J159" s="26">
        <v>13561.393333333333</v>
      </c>
      <c r="K159" s="26">
        <v>16525.949833333332</v>
      </c>
      <c r="L159" s="26">
        <v>17280.015917290664</v>
      </c>
      <c r="M159" s="26">
        <v>15726.777218839281</v>
      </c>
      <c r="N159" s="26">
        <v>10697.894268905175</v>
      </c>
      <c r="O159" s="26">
        <v>7710.9029517334502</v>
      </c>
      <c r="P159" s="26">
        <v>7899.4683524715465</v>
      </c>
      <c r="Q159" s="26">
        <v>15622.960257797626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25">
      <c r="A160" s="27" t="s">
        <v>596</v>
      </c>
      <c r="B160" s="24">
        <v>-89.6</v>
      </c>
      <c r="C160" s="24">
        <v>-63.492291379572954</v>
      </c>
      <c r="D160" s="24">
        <v>-73.939629896232873</v>
      </c>
      <c r="E160" s="24">
        <v>-48.094165935705426</v>
      </c>
      <c r="F160" s="24">
        <v>-170.42551739409944</v>
      </c>
      <c r="G160" s="24">
        <v>-150.14321238536519</v>
      </c>
      <c r="H160" s="24">
        <v>-281.8448537592472</v>
      </c>
      <c r="I160" s="24">
        <v>-301.31757930135853</v>
      </c>
      <c r="J160" s="24">
        <v>-322.89153969412905</v>
      </c>
      <c r="K160" s="24">
        <v>-377.74076193886322</v>
      </c>
      <c r="L160" s="24">
        <v>-391.60321216582219</v>
      </c>
      <c r="M160" s="24">
        <v>-498.44853388469289</v>
      </c>
      <c r="N160" s="24">
        <v>-587.20181973603246</v>
      </c>
      <c r="O160" s="24">
        <v>-600.87555686729343</v>
      </c>
      <c r="P160" s="24"/>
      <c r="Q160" s="24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25">
      <c r="A161" s="27" t="s">
        <v>600</v>
      </c>
      <c r="B161" s="26"/>
      <c r="C161" s="26"/>
      <c r="D161" s="26">
        <v>-1348.3</v>
      </c>
      <c r="E161" s="26">
        <v>-1459.6570727829751</v>
      </c>
      <c r="F161" s="26">
        <v>-681.12647447308723</v>
      </c>
      <c r="G161" s="26">
        <v>-867.06629341248583</v>
      </c>
      <c r="H161" s="26">
        <v>-1926.10721888128</v>
      </c>
      <c r="I161" s="26">
        <v>-1404.7035120435892</v>
      </c>
      <c r="J161" s="26">
        <v>-1887.6162183850727</v>
      </c>
      <c r="K161" s="26">
        <v>-1784.6558227151415</v>
      </c>
      <c r="L161" s="26">
        <v>-1837.8360888540769</v>
      </c>
      <c r="M161" s="26">
        <v>-2241.5608704170877</v>
      </c>
      <c r="N161" s="26">
        <v>-2871.0530424066383</v>
      </c>
      <c r="O161" s="26">
        <v>-2586.1180249635077</v>
      </c>
      <c r="P161" s="26">
        <v>-2772.4235960048104</v>
      </c>
      <c r="Q161" s="26">
        <v>-1602.0283756059371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25">
      <c r="A162" s="27" t="s">
        <v>604</v>
      </c>
      <c r="B162" s="24">
        <v>-40.069100711613402</v>
      </c>
      <c r="C162" s="24">
        <v>-43.622487472998948</v>
      </c>
      <c r="D162" s="24">
        <v>-70.900000000000006</v>
      </c>
      <c r="E162" s="24">
        <v>-75.122326159469495</v>
      </c>
      <c r="F162" s="24">
        <v>-54.715204773083265</v>
      </c>
      <c r="G162" s="24">
        <v>-12.158263775380288</v>
      </c>
      <c r="H162" s="24">
        <v>-69.433458904083807</v>
      </c>
      <c r="I162" s="24">
        <v>-3.6400454413649204</v>
      </c>
      <c r="J162" s="24">
        <v>-82.435560337081199</v>
      </c>
      <c r="K162" s="24">
        <v>-101.92664915612519</v>
      </c>
      <c r="L162" s="24">
        <v>-105.3786805017167</v>
      </c>
      <c r="M162" s="24">
        <v>-130.37356715532951</v>
      </c>
      <c r="N162" s="24">
        <v>-135.52358211840181</v>
      </c>
      <c r="O162" s="24">
        <v>-104.98417544895281</v>
      </c>
      <c r="P162" s="24">
        <v>-81.606628727286306</v>
      </c>
      <c r="Q162" s="24">
        <v>-61.439299166033202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25">
      <c r="A163" s="27" t="s">
        <v>606</v>
      </c>
      <c r="B163" s="26">
        <v>-50.911432981351147</v>
      </c>
      <c r="C163" s="26">
        <v>-39.660125485389301</v>
      </c>
      <c r="D163" s="26">
        <v>-104.27548809060755</v>
      </c>
      <c r="E163" s="26">
        <v>-74.77892228127476</v>
      </c>
      <c r="F163" s="26">
        <v>-35.679599237208656</v>
      </c>
      <c r="G163" s="26">
        <v>-49.108634158833844</v>
      </c>
      <c r="H163" s="26">
        <v>-218.06304448583342</v>
      </c>
      <c r="I163" s="26">
        <v>-181.83570110942006</v>
      </c>
      <c r="J163" s="26">
        <v>-436.20417437873914</v>
      </c>
      <c r="K163" s="26">
        <v>-380.98833512216504</v>
      </c>
      <c r="L163" s="26">
        <v>-112.5128290004583</v>
      </c>
      <c r="M163" s="26">
        <v>-95.9</v>
      </c>
      <c r="N163" s="26">
        <v>-99.666916198016153</v>
      </c>
      <c r="O163" s="26">
        <v>-68.772294998123158</v>
      </c>
      <c r="P163" s="26">
        <v>-68.25050872453842</v>
      </c>
      <c r="Q163" s="26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25">
      <c r="A164" s="27" t="s">
        <v>609</v>
      </c>
      <c r="B164" s="24">
        <v>-7231.3254495996307</v>
      </c>
      <c r="C164" s="24">
        <v>-4031.0690610053075</v>
      </c>
      <c r="D164" s="24">
        <v>-4759.7319800367341</v>
      </c>
      <c r="E164" s="24">
        <v>-7122.1845729232673</v>
      </c>
      <c r="F164" s="24">
        <v>-10070.506585230925</v>
      </c>
      <c r="G164" s="24">
        <v>-2591.0366028810472</v>
      </c>
      <c r="H164" s="24">
        <v>-9599.0869430131152</v>
      </c>
      <c r="I164" s="24">
        <v>-13122.119114855201</v>
      </c>
      <c r="J164" s="24">
        <v>-16566.690641732599</v>
      </c>
      <c r="K164" s="24">
        <v>-10952.922141983347</v>
      </c>
      <c r="L164" s="24">
        <v>-21015.620169839796</v>
      </c>
      <c r="M164" s="24">
        <v>-20164.940340238034</v>
      </c>
      <c r="N164" s="24">
        <v>-26149.139163966182</v>
      </c>
      <c r="O164" s="24">
        <v>-43560.190533853012</v>
      </c>
      <c r="P164" s="24">
        <v>-44736.229298896258</v>
      </c>
      <c r="Q164" s="24">
        <v>-41557.996968031359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25">
      <c r="A165" s="27" t="s">
        <v>610</v>
      </c>
      <c r="B165" s="26"/>
      <c r="C165" s="26"/>
      <c r="D165" s="26"/>
      <c r="E165" s="26"/>
      <c r="F165" s="26"/>
      <c r="G165" s="26"/>
      <c r="H165" s="26">
        <v>-18.399999999999999</v>
      </c>
      <c r="I165" s="26">
        <v>-10.259217877094972</v>
      </c>
      <c r="J165" s="26">
        <v>3.6195530726257039</v>
      </c>
      <c r="K165" s="26">
        <v>-15.184357541899441</v>
      </c>
      <c r="L165" s="26">
        <v>-9.4245810055865924</v>
      </c>
      <c r="M165" s="26">
        <v>-0.34636871508379946</v>
      </c>
      <c r="N165" s="26">
        <v>-26.199624837988829</v>
      </c>
      <c r="O165" s="26">
        <v>-28.451219938547485</v>
      </c>
      <c r="P165" s="26">
        <v>-49.82191607821229</v>
      </c>
      <c r="Q165" s="26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25">
      <c r="A166" s="27" t="s">
        <v>619</v>
      </c>
      <c r="B166" s="24">
        <v>-2208.2705091516036</v>
      </c>
      <c r="C166" s="24">
        <v>-2732.9155581448667</v>
      </c>
      <c r="D166" s="24">
        <v>-3354.1143506511744</v>
      </c>
      <c r="E166" s="24">
        <v>-2923.4569315604112</v>
      </c>
      <c r="F166" s="24">
        <v>-794.13011605642009</v>
      </c>
      <c r="G166" s="24">
        <v>-2498.1451988456324</v>
      </c>
      <c r="H166" s="24">
        <v>-3352.2413810185753</v>
      </c>
      <c r="I166" s="24">
        <v>-1547.2707741056365</v>
      </c>
      <c r="J166" s="24">
        <v>-666.78856508316164</v>
      </c>
      <c r="K166" s="24">
        <v>-989.63054297078133</v>
      </c>
      <c r="L166" s="24">
        <v>-1519.2690683387841</v>
      </c>
      <c r="M166" s="24">
        <v>-2761.225494576785</v>
      </c>
      <c r="N166" s="24">
        <v>-2072.0034251725233</v>
      </c>
      <c r="O166" s="24">
        <v>-1878.9045233919812</v>
      </c>
      <c r="P166" s="24">
        <v>-2153.5563905037911</v>
      </c>
      <c r="Q166" s="24">
        <v>-1672.407326444581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25">
      <c r="A167" s="27" t="s">
        <v>620</v>
      </c>
      <c r="B167" s="26">
        <v>-362.8</v>
      </c>
      <c r="C167" s="26">
        <v>-559.06627569386364</v>
      </c>
      <c r="D167" s="26">
        <v>-1083.6430427004102</v>
      </c>
      <c r="E167" s="26">
        <v>-1516.2</v>
      </c>
      <c r="F167" s="26">
        <v>-833.62716645580656</v>
      </c>
      <c r="G167" s="26">
        <v>-698.63210008816623</v>
      </c>
      <c r="H167" s="26">
        <v>-734.68553781407536</v>
      </c>
      <c r="I167" s="26">
        <v>-746.19499145906218</v>
      </c>
      <c r="J167" s="26">
        <v>-744.04116422761149</v>
      </c>
      <c r="K167" s="26">
        <v>-574.41141099967365</v>
      </c>
      <c r="L167" s="26">
        <v>-1389.8905931428526</v>
      </c>
      <c r="M167" s="26">
        <v>-1261.9371719772398</v>
      </c>
      <c r="N167" s="26">
        <v>-994.89816253080664</v>
      </c>
      <c r="O167" s="26">
        <v>-958.52566187489151</v>
      </c>
      <c r="P167" s="26">
        <v>-951.57350234247986</v>
      </c>
      <c r="Q167" s="26">
        <v>-788.18917685469319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25">
      <c r="A168" s="27" t="s">
        <v>622</v>
      </c>
      <c r="B168" s="24">
        <v>1.6202568303289264</v>
      </c>
      <c r="C168" s="24">
        <v>-13.8</v>
      </c>
      <c r="D168" s="24">
        <v>-33.608387832855605</v>
      </c>
      <c r="E168" s="24">
        <v>-56.019389399419097</v>
      </c>
      <c r="F168" s="24">
        <v>-55.847756680567059</v>
      </c>
      <c r="G168" s="24">
        <v>-43.90793672791817</v>
      </c>
      <c r="H168" s="24">
        <v>-73.806877341660979</v>
      </c>
      <c r="I168" s="24">
        <v>-57.166031281806006</v>
      </c>
      <c r="J168" s="24">
        <v>3.7735745628484003</v>
      </c>
      <c r="K168" s="24">
        <v>-14.180535782660671</v>
      </c>
      <c r="L168" s="24">
        <v>-24.12553509025857</v>
      </c>
      <c r="M168" s="24">
        <v>-41.55812751602064</v>
      </c>
      <c r="N168" s="24">
        <v>-29.695419303059264</v>
      </c>
      <c r="O168" s="24">
        <v>-20.443229859918482</v>
      </c>
      <c r="P168" s="24">
        <v>-16.394235715885973</v>
      </c>
      <c r="Q168" s="24">
        <v>35.847332030010925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25">
      <c r="A169" s="27" t="s">
        <v>624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25">
      <c r="A170" s="27" t="s">
        <v>641</v>
      </c>
      <c r="B170" s="24">
        <v>-4928.9983726990049</v>
      </c>
      <c r="C170" s="24">
        <v>-5158.2426181177334</v>
      </c>
      <c r="D170" s="24">
        <v>-9843.7407409654916</v>
      </c>
      <c r="E170" s="24">
        <v>-9131.7883367891573</v>
      </c>
      <c r="F170" s="24">
        <v>-6699.7809751077248</v>
      </c>
      <c r="G170" s="24">
        <v>-7995.9197776283609</v>
      </c>
      <c r="H170" s="24">
        <v>-10788.303514093737</v>
      </c>
      <c r="I170" s="24">
        <v>-10795.950835496873</v>
      </c>
      <c r="J170" s="24">
        <v>-9616.3305330266794</v>
      </c>
      <c r="K170" s="24">
        <v>-9335.6717425111092</v>
      </c>
      <c r="L170" s="24">
        <v>-7801.2978954811861</v>
      </c>
      <c r="M170" s="24">
        <v>-8137.0815396036569</v>
      </c>
      <c r="N170" s="24">
        <v>-10495.998949496867</v>
      </c>
      <c r="O170" s="24">
        <v>-11804.158184028423</v>
      </c>
      <c r="P170" s="24">
        <v>-9933.1191586677269</v>
      </c>
      <c r="Q170" s="24">
        <v>-5806.1455113624916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25">
      <c r="A171" s="27" t="s">
        <v>642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-0.3</v>
      </c>
      <c r="L171" s="26">
        <v>-319.37</v>
      </c>
      <c r="M171" s="26">
        <v>-173.2653</v>
      </c>
      <c r="N171" s="26">
        <v>-58.8</v>
      </c>
      <c r="O171" s="26">
        <v>-329.16</v>
      </c>
      <c r="P171" s="26">
        <v>-324.63</v>
      </c>
      <c r="Q171" s="26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25">
      <c r="A172" s="27" t="s">
        <v>654</v>
      </c>
      <c r="B172" s="24">
        <v>-16047.449981294578</v>
      </c>
      <c r="C172" s="24">
        <v>-23387.906873529086</v>
      </c>
      <c r="D172" s="24">
        <v>-36182.754496912217</v>
      </c>
      <c r="E172" s="24">
        <v>-45608.089197406531</v>
      </c>
      <c r="F172" s="24">
        <v>-28041.447230094276</v>
      </c>
      <c r="G172" s="24">
        <v>-20541.48931096679</v>
      </c>
      <c r="H172" s="24">
        <v>-26335.351292491847</v>
      </c>
      <c r="I172" s="24">
        <v>-10561.352670155125</v>
      </c>
      <c r="J172" s="24">
        <v>-8970.1324567066149</v>
      </c>
      <c r="K172" s="24">
        <v>-5478.6801924334113</v>
      </c>
      <c r="L172" s="24">
        <v>-312.18219755406284</v>
      </c>
      <c r="M172" s="24">
        <v>2930.5795264109374</v>
      </c>
      <c r="N172" s="24">
        <v>543.72499657212995</v>
      </c>
      <c r="O172" s="24">
        <v>2491.077628992673</v>
      </c>
      <c r="P172" s="24">
        <v>2054.022469805192</v>
      </c>
      <c r="Q172" s="24">
        <v>6025.6956040191635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25">
      <c r="A173" s="27" t="s">
        <v>655</v>
      </c>
      <c r="B173" s="26">
        <v>-299.524</v>
      </c>
      <c r="C173" s="26">
        <v>-388.4</v>
      </c>
      <c r="D173" s="26">
        <v>-357.75</v>
      </c>
      <c r="E173" s="26">
        <v>-972.4</v>
      </c>
      <c r="F173" s="26">
        <v>-487.7</v>
      </c>
      <c r="G173" s="26">
        <v>-616.84</v>
      </c>
      <c r="H173" s="26">
        <v>-647.07000000000005</v>
      </c>
      <c r="I173" s="26">
        <v>-1246</v>
      </c>
      <c r="J173" s="26">
        <v>-1751.413281681117</v>
      </c>
      <c r="K173" s="26">
        <v>-1808.123031793637</v>
      </c>
      <c r="L173" s="26">
        <v>-2012.7700964904441</v>
      </c>
      <c r="M173" s="26">
        <v>-2201.5773404012216</v>
      </c>
      <c r="N173" s="26">
        <v>-2318.5301404372713</v>
      </c>
      <c r="O173" s="26">
        <v>-2384.8154474337221</v>
      </c>
      <c r="P173" s="26">
        <v>-2465.9726209350829</v>
      </c>
      <c r="Q173" s="26">
        <v>-2101.2343655153591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25">
      <c r="A174" s="27" t="s">
        <v>658</v>
      </c>
      <c r="B174" s="24">
        <v>-35.138333333333328</v>
      </c>
      <c r="C174" s="24">
        <v>-32.339809259259248</v>
      </c>
      <c r="D174" s="24">
        <v>-30.944481481481478</v>
      </c>
      <c r="E174" s="24">
        <v>-34.138398148148148</v>
      </c>
      <c r="F174" s="24">
        <v>-33.901252222222219</v>
      </c>
      <c r="G174" s="24">
        <v>-29.184471111111108</v>
      </c>
      <c r="H174" s="24">
        <v>-29.645648518518517</v>
      </c>
      <c r="I174" s="24">
        <v>-23.777175925925924</v>
      </c>
      <c r="J174" s="24">
        <v>-14.621764444444445</v>
      </c>
      <c r="K174" s="24">
        <v>-67.598399112657148</v>
      </c>
      <c r="L174" s="24">
        <v>-64.788981293808504</v>
      </c>
      <c r="M174" s="24">
        <v>-58.661220965091736</v>
      </c>
      <c r="N174" s="24">
        <v>-48.883917604831865</v>
      </c>
      <c r="O174" s="24">
        <v>-46.650430182428714</v>
      </c>
      <c r="P174" s="24">
        <v>-47.891891905040644</v>
      </c>
      <c r="Q174" s="24">
        <v>-13.100284946993272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25">
      <c r="A175" s="27" t="s">
        <v>662</v>
      </c>
      <c r="B175" s="26">
        <v>-72.50992962962961</v>
      </c>
      <c r="C175" s="26">
        <v>-54.492587037037033</v>
      </c>
      <c r="D175" s="26">
        <v>-67.976380370370364</v>
      </c>
      <c r="E175" s="26">
        <v>-71.873767777777772</v>
      </c>
      <c r="F175" s="26">
        <v>-45.159633703703705</v>
      </c>
      <c r="G175" s="26">
        <v>-39.567503333333327</v>
      </c>
      <c r="H175" s="26">
        <v>-19.848255555555554</v>
      </c>
      <c r="I175" s="26">
        <v>-37.713244074074076</v>
      </c>
      <c r="J175" s="26">
        <v>-37.814230000000002</v>
      </c>
      <c r="K175" s="26">
        <v>-106.93313624045352</v>
      </c>
      <c r="L175" s="26">
        <v>-152.93346682241472</v>
      </c>
      <c r="M175" s="26">
        <v>-114.01931649278785</v>
      </c>
      <c r="N175" s="26">
        <v>-106.7721219004938</v>
      </c>
      <c r="O175" s="26">
        <v>-112.4246478614547</v>
      </c>
      <c r="P175" s="26">
        <v>-134.19725216928296</v>
      </c>
      <c r="Q175" s="26">
        <v>-36.634206017584056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25">
      <c r="A176" s="27" t="s">
        <v>666</v>
      </c>
      <c r="B176" s="24">
        <v>-29.602231851851844</v>
      </c>
      <c r="C176" s="24">
        <v>-25.697817037037034</v>
      </c>
      <c r="D176" s="24">
        <v>-22.006282592592591</v>
      </c>
      <c r="E176" s="24">
        <v>-22.842477777777777</v>
      </c>
      <c r="F176" s="24">
        <v>-13.011318888888891</v>
      </c>
      <c r="G176" s="24">
        <v>-12.278934814814816</v>
      </c>
      <c r="H176" s="24">
        <v>-12.942372592592589</v>
      </c>
      <c r="I176" s="24">
        <v>-3.8191574074074062</v>
      </c>
      <c r="J176" s="24">
        <v>-3.7207711111111101</v>
      </c>
      <c r="K176" s="24">
        <v>-29.859396510769137</v>
      </c>
      <c r="L176" s="24">
        <v>-18.219602542259242</v>
      </c>
      <c r="M176" s="24">
        <v>-5.1654436984290033</v>
      </c>
      <c r="N176" s="24">
        <v>-3.6465133940851855</v>
      </c>
      <c r="O176" s="24">
        <v>-1.5393686103821047</v>
      </c>
      <c r="P176" s="24">
        <v>-6.8164714306280239</v>
      </c>
      <c r="Q176" s="24">
        <v>2.3592808767127051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25">
      <c r="A177" s="27" t="s">
        <v>670</v>
      </c>
      <c r="B177" s="26">
        <v>-1401.8583377496821</v>
      </c>
      <c r="C177" s="26">
        <v>-3996.50587506381</v>
      </c>
      <c r="D177" s="26">
        <v>-3355.197638369596</v>
      </c>
      <c r="E177" s="26">
        <v>-5543.3756678780301</v>
      </c>
      <c r="F177" s="26">
        <v>-4095.0761001785299</v>
      </c>
      <c r="G177" s="26">
        <v>-4167</v>
      </c>
      <c r="H177" s="26">
        <v>-3781.1645385303677</v>
      </c>
      <c r="I177" s="26">
        <v>-2024.4532704738901</v>
      </c>
      <c r="J177" s="26">
        <v>-2800.1333589070832</v>
      </c>
      <c r="K177" s="26">
        <v>-948.000645892075</v>
      </c>
      <c r="L177" s="26">
        <v>-1163.0206610373039</v>
      </c>
      <c r="M177" s="26">
        <v>-866.50123552034404</v>
      </c>
      <c r="N177" s="26">
        <v>-1651.3091790255301</v>
      </c>
      <c r="O177" s="26">
        <v>-1812.3419318222279</v>
      </c>
      <c r="P177" s="26">
        <v>-1620.1135787461819</v>
      </c>
      <c r="Q177" s="26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25">
      <c r="A178" s="27" t="s">
        <v>673</v>
      </c>
      <c r="B178" s="24">
        <v>-40.4</v>
      </c>
      <c r="C178" s="24">
        <v>-54.5</v>
      </c>
      <c r="D178" s="24">
        <v>-2.6</v>
      </c>
      <c r="E178" s="24">
        <v>20.399999999999999</v>
      </c>
      <c r="F178" s="24">
        <v>4.8</v>
      </c>
      <c r="G178" s="24">
        <v>-104.3</v>
      </c>
      <c r="H178" s="24">
        <v>-262.11870321166805</v>
      </c>
      <c r="I178" s="24">
        <v>-192.48902238550002</v>
      </c>
      <c r="J178" s="24">
        <v>-131.24989415694364</v>
      </c>
      <c r="K178" s="24">
        <v>-70.322124185414921</v>
      </c>
      <c r="L178" s="24">
        <v>-13.271378946584401</v>
      </c>
      <c r="M178" s="24">
        <v>-166.35970281022566</v>
      </c>
      <c r="N178" s="24">
        <v>-394</v>
      </c>
      <c r="O178" s="24">
        <v>-387.480087274504</v>
      </c>
      <c r="P178" s="24">
        <v>-412.723517999781</v>
      </c>
      <c r="Q178" s="24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25">
      <c r="A179" s="27" t="s">
        <v>676</v>
      </c>
      <c r="B179" s="26">
        <v>4817.0350615104599</v>
      </c>
      <c r="C179" s="26">
        <v>10933.198103359458</v>
      </c>
      <c r="D179" s="26">
        <v>15365.460815883023</v>
      </c>
      <c r="E179" s="26">
        <v>18107.361973059637</v>
      </c>
      <c r="F179" s="26">
        <v>10530.067599616974</v>
      </c>
      <c r="G179" s="26">
        <v>13690.063373332991</v>
      </c>
      <c r="H179" s="26">
        <v>11768.6</v>
      </c>
      <c r="I179" s="26">
        <v>12919.793474450407</v>
      </c>
      <c r="J179" s="26">
        <v>11925.994378899162</v>
      </c>
      <c r="K179" s="26">
        <v>10927.191488074501</v>
      </c>
      <c r="L179" s="26">
        <v>3337.3994954394025</v>
      </c>
      <c r="M179" s="26">
        <v>2510.6986703091698</v>
      </c>
      <c r="N179" s="26">
        <v>9484.4698798334939</v>
      </c>
      <c r="O179" s="26">
        <v>10492.010444612602</v>
      </c>
      <c r="P179" s="26">
        <v>15522.199495285759</v>
      </c>
      <c r="Q179" s="26">
        <v>16759.73992391002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25">
      <c r="A180" s="27" t="s">
        <v>678</v>
      </c>
      <c r="B180" s="24">
        <v>34216.827725126554</v>
      </c>
      <c r="C180" s="24">
        <v>32268.778529220413</v>
      </c>
      <c r="D180" s="24">
        <v>2652.4868527062536</v>
      </c>
      <c r="E180" s="24">
        <v>-36602.862152257825</v>
      </c>
      <c r="F180" s="24">
        <v>9116.0323169294661</v>
      </c>
      <c r="G180" s="24">
        <v>33350.477939134573</v>
      </c>
      <c r="H180" s="24">
        <v>8260.4793962021777</v>
      </c>
      <c r="I180" s="24">
        <v>16077.646429594746</v>
      </c>
      <c r="J180" s="24">
        <v>16272.006915953481</v>
      </c>
      <c r="K180" s="24">
        <v>1196.2864397876663</v>
      </c>
      <c r="L180" s="24">
        <v>9485.7774145407348</v>
      </c>
      <c r="M180" s="24">
        <v>-1742.4468762544218</v>
      </c>
      <c r="N180" s="24">
        <v>-7265.241488746281</v>
      </c>
      <c r="O180" s="24">
        <v>-28450.527045461113</v>
      </c>
      <c r="P180" s="24">
        <v>-23333.147420225581</v>
      </c>
      <c r="Q180" s="24">
        <v>-25529.34145819753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25">
      <c r="A181" s="27" t="s">
        <v>679</v>
      </c>
      <c r="B181" s="26">
        <v>-863</v>
      </c>
      <c r="C181" s="26">
        <v>-935</v>
      </c>
      <c r="D181" s="26">
        <v>-689.10216000000003</v>
      </c>
      <c r="E181" s="26">
        <v>-1148.96036</v>
      </c>
      <c r="F181" s="26">
        <v>-1106.677375</v>
      </c>
      <c r="G181" s="26">
        <v>-1513.697807863904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25">
      <c r="A182" s="27" t="s">
        <v>690</v>
      </c>
      <c r="B182" s="24">
        <v>9001</v>
      </c>
      <c r="C182" s="24">
        <v>9581</v>
      </c>
      <c r="D182" s="24">
        <v>10132</v>
      </c>
      <c r="E182" s="24">
        <v>9978</v>
      </c>
      <c r="F182" s="24">
        <v>12524</v>
      </c>
      <c r="G182" s="24">
        <v>13576</v>
      </c>
      <c r="H182" s="24">
        <v>13179</v>
      </c>
      <c r="I182" s="24">
        <v>14593</v>
      </c>
      <c r="J182" s="24">
        <v>13520</v>
      </c>
      <c r="K182" s="24">
        <v>14458</v>
      </c>
      <c r="L182" s="24">
        <v>13779</v>
      </c>
      <c r="M182" s="24">
        <v>13956</v>
      </c>
      <c r="N182" s="24">
        <v>14695</v>
      </c>
      <c r="O182" s="24">
        <v>13752</v>
      </c>
      <c r="P182" s="24">
        <v>15396</v>
      </c>
      <c r="Q182" s="24">
        <v>19362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25">
      <c r="A183" s="27" t="s">
        <v>707</v>
      </c>
      <c r="B183" s="26">
        <v>348.16886542356764</v>
      </c>
      <c r="C183" s="26">
        <v>630.38111960186393</v>
      </c>
      <c r="D183" s="26">
        <v>1010.1338079083121</v>
      </c>
      <c r="E183" s="26">
        <v>1487.9877554882</v>
      </c>
      <c r="F183" s="26">
        <v>973.89214917033598</v>
      </c>
      <c r="G183" s="26">
        <v>1327.5</v>
      </c>
      <c r="H183" s="26">
        <v>1793.8619031938072</v>
      </c>
      <c r="I183" s="26">
        <v>2111.4552953745961</v>
      </c>
      <c r="J183" s="26">
        <v>2664.3256768777233</v>
      </c>
      <c r="K183" s="26">
        <v>2183.7958665833803</v>
      </c>
      <c r="L183" s="26">
        <v>1526.2218951378111</v>
      </c>
      <c r="M183" s="26">
        <v>1164.4239016443328</v>
      </c>
      <c r="N183" s="26">
        <v>1215.3380297715928</v>
      </c>
      <c r="O183" s="26">
        <v>1225.6678341949271</v>
      </c>
      <c r="P183" s="26">
        <v>1330.5296917605501</v>
      </c>
      <c r="Q183" s="26">
        <v>1364.1549146125478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25">
      <c r="A184" s="27" t="s">
        <v>709</v>
      </c>
      <c r="B184" s="24">
        <v>-355.06746748835496</v>
      </c>
      <c r="C184" s="24">
        <v>-22.956123725612599</v>
      </c>
      <c r="D184" s="24">
        <v>-282.122555038163</v>
      </c>
      <c r="E184" s="24">
        <v>-314.313439865389</v>
      </c>
      <c r="F184" s="24">
        <v>-297.78304017913001</v>
      </c>
      <c r="G184" s="24">
        <v>-577.6</v>
      </c>
      <c r="H184" s="24">
        <v>-645.77421480804094</v>
      </c>
      <c r="I184" s="24">
        <v>-574.04121367734103</v>
      </c>
      <c r="J184" s="24">
        <v>-705.74086229628892</v>
      </c>
      <c r="K184" s="24">
        <v>-529.48467731595167</v>
      </c>
      <c r="L184" s="24">
        <v>-724.28224208906295</v>
      </c>
      <c r="M184" s="24">
        <v>-955.098825265595</v>
      </c>
      <c r="N184" s="24">
        <v>-1015.0564662102121</v>
      </c>
      <c r="O184" s="24">
        <v>-625.18006474905303</v>
      </c>
      <c r="P184" s="24">
        <v>-1016.3377696034499</v>
      </c>
      <c r="Q184" s="24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25">
      <c r="A185" s="27" t="s">
        <v>712</v>
      </c>
      <c r="B185" s="26">
        <v>-8371</v>
      </c>
      <c r="C185" s="26">
        <v>-8046.04000000001</v>
      </c>
      <c r="D185" s="26">
        <v>-8693.23</v>
      </c>
      <c r="E185" s="26">
        <v>-10194.22000000001</v>
      </c>
      <c r="F185" s="26">
        <v>-9926.5212403130899</v>
      </c>
      <c r="G185" s="26">
        <v>-14314.42920726698</v>
      </c>
      <c r="H185" s="26">
        <v>-9139.82875932358</v>
      </c>
      <c r="I185" s="26">
        <v>-18241.06936163404</v>
      </c>
      <c r="J185" s="26">
        <v>-26900.936921532131</v>
      </c>
      <c r="K185" s="26">
        <v>-20993.701249821097</v>
      </c>
      <c r="L185" s="26">
        <v>-20622.210433682929</v>
      </c>
      <c r="M185" s="26">
        <v>-19427.482286886821</v>
      </c>
      <c r="N185" s="26">
        <v>-20461.763170824001</v>
      </c>
      <c r="O185" s="26">
        <v>-24514.673338761047</v>
      </c>
      <c r="P185" s="26">
        <v>-20020.728135980749</v>
      </c>
      <c r="Q185" s="26">
        <v>-14244.710711795571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25">
      <c r="A186" s="27" t="s">
        <v>714</v>
      </c>
      <c r="B186" s="24"/>
      <c r="C186" s="24">
        <v>645.17641621837197</v>
      </c>
      <c r="D186" s="24">
        <v>1330.8683889377999</v>
      </c>
      <c r="E186" s="24">
        <v>2407.9267836850299</v>
      </c>
      <c r="F186" s="24">
        <v>1929.7927635914471</v>
      </c>
      <c r="G186" s="24">
        <v>2434.821976582858</v>
      </c>
      <c r="H186" s="24">
        <v>3577.3161936065799</v>
      </c>
      <c r="I186" s="24">
        <v>3862.0927667511601</v>
      </c>
      <c r="J186" s="24">
        <v>3326.6909646791751</v>
      </c>
      <c r="K186" s="24">
        <v>2148.6112435300001</v>
      </c>
      <c r="L186" s="24">
        <v>1289.8</v>
      </c>
      <c r="M186" s="24">
        <v>536.76400000000001</v>
      </c>
      <c r="N186" s="24">
        <v>734.54340904451999</v>
      </c>
      <c r="O186" s="24">
        <v>842.63205234143902</v>
      </c>
      <c r="P186" s="24">
        <v>1126.4513388975149</v>
      </c>
      <c r="Q186" s="24">
        <v>570.19820093557701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25">
      <c r="A187" s="27" t="s">
        <v>717</v>
      </c>
      <c r="B187" s="26">
        <v>-34.531724463323535</v>
      </c>
      <c r="C187" s="26">
        <v>-37.82995910463903</v>
      </c>
      <c r="D187" s="26">
        <v>-30.278476924136076</v>
      </c>
      <c r="E187" s="26">
        <v>-15.134079311553588</v>
      </c>
      <c r="F187" s="26">
        <v>-19.117851863884567</v>
      </c>
      <c r="G187" s="26">
        <v>-23.49259255306885</v>
      </c>
      <c r="H187" s="26">
        <v>233.9</v>
      </c>
      <c r="I187" s="26">
        <v>5.975246550138289</v>
      </c>
      <c r="J187" s="26">
        <v>25.255334075192177</v>
      </c>
      <c r="K187" s="26">
        <v>46.159193233152607</v>
      </c>
      <c r="L187" s="26">
        <v>140.64209196761493</v>
      </c>
      <c r="M187" s="26">
        <v>43.605290505477079</v>
      </c>
      <c r="N187" s="26">
        <v>4.9974447073243295</v>
      </c>
      <c r="O187" s="26">
        <v>19.339667825010132</v>
      </c>
      <c r="P187" s="26"/>
      <c r="Q187" s="26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25">
      <c r="A188" s="27" t="s">
        <v>721</v>
      </c>
      <c r="B188" s="24">
        <v>2.7528547184220979E-2</v>
      </c>
      <c r="C188" s="24">
        <v>5.1874557552480836</v>
      </c>
      <c r="D188" s="24">
        <v>7.1689508277507361</v>
      </c>
      <c r="E188" s="24">
        <v>7.5044393297503209</v>
      </c>
      <c r="F188" s="24">
        <v>6.4192519706046101</v>
      </c>
      <c r="G188" s="24">
        <v>1.8261743481410533</v>
      </c>
      <c r="H188" s="24">
        <v>12.3</v>
      </c>
      <c r="I188" s="24">
        <v>11.328596959217883</v>
      </c>
      <c r="J188" s="24">
        <v>10.898527416014483</v>
      </c>
      <c r="K188" s="24">
        <v>3.8797017768808821</v>
      </c>
      <c r="L188" s="24">
        <v>10.66973807811905</v>
      </c>
      <c r="M188" s="24">
        <v>8.8848358265910736</v>
      </c>
      <c r="N188" s="24">
        <v>18.493378952915968</v>
      </c>
      <c r="O188" s="24">
        <v>26.615671922732371</v>
      </c>
      <c r="P188" s="24">
        <v>39.765546843747479</v>
      </c>
      <c r="Q188" s="24">
        <v>41.448361498911396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25">
      <c r="A189" s="27" t="s">
        <v>723</v>
      </c>
      <c r="B189" s="26">
        <v>-793</v>
      </c>
      <c r="C189" s="26">
        <v>-956.2</v>
      </c>
      <c r="D189" s="26">
        <v>-968.8</v>
      </c>
      <c r="E189" s="26">
        <v>-1228</v>
      </c>
      <c r="F189" s="26">
        <v>-1017.1</v>
      </c>
      <c r="G189" s="26">
        <v>-1079.5</v>
      </c>
      <c r="H189" s="26">
        <v>-2819.9</v>
      </c>
      <c r="I189" s="26">
        <v>-2296.2514015525699</v>
      </c>
      <c r="J189" s="26">
        <v>-1566.8553834811598</v>
      </c>
      <c r="K189" s="26">
        <v>-1723.1455976247398</v>
      </c>
      <c r="L189" s="26">
        <v>-239.76164972404848</v>
      </c>
      <c r="M189" s="26">
        <v>-428.21999100691903</v>
      </c>
      <c r="N189" s="26">
        <v>48.854800026682398</v>
      </c>
      <c r="O189" s="26">
        <v>-700.48601291972807</v>
      </c>
      <c r="P189" s="26">
        <v>-607.78304696906196</v>
      </c>
      <c r="Q189" s="26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25">
      <c r="A190" s="27" t="s">
        <v>726</v>
      </c>
      <c r="B190" s="24">
        <v>-1478.6116178095251</v>
      </c>
      <c r="C190" s="24">
        <v>-1389.230104618621</v>
      </c>
      <c r="D190" s="24">
        <v>-1766.4067428445119</v>
      </c>
      <c r="E190" s="24">
        <v>-2267.028277322001</v>
      </c>
      <c r="F190" s="24">
        <v>-2010.6274647756939</v>
      </c>
      <c r="G190" s="24">
        <v>-1924.5493922034373</v>
      </c>
      <c r="H190" s="24">
        <v>-1978.5715131353118</v>
      </c>
      <c r="I190" s="24">
        <v>-1720.9260138613929</v>
      </c>
      <c r="J190" s="24">
        <v>-1820.0134387230175</v>
      </c>
      <c r="K190" s="24">
        <v>-1428.8364969738022</v>
      </c>
      <c r="L190" s="24">
        <v>-1060.7022239214937</v>
      </c>
      <c r="M190" s="24">
        <v>-915.30236960941158</v>
      </c>
      <c r="N190" s="24">
        <v>-928.52640606755733</v>
      </c>
      <c r="O190" s="24">
        <v>-977.87320857365819</v>
      </c>
      <c r="P190" s="24">
        <v>-907.80729953540254</v>
      </c>
      <c r="Q190" s="24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25">
      <c r="A191" s="27" t="s">
        <v>728</v>
      </c>
      <c r="B191" s="26">
        <v>-5370</v>
      </c>
      <c r="C191" s="26">
        <v>-5985</v>
      </c>
      <c r="D191" s="26">
        <v>-6278</v>
      </c>
      <c r="E191" s="26">
        <v>-7602</v>
      </c>
      <c r="F191" s="26">
        <v>-7657</v>
      </c>
      <c r="G191" s="26">
        <v>-6515</v>
      </c>
      <c r="H191" s="26">
        <v>-7249</v>
      </c>
      <c r="I191" s="26">
        <v>-6588</v>
      </c>
      <c r="J191" s="26">
        <v>-8620</v>
      </c>
      <c r="K191" s="26">
        <v>-8205</v>
      </c>
      <c r="L191" s="26">
        <v>-9684</v>
      </c>
      <c r="M191" s="26">
        <v>-9182</v>
      </c>
      <c r="N191" s="26">
        <v>-11096</v>
      </c>
      <c r="O191" s="26">
        <v>-11947</v>
      </c>
      <c r="P191" s="26">
        <v>-12843</v>
      </c>
      <c r="Q191" s="26">
        <v>-8685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25">
      <c r="A192" s="27" t="s">
        <v>730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4.25" customHeight="1" x14ac:dyDescent="0.25">
      <c r="A193" s="27" t="s">
        <v>747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1.5</v>
      </c>
      <c r="L193" s="26">
        <v>1.7011700000000001</v>
      </c>
      <c r="M193" s="26">
        <v>2.7572999999999999</v>
      </c>
      <c r="N193" s="26">
        <v>-16.4664</v>
      </c>
      <c r="O193" s="26">
        <v>-31.887667045715801</v>
      </c>
      <c r="P193" s="26"/>
      <c r="Q193" s="26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4.25" customHeight="1" x14ac:dyDescent="0.25">
      <c r="A194" s="27" t="s">
        <v>760</v>
      </c>
      <c r="B194" s="24">
        <v>7.1481533481654385</v>
      </c>
      <c r="C194" s="24">
        <v>12.079462134882961</v>
      </c>
      <c r="D194" s="24">
        <v>12.838262735144855</v>
      </c>
      <c r="E194" s="24">
        <v>17.537306083771604</v>
      </c>
      <c r="F194" s="24">
        <v>14.059021022118833</v>
      </c>
      <c r="G194" s="24">
        <v>10.860404088890091</v>
      </c>
      <c r="H194" s="24">
        <v>12.244029747617271</v>
      </c>
      <c r="I194" s="24">
        <v>9.5202660749209542</v>
      </c>
      <c r="J194" s="24">
        <v>31.176706972120975</v>
      </c>
      <c r="K194" s="24">
        <v>26.686535388525581</v>
      </c>
      <c r="L194" s="24">
        <v>31.24985283889087</v>
      </c>
      <c r="M194" s="24">
        <v>37.060673609354794</v>
      </c>
      <c r="N194" s="24">
        <v>35.408665272480924</v>
      </c>
      <c r="O194" s="24">
        <v>50.935478167206327</v>
      </c>
      <c r="P194" s="24">
        <v>33.166176678541063</v>
      </c>
      <c r="Q194" s="24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4.25" customHeight="1" x14ac:dyDescent="0.25">
      <c r="A195" s="27" t="s">
        <v>762</v>
      </c>
      <c r="B195" s="26">
        <v>-239.30931827699717</v>
      </c>
      <c r="C195" s="26">
        <v>-229.36179213109469</v>
      </c>
      <c r="D195" s="26">
        <v>-231.68605557811478</v>
      </c>
      <c r="E195" s="26">
        <v>-250.24680078738362</v>
      </c>
      <c r="F195" s="26">
        <v>-365.93176238647004</v>
      </c>
      <c r="G195" s="26">
        <v>-261.60300954931648</v>
      </c>
      <c r="H195" s="26">
        <v>-401.43163508593602</v>
      </c>
      <c r="I195" s="26">
        <v>-454.86859866298698</v>
      </c>
      <c r="J195" s="26">
        <v>-629.76040000386502</v>
      </c>
      <c r="K195" s="26">
        <v>-563.65118421212003</v>
      </c>
      <c r="L195" s="26">
        <v>-434.08967009084097</v>
      </c>
      <c r="M195" s="26">
        <v>-609.71935454362699</v>
      </c>
      <c r="N195" s="26">
        <v>-857.43378697261198</v>
      </c>
      <c r="O195" s="26">
        <v>-961.48588401037898</v>
      </c>
      <c r="P195" s="26">
        <v>-730.87503258493405</v>
      </c>
      <c r="Q195" s="26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4.25" customHeight="1" x14ac:dyDescent="0.25">
      <c r="A196" s="27" t="s">
        <v>764</v>
      </c>
      <c r="B196" s="24">
        <v>-985</v>
      </c>
      <c r="C196" s="24">
        <v>-1722</v>
      </c>
      <c r="D196" s="24">
        <v>-659</v>
      </c>
      <c r="E196" s="24">
        <v>-1540</v>
      </c>
      <c r="F196" s="24">
        <v>-2440</v>
      </c>
      <c r="G196" s="24">
        <v>-2009</v>
      </c>
      <c r="H196" s="24">
        <v>-3796</v>
      </c>
      <c r="I196" s="24">
        <v>-2965</v>
      </c>
      <c r="J196" s="24">
        <v>-3033</v>
      </c>
      <c r="K196" s="24">
        <v>-1531</v>
      </c>
      <c r="L196" s="24">
        <v>3794</v>
      </c>
      <c r="M196" s="24">
        <v>951</v>
      </c>
      <c r="N196" s="24">
        <v>1648</v>
      </c>
      <c r="O196" s="24">
        <v>1294</v>
      </c>
      <c r="P196" s="24">
        <v>1924</v>
      </c>
      <c r="Q196" s="24">
        <v>4252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4.25" customHeight="1" x14ac:dyDescent="0.25">
      <c r="A197" s="27" t="s">
        <v>765</v>
      </c>
      <c r="B197" s="26">
        <v>34719.869264075707</v>
      </c>
      <c r="C197" s="26">
        <v>2344.4581456371034</v>
      </c>
      <c r="D197" s="26">
        <v>-14778.537376500592</v>
      </c>
      <c r="E197" s="26">
        <v>-24126.739395501132</v>
      </c>
      <c r="F197" s="26">
        <v>-17246.069452556898</v>
      </c>
      <c r="G197" s="26">
        <v>1765.2661355652331</v>
      </c>
      <c r="H197" s="26">
        <v>10633.548492258446</v>
      </c>
      <c r="I197" s="26">
        <v>-28108.168428107467</v>
      </c>
      <c r="J197" s="26">
        <v>-56690.203159883029</v>
      </c>
      <c r="K197" s="26">
        <v>-62567.661039765451</v>
      </c>
      <c r="L197" s="26">
        <v>-67525.397087165096</v>
      </c>
      <c r="M197" s="26">
        <v>-66835.107401321962</v>
      </c>
      <c r="N197" s="26">
        <v>-33118.989546150515</v>
      </c>
      <c r="O197" s="26">
        <v>-37021.901957403388</v>
      </c>
      <c r="P197" s="26">
        <v>-18707.646120301997</v>
      </c>
      <c r="Q197" s="26">
        <v>-48444.891470360766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4.25" customHeight="1" x14ac:dyDescent="0.25">
      <c r="A198" s="27" t="s">
        <v>766</v>
      </c>
      <c r="B198" s="24">
        <v>44184</v>
      </c>
      <c r="C198" s="24">
        <v>15979</v>
      </c>
      <c r="D198" s="24">
        <v>64356</v>
      </c>
      <c r="E198" s="24">
        <v>112019</v>
      </c>
      <c r="F198" s="24">
        <v>115540</v>
      </c>
      <c r="G198" s="24">
        <v>169911</v>
      </c>
      <c r="H198" s="24">
        <v>202431</v>
      </c>
      <c r="I198" s="24">
        <v>197928</v>
      </c>
      <c r="J198" s="24">
        <v>195517</v>
      </c>
      <c r="K198" s="24">
        <v>200311</v>
      </c>
      <c r="L198" s="24">
        <v>185377</v>
      </c>
      <c r="M198" s="24">
        <v>197021</v>
      </c>
      <c r="N198" s="24">
        <v>257794</v>
      </c>
      <c r="O198" s="24">
        <v>251172</v>
      </c>
      <c r="P198" s="24">
        <v>236344</v>
      </c>
      <c r="Q198" s="24">
        <v>181572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4.25" customHeight="1" x14ac:dyDescent="0.25">
      <c r="A199" s="27" t="s">
        <v>767</v>
      </c>
      <c r="B199" s="26">
        <v>-494.15547693979505</v>
      </c>
      <c r="C199" s="26">
        <v>-428.31319585518003</v>
      </c>
      <c r="D199" s="26">
        <v>-515.88228943944205</v>
      </c>
      <c r="E199" s="26">
        <v>-916.58588026919892</v>
      </c>
      <c r="F199" s="26">
        <v>-1040.2492582041079</v>
      </c>
      <c r="G199" s="26">
        <v>-1501.097706589484</v>
      </c>
      <c r="H199" s="26">
        <v>-1631.3735542290378</v>
      </c>
      <c r="I199" s="26">
        <v>-3852.1</v>
      </c>
      <c r="J199" s="26">
        <v>-3064.9234532230348</v>
      </c>
      <c r="K199" s="26">
        <v>-3737.5753813021852</v>
      </c>
      <c r="L199" s="26">
        <v>-2447.9375009904898</v>
      </c>
      <c r="M199" s="26">
        <v>-2660.7897586856761</v>
      </c>
      <c r="N199" s="26">
        <v>-3563.5691286885899</v>
      </c>
      <c r="O199" s="26">
        <v>-3656.2063528580429</v>
      </c>
      <c r="P199" s="26">
        <v>-3047.0306107795641</v>
      </c>
      <c r="Q199" s="26">
        <v>-2749.8932254238939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4.25" customHeight="1" x14ac:dyDescent="0.25">
      <c r="A200" s="27" t="s">
        <v>769</v>
      </c>
      <c r="B200" s="24"/>
      <c r="C200" s="24"/>
      <c r="D200" s="24"/>
      <c r="E200" s="24"/>
      <c r="F200" s="24"/>
      <c r="G200" s="24">
        <v>854.75362405072497</v>
      </c>
      <c r="H200" s="24">
        <v>1134.143879360247</v>
      </c>
      <c r="I200" s="24">
        <v>793.06227394748407</v>
      </c>
      <c r="J200" s="24">
        <v>1222.104478831867</v>
      </c>
      <c r="K200" s="24">
        <v>1114.8958249835459</v>
      </c>
      <c r="L200" s="24">
        <v>1426.6481303469661</v>
      </c>
      <c r="M200" s="24">
        <v>852.7</v>
      </c>
      <c r="N200" s="24">
        <v>1212.8942147018599</v>
      </c>
      <c r="O200" s="24">
        <v>1507.5450696000012</v>
      </c>
      <c r="P200" s="24">
        <v>737.19720666031901</v>
      </c>
      <c r="Q200" s="24">
        <v>-241.01780866945938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4.25" customHeight="1" x14ac:dyDescent="0.25">
      <c r="A201" s="27" t="s">
        <v>776</v>
      </c>
      <c r="B201" s="26">
        <v>-26.010870289800021</v>
      </c>
      <c r="C201" s="26">
        <v>-20.113111961998079</v>
      </c>
      <c r="D201" s="26">
        <v>-24.740994784574951</v>
      </c>
      <c r="E201" s="26">
        <v>-2.2344352634054423</v>
      </c>
      <c r="F201" s="26">
        <v>-22.147216661826313</v>
      </c>
      <c r="G201" s="26">
        <v>-21.5</v>
      </c>
      <c r="H201" s="26">
        <v>-19.021312976753748</v>
      </c>
      <c r="I201" s="26">
        <v>-43.11333384524368</v>
      </c>
      <c r="J201" s="26">
        <v>-0.31336659304591641</v>
      </c>
      <c r="K201" s="26">
        <v>4.702424789392432</v>
      </c>
      <c r="L201" s="26">
        <v>2.2338008557328903</v>
      </c>
      <c r="M201" s="26">
        <v>-5.217986504211316</v>
      </c>
      <c r="N201" s="26">
        <v>-10.562098261192949</v>
      </c>
      <c r="O201" s="26">
        <v>7.8365647601852357</v>
      </c>
      <c r="P201" s="26">
        <v>54.074004718843284</v>
      </c>
      <c r="Q201" s="26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4.25" customHeight="1" x14ac:dyDescent="0.25">
      <c r="A202" s="27" t="s">
        <v>779</v>
      </c>
      <c r="B202" s="24">
        <v>-2202</v>
      </c>
      <c r="C202" s="24">
        <v>-1045</v>
      </c>
      <c r="D202" s="24">
        <v>515</v>
      </c>
      <c r="E202" s="24">
        <v>-1567</v>
      </c>
      <c r="F202" s="24">
        <v>-4646</v>
      </c>
      <c r="G202" s="24">
        <v>-6208</v>
      </c>
      <c r="H202" s="24">
        <v>-9079</v>
      </c>
      <c r="I202" s="24">
        <v>-11099</v>
      </c>
      <c r="J202" s="24">
        <v>-8707</v>
      </c>
      <c r="K202" s="24">
        <v>-7425</v>
      </c>
      <c r="L202" s="24">
        <v>-7661</v>
      </c>
      <c r="M202" s="24">
        <v>-6918</v>
      </c>
      <c r="N202" s="24"/>
      <c r="O202" s="24"/>
      <c r="P202" s="24"/>
      <c r="Q202" s="24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4.25" customHeight="1" x14ac:dyDescent="0.25">
      <c r="A203" s="27" t="s">
        <v>785</v>
      </c>
      <c r="B203" s="26">
        <v>-1205</v>
      </c>
      <c r="C203" s="26">
        <v>-1429</v>
      </c>
      <c r="D203" s="26">
        <v>-2190</v>
      </c>
      <c r="E203" s="26">
        <v>-4401</v>
      </c>
      <c r="F203" s="26">
        <v>-3028</v>
      </c>
      <c r="G203" s="26">
        <v>-4564</v>
      </c>
      <c r="H203" s="26">
        <v>-5019</v>
      </c>
      <c r="I203" s="26">
        <v>-6229</v>
      </c>
      <c r="J203" s="26">
        <v>-7336</v>
      </c>
      <c r="K203" s="26">
        <v>-8844</v>
      </c>
      <c r="L203" s="26">
        <v>-12151</v>
      </c>
      <c r="M203" s="26">
        <v>-14144</v>
      </c>
      <c r="N203" s="26">
        <v>-16993</v>
      </c>
      <c r="O203" s="26">
        <v>-15817.7</v>
      </c>
      <c r="P203" s="26">
        <v>-15283</v>
      </c>
      <c r="Q203" s="26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4.25" customHeight="1" x14ac:dyDescent="0.25">
      <c r="A204" s="27" t="s">
        <v>788</v>
      </c>
      <c r="B204" s="24">
        <v>348.89555303073899</v>
      </c>
      <c r="C204" s="24">
        <v>422.64579501408599</v>
      </c>
      <c r="D204" s="24">
        <v>552.57322580807499</v>
      </c>
      <c r="E204" s="24">
        <v>671.36419884451698</v>
      </c>
      <c r="F204" s="24">
        <v>525.60625818643894</v>
      </c>
      <c r="G204" s="24">
        <v>599.10063275902496</v>
      </c>
      <c r="H204" s="24">
        <v>749.49978578033699</v>
      </c>
      <c r="I204" s="24">
        <v>857.49751542601007</v>
      </c>
      <c r="J204" s="24">
        <v>1160.367676879765</v>
      </c>
      <c r="K204" s="24">
        <v>1482.49974539297</v>
      </c>
      <c r="L204" s="24">
        <v>1712.471157923967</v>
      </c>
      <c r="M204" s="24">
        <v>1895.6670697958418</v>
      </c>
      <c r="N204" s="24">
        <v>2128.9729483716342</v>
      </c>
      <c r="O204" s="24">
        <v>2786.3072967616231</v>
      </c>
      <c r="P204" s="24">
        <v>2658.0383817749098</v>
      </c>
      <c r="Q204" s="24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4.25" customHeight="1" x14ac:dyDescent="0.25">
      <c r="A205" s="27" t="s">
        <v>824</v>
      </c>
      <c r="B205" s="26">
        <v>-1612.4600796426328</v>
      </c>
      <c r="C205" s="26">
        <v>-1234.32</v>
      </c>
      <c r="D205" s="26">
        <v>-1350.22</v>
      </c>
      <c r="E205" s="26">
        <v>-1915.33</v>
      </c>
      <c r="F205" s="26">
        <v>-1172.1143191199999</v>
      </c>
      <c r="G205" s="26">
        <v>-1818.9837646378908</v>
      </c>
      <c r="H205" s="26">
        <v>-2337.4245418712508</v>
      </c>
      <c r="I205" s="26">
        <v>-1481.3648406451769</v>
      </c>
      <c r="J205" s="26">
        <v>-1694.2120454679093</v>
      </c>
      <c r="K205" s="26">
        <v>-1733.9904784527055</v>
      </c>
      <c r="L205" s="26">
        <v>-545.27845099671413</v>
      </c>
      <c r="M205" s="26">
        <v>-362.51707399999998</v>
      </c>
      <c r="N205" s="26"/>
      <c r="O205" s="26"/>
      <c r="P205" s="26"/>
      <c r="Q205" s="26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4.25" customHeight="1" x14ac:dyDescent="0.25">
      <c r="A206" s="27" t="s">
        <v>846</v>
      </c>
      <c r="B206" s="26">
        <v>-593.79999999999995</v>
      </c>
      <c r="C206" s="26">
        <v>-1166.9570000000001</v>
      </c>
      <c r="D206" s="26">
        <v>-1486.1265066999999</v>
      </c>
      <c r="E206" s="26">
        <v>-1399.32</v>
      </c>
      <c r="F206" s="26">
        <v>-418.70699999999897</v>
      </c>
      <c r="G206" s="26">
        <v>-1363.0120649999999</v>
      </c>
      <c r="H206" s="26">
        <v>-1156.9780416336184</v>
      </c>
      <c r="I206" s="26">
        <v>-333.47596815541601</v>
      </c>
      <c r="J206" s="26">
        <v>-1153.2660000000001</v>
      </c>
      <c r="K206" s="26">
        <v>-1516.55628</v>
      </c>
      <c r="L206" s="26">
        <v>-349.06953941111999</v>
      </c>
      <c r="M206" s="26">
        <v>-653.95501425518921</v>
      </c>
      <c r="N206" s="26">
        <v>-1144.7105872552659</v>
      </c>
      <c r="O206" s="26">
        <v>-407.86225163544998</v>
      </c>
      <c r="P206" s="26">
        <v>-403.90805420031</v>
      </c>
      <c r="Q206" s="26">
        <v>-804.84750542223094</v>
      </c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5">
      <c r="A207" s="25" t="s">
        <v>848</v>
      </c>
      <c r="B207" s="24"/>
      <c r="C207" s="24"/>
      <c r="D207" s="24"/>
      <c r="E207" s="24"/>
      <c r="F207" s="24">
        <v>-17.2</v>
      </c>
      <c r="G207" s="24">
        <v>-70.918819599644195</v>
      </c>
      <c r="H207" s="24">
        <v>-67.229506667061997</v>
      </c>
      <c r="I207" s="24">
        <v>13.678338042569701</v>
      </c>
      <c r="J207" s="24">
        <v>-101.300460813613</v>
      </c>
      <c r="K207" s="24">
        <v>-143.05433541372599</v>
      </c>
      <c r="L207" s="24">
        <v>-158.80980095108399</v>
      </c>
      <c r="M207" s="24">
        <v>-178.39521113878899</v>
      </c>
      <c r="N207" s="24">
        <v>-160.73099912023551</v>
      </c>
      <c r="O207" s="24"/>
      <c r="P207" s="24"/>
      <c r="Q207" s="24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3.5" customHeight="1" x14ac:dyDescent="0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25">
      <c r="A209" s="59" t="s">
        <v>857</v>
      </c>
      <c r="B209" s="59"/>
      <c r="C209" s="59"/>
      <c r="D209" s="59"/>
      <c r="E209" s="59"/>
      <c r="F209" s="59"/>
      <c r="G209" s="59"/>
      <c r="H209" s="59"/>
      <c r="I209" s="59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25">
      <c r="A210" s="21" t="s">
        <v>858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25">
      <c r="A211" s="59" t="s">
        <v>859</v>
      </c>
      <c r="B211" s="59"/>
      <c r="C211" s="59"/>
      <c r="D211" s="59"/>
      <c r="E211" s="59"/>
      <c r="F211" s="59"/>
      <c r="G211" s="59"/>
      <c r="H211" s="59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25">
      <c r="A212" s="64" t="s">
        <v>860</v>
      </c>
      <c r="B212" s="64"/>
      <c r="C212" s="64"/>
      <c r="D212" s="64"/>
      <c r="E212" s="64"/>
      <c r="F212" s="64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25">
      <c r="A213" s="59" t="s">
        <v>1398</v>
      </c>
      <c r="B213" s="59"/>
      <c r="C213" s="59"/>
      <c r="D213" s="59"/>
      <c r="E213" s="5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A0A0-5BC7-4870-86A7-4C8892E554C5}">
  <dimension ref="A1:AG213"/>
  <sheetViews>
    <sheetView showGridLines="0" workbookViewId="0">
      <pane xSplit="1" ySplit="5" topLeftCell="I134" activePane="bottomRight" state="frozen"/>
      <selection pane="topRight"/>
      <selection pane="bottomLeft"/>
      <selection pane="bottomRight" activeCell="S138" sqref="S138"/>
    </sheetView>
  </sheetViews>
  <sheetFormatPr defaultColWidth="10.1796875" defaultRowHeight="14.5" customHeight="1" x14ac:dyDescent="0.25"/>
  <cols>
    <col min="1" max="1" width="34" style="20" customWidth="1"/>
    <col min="2" max="2" width="10.81640625" style="20" customWidth="1"/>
    <col min="3" max="4" width="10.26953125" style="20" customWidth="1"/>
    <col min="5" max="5" width="11.7265625" style="20" customWidth="1"/>
    <col min="6" max="6" width="10.81640625" style="20" customWidth="1"/>
    <col min="7" max="17" width="10.26953125" style="20" customWidth="1"/>
    <col min="18" max="18" width="9.453125" style="20" customWidth="1"/>
    <col min="19" max="21" width="10.26953125" style="20" customWidth="1"/>
    <col min="22" max="22" width="9.453125" style="20" customWidth="1"/>
    <col min="23" max="25" width="10.26953125" style="20" customWidth="1"/>
    <col min="26" max="28" width="11.54296875" style="20" customWidth="1"/>
    <col min="29" max="29" width="10.26953125" style="20" customWidth="1"/>
    <col min="30" max="33" width="11.54296875" style="20" customWidth="1"/>
    <col min="34" max="16384" width="10.1796875" style="20"/>
  </cols>
  <sheetData>
    <row r="1" spans="1:33" ht="19.5" customHeight="1" x14ac:dyDescent="0.25">
      <c r="A1" s="58" t="s">
        <v>1403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25">
      <c r="A6" s="28" t="s">
        <v>19</v>
      </c>
      <c r="B6" s="26"/>
      <c r="C6" s="26"/>
      <c r="D6" s="26"/>
      <c r="E6" s="26">
        <v>1641.4</v>
      </c>
      <c r="F6" s="26">
        <v>2269.6194895844337</v>
      </c>
      <c r="G6" s="26">
        <v>2599.6615372573251</v>
      </c>
      <c r="H6" s="26">
        <v>1921.99253908061</v>
      </c>
      <c r="I6" s="26">
        <v>2260.7213594843311</v>
      </c>
      <c r="J6" s="26">
        <v>3504.6482210812669</v>
      </c>
      <c r="K6" s="26">
        <v>3030.7409291772051</v>
      </c>
      <c r="L6" s="26">
        <v>2672.1816983694803</v>
      </c>
      <c r="M6" s="26">
        <v>3303.4509143613727</v>
      </c>
      <c r="N6" s="26">
        <v>3000.3446669985001</v>
      </c>
      <c r="O6" s="26">
        <v>2286.8107055030368</v>
      </c>
      <c r="P6" s="26">
        <v>1756.1927972661399</v>
      </c>
      <c r="Q6" s="26">
        <v>2181.6617267544198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25">
      <c r="A7" s="27" t="s">
        <v>24</v>
      </c>
      <c r="B7" s="24">
        <v>1294.0427716602469</v>
      </c>
      <c r="C7" s="24">
        <v>1269.62345864953</v>
      </c>
      <c r="D7" s="24">
        <v>1431.61</v>
      </c>
      <c r="E7" s="24">
        <v>1378.2</v>
      </c>
      <c r="F7" s="24">
        <v>1307.3326228273006</v>
      </c>
      <c r="G7" s="24">
        <v>1220.5270321212115</v>
      </c>
      <c r="H7" s="24">
        <v>1262.4118034165976</v>
      </c>
      <c r="I7" s="24">
        <v>1131.1644447138362</v>
      </c>
      <c r="J7" s="24">
        <v>903.49822569378227</v>
      </c>
      <c r="K7" s="24">
        <v>959.28365644576718</v>
      </c>
      <c r="L7" s="24">
        <v>852.21067793169243</v>
      </c>
      <c r="M7" s="24">
        <v>908.02096992484667</v>
      </c>
      <c r="N7" s="24">
        <v>962.36884013303597</v>
      </c>
      <c r="O7" s="24">
        <v>1076.5258915327859</v>
      </c>
      <c r="P7" s="24">
        <v>1086.2294396339305</v>
      </c>
      <c r="Q7" s="24">
        <v>1146.1313367742925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25">
      <c r="A8" s="27" t="s">
        <v>26</v>
      </c>
      <c r="B8" s="26">
        <v>2066.9999999999186</v>
      </c>
      <c r="C8" s="26">
        <v>1611.0000000000682</v>
      </c>
      <c r="D8" s="26">
        <v>2205.1316265534028</v>
      </c>
      <c r="E8" s="26">
        <v>2708.6149860147589</v>
      </c>
      <c r="F8" s="26">
        <v>2654.127120285129</v>
      </c>
      <c r="G8" s="26">
        <v>2664.5</v>
      </c>
      <c r="H8" s="26">
        <v>2787.5023363562204</v>
      </c>
      <c r="I8" s="26">
        <v>3158.9293250145488</v>
      </c>
      <c r="J8" s="26">
        <v>2791.1754655630079</v>
      </c>
      <c r="K8" s="26">
        <v>3209.4325555902415</v>
      </c>
      <c r="L8" s="26">
        <v>2749.7378780826352</v>
      </c>
      <c r="M8" s="26">
        <v>2818.4986771714262</v>
      </c>
      <c r="N8" s="26">
        <v>2944.9798515265898</v>
      </c>
      <c r="O8" s="26">
        <v>3393.367133831417</v>
      </c>
      <c r="P8" s="26">
        <v>3003.685704307215</v>
      </c>
      <c r="Q8" s="26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25">
      <c r="A9" s="27" t="s">
        <v>29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>
        <v>-41.7</v>
      </c>
      <c r="Q9" s="24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25">
      <c r="A10" s="27" t="s">
        <v>46</v>
      </c>
      <c r="B10" s="26">
        <v>26.755297710000001</v>
      </c>
      <c r="C10" s="26">
        <v>-189.96538919999998</v>
      </c>
      <c r="D10" s="26">
        <v>-221.91772312000001</v>
      </c>
      <c r="E10" s="26">
        <v>-210.06578887000001</v>
      </c>
      <c r="F10" s="26">
        <v>-370.3</v>
      </c>
      <c r="G10" s="26">
        <v>-437.69203366000005</v>
      </c>
      <c r="H10" s="26">
        <v>-1362.24771592145</v>
      </c>
      <c r="I10" s="26">
        <v>-1762.1519821221927</v>
      </c>
      <c r="J10" s="26">
        <v>-2124.0204892704578</v>
      </c>
      <c r="K10" s="26">
        <v>-2210.9291947030156</v>
      </c>
      <c r="L10" s="26">
        <v>-833.83131586435104</v>
      </c>
      <c r="M10" s="26">
        <v>-454.24945787602002</v>
      </c>
      <c r="N10" s="26">
        <v>-468.74956505</v>
      </c>
      <c r="O10" s="26">
        <v>-269.38169169999998</v>
      </c>
      <c r="P10" s="26">
        <v>-227.12006729677341</v>
      </c>
      <c r="Q10" s="26">
        <v>-62.682904621672975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25">
      <c r="A11" s="27" t="s">
        <v>48</v>
      </c>
      <c r="B11" s="24">
        <v>0.96943333333333204</v>
      </c>
      <c r="C11" s="24">
        <v>0.15323333333333208</v>
      </c>
      <c r="D11" s="24">
        <v>-7.6205999999999987</v>
      </c>
      <c r="E11" s="24">
        <v>-5.983629629629629</v>
      </c>
      <c r="F11" s="24">
        <v>-4.9039229629629624</v>
      </c>
      <c r="G11" s="24">
        <v>5.7769067037037036</v>
      </c>
      <c r="H11" s="24">
        <v>10.229507777777776</v>
      </c>
      <c r="I11" s="24">
        <v>-5.3209187777777762</v>
      </c>
      <c r="J11" s="24">
        <v>-4.7193535925925918</v>
      </c>
      <c r="K11" s="24">
        <v>-8.5400474181481503</v>
      </c>
      <c r="L11" s="24">
        <v>-14.252433216000336</v>
      </c>
      <c r="M11" s="24">
        <v>-12.137189726365609</v>
      </c>
      <c r="N11" s="24">
        <v>6.3646775763147794</v>
      </c>
      <c r="O11" s="24">
        <v>-6.5653552864704467</v>
      </c>
      <c r="P11" s="24">
        <v>-3.4859489379593671</v>
      </c>
      <c r="Q11" s="24">
        <v>19.885098575281333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25">
      <c r="A12" s="27" t="s">
        <v>52</v>
      </c>
      <c r="B12" s="26">
        <v>7.9984888888888879</v>
      </c>
      <c r="C12" s="26">
        <v>25.223291851851844</v>
      </c>
      <c r="D12" s="26">
        <v>18.235681111111109</v>
      </c>
      <c r="E12" s="26">
        <v>28.751912592592589</v>
      </c>
      <c r="F12" s="26">
        <v>26.649084814814813</v>
      </c>
      <c r="G12" s="26">
        <v>19.478400740740739</v>
      </c>
      <c r="H12" s="26">
        <v>25.666363703703702</v>
      </c>
      <c r="I12" s="26">
        <v>30.346287777777775</v>
      </c>
      <c r="J12" s="26">
        <v>30.447585555555552</v>
      </c>
      <c r="K12" s="26">
        <v>-38.974421625017754</v>
      </c>
      <c r="L12" s="26">
        <v>-50.65901043053082</v>
      </c>
      <c r="M12" s="26">
        <v>-57.663148042457721</v>
      </c>
      <c r="N12" s="26">
        <v>-59.911456699300352</v>
      </c>
      <c r="O12" s="26">
        <v>-58.892165149933497</v>
      </c>
      <c r="P12" s="26">
        <v>-45.746826504212237</v>
      </c>
      <c r="Q12" s="26">
        <v>-27.952352185940697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25">
      <c r="A13" s="27" t="s">
        <v>56</v>
      </c>
      <c r="B13" s="24">
        <v>483.89</v>
      </c>
      <c r="C13" s="24">
        <v>954.8</v>
      </c>
      <c r="D13" s="24">
        <v>1072.613680045851</v>
      </c>
      <c r="E13" s="24">
        <v>1114.4600553517271</v>
      </c>
      <c r="F13" s="24">
        <v>920.17217511425804</v>
      </c>
      <c r="G13" s="24">
        <v>581.01668410796105</v>
      </c>
      <c r="H13" s="24">
        <v>534.44285774238904</v>
      </c>
      <c r="I13" s="24">
        <v>672.11220405188999</v>
      </c>
      <c r="J13" s="24">
        <v>734.13466340938396</v>
      </c>
      <c r="K13" s="24">
        <v>1534.6435548329389</v>
      </c>
      <c r="L13" s="24">
        <v>1082.8344962587241</v>
      </c>
      <c r="M13" s="24">
        <v>1122.9224601636779</v>
      </c>
      <c r="N13" s="24">
        <v>371.43365453769798</v>
      </c>
      <c r="O13" s="24">
        <v>1278.618749981998</v>
      </c>
      <c r="P13" s="24">
        <v>826.92077571934908</v>
      </c>
      <c r="Q13" s="24">
        <v>1158.1477196336123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25">
      <c r="A14" s="27" t="s">
        <v>58</v>
      </c>
      <c r="B14" s="26">
        <v>452.68750911071334</v>
      </c>
      <c r="C14" s="26">
        <v>580.29623266562601</v>
      </c>
      <c r="D14" s="26">
        <v>732.15371809521105</v>
      </c>
      <c r="E14" s="26">
        <v>777.32137499701798</v>
      </c>
      <c r="F14" s="26">
        <v>581.99973547487798</v>
      </c>
      <c r="G14" s="26">
        <v>606.77726747135193</v>
      </c>
      <c r="H14" s="26">
        <v>756.68663600034699</v>
      </c>
      <c r="I14" s="26">
        <v>733.03895669681594</v>
      </c>
      <c r="J14" s="26">
        <v>825.55591042381593</v>
      </c>
      <c r="K14" s="26">
        <v>744.88064583539608</v>
      </c>
      <c r="L14" s="26">
        <v>569.7092393656809</v>
      </c>
      <c r="M14" s="26">
        <v>553.43287614746498</v>
      </c>
      <c r="N14" s="26">
        <v>660.22632897084793</v>
      </c>
      <c r="O14" s="26">
        <v>623.66729141380313</v>
      </c>
      <c r="P14" s="26">
        <v>613.57442856456191</v>
      </c>
      <c r="Q14" s="26">
        <v>984.94757837353211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25">
      <c r="A15" s="27" t="s">
        <v>59</v>
      </c>
      <c r="B15" s="24">
        <v>-132.61441869022721</v>
      </c>
      <c r="C15" s="24">
        <v>-130.28634544441576</v>
      </c>
      <c r="D15" s="24">
        <v>-123.57541899441341</v>
      </c>
      <c r="E15" s="24">
        <v>-130.89385474860333</v>
      </c>
      <c r="F15" s="24">
        <v>-83.575418994413411</v>
      </c>
      <c r="G15" s="24">
        <v>-70.949720670391073</v>
      </c>
      <c r="H15" s="24">
        <v>-115.92178770949722</v>
      </c>
      <c r="I15" s="24">
        <v>-75.698324022346355</v>
      </c>
      <c r="J15" s="24">
        <v>-59.369016759776535</v>
      </c>
      <c r="K15" s="24">
        <v>-70.662052513966486</v>
      </c>
      <c r="L15" s="24">
        <v>-69.121750279329632</v>
      </c>
      <c r="M15" s="24">
        <v>-62.3</v>
      </c>
      <c r="N15" s="24">
        <v>-67.175515180137992</v>
      </c>
      <c r="O15" s="24">
        <v>-91.536673476489383</v>
      </c>
      <c r="P15" s="24">
        <v>-78.939656986421511</v>
      </c>
      <c r="Q15" s="24">
        <v>-44.120123498326258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25">
      <c r="A16" s="27" t="s">
        <v>61</v>
      </c>
      <c r="B16" s="26">
        <v>-431.61776404607201</v>
      </c>
      <c r="C16" s="26">
        <v>-488.43633071285291</v>
      </c>
      <c r="D16" s="26">
        <v>-173.96780358262518</v>
      </c>
      <c r="E16" s="26">
        <v>-383.01346860155314</v>
      </c>
      <c r="F16" s="26">
        <v>-828.93159272207686</v>
      </c>
      <c r="G16" s="26">
        <v>-1606.8887780811187</v>
      </c>
      <c r="H16" s="26">
        <v>-2214.6230787064615</v>
      </c>
      <c r="I16" s="26">
        <v>-2229.6476259239071</v>
      </c>
      <c r="J16" s="26">
        <v>-1911.8467804648587</v>
      </c>
      <c r="K16" s="26">
        <v>-1579.537076497815</v>
      </c>
      <c r="L16" s="26">
        <v>-833.64881520922563</v>
      </c>
      <c r="M16" s="26">
        <v>-771.53165608879249</v>
      </c>
      <c r="N16" s="26">
        <v>-1246.7095226510942</v>
      </c>
      <c r="O16" s="26">
        <v>-637.07285945152375</v>
      </c>
      <c r="P16" s="26">
        <v>-734.74585836964445</v>
      </c>
      <c r="Q16" s="26">
        <v>-906.95552175894136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25">
      <c r="A17" s="27" t="s">
        <v>62</v>
      </c>
      <c r="B17" s="24">
        <v>-1819.461336779834</v>
      </c>
      <c r="C17" s="24">
        <v>-3443.8</v>
      </c>
      <c r="D17" s="24">
        <v>-3692.713103469292</v>
      </c>
      <c r="E17" s="24">
        <v>-4473.2450354792891</v>
      </c>
      <c r="F17" s="24">
        <v>-3822.1738496444154</v>
      </c>
      <c r="G17" s="24">
        <v>-3989.9752597402603</v>
      </c>
      <c r="H17" s="24">
        <v>-4171.4849397862517</v>
      </c>
      <c r="I17" s="24">
        <v>-4115.9285363089411</v>
      </c>
      <c r="J17" s="24">
        <v>-5191.4043885201381</v>
      </c>
      <c r="K17" s="24">
        <v>-4188.5571430906903</v>
      </c>
      <c r="L17" s="24">
        <v>-3504.7687455476866</v>
      </c>
      <c r="M17" s="24">
        <v>-3802.3695394617316</v>
      </c>
      <c r="N17" s="24">
        <v>-3009.7285379652553</v>
      </c>
      <c r="O17" s="24">
        <v>-4390.0215740201547</v>
      </c>
      <c r="P17" s="24">
        <v>-3904.9668875270627</v>
      </c>
      <c r="Q17" s="24">
        <v>-3796.5968715810195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25">
      <c r="A18" s="27" t="s">
        <v>64</v>
      </c>
      <c r="B18" s="26">
        <v>483.87099999999998</v>
      </c>
      <c r="C18" s="26">
        <v>566.26599999999996</v>
      </c>
      <c r="D18" s="26">
        <v>1005.027</v>
      </c>
      <c r="E18" s="26">
        <v>1050.45</v>
      </c>
      <c r="F18" s="26">
        <v>721.69200000000001</v>
      </c>
      <c r="G18" s="26">
        <v>509.13099999999997</v>
      </c>
      <c r="H18" s="26">
        <v>673.34299999999996</v>
      </c>
      <c r="I18" s="26">
        <v>-49.994999999999997</v>
      </c>
      <c r="J18" s="26">
        <v>-60</v>
      </c>
      <c r="K18" s="26">
        <v>-47.593000000000004</v>
      </c>
      <c r="L18" s="26">
        <v>221.745</v>
      </c>
      <c r="M18" s="26">
        <v>56.83</v>
      </c>
      <c r="N18" s="26">
        <v>708.678</v>
      </c>
      <c r="O18" s="26">
        <v>731.36800000000005</v>
      </c>
      <c r="P18" s="26">
        <v>508.617642907164</v>
      </c>
      <c r="Q18" s="26">
        <v>557.77599999999995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25">
      <c r="A19" s="27" t="s">
        <v>66</v>
      </c>
      <c r="B19" s="24">
        <v>85.231780000000001</v>
      </c>
      <c r="C19" s="24">
        <v>52.04</v>
      </c>
      <c r="D19" s="24">
        <v>51.8</v>
      </c>
      <c r="E19" s="24">
        <v>-24.604551000000001</v>
      </c>
      <c r="F19" s="24">
        <v>13.5</v>
      </c>
      <c r="G19" s="24">
        <v>-2.57</v>
      </c>
      <c r="H19" s="24">
        <v>-36.194000000000003</v>
      </c>
      <c r="I19" s="24">
        <v>10.52</v>
      </c>
      <c r="J19" s="24">
        <v>3.2170000000000001</v>
      </c>
      <c r="K19" s="24">
        <v>66.177661031</v>
      </c>
      <c r="L19" s="24">
        <v>15.321789022799999</v>
      </c>
      <c r="M19" s="24">
        <v>315.08454139590003</v>
      </c>
      <c r="N19" s="24">
        <v>-55.180906194026008</v>
      </c>
      <c r="O19" s="24">
        <v>-68.602247915800007</v>
      </c>
      <c r="P19" s="24">
        <v>846.24699772000008</v>
      </c>
      <c r="Q19" s="24">
        <v>373.483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25">
      <c r="A20" s="27" t="s">
        <v>68</v>
      </c>
      <c r="B20" s="26">
        <v>-1223.4042553191491</v>
      </c>
      <c r="C20" s="26">
        <v>-1530.8510638297873</v>
      </c>
      <c r="D20" s="26">
        <v>-1482.7712765957447</v>
      </c>
      <c r="E20" s="26">
        <v>-1774.4890212765958</v>
      </c>
      <c r="F20" s="26">
        <v>-1390.9574468085104</v>
      </c>
      <c r="G20" s="26">
        <v>-1641.7553191489362</v>
      </c>
      <c r="H20" s="26">
        <v>-2050.0000000000005</v>
      </c>
      <c r="I20" s="26">
        <v>-2074.4680851063831</v>
      </c>
      <c r="J20" s="26">
        <v>-2165.9574468085107</v>
      </c>
      <c r="K20" s="26">
        <v>-2364.36170212766</v>
      </c>
      <c r="L20" s="26">
        <v>-2367.3000000000002</v>
      </c>
      <c r="M20" s="26">
        <v>-2391.4893617021276</v>
      </c>
      <c r="N20" s="26">
        <v>-2465.9574468085107</v>
      </c>
      <c r="O20" s="26">
        <v>-3268.8829787234044</v>
      </c>
      <c r="P20" s="26"/>
      <c r="Q20" s="26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25">
      <c r="A21" s="27" t="s">
        <v>72</v>
      </c>
      <c r="B21" s="24">
        <v>4774.2</v>
      </c>
      <c r="C21" s="24">
        <v>5933.0643840741823</v>
      </c>
      <c r="D21" s="24">
        <v>7287.6618428830625</v>
      </c>
      <c r="E21" s="24">
        <v>9617.7542976789173</v>
      </c>
      <c r="F21" s="24">
        <v>10980.766130869881</v>
      </c>
      <c r="G21" s="24">
        <v>11379.299070570965</v>
      </c>
      <c r="H21" s="24">
        <v>12242.924733861557</v>
      </c>
      <c r="I21" s="24">
        <v>14547.947303024428</v>
      </c>
      <c r="J21" s="24">
        <v>14499.375595657037</v>
      </c>
      <c r="K21" s="24">
        <v>15602.625160958911</v>
      </c>
      <c r="L21" s="24">
        <v>15769.294315144407</v>
      </c>
      <c r="M21" s="24">
        <v>14123.083235773103</v>
      </c>
      <c r="N21" s="24">
        <v>14001.681442904282</v>
      </c>
      <c r="O21" s="24">
        <v>16096.669287536961</v>
      </c>
      <c r="P21" s="24">
        <v>18871.918280196038</v>
      </c>
      <c r="Q21" s="24">
        <v>22338.86352778626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25">
      <c r="A22" s="27" t="s">
        <v>74</v>
      </c>
      <c r="B22" s="26">
        <v>-51.875438485663501</v>
      </c>
      <c r="C22" s="26">
        <v>-21.638024295249998</v>
      </c>
      <c r="D22" s="26">
        <v>-10.72795269825</v>
      </c>
      <c r="E22" s="26">
        <v>-82.783127393499996</v>
      </c>
      <c r="F22" s="26">
        <v>-54.168478326500001</v>
      </c>
      <c r="G22" s="26">
        <v>-36.633864714249995</v>
      </c>
      <c r="H22" s="26">
        <v>-60.3678972830755</v>
      </c>
      <c r="I22" s="26">
        <v>-12.762454258212701</v>
      </c>
      <c r="J22" s="26">
        <v>10.42941915930135</v>
      </c>
      <c r="K22" s="26">
        <v>19.565742934096701</v>
      </c>
      <c r="L22" s="26">
        <v>8.7967174715256</v>
      </c>
      <c r="M22" s="26">
        <v>-42.333380878499447</v>
      </c>
      <c r="N22" s="26"/>
      <c r="O22" s="26"/>
      <c r="P22" s="26"/>
      <c r="Q22" s="26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25">
      <c r="A23" s="27" t="s">
        <v>79</v>
      </c>
      <c r="B23" s="24">
        <v>164.7</v>
      </c>
      <c r="C23" s="24">
        <v>203.9</v>
      </c>
      <c r="D23" s="24">
        <v>170.4</v>
      </c>
      <c r="E23" s="24">
        <v>170.8</v>
      </c>
      <c r="F23" s="24">
        <v>274.10000000000002</v>
      </c>
      <c r="G23" s="24">
        <v>316.60000000000002</v>
      </c>
      <c r="H23" s="24">
        <v>-2482.1999999999998</v>
      </c>
      <c r="I23" s="24">
        <v>-3223</v>
      </c>
      <c r="J23" s="24">
        <v>-2541.6</v>
      </c>
      <c r="K23" s="24">
        <v>-2324.5</v>
      </c>
      <c r="L23" s="24">
        <v>534.1</v>
      </c>
      <c r="M23" s="24">
        <v>611.6</v>
      </c>
      <c r="N23" s="24">
        <v>1030</v>
      </c>
      <c r="O23" s="24">
        <v>1240.0999999999999</v>
      </c>
      <c r="P23" s="24">
        <v>1027.3</v>
      </c>
      <c r="Q23" s="24">
        <v>493.6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25">
      <c r="A24" s="27" t="s">
        <v>80</v>
      </c>
      <c r="B24" s="26">
        <v>-6364.865540889612</v>
      </c>
      <c r="C24" s="26">
        <v>-6545.0689522939083</v>
      </c>
      <c r="D24" s="26">
        <v>-6356.8349931288767</v>
      </c>
      <c r="E24" s="26">
        <v>-8352.2000000000007</v>
      </c>
      <c r="F24" s="26">
        <v>-6244.3307170163307</v>
      </c>
      <c r="G24" s="26">
        <v>-4875.843261616159</v>
      </c>
      <c r="H24" s="26">
        <v>-5585.4189921942589</v>
      </c>
      <c r="I24" s="26">
        <v>-6657.208852459692</v>
      </c>
      <c r="J24" s="26">
        <v>-7594.3401744739322</v>
      </c>
      <c r="K24" s="26">
        <v>-7903.0941599242806</v>
      </c>
      <c r="L24" s="26">
        <v>-6715.6460352676486</v>
      </c>
      <c r="M24" s="26">
        <v>-7562.8887195223579</v>
      </c>
      <c r="N24" s="26">
        <v>-6320.8590912513164</v>
      </c>
      <c r="O24" s="26">
        <v>-8041.2133114926892</v>
      </c>
      <c r="P24" s="26">
        <v>-8078.1950770833437</v>
      </c>
      <c r="Q24" s="26">
        <v>-9193.9540205791163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25">
      <c r="A25" s="27" t="s">
        <v>99</v>
      </c>
      <c r="B25" s="26">
        <v>51.210575675853846</v>
      </c>
      <c r="C25" s="26">
        <v>73.96662765612399</v>
      </c>
      <c r="D25" s="26">
        <v>93.385720983628005</v>
      </c>
      <c r="E25" s="26">
        <v>111.54873276454204</v>
      </c>
      <c r="F25" s="26">
        <v>79.388302494336102</v>
      </c>
      <c r="G25" s="26">
        <v>91.822745039847007</v>
      </c>
      <c r="H25" s="26">
        <v>83.7</v>
      </c>
      <c r="I25" s="26">
        <v>75.779624657028791</v>
      </c>
      <c r="J25" s="26">
        <v>72.974472514732199</v>
      </c>
      <c r="K25" s="26">
        <v>73.963448215425004</v>
      </c>
      <c r="L25" s="26">
        <v>69.708560845480093</v>
      </c>
      <c r="M25" s="26">
        <v>108.37876367099864</v>
      </c>
      <c r="N25" s="26">
        <v>70.228818358308345</v>
      </c>
      <c r="O25" s="26">
        <v>78.276320489194347</v>
      </c>
      <c r="P25" s="26">
        <v>79.57484717836914</v>
      </c>
      <c r="Q25" s="26">
        <v>117.79847319850985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25">
      <c r="A26" s="27" t="s">
        <v>102</v>
      </c>
      <c r="B26" s="24">
        <v>164.45637687803017</v>
      </c>
      <c r="C26" s="24">
        <v>258.86555627346058</v>
      </c>
      <c r="D26" s="24">
        <v>268.79426800423693</v>
      </c>
      <c r="E26" s="24">
        <v>245.79369913919678</v>
      </c>
      <c r="F26" s="24">
        <v>172.91332594495529</v>
      </c>
      <c r="G26" s="24">
        <v>155.17560703928308</v>
      </c>
      <c r="H26" s="24">
        <v>141.80000000000001</v>
      </c>
      <c r="I26" s="24">
        <v>200.44487217578666</v>
      </c>
      <c r="J26" s="24">
        <v>254.32422689509823</v>
      </c>
      <c r="K26" s="24">
        <v>293.87089815282781</v>
      </c>
      <c r="L26" s="24">
        <v>143.26120455500748</v>
      </c>
      <c r="M26" s="24">
        <v>209.57428826723523</v>
      </c>
      <c r="N26" s="24">
        <v>204.27219710128085</v>
      </c>
      <c r="O26" s="24">
        <v>227.29931587660516</v>
      </c>
      <c r="P26" s="24">
        <v>216.86830535346806</v>
      </c>
      <c r="Q26" s="24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25">
      <c r="A27" s="27" t="s">
        <v>105</v>
      </c>
      <c r="B27" s="26"/>
      <c r="C27" s="26">
        <v>-6.8</v>
      </c>
      <c r="D27" s="26">
        <v>-54.158034403737801</v>
      </c>
      <c r="E27" s="26">
        <v>-116.0678802514676</v>
      </c>
      <c r="F27" s="26">
        <v>-127.93976524709099</v>
      </c>
      <c r="G27" s="26">
        <v>-137.8024174010668</v>
      </c>
      <c r="H27" s="26">
        <v>-130.97610267982282</v>
      </c>
      <c r="I27" s="26">
        <v>-138.4540609061437</v>
      </c>
      <c r="J27" s="26">
        <v>-156.37451329378942</v>
      </c>
      <c r="K27" s="26">
        <v>-149.84996592277639</v>
      </c>
      <c r="L27" s="26">
        <v>-165.67086773404699</v>
      </c>
      <c r="M27" s="26">
        <v>-177.31201778593157</v>
      </c>
      <c r="N27" s="26">
        <v>-200.48076049575599</v>
      </c>
      <c r="O27" s="26">
        <v>-173.28251031485999</v>
      </c>
      <c r="P27" s="26">
        <v>-182.8347718063207</v>
      </c>
      <c r="Q27" s="26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25">
      <c r="A28" s="27" t="s">
        <v>109</v>
      </c>
      <c r="B28" s="24"/>
      <c r="C28" s="24">
        <v>104.7</v>
      </c>
      <c r="D28" s="24">
        <v>34.808970064084214</v>
      </c>
      <c r="E28" s="24">
        <v>34.473137481931985</v>
      </c>
      <c r="F28" s="24">
        <v>73.623519173044699</v>
      </c>
      <c r="G28" s="24">
        <v>93.751064462543326</v>
      </c>
      <c r="H28" s="24">
        <v>136.95756081503856</v>
      </c>
      <c r="I28" s="24">
        <v>215.24987319180866</v>
      </c>
      <c r="J28" s="24">
        <v>126.54649941496278</v>
      </c>
      <c r="K28" s="24">
        <v>97.001329001151831</v>
      </c>
      <c r="L28" s="24">
        <v>81.629427361938539</v>
      </c>
      <c r="M28" s="24">
        <v>143.93704847277075</v>
      </c>
      <c r="N28" s="24">
        <v>177.41378750476642</v>
      </c>
      <c r="O28" s="24">
        <v>200.84352414805852</v>
      </c>
      <c r="P28" s="24">
        <v>172.46339365400001</v>
      </c>
      <c r="Q28" s="24">
        <v>169.17416677827416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25">
      <c r="A29" s="27" t="s">
        <v>112</v>
      </c>
      <c r="B29" s="26">
        <v>584.00069520462796</v>
      </c>
      <c r="C29" s="26">
        <v>822.25989239424507</v>
      </c>
      <c r="D29" s="26">
        <v>1266.1533950943731</v>
      </c>
      <c r="E29" s="26">
        <v>1284.1253504256981</v>
      </c>
      <c r="F29" s="26">
        <v>1213.1600000000001</v>
      </c>
      <c r="G29" s="26">
        <v>1081.2766414667151</v>
      </c>
      <c r="H29" s="26">
        <v>1177.1926877046822</v>
      </c>
      <c r="I29" s="26">
        <v>1260.2333455277901</v>
      </c>
      <c r="J29" s="26">
        <v>1269.7996971363061</v>
      </c>
      <c r="K29" s="26">
        <v>1181.2</v>
      </c>
      <c r="L29" s="26">
        <v>1170.6255413028689</v>
      </c>
      <c r="M29" s="26">
        <v>1227.665883032902</v>
      </c>
      <c r="N29" s="26">
        <v>1384.6247104470899</v>
      </c>
      <c r="O29" s="26">
        <v>1243.0877875913159</v>
      </c>
      <c r="P29" s="26">
        <v>1134.2185138043571</v>
      </c>
      <c r="Q29" s="26">
        <v>1058.037729647762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25">
      <c r="A30" s="27" t="s">
        <v>114</v>
      </c>
      <c r="B30" s="24">
        <v>2031.6292053093471</v>
      </c>
      <c r="C30" s="24">
        <v>2234.397388251406</v>
      </c>
      <c r="D30" s="24">
        <v>2743.2</v>
      </c>
      <c r="E30" s="24">
        <v>2876.0614159382767</v>
      </c>
      <c r="F30" s="24">
        <v>2379.4595777089826</v>
      </c>
      <c r="G30" s="24">
        <v>2389.4386307522645</v>
      </c>
      <c r="H30" s="24">
        <v>2517.9669781147413</v>
      </c>
      <c r="I30" s="24">
        <v>2414.6234508306434</v>
      </c>
      <c r="J30" s="24">
        <v>2509.3450047294891</v>
      </c>
      <c r="K30" s="24">
        <v>2689.1850751561437</v>
      </c>
      <c r="L30" s="24">
        <v>2025.8851012347477</v>
      </c>
      <c r="M30" s="24">
        <v>1984.3578938994958</v>
      </c>
      <c r="N30" s="24">
        <v>2216.050541629475</v>
      </c>
      <c r="O30" s="24">
        <v>2419.3875493460719</v>
      </c>
      <c r="P30" s="24">
        <v>2362.8920104058429</v>
      </c>
      <c r="Q30" s="24">
        <v>2199.6817344069927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25">
      <c r="A31" s="27" t="s">
        <v>116</v>
      </c>
      <c r="B31" s="26">
        <v>630.63342942297368</v>
      </c>
      <c r="C31" s="26">
        <v>791.62843502086344</v>
      </c>
      <c r="D31" s="26">
        <v>1112.5371994156992</v>
      </c>
      <c r="E31" s="26">
        <v>1190.4406070419097</v>
      </c>
      <c r="F31" s="26">
        <v>852.60610578319859</v>
      </c>
      <c r="G31" s="26">
        <v>1196</v>
      </c>
      <c r="H31" s="26">
        <v>1222.9862258188234</v>
      </c>
      <c r="I31" s="26">
        <v>1788.1438101958699</v>
      </c>
      <c r="J31" s="26">
        <v>1728.6992936793581</v>
      </c>
      <c r="K31" s="26">
        <v>1710.2535499877476</v>
      </c>
      <c r="L31" s="26">
        <v>1664.1586287033583</v>
      </c>
      <c r="M31" s="26">
        <v>1185.0161356477963</v>
      </c>
      <c r="N31" s="26">
        <v>1642.9889479814556</v>
      </c>
      <c r="O31" s="26">
        <v>1481.107759684264</v>
      </c>
      <c r="P31" s="26">
        <v>1271.9239191744</v>
      </c>
      <c r="Q31" s="26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25">
      <c r="A32" s="27" t="s">
        <v>119</v>
      </c>
      <c r="B32" s="24">
        <v>3557.7684312480401</v>
      </c>
      <c r="C32" s="24">
        <v>4306.2102972756593</v>
      </c>
      <c r="D32" s="24">
        <v>4028.9895661700002</v>
      </c>
      <c r="E32" s="24">
        <v>4223.8664706999998</v>
      </c>
      <c r="F32" s="24">
        <v>3337.5122000000001</v>
      </c>
      <c r="G32" s="24">
        <v>2895.9</v>
      </c>
      <c r="H32" s="24">
        <v>2984.3072582899999</v>
      </c>
      <c r="I32" s="24">
        <v>2837.6380649799999</v>
      </c>
      <c r="J32" s="24">
        <v>3683.0945105100004</v>
      </c>
      <c r="K32" s="24">
        <v>2724.9843909599999</v>
      </c>
      <c r="L32" s="24">
        <v>2751.2223395799997</v>
      </c>
      <c r="M32" s="24">
        <v>3125.4805952600004</v>
      </c>
      <c r="N32" s="24">
        <v>2122.9043101699999</v>
      </c>
      <c r="O32" s="24">
        <v>-28.197171260000051</v>
      </c>
      <c r="P32" s="24">
        <v>1167.73212779</v>
      </c>
      <c r="Q32" s="24">
        <v>2357.60302916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25">
      <c r="A33" s="27" t="s">
        <v>121</v>
      </c>
      <c r="B33" s="26">
        <v>-375.5746789328789</v>
      </c>
      <c r="C33" s="26">
        <v>-405.46649367827877</v>
      </c>
      <c r="D33" s="26">
        <v>-430.2853466496893</v>
      </c>
      <c r="E33" s="26">
        <v>-420.36015904957429</v>
      </c>
      <c r="F33" s="26">
        <v>-444.81743855759265</v>
      </c>
      <c r="G33" s="26">
        <v>-308.7</v>
      </c>
      <c r="H33" s="26">
        <v>-374.91185472591042</v>
      </c>
      <c r="I33" s="26">
        <v>-475.55188151799598</v>
      </c>
      <c r="J33" s="26">
        <v>-576.59694093790768</v>
      </c>
      <c r="K33" s="26">
        <v>-543.16159561689506</v>
      </c>
      <c r="L33" s="26">
        <v>-396.43064201040721</v>
      </c>
      <c r="M33" s="26">
        <v>-403.55910580181592</v>
      </c>
      <c r="N33" s="26">
        <v>-442.77515191959736</v>
      </c>
      <c r="O33" s="26">
        <v>-506.10597012222684</v>
      </c>
      <c r="P33" s="26">
        <v>-489.69517596279138</v>
      </c>
      <c r="Q33" s="26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25">
      <c r="A34" s="27" t="s">
        <v>124</v>
      </c>
      <c r="B34" s="24">
        <v>1013.352873822605</v>
      </c>
      <c r="C34" s="24">
        <v>844.22600652029507</v>
      </c>
      <c r="D34" s="24">
        <v>984.18491290945803</v>
      </c>
      <c r="E34" s="24">
        <v>1323.3988825923182</v>
      </c>
      <c r="F34" s="24">
        <v>1324.948049424504</v>
      </c>
      <c r="G34" s="24">
        <v>1999.7</v>
      </c>
      <c r="H34" s="24">
        <v>2331.4699999999998</v>
      </c>
      <c r="I34" s="24">
        <v>2709.62</v>
      </c>
      <c r="J34" s="24">
        <v>3158.61</v>
      </c>
      <c r="K34" s="24">
        <v>2180.09</v>
      </c>
      <c r="L34" s="24">
        <v>1733.02</v>
      </c>
      <c r="M34" s="24">
        <v>1660.99</v>
      </c>
      <c r="N34" s="24">
        <v>1924.29</v>
      </c>
      <c r="O34" s="24">
        <v>2126.21</v>
      </c>
      <c r="P34" s="24">
        <v>1989.78</v>
      </c>
      <c r="Q34" s="24">
        <v>658.26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25">
      <c r="A35" s="27" t="s">
        <v>126</v>
      </c>
      <c r="B35" s="26">
        <v>234.82605259743781</v>
      </c>
      <c r="C35" s="26">
        <v>239.9997129259456</v>
      </c>
      <c r="D35" s="26">
        <v>403.78684689249343</v>
      </c>
      <c r="E35" s="26">
        <v>410.93718155544144</v>
      </c>
      <c r="F35" s="26">
        <v>516.31595924685257</v>
      </c>
      <c r="G35" s="26">
        <v>493.13021315929916</v>
      </c>
      <c r="H35" s="26">
        <v>545.4</v>
      </c>
      <c r="I35" s="26">
        <v>499.99966854367926</v>
      </c>
      <c r="J35" s="26">
        <v>439.20343228464981</v>
      </c>
      <c r="K35" s="26">
        <v>478.14378787980485</v>
      </c>
      <c r="L35" s="26">
        <v>459.34815046232069</v>
      </c>
      <c r="M35" s="26">
        <v>406.91143295082617</v>
      </c>
      <c r="N35" s="26">
        <v>398.76278053143596</v>
      </c>
      <c r="O35" s="26">
        <v>471.4121695097233</v>
      </c>
      <c r="P35" s="26">
        <v>542.74794780501099</v>
      </c>
      <c r="Q35" s="26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25">
      <c r="A36" s="27" t="s">
        <v>129</v>
      </c>
      <c r="B36" s="24">
        <v>239.5</v>
      </c>
      <c r="C36" s="24">
        <v>229.04886474839944</v>
      </c>
      <c r="D36" s="24">
        <v>241.20086200862738</v>
      </c>
      <c r="E36" s="24">
        <v>186.22071942587672</v>
      </c>
      <c r="F36" s="24">
        <v>257.11376730354249</v>
      </c>
      <c r="G36" s="24">
        <v>135.9002449729098</v>
      </c>
      <c r="H36" s="24">
        <v>263.56294373576014</v>
      </c>
      <c r="I36" s="24">
        <v>446.51624842017515</v>
      </c>
      <c r="J36" s="24">
        <v>432.47891736227723</v>
      </c>
      <c r="K36" s="24">
        <v>331.9453843269261</v>
      </c>
      <c r="L36" s="24">
        <v>282.88451649226738</v>
      </c>
      <c r="M36" s="24">
        <v>205.49372668154709</v>
      </c>
      <c r="N36" s="24">
        <v>241.25733420857057</v>
      </c>
      <c r="O36" s="24">
        <v>251.45073464481391</v>
      </c>
      <c r="P36" s="24"/>
      <c r="Q36" s="24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25">
      <c r="A37" s="27" t="s">
        <v>133</v>
      </c>
      <c r="B37" s="26">
        <v>280.90510364526807</v>
      </c>
      <c r="C37" s="26">
        <v>289.00701362575808</v>
      </c>
      <c r="D37" s="26">
        <v>301.14548307143281</v>
      </c>
      <c r="E37" s="26">
        <v>314.97074792039336</v>
      </c>
      <c r="F37" s="26">
        <v>309.05665461201545</v>
      </c>
      <c r="G37" s="26">
        <v>340.21427419141077</v>
      </c>
      <c r="H37" s="26">
        <v>359.03966911672529</v>
      </c>
      <c r="I37" s="26">
        <v>258</v>
      </c>
      <c r="J37" s="26">
        <v>274.69274063970869</v>
      </c>
      <c r="K37" s="26">
        <v>264.5693790649986</v>
      </c>
      <c r="L37" s="26">
        <v>254.19674337033607</v>
      </c>
      <c r="M37" s="26">
        <v>280.12538547383485</v>
      </c>
      <c r="N37" s="26">
        <v>305.09591668329819</v>
      </c>
      <c r="O37" s="26">
        <v>317.21369152058253</v>
      </c>
      <c r="P37" s="26">
        <v>323.58230803233329</v>
      </c>
      <c r="Q37" s="26">
        <v>355.53581194963147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25">
      <c r="A38" s="27" t="s">
        <v>135</v>
      </c>
      <c r="B38" s="24">
        <v>520.404</v>
      </c>
      <c r="C38" s="24">
        <v>630.45699999999999</v>
      </c>
      <c r="D38" s="24">
        <v>592.70600000000002</v>
      </c>
      <c r="E38" s="24">
        <v>611.24559999999997</v>
      </c>
      <c r="F38" s="24">
        <v>567.85076820085715</v>
      </c>
      <c r="G38" s="24">
        <v>1092.5</v>
      </c>
      <c r="H38" s="24">
        <v>1271.7726361467139</v>
      </c>
      <c r="I38" s="24">
        <v>1393.9908245068159</v>
      </c>
      <c r="J38" s="24">
        <v>1461.9940161063462</v>
      </c>
      <c r="K38" s="24">
        <v>1613.4765942107781</v>
      </c>
      <c r="L38" s="24">
        <v>1636.0960438234702</v>
      </c>
      <c r="M38" s="24">
        <v>1560.8591529256498</v>
      </c>
      <c r="N38" s="24">
        <v>1748.163411961194</v>
      </c>
      <c r="O38" s="24">
        <v>1880.985837107354</v>
      </c>
      <c r="P38" s="24">
        <v>1942.5577040258538</v>
      </c>
      <c r="Q38" s="24">
        <v>1653.7570173718152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25">
      <c r="A39" s="27" t="s">
        <v>137</v>
      </c>
      <c r="B39" s="26">
        <v>236.51213301450795</v>
      </c>
      <c r="C39" s="26">
        <v>313.08380026882998</v>
      </c>
      <c r="D39" s="26">
        <v>445.00207941475929</v>
      </c>
      <c r="E39" s="26">
        <v>600.00218641308652</v>
      </c>
      <c r="F39" s="26">
        <v>279.68921841485047</v>
      </c>
      <c r="G39" s="26">
        <v>146.12538083034966</v>
      </c>
      <c r="H39" s="26">
        <v>257.99120329427086</v>
      </c>
      <c r="I39" s="26">
        <v>263.33039054424961</v>
      </c>
      <c r="J39" s="26">
        <v>304.52543945447013</v>
      </c>
      <c r="K39" s="26">
        <v>359.32631125659168</v>
      </c>
      <c r="L39" s="26">
        <v>316.97613670274876</v>
      </c>
      <c r="M39" s="26">
        <v>347.3</v>
      </c>
      <c r="N39" s="26">
        <v>424.29463205662267</v>
      </c>
      <c r="O39" s="26">
        <v>453.53114635111257</v>
      </c>
      <c r="P39" s="26">
        <v>503.00997547654492</v>
      </c>
      <c r="Q39" s="26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25">
      <c r="A40" s="27" t="s">
        <v>140</v>
      </c>
      <c r="B40" s="24">
        <v>-1440.3904380132076</v>
      </c>
      <c r="C40" s="24">
        <v>-1656.5864914875808</v>
      </c>
      <c r="D40" s="24">
        <v>-2130.9115253137606</v>
      </c>
      <c r="E40" s="24">
        <v>-1593.9351869369111</v>
      </c>
      <c r="F40" s="24">
        <v>-3032.7455773556967</v>
      </c>
      <c r="G40" s="24">
        <v>-3838.7689762877476</v>
      </c>
      <c r="H40" s="24">
        <v>-3684.3153946478983</v>
      </c>
      <c r="I40" s="24">
        <v>-4191.8121363996706</v>
      </c>
      <c r="J40" s="24">
        <v>-3958.3139636269698</v>
      </c>
      <c r="K40" s="24">
        <v>-3120.4966705410957</v>
      </c>
      <c r="L40" s="24">
        <v>-3297.7890538582155</v>
      </c>
      <c r="M40" s="24">
        <v>-1520.987666443858</v>
      </c>
      <c r="N40" s="24">
        <v>-3355.1570286668421</v>
      </c>
      <c r="O40" s="24">
        <v>-2501.6741651628549</v>
      </c>
      <c r="P40" s="24">
        <v>-1841.7118949314033</v>
      </c>
      <c r="Q40" s="24">
        <v>-3180.3549962944703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25">
      <c r="A41" s="27" t="s">
        <v>141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v>-442.4</v>
      </c>
      <c r="N41" s="26">
        <v>-746.95660805613022</v>
      </c>
      <c r="O41" s="26">
        <v>-699.15145256450023</v>
      </c>
      <c r="P41" s="26">
        <v>-571.22999248079509</v>
      </c>
      <c r="Q41" s="26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25">
      <c r="A42" s="27" t="s">
        <v>189</v>
      </c>
      <c r="B42" s="24">
        <v>1782.8781771986999</v>
      </c>
      <c r="C42" s="24">
        <v>3406.36380570245</v>
      </c>
      <c r="D42" s="24">
        <v>3129.37317461162</v>
      </c>
      <c r="E42" s="24">
        <v>2929.7371852790397</v>
      </c>
      <c r="F42" s="24">
        <v>1563.155446247745</v>
      </c>
      <c r="G42" s="24">
        <v>4410.3902941542547</v>
      </c>
      <c r="H42" s="24">
        <v>2864.8400052246302</v>
      </c>
      <c r="I42" s="24">
        <v>2060.1343870818628</v>
      </c>
      <c r="J42" s="24">
        <v>2207.155939591612</v>
      </c>
      <c r="K42" s="24">
        <v>2116.9138725042972</v>
      </c>
      <c r="L42" s="24">
        <v>1819.4943146120479</v>
      </c>
      <c r="M42" s="24">
        <v>1281.704316910266</v>
      </c>
      <c r="N42" s="24">
        <v>1480.5320756682879</v>
      </c>
      <c r="O42" s="24">
        <v>2349.4020494324318</v>
      </c>
      <c r="P42" s="24">
        <v>1840.4685341527629</v>
      </c>
      <c r="Q42" s="24">
        <v>962.85411273543991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25">
      <c r="A43" s="27" t="s">
        <v>190</v>
      </c>
      <c r="B43" s="26">
        <v>-1568.9772860787373</v>
      </c>
      <c r="C43" s="26">
        <v>-1609.1643848595666</v>
      </c>
      <c r="D43" s="26">
        <v>-1806.790391821309</v>
      </c>
      <c r="E43" s="26">
        <v>-2363.9505987424727</v>
      </c>
      <c r="F43" s="26">
        <v>-2113.8550928423342</v>
      </c>
      <c r="G43" s="26">
        <v>-2262.9069840934521</v>
      </c>
      <c r="H43" s="26">
        <v>-2542.3833419606331</v>
      </c>
      <c r="I43" s="26">
        <v>-2621.7706876801062</v>
      </c>
      <c r="J43" s="26">
        <v>-2691.4368090918488</v>
      </c>
      <c r="K43" s="26">
        <v>-2551.5736022631309</v>
      </c>
      <c r="L43" s="26">
        <v>-2854.0231193535237</v>
      </c>
      <c r="M43" s="26">
        <v>-2701.5181254717286</v>
      </c>
      <c r="N43" s="26">
        <v>-2636.9031537555015</v>
      </c>
      <c r="O43" s="26">
        <v>-2910.0668255433961</v>
      </c>
      <c r="P43" s="26">
        <v>-2755.4783120974962</v>
      </c>
      <c r="Q43" s="26">
        <v>-2799.4646542594692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25">
      <c r="A44" s="27" t="s">
        <v>191</v>
      </c>
      <c r="B44" s="24">
        <v>-217.90109238011084</v>
      </c>
      <c r="C44" s="24">
        <v>-367.95138053754778</v>
      </c>
      <c r="D44" s="24">
        <v>-613.5863560387229</v>
      </c>
      <c r="E44" s="24">
        <v>-1020.0399742136714</v>
      </c>
      <c r="F44" s="24">
        <v>-1110.4527140162393</v>
      </c>
      <c r="G44" s="24">
        <v>-1182.4523652243092</v>
      </c>
      <c r="H44" s="24">
        <v>-1108.1078276670371</v>
      </c>
      <c r="I44" s="24">
        <v>-1367.4281892672384</v>
      </c>
      <c r="J44" s="24">
        <v>-1838.8095357292634</v>
      </c>
      <c r="K44" s="24">
        <v>-2172.239972594658</v>
      </c>
      <c r="L44" s="24">
        <v>-2037.4881282143688</v>
      </c>
      <c r="M44" s="24">
        <v>-2148.8496989627065</v>
      </c>
      <c r="N44" s="24">
        <v>-2217.8826428852922</v>
      </c>
      <c r="O44" s="24">
        <v>-2675.3119743242924</v>
      </c>
      <c r="P44" s="24">
        <v>-3119.7202975568021</v>
      </c>
      <c r="Q44" s="24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25">
      <c r="A45" s="27" t="s">
        <v>193</v>
      </c>
      <c r="B45" s="26">
        <v>23865.5</v>
      </c>
      <c r="C45" s="26">
        <v>28067.50149970338</v>
      </c>
      <c r="D45" s="26">
        <v>37102.286297085295</v>
      </c>
      <c r="E45" s="26">
        <v>43155.9524945472</v>
      </c>
      <c r="F45" s="26">
        <v>31658.747085168201</v>
      </c>
      <c r="G45" s="26">
        <v>40685.856980804048</v>
      </c>
      <c r="H45" s="26">
        <v>24510.589588484901</v>
      </c>
      <c r="I45" s="26">
        <v>3433.7020551309561</v>
      </c>
      <c r="J45" s="26">
        <v>-8733.48270446467</v>
      </c>
      <c r="K45" s="26">
        <v>1446.1166174551001</v>
      </c>
      <c r="L45" s="26">
        <v>-12649.32844084735</v>
      </c>
      <c r="M45" s="26">
        <v>-9520.2622640851987</v>
      </c>
      <c r="N45" s="26">
        <v>-11856.259185736151</v>
      </c>
      <c r="O45" s="26">
        <v>-2409.6853816434614</v>
      </c>
      <c r="P45" s="26">
        <v>10250.035688084361</v>
      </c>
      <c r="Q45" s="26">
        <v>9480.239964429411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25">
      <c r="A46" s="27" t="s">
        <v>195</v>
      </c>
      <c r="B46" s="24">
        <v>4081.89486727658</v>
      </c>
      <c r="C46" s="24">
        <v>4714.1918591203003</v>
      </c>
      <c r="D46" s="24">
        <v>5152.8908176457007</v>
      </c>
      <c r="E46" s="24">
        <v>5454.6212913087502</v>
      </c>
      <c r="F46" s="24">
        <v>4558.2390335023101</v>
      </c>
      <c r="G46" s="24">
        <v>4659.4285348173398</v>
      </c>
      <c r="H46" s="24">
        <v>5051.0603710942496</v>
      </c>
      <c r="I46" s="24">
        <v>4832.6660571442608</v>
      </c>
      <c r="J46" s="24">
        <v>4886.8897701061705</v>
      </c>
      <c r="K46" s="24">
        <v>4621.6436932263105</v>
      </c>
      <c r="L46" s="24">
        <v>5429.8062119163105</v>
      </c>
      <c r="M46" s="24">
        <v>5898.0579487742098</v>
      </c>
      <c r="N46" s="24">
        <v>6611.0294396971703</v>
      </c>
      <c r="O46" s="24">
        <v>7642.5984637048796</v>
      </c>
      <c r="P46" s="24">
        <v>8704.1414107471319</v>
      </c>
      <c r="Q46" s="24">
        <v>8723.7707031613099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25">
      <c r="A47" s="27" t="s">
        <v>196</v>
      </c>
      <c r="B47" s="26">
        <v>57.917210036981402</v>
      </c>
      <c r="C47" s="26">
        <v>74.782396073774123</v>
      </c>
      <c r="D47" s="26">
        <v>86.852775017603861</v>
      </c>
      <c r="E47" s="26">
        <v>114.724720252723</v>
      </c>
      <c r="F47" s="26">
        <v>138.45663670920104</v>
      </c>
      <c r="G47" s="26">
        <v>145.58745903286373</v>
      </c>
      <c r="H47" s="26">
        <v>152.89390442102149</v>
      </c>
      <c r="I47" s="26">
        <v>192.65207908107342</v>
      </c>
      <c r="J47" s="26"/>
      <c r="K47" s="26">
        <v>162.17774728019725</v>
      </c>
      <c r="L47" s="26">
        <v>162.7988763553245</v>
      </c>
      <c r="M47" s="26">
        <v>110.33361816994051</v>
      </c>
      <c r="N47" s="26">
        <v>149.09879293796843</v>
      </c>
      <c r="O47" s="26">
        <v>166.3099745853799</v>
      </c>
      <c r="P47" s="26">
        <v>165.85739550226322</v>
      </c>
      <c r="Q47" s="26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25">
      <c r="A48" s="27" t="s">
        <v>199</v>
      </c>
      <c r="B48" s="24">
        <v>747.8</v>
      </c>
      <c r="C48" s="24">
        <v>721.4</v>
      </c>
      <c r="D48" s="24">
        <v>861.9</v>
      </c>
      <c r="E48" s="24">
        <v>996</v>
      </c>
      <c r="F48" s="24">
        <v>1401.1</v>
      </c>
      <c r="G48" s="24">
        <v>842.7</v>
      </c>
      <c r="H48" s="24">
        <v>1410.9</v>
      </c>
      <c r="I48" s="24">
        <v>1764.8303659165499</v>
      </c>
      <c r="J48" s="24">
        <v>1265.7090035175499</v>
      </c>
      <c r="K48" s="24">
        <v>2032.9385560625801</v>
      </c>
      <c r="L48" s="24">
        <v>1904.88208438278</v>
      </c>
      <c r="M48" s="24">
        <v>1334.1139111257901</v>
      </c>
      <c r="N48" s="24">
        <v>1245.6826039366601</v>
      </c>
      <c r="O48" s="24">
        <v>1729.1884180657401</v>
      </c>
      <c r="P48" s="24">
        <v>1464.310655752585</v>
      </c>
      <c r="Q48" s="24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25">
      <c r="A49" s="27" t="s">
        <v>202</v>
      </c>
      <c r="B49" s="26">
        <v>30.333585482248491</v>
      </c>
      <c r="C49" s="26">
        <v>-25.626799500899157</v>
      </c>
      <c r="D49" s="26">
        <v>-0.2</v>
      </c>
      <c r="E49" s="26">
        <v>4.8659545035292275</v>
      </c>
      <c r="F49" s="26">
        <v>31.506632639028687</v>
      </c>
      <c r="G49" s="26">
        <v>119.78750762885507</v>
      </c>
      <c r="H49" s="26">
        <v>96.527380627184513</v>
      </c>
      <c r="I49" s="26">
        <v>65.653708966482895</v>
      </c>
      <c r="J49" s="26">
        <v>37.782362936531925</v>
      </c>
      <c r="K49" s="26">
        <v>45.985664204235675</v>
      </c>
      <c r="L49" s="26">
        <v>-137.06664554085876</v>
      </c>
      <c r="M49" s="26">
        <v>-513.36223543404969</v>
      </c>
      <c r="N49" s="26"/>
      <c r="O49" s="26"/>
      <c r="P49" s="26"/>
      <c r="Q49" s="26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25">
      <c r="A50" s="27" t="s">
        <v>208</v>
      </c>
      <c r="B50" s="24">
        <v>253.92377481513699</v>
      </c>
      <c r="C50" s="24">
        <v>332.85416767313751</v>
      </c>
      <c r="D50" s="24">
        <v>460.04493564856966</v>
      </c>
      <c r="E50" s="24">
        <v>415.62825399155969</v>
      </c>
      <c r="F50" s="24">
        <v>344.89689999922501</v>
      </c>
      <c r="G50" s="24">
        <v>388.06413906181501</v>
      </c>
      <c r="H50" s="24">
        <v>347.61434875870299</v>
      </c>
      <c r="I50" s="24">
        <v>408.278248357802</v>
      </c>
      <c r="J50" s="24">
        <v>392.12273766526096</v>
      </c>
      <c r="K50" s="24">
        <v>450.24101355911398</v>
      </c>
      <c r="L50" s="24">
        <v>457.08186057887548</v>
      </c>
      <c r="M50" s="24">
        <v>510.496951893686</v>
      </c>
      <c r="N50" s="24">
        <v>578.89054059344505</v>
      </c>
      <c r="O50" s="24">
        <v>463.3</v>
      </c>
      <c r="P50" s="24">
        <v>513.29999999999995</v>
      </c>
      <c r="Q50" s="24">
        <v>506.1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25">
      <c r="A51" s="27" t="s">
        <v>210</v>
      </c>
      <c r="B51" s="26">
        <v>-462.55311869195828</v>
      </c>
      <c r="C51" s="26">
        <v>-531.77138861774324</v>
      </c>
      <c r="D51" s="26">
        <v>-343.78271661219372</v>
      </c>
      <c r="E51" s="26">
        <v>-333.80718768229724</v>
      </c>
      <c r="F51" s="26">
        <v>-99.128594542896039</v>
      </c>
      <c r="G51" s="26">
        <v>-439.74963896148847</v>
      </c>
      <c r="H51" s="26">
        <v>-533.9</v>
      </c>
      <c r="I51" s="26">
        <v>-520.66690116328652</v>
      </c>
      <c r="J51" s="26">
        <v>-439.53637875236404</v>
      </c>
      <c r="K51" s="26">
        <v>-294.55615380277521</v>
      </c>
      <c r="L51" s="26">
        <v>-344.58983253405182</v>
      </c>
      <c r="M51" s="26">
        <v>-415.25114468216782</v>
      </c>
      <c r="N51" s="26">
        <v>-516.86797787682303</v>
      </c>
      <c r="O51" s="26">
        <v>-556.76952765495878</v>
      </c>
      <c r="P51" s="26">
        <v>-576.46543782720039</v>
      </c>
      <c r="Q51" s="26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25">
      <c r="A52" s="27" t="s">
        <v>213</v>
      </c>
      <c r="B52" s="24">
        <v>1728.5876779322941</v>
      </c>
      <c r="C52" s="24">
        <v>1624.7053039431278</v>
      </c>
      <c r="D52" s="24">
        <v>1695.6163058530544</v>
      </c>
      <c r="E52" s="24">
        <v>1880.7387133377395</v>
      </c>
      <c r="F52" s="24">
        <v>1665.1201729070244</v>
      </c>
      <c r="G52" s="24">
        <v>1693.6662023210997</v>
      </c>
      <c r="H52" s="24">
        <v>1969.5605201824651</v>
      </c>
      <c r="I52" s="24">
        <v>1566.3102771080812</v>
      </c>
      <c r="J52" s="24">
        <v>1510.1481207580634</v>
      </c>
      <c r="K52" s="24">
        <v>1501.8188288389492</v>
      </c>
      <c r="L52" s="24">
        <v>1769.6616057220683</v>
      </c>
      <c r="M52" s="24">
        <v>2011.8573807066707</v>
      </c>
      <c r="N52" s="24">
        <v>2322.283072450799</v>
      </c>
      <c r="O52" s="24">
        <v>2538.3008781729109</v>
      </c>
      <c r="P52" s="24">
        <v>2695.3441617707654</v>
      </c>
      <c r="Q52" s="24">
        <v>3192.1203480997615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25">
      <c r="A53" s="27" t="s">
        <v>214</v>
      </c>
      <c r="B53" s="26"/>
      <c r="C53" s="26"/>
      <c r="D53" s="26"/>
      <c r="E53" s="26"/>
      <c r="F53" s="26"/>
      <c r="G53" s="26"/>
      <c r="H53" s="26">
        <v>-82.4</v>
      </c>
      <c r="I53" s="26">
        <v>-98.913966480446916</v>
      </c>
      <c r="J53" s="26">
        <v>-119.26256983240224</v>
      </c>
      <c r="K53" s="26">
        <v>-94.991620111731848</v>
      </c>
      <c r="L53" s="26">
        <v>-96.916201117318437</v>
      </c>
      <c r="M53" s="26">
        <v>-111.93296089385476</v>
      </c>
      <c r="N53" s="26">
        <v>104.99411957541899</v>
      </c>
      <c r="O53" s="26">
        <v>488.49856723463688</v>
      </c>
      <c r="P53" s="26">
        <v>12.54168746368715</v>
      </c>
      <c r="Q53" s="26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25">
      <c r="A54" s="27" t="s">
        <v>223</v>
      </c>
      <c r="B54" s="24"/>
      <c r="C54" s="24"/>
      <c r="D54" s="24"/>
      <c r="E54" s="24"/>
      <c r="F54" s="24"/>
      <c r="G54" s="24"/>
      <c r="H54" s="24">
        <v>-40.700000000000003</v>
      </c>
      <c r="I54" s="24">
        <v>-65.541899441340789</v>
      </c>
      <c r="J54" s="24">
        <v>-79.85474860335195</v>
      </c>
      <c r="K54" s="24">
        <v>-55.502793296089379</v>
      </c>
      <c r="L54" s="24">
        <v>-42.044692737430168</v>
      </c>
      <c r="M54" s="24">
        <v>-42.960893854748598</v>
      </c>
      <c r="N54" s="24">
        <v>-30.967769787709479</v>
      </c>
      <c r="O54" s="24">
        <v>-33.715273944134076</v>
      </c>
      <c r="P54" s="24">
        <v>-28.461757497206701</v>
      </c>
      <c r="Q54" s="24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25">
      <c r="A55" s="27" t="s">
        <v>232</v>
      </c>
      <c r="B55" s="26">
        <v>92.130745290621476</v>
      </c>
      <c r="C55" s="26">
        <v>206.17738143296836</v>
      </c>
      <c r="D55" s="26">
        <v>-13.253637742999919</v>
      </c>
      <c r="E55" s="26">
        <v>-100.6</v>
      </c>
      <c r="F55" s="26">
        <v>-276.79549332190453</v>
      </c>
      <c r="G55" s="26">
        <v>-254.27496599763609</v>
      </c>
      <c r="H55" s="26">
        <v>-307.95262808422297</v>
      </c>
      <c r="I55" s="26">
        <v>-315.55049372453021</v>
      </c>
      <c r="J55" s="26">
        <v>-445.88231165575655</v>
      </c>
      <c r="K55" s="26">
        <v>-543.39770360100465</v>
      </c>
      <c r="L55" s="26">
        <v>-478.4305894091388</v>
      </c>
      <c r="M55" s="26">
        <v>-400.50694696063437</v>
      </c>
      <c r="N55" s="26">
        <v>-376.90469435037187</v>
      </c>
      <c r="O55" s="26">
        <v>-416.36969820280143</v>
      </c>
      <c r="P55" s="26">
        <v>-301.49848707602581</v>
      </c>
      <c r="Q55" s="26">
        <v>-343.48333694406261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25">
      <c r="A56" s="27" t="s">
        <v>234</v>
      </c>
      <c r="B56" s="24">
        <v>-655.08691655768052</v>
      </c>
      <c r="C56" s="24">
        <v>-805.16471447888159</v>
      </c>
      <c r="D56" s="24">
        <v>-1041.0245320836486</v>
      </c>
      <c r="E56" s="24">
        <v>-692.30779045690883</v>
      </c>
      <c r="F56" s="24">
        <v>-1053.1673688271114</v>
      </c>
      <c r="G56" s="24">
        <v>-572.70625397405468</v>
      </c>
      <c r="H56" s="24">
        <v>-1012.0051631147948</v>
      </c>
      <c r="I56" s="24">
        <v>-1398.902576911684</v>
      </c>
      <c r="J56" s="24">
        <v>-518.5366234796096</v>
      </c>
      <c r="K56" s="24">
        <v>-353.2180026696546</v>
      </c>
      <c r="L56" s="24">
        <v>50.917672906873705</v>
      </c>
      <c r="M56" s="24">
        <v>-1091.6660843005718</v>
      </c>
      <c r="N56" s="24">
        <v>-2089.3182204154878</v>
      </c>
      <c r="O56" s="24">
        <v>-1738.3546332378087</v>
      </c>
      <c r="P56" s="24">
        <v>-1511.0528206753197</v>
      </c>
      <c r="Q56" s="24">
        <v>-1234.9856599560596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25">
      <c r="A57" s="27" t="s">
        <v>252</v>
      </c>
      <c r="B57" s="24">
        <v>-5577.4</v>
      </c>
      <c r="C57" s="24">
        <v>-5535.4860541440785</v>
      </c>
      <c r="D57" s="24">
        <v>-6185.4326231528075</v>
      </c>
      <c r="E57" s="24">
        <v>-6128.6572088078638</v>
      </c>
      <c r="F57" s="24">
        <v>-6478.6851789294187</v>
      </c>
      <c r="G57" s="24">
        <v>-6536.9302092785838</v>
      </c>
      <c r="H57" s="24">
        <v>-6587.431642349281</v>
      </c>
      <c r="I57" s="24">
        <v>-6552.0694987287707</v>
      </c>
      <c r="J57" s="24">
        <v>-6915.043843755866</v>
      </c>
      <c r="K57" s="24">
        <v>-5955.8152113935012</v>
      </c>
      <c r="L57" s="24">
        <v>-4888.3604163315231</v>
      </c>
      <c r="M57" s="24">
        <v>-4294.6590072543222</v>
      </c>
      <c r="N57" s="24">
        <v>-4502.9997485033991</v>
      </c>
      <c r="O57" s="24">
        <v>-5824.8281847983126</v>
      </c>
      <c r="P57" s="24">
        <v>-5071.5799262611317</v>
      </c>
      <c r="Q57" s="24">
        <v>-5979.8443465765649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25">
      <c r="A58" s="27" t="s">
        <v>254</v>
      </c>
      <c r="B58" s="26">
        <v>72.580055255147116</v>
      </c>
      <c r="C58" s="26">
        <v>78.752651628113725</v>
      </c>
      <c r="D58" s="26">
        <v>79.197168595720242</v>
      </c>
      <c r="E58" s="26">
        <v>79.844250257425969</v>
      </c>
      <c r="F58" s="26">
        <v>86.112502180383842</v>
      </c>
      <c r="G58" s="26">
        <v>105.28862655510605</v>
      </c>
      <c r="H58" s="26">
        <v>74.1330512432408</v>
      </c>
      <c r="I58" s="26">
        <v>91.401691415195728</v>
      </c>
      <c r="J58" s="26">
        <v>112.49092678974347</v>
      </c>
      <c r="K58" s="26">
        <v>109.71139193022786</v>
      </c>
      <c r="L58" s="26">
        <v>196.24127841548503</v>
      </c>
      <c r="M58" s="26">
        <v>198.34571235651589</v>
      </c>
      <c r="N58" s="26">
        <v>153.62930452397026</v>
      </c>
      <c r="O58" s="26">
        <v>196.68017105559306</v>
      </c>
      <c r="P58" s="26">
        <v>156.10792257483683</v>
      </c>
      <c r="Q58" s="26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25">
      <c r="A59" s="27" t="s">
        <v>256</v>
      </c>
      <c r="B59" s="24">
        <v>19.665974074074075</v>
      </c>
      <c r="C59" s="24">
        <v>19.574622222222221</v>
      </c>
      <c r="D59" s="24">
        <v>21.152903703703704</v>
      </c>
      <c r="E59" s="24">
        <v>19.039159259259257</v>
      </c>
      <c r="F59" s="24">
        <v>19.091697037037036</v>
      </c>
      <c r="G59" s="24">
        <v>19.710605185185187</v>
      </c>
      <c r="H59" s="24">
        <v>16.492629629629629</v>
      </c>
      <c r="I59" s="24">
        <v>16.809434444444445</v>
      </c>
      <c r="J59" s="24">
        <v>21.28120074074074</v>
      </c>
      <c r="K59" s="24">
        <v>46.78504546517798</v>
      </c>
      <c r="L59" s="24">
        <v>51.996391491645426</v>
      </c>
      <c r="M59" s="24">
        <v>36.709401922695186</v>
      </c>
      <c r="N59" s="24">
        <v>54.333175774530062</v>
      </c>
      <c r="O59" s="24">
        <v>24.65708329674737</v>
      </c>
      <c r="P59" s="24">
        <v>18.205195683154379</v>
      </c>
      <c r="Q59" s="24">
        <v>20.891108689437274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25">
      <c r="A60" s="27" t="s">
        <v>260</v>
      </c>
      <c r="B60" s="26">
        <v>2697.1</v>
      </c>
      <c r="C60" s="26">
        <v>3144.1</v>
      </c>
      <c r="D60" s="26">
        <v>3401.2</v>
      </c>
      <c r="E60" s="26">
        <v>3512.9</v>
      </c>
      <c r="F60" s="26">
        <v>3239.8</v>
      </c>
      <c r="G60" s="26">
        <v>3430.6</v>
      </c>
      <c r="H60" s="26">
        <v>3833.4</v>
      </c>
      <c r="I60" s="26">
        <v>3909.3</v>
      </c>
      <c r="J60" s="26">
        <v>4147.6000000000004</v>
      </c>
      <c r="K60" s="26">
        <v>4367.5</v>
      </c>
      <c r="L60" s="26">
        <v>4753</v>
      </c>
      <c r="M60" s="26">
        <v>5057.8</v>
      </c>
      <c r="N60" s="26">
        <v>5710.6</v>
      </c>
      <c r="O60" s="26">
        <v>6432.9</v>
      </c>
      <c r="P60" s="26">
        <v>6897.8</v>
      </c>
      <c r="Q60" s="26">
        <v>8060.1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25">
      <c r="A61" s="27" t="s">
        <v>262</v>
      </c>
      <c r="B61" s="24">
        <v>188.0948822222222</v>
      </c>
      <c r="C61" s="24">
        <v>173.30249888888886</v>
      </c>
      <c r="D61" s="24">
        <v>143.5597159259259</v>
      </c>
      <c r="E61" s="24">
        <v>162.71319925925926</v>
      </c>
      <c r="F61" s="24">
        <v>169.00587999999999</v>
      </c>
      <c r="G61" s="24">
        <v>163.34341248148149</v>
      </c>
      <c r="H61" s="24">
        <v>178.20453855555556</v>
      </c>
      <c r="I61" s="24">
        <v>158.30742532592592</v>
      </c>
      <c r="J61" s="24">
        <v>149.47291405925924</v>
      </c>
      <c r="K61" s="24">
        <v>54.819609123733521</v>
      </c>
      <c r="L61" s="24">
        <v>44.626848508970809</v>
      </c>
      <c r="M61" s="24">
        <v>5.495424628368422</v>
      </c>
      <c r="N61" s="24">
        <v>50.074972993169069</v>
      </c>
      <c r="O61" s="24">
        <v>-7.266083650878401</v>
      </c>
      <c r="P61" s="24">
        <v>16.885067252246735</v>
      </c>
      <c r="Q61" s="24">
        <v>98.144958902432833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25">
      <c r="A62" s="27" t="s">
        <v>266</v>
      </c>
      <c r="B62" s="26">
        <v>2660.9394329140086</v>
      </c>
      <c r="C62" s="26">
        <v>3103.8645029436398</v>
      </c>
      <c r="D62" s="26">
        <v>3403.0519834459997</v>
      </c>
      <c r="E62" s="26">
        <v>3220.9744244336002</v>
      </c>
      <c r="F62" s="26">
        <v>2721.6367397470285</v>
      </c>
      <c r="G62" s="26">
        <v>2480.9944220700004</v>
      </c>
      <c r="H62" s="26">
        <v>2722.3957210884</v>
      </c>
      <c r="I62" s="26">
        <v>2480.1810626851002</v>
      </c>
      <c r="J62" s="26">
        <v>2375.9145942799996</v>
      </c>
      <c r="K62" s="26">
        <v>2108.4721469250289</v>
      </c>
      <c r="L62" s="26">
        <v>1962.5249370411791</v>
      </c>
      <c r="M62" s="26">
        <v>2333</v>
      </c>
      <c r="N62" s="26">
        <v>2626.9381088759851</v>
      </c>
      <c r="O62" s="26">
        <v>2408.861699650774</v>
      </c>
      <c r="P62" s="26">
        <v>2738.7299548979172</v>
      </c>
      <c r="Q62" s="26">
        <v>2992.5001400278702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25">
      <c r="A63" s="27" t="s">
        <v>268</v>
      </c>
      <c r="B63" s="24">
        <v>5748.1</v>
      </c>
      <c r="C63" s="24">
        <v>5769.7</v>
      </c>
      <c r="D63" s="24">
        <v>8322.1</v>
      </c>
      <c r="E63" s="24">
        <v>9758.2000000000007</v>
      </c>
      <c r="F63" s="24">
        <v>7959.8</v>
      </c>
      <c r="G63" s="24">
        <v>12439</v>
      </c>
      <c r="H63" s="24">
        <v>15221.1</v>
      </c>
      <c r="I63" s="24">
        <v>19791.3</v>
      </c>
      <c r="J63" s="24">
        <v>24160.3</v>
      </c>
      <c r="K63" s="24">
        <v>27657.200000000001</v>
      </c>
      <c r="L63" s="24">
        <v>18161.099999999999</v>
      </c>
      <c r="M63" s="24">
        <v>18518.8</v>
      </c>
      <c r="N63" s="24">
        <v>24774.3</v>
      </c>
      <c r="O63" s="24">
        <v>25489.200000000001</v>
      </c>
      <c r="P63" s="24">
        <v>26799.4</v>
      </c>
      <c r="Q63" s="24">
        <v>29160.2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25">
      <c r="A64" s="27" t="s">
        <v>270</v>
      </c>
      <c r="B64" s="26">
        <v>3034.8</v>
      </c>
      <c r="C64" s="26">
        <v>3472.02</v>
      </c>
      <c r="D64" s="26">
        <v>3745.59</v>
      </c>
      <c r="E64" s="26">
        <v>3746.62</v>
      </c>
      <c r="F64" s="26">
        <v>3441.83</v>
      </c>
      <c r="G64" s="26">
        <v>3629.3049496640001</v>
      </c>
      <c r="H64" s="26">
        <v>3829.5317383214733</v>
      </c>
      <c r="I64" s="26">
        <v>4016.30145335204</v>
      </c>
      <c r="J64" s="26">
        <v>4090.1930674128425</v>
      </c>
      <c r="K64" s="26">
        <v>4240.4229661612171</v>
      </c>
      <c r="L64" s="26">
        <v>4349.1160281080456</v>
      </c>
      <c r="M64" s="26">
        <v>4542.3525827035901</v>
      </c>
      <c r="N64" s="26">
        <v>5034.4985839041592</v>
      </c>
      <c r="O64" s="26">
        <v>5369.2446442569599</v>
      </c>
      <c r="P64" s="26">
        <v>5643.6006720389696</v>
      </c>
      <c r="Q64" s="26">
        <v>5959.9135915613497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25">
      <c r="A65" s="27" t="s">
        <v>305</v>
      </c>
      <c r="B65" s="24">
        <v>12.941090070824414</v>
      </c>
      <c r="C65" s="24">
        <v>18.28504995979916</v>
      </c>
      <c r="D65" s="24">
        <v>94.670541248803488</v>
      </c>
      <c r="E65" s="24">
        <v>101.69090397472057</v>
      </c>
      <c r="F65" s="24">
        <v>133.34606598261945</v>
      </c>
      <c r="G65" s="24">
        <v>142.25778676046164</v>
      </c>
      <c r="H65" s="24">
        <v>141.43217749558968</v>
      </c>
      <c r="I65" s="24">
        <v>135.70524279769245</v>
      </c>
      <c r="J65" s="24">
        <v>9.4603913701007212</v>
      </c>
      <c r="K65" s="24">
        <v>12.183401410659462</v>
      </c>
      <c r="L65" s="24">
        <v>5.9430725304322838</v>
      </c>
      <c r="M65" s="24">
        <v>-36.84082392049141</v>
      </c>
      <c r="N65" s="24">
        <v>198.20781251105944</v>
      </c>
      <c r="O65" s="24">
        <v>78.368893097252823</v>
      </c>
      <c r="P65" s="24">
        <v>57.027847663149416</v>
      </c>
      <c r="Q65" s="24">
        <v>24.752732556817264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25">
      <c r="A66" s="27" t="s">
        <v>306</v>
      </c>
      <c r="B66" s="26">
        <v>97.464047696861115</v>
      </c>
      <c r="C66" s="26">
        <v>131.4665885292865</v>
      </c>
      <c r="D66" s="26">
        <v>193.97532777932724</v>
      </c>
      <c r="E66" s="26">
        <v>209.8599243335633</v>
      </c>
      <c r="F66" s="26">
        <v>191.89976964325942</v>
      </c>
      <c r="G66" s="26">
        <v>399.78298916907829</v>
      </c>
      <c r="H66" s="26">
        <v>377.2</v>
      </c>
      <c r="I66" s="26">
        <v>754.11577423150766</v>
      </c>
      <c r="J66" s="26">
        <v>750.03318130917307</v>
      </c>
      <c r="K66" s="26">
        <v>739.97921419146223</v>
      </c>
      <c r="L66" s="26">
        <v>628.15594634242655</v>
      </c>
      <c r="M66" s="26">
        <v>460.22756308283186</v>
      </c>
      <c r="N66" s="26">
        <v>601.26117287436796</v>
      </c>
      <c r="O66" s="26">
        <v>544.17395617925854</v>
      </c>
      <c r="P66" s="26">
        <v>503.26343878358597</v>
      </c>
      <c r="Q66" s="26">
        <v>552.95623638941981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25">
      <c r="A67" s="27" t="s">
        <v>308</v>
      </c>
      <c r="B67" s="24">
        <v>1402.0871613673994</v>
      </c>
      <c r="C67" s="24">
        <v>1273.789743064516</v>
      </c>
      <c r="D67" s="24">
        <v>3387.3390461228505</v>
      </c>
      <c r="E67" s="24">
        <v>4295.2680332826294</v>
      </c>
      <c r="F67" s="24">
        <v>3459.0631819914647</v>
      </c>
      <c r="G67" s="24">
        <v>4698.1025362300279</v>
      </c>
      <c r="H67" s="24">
        <v>4961.4066418224165</v>
      </c>
      <c r="I67" s="24">
        <v>5153.8442443798949</v>
      </c>
      <c r="J67" s="24">
        <v>5232.4407448440079</v>
      </c>
      <c r="K67" s="24">
        <v>6222.563371442845</v>
      </c>
      <c r="L67" s="24">
        <v>6579.5842565293442</v>
      </c>
      <c r="M67" s="24">
        <v>6598.4156683791625</v>
      </c>
      <c r="N67" s="24">
        <v>7215.308271434782</v>
      </c>
      <c r="O67" s="24">
        <v>8027.0755272567385</v>
      </c>
      <c r="P67" s="24"/>
      <c r="Q67" s="24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25">
      <c r="A68" s="27" t="s">
        <v>311</v>
      </c>
      <c r="B68" s="26">
        <v>-92035.498142562006</v>
      </c>
      <c r="C68" s="26">
        <v>-100272.16182328656</v>
      </c>
      <c r="D68" s="26">
        <v>-120132.22478444847</v>
      </c>
      <c r="E68" s="26">
        <v>-189047.1</v>
      </c>
      <c r="F68" s="26">
        <v>-181935.2465339569</v>
      </c>
      <c r="G68" s="26">
        <v>-180785.8352106782</v>
      </c>
      <c r="H68" s="26">
        <v>-186403.48008543684</v>
      </c>
      <c r="I68" s="26">
        <v>-178056.11429084718</v>
      </c>
      <c r="J68" s="26">
        <v>-193772.71026282859</v>
      </c>
      <c r="K68" s="26">
        <v>-190946.56133833318</v>
      </c>
      <c r="L68" s="26">
        <v>-150957.8519329</v>
      </c>
      <c r="M68" s="26">
        <v>-154799.74256475383</v>
      </c>
      <c r="N68" s="26">
        <v>-155723.38339261932</v>
      </c>
      <c r="O68" s="26">
        <v>-179699.48198728057</v>
      </c>
      <c r="P68" s="26">
        <v>-170969.92265771134</v>
      </c>
      <c r="Q68" s="26">
        <v>-184539.29680104047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25">
      <c r="A69" s="27" t="s">
        <v>313</v>
      </c>
      <c r="B69" s="24">
        <v>132.13175053639728</v>
      </c>
      <c r="C69" s="24">
        <v>141.39366509362259</v>
      </c>
      <c r="D69" s="24">
        <v>201.5882690786417</v>
      </c>
      <c r="E69" s="24">
        <v>149.4857418792144</v>
      </c>
      <c r="F69" s="24">
        <v>142.79760879154207</v>
      </c>
      <c r="G69" s="24">
        <v>146.0583583144693</v>
      </c>
      <c r="H69" s="24">
        <v>202.9551045037916</v>
      </c>
      <c r="I69" s="24"/>
      <c r="J69" s="24"/>
      <c r="K69" s="24"/>
      <c r="L69" s="24"/>
      <c r="M69" s="24"/>
      <c r="N69" s="24"/>
      <c r="O69" s="24"/>
      <c r="P69" s="24"/>
      <c r="Q69" s="24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25">
      <c r="A70" s="27" t="s">
        <v>323</v>
      </c>
      <c r="B70" s="26">
        <v>140.80000000000001</v>
      </c>
      <c r="C70" s="26">
        <v>153.93509980889112</v>
      </c>
      <c r="D70" s="26">
        <v>152.72293884921137</v>
      </c>
      <c r="E70" s="26">
        <v>148.8305661824653</v>
      </c>
      <c r="F70" s="26">
        <v>178.52004068670556</v>
      </c>
      <c r="G70" s="26">
        <v>149.21211053935372</v>
      </c>
      <c r="H70" s="26">
        <v>143.09939374608649</v>
      </c>
      <c r="I70" s="26">
        <v>211.05979073269404</v>
      </c>
      <c r="J70" s="26">
        <v>204.57387970151521</v>
      </c>
      <c r="K70" s="26">
        <v>242.38725933595907</v>
      </c>
      <c r="L70" s="26">
        <v>284.98048963611785</v>
      </c>
      <c r="M70" s="26">
        <v>284.5377686634414</v>
      </c>
      <c r="N70" s="26">
        <v>329.01516913155785</v>
      </c>
      <c r="O70" s="26">
        <v>315.09955952791807</v>
      </c>
      <c r="P70" s="26">
        <v>323.31641647704851</v>
      </c>
      <c r="Q70" s="26">
        <v>413.14660711966656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25">
      <c r="A71" s="27" t="s">
        <v>325</v>
      </c>
      <c r="B71" s="24">
        <v>-1567.7</v>
      </c>
      <c r="C71" s="24">
        <v>-2194.3100844199421</v>
      </c>
      <c r="D71" s="24">
        <v>-2401.0324444557068</v>
      </c>
      <c r="E71" s="24">
        <v>-2890.2482681263295</v>
      </c>
      <c r="F71" s="24">
        <v>-2962.151734047201</v>
      </c>
      <c r="G71" s="24">
        <v>-2723.3755475497819</v>
      </c>
      <c r="H71" s="24">
        <v>-2646.5566399682075</v>
      </c>
      <c r="I71" s="24">
        <v>-2190.5496698647371</v>
      </c>
      <c r="J71" s="24">
        <v>-3161.5877922882555</v>
      </c>
      <c r="K71" s="24">
        <v>-3318.3668481578457</v>
      </c>
      <c r="L71" s="24">
        <v>-2901.3541478801903</v>
      </c>
      <c r="M71" s="24">
        <v>-2814.8755293973481</v>
      </c>
      <c r="N71" s="24">
        <v>-2301.047034891878</v>
      </c>
      <c r="O71" s="24">
        <v>-2734.5648107783936</v>
      </c>
      <c r="P71" s="24">
        <v>-2629.0629154220819</v>
      </c>
      <c r="Q71" s="24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25">
      <c r="A72" s="27" t="s">
        <v>328</v>
      </c>
      <c r="B72" s="26">
        <v>-39244.672759926274</v>
      </c>
      <c r="C72" s="26">
        <v>-39389.953789308165</v>
      </c>
      <c r="D72" s="26">
        <v>-44917.280120261443</v>
      </c>
      <c r="E72" s="26">
        <v>-50076.198116424384</v>
      </c>
      <c r="F72" s="26">
        <v>-50497.908465452761</v>
      </c>
      <c r="G72" s="26">
        <v>-49828.355965723851</v>
      </c>
      <c r="H72" s="26">
        <v>-52034.945572749464</v>
      </c>
      <c r="I72" s="26">
        <v>-55320.673391200486</v>
      </c>
      <c r="J72" s="26">
        <v>-59126.546907996664</v>
      </c>
      <c r="K72" s="26">
        <v>-64055.362449847104</v>
      </c>
      <c r="L72" s="26">
        <v>-50017.764860265961</v>
      </c>
      <c r="M72" s="26">
        <v>-52268.94144407734</v>
      </c>
      <c r="N72" s="26">
        <v>-48757.944661637979</v>
      </c>
      <c r="O72" s="26">
        <v>-55305.810834800475</v>
      </c>
      <c r="P72" s="26">
        <v>-50380.56776857152</v>
      </c>
      <c r="Q72" s="26">
        <v>-53447.986695796397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25">
      <c r="A73" s="27" t="s">
        <v>329</v>
      </c>
      <c r="B73" s="24">
        <v>524.20600773412582</v>
      </c>
      <c r="C73" s="24">
        <v>495.9247538521646</v>
      </c>
      <c r="D73" s="24">
        <v>729.61220608882184</v>
      </c>
      <c r="E73" s="24">
        <v>236.9</v>
      </c>
      <c r="F73" s="24">
        <v>296.15097420493237</v>
      </c>
      <c r="G73" s="24">
        <v>631.44843447555422</v>
      </c>
      <c r="H73" s="24">
        <v>601.37047998536559</v>
      </c>
      <c r="I73" s="24">
        <v>575.43031845008613</v>
      </c>
      <c r="J73" s="24">
        <v>663.78146665303336</v>
      </c>
      <c r="K73" s="24">
        <v>603.37681342766473</v>
      </c>
      <c r="L73" s="24">
        <v>547.53743476615762</v>
      </c>
      <c r="M73" s="24">
        <v>531.65121175624995</v>
      </c>
      <c r="N73" s="24"/>
      <c r="O73" s="24"/>
      <c r="P73" s="24"/>
      <c r="Q73" s="24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25">
      <c r="A74" s="27" t="s">
        <v>335</v>
      </c>
      <c r="B74" s="26">
        <v>-269.02856964206188</v>
      </c>
      <c r="C74" s="26"/>
      <c r="D74" s="26">
        <v>-254.43866428973013</v>
      </c>
      <c r="E74" s="26">
        <v>-342.18222787071454</v>
      </c>
      <c r="F74" s="26">
        <v>-359.95962468175219</v>
      </c>
      <c r="G74" s="26">
        <v>-226.34807414261053</v>
      </c>
      <c r="H74" s="26">
        <v>-391.1787570406654</v>
      </c>
      <c r="I74" s="26">
        <v>-455.77596886971293</v>
      </c>
      <c r="J74" s="26">
        <v>-574.65990300525539</v>
      </c>
      <c r="K74" s="26">
        <v>-558.45802882791668</v>
      </c>
      <c r="L74" s="26">
        <v>-95.372469305629352</v>
      </c>
      <c r="M74" s="26"/>
      <c r="N74" s="26"/>
      <c r="O74" s="26"/>
      <c r="P74" s="26"/>
      <c r="Q74" s="26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25">
      <c r="A75" s="27" t="s">
        <v>342</v>
      </c>
      <c r="B75" s="24">
        <v>71.888673604249874</v>
      </c>
      <c r="C75" s="24">
        <v>87.607214850141943</v>
      </c>
      <c r="D75" s="24">
        <v>82.832792500033236</v>
      </c>
      <c r="E75" s="24">
        <v>75.835246354683548</v>
      </c>
      <c r="F75" s="24">
        <v>104.92267962762919</v>
      </c>
      <c r="G75" s="24">
        <v>77.657214676901518</v>
      </c>
      <c r="H75" s="24">
        <v>52.410565298681576</v>
      </c>
      <c r="I75" s="24">
        <v>69.747660701626515</v>
      </c>
      <c r="J75" s="24">
        <v>35.253548359627139</v>
      </c>
      <c r="K75" s="24">
        <v>123.27418340535753</v>
      </c>
      <c r="L75" s="24">
        <v>123.9799266706343</v>
      </c>
      <c r="M75" s="24">
        <v>162.94100939654831</v>
      </c>
      <c r="N75" s="24">
        <v>202.70513163439017</v>
      </c>
      <c r="O75" s="24">
        <v>213.22670324899192</v>
      </c>
      <c r="P75" s="24"/>
      <c r="Q75" s="24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25">
      <c r="A76" s="27" t="s">
        <v>345</v>
      </c>
      <c r="B76" s="26">
        <v>359.03763124</v>
      </c>
      <c r="C76" s="26">
        <v>523.94342074999997</v>
      </c>
      <c r="D76" s="26">
        <v>688.45375443</v>
      </c>
      <c r="E76" s="26">
        <v>1060.3630520700001</v>
      </c>
      <c r="F76" s="26">
        <v>967.50382400000001</v>
      </c>
      <c r="G76" s="26">
        <v>1098.4744457899999</v>
      </c>
      <c r="H76" s="26">
        <v>1328.6727904100001</v>
      </c>
      <c r="I76" s="26">
        <v>1407.5913645799999</v>
      </c>
      <c r="J76" s="26">
        <v>1451.49694312</v>
      </c>
      <c r="K76" s="26">
        <v>1425.3202159100001</v>
      </c>
      <c r="L76" s="26">
        <v>1119.55333193</v>
      </c>
      <c r="M76" s="26">
        <v>1121.07616162</v>
      </c>
      <c r="N76" s="26">
        <v>1273.07599377</v>
      </c>
      <c r="O76" s="26">
        <v>1363.7835766800001</v>
      </c>
      <c r="P76" s="26">
        <v>1374.99072179</v>
      </c>
      <c r="Q76" s="26">
        <v>1808.96123285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25">
      <c r="A77" s="27" t="s">
        <v>346</v>
      </c>
      <c r="B77" s="24">
        <v>-39293.130315451293</v>
      </c>
      <c r="C77" s="24">
        <v>-40119.606190966952</v>
      </c>
      <c r="D77" s="24">
        <v>-45753.753443565431</v>
      </c>
      <c r="E77" s="24">
        <v>-49452.78307368495</v>
      </c>
      <c r="F77" s="24">
        <v>-48625.176997665076</v>
      </c>
      <c r="G77" s="24">
        <v>-52955.49504357866</v>
      </c>
      <c r="H77" s="24">
        <v>-48048.804217410689</v>
      </c>
      <c r="I77" s="24">
        <v>-49918.771966802204</v>
      </c>
      <c r="J77" s="24">
        <v>-57702.885467550783</v>
      </c>
      <c r="K77" s="24">
        <v>-54708.975922503036</v>
      </c>
      <c r="L77" s="24">
        <v>-43242.451680726772</v>
      </c>
      <c r="M77" s="24">
        <v>-45083.043351577828</v>
      </c>
      <c r="N77" s="24">
        <v>-57238.536230099147</v>
      </c>
      <c r="O77" s="24">
        <v>-57403.370611199723</v>
      </c>
      <c r="P77" s="24">
        <v>-54267.020884334503</v>
      </c>
      <c r="Q77" s="24">
        <v>-59166.150023650043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25">
      <c r="A78" s="27" t="s">
        <v>347</v>
      </c>
      <c r="B78" s="26">
        <v>1794.2190000000001</v>
      </c>
      <c r="C78" s="26">
        <v>2248.2620000000002</v>
      </c>
      <c r="D78" s="26">
        <v>2043.1780000000001</v>
      </c>
      <c r="E78" s="26">
        <v>2211.4960000000001</v>
      </c>
      <c r="F78" s="26">
        <v>2077.9899999999998</v>
      </c>
      <c r="G78" s="26">
        <v>2322.4299999999998</v>
      </c>
      <c r="H78" s="26">
        <v>2597.4</v>
      </c>
      <c r="I78" s="26">
        <v>2405.3249999999998</v>
      </c>
      <c r="J78" s="26">
        <v>1939.44</v>
      </c>
      <c r="K78" s="26">
        <v>2008.4594484381801</v>
      </c>
      <c r="L78" s="26">
        <v>2597.72597444849</v>
      </c>
      <c r="M78" s="26">
        <v>1456.6245167565742</v>
      </c>
      <c r="N78" s="26">
        <v>2424.1999999999998</v>
      </c>
      <c r="O78" s="26">
        <v>2583.0215472178729</v>
      </c>
      <c r="P78" s="26">
        <v>3404.0822225502602</v>
      </c>
      <c r="Q78" s="26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25">
      <c r="A79" s="27" t="s">
        <v>350</v>
      </c>
      <c r="B79" s="24">
        <v>3889.2929112697129</v>
      </c>
      <c r="C79" s="24">
        <v>4282.9624015305553</v>
      </c>
      <c r="D79" s="24">
        <v>2121.5447420465593</v>
      </c>
      <c r="E79" s="24">
        <v>4179.3007530008581</v>
      </c>
      <c r="F79" s="24">
        <v>-1357.3</v>
      </c>
      <c r="G79" s="24">
        <v>-2386.2471511806152</v>
      </c>
      <c r="H79" s="24">
        <v>-2102.4432639272809</v>
      </c>
      <c r="I79" s="24">
        <v>-1224.2460977027622</v>
      </c>
      <c r="J79" s="24">
        <v>2393.7859655379484</v>
      </c>
      <c r="K79" s="24">
        <v>-403.17387458886577</v>
      </c>
      <c r="L79" s="24">
        <v>-563.53625803972375</v>
      </c>
      <c r="M79" s="24">
        <v>-648.13055711708637</v>
      </c>
      <c r="N79" s="24">
        <v>-672.99236900542962</v>
      </c>
      <c r="O79" s="24">
        <v>-344.97984042905659</v>
      </c>
      <c r="P79" s="24">
        <v>652.75799368897697</v>
      </c>
      <c r="Q79" s="24">
        <v>671.03260882249879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25">
      <c r="A80" s="27" t="s">
        <v>352</v>
      </c>
      <c r="B80" s="26">
        <v>82.308084444444432</v>
      </c>
      <c r="C80" s="26">
        <v>42.27193333333333</v>
      </c>
      <c r="D80" s="26">
        <v>26.22607703703703</v>
      </c>
      <c r="E80" s="26">
        <v>34.696688518518513</v>
      </c>
      <c r="F80" s="26">
        <v>39.623364074074068</v>
      </c>
      <c r="G80" s="26">
        <v>31.782115555555553</v>
      </c>
      <c r="H80" s="26">
        <v>24.077846296296297</v>
      </c>
      <c r="I80" s="26">
        <v>30.272775925925917</v>
      </c>
      <c r="J80" s="26">
        <v>26.354905555555561</v>
      </c>
      <c r="K80" s="26">
        <v>-8.144329143140574</v>
      </c>
      <c r="L80" s="26">
        <v>-11.457715486466542</v>
      </c>
      <c r="M80" s="26">
        <v>-15.593196922210138</v>
      </c>
      <c r="N80" s="26">
        <v>-3.2752422851442518</v>
      </c>
      <c r="O80" s="26">
        <v>-9.6650166841124481</v>
      </c>
      <c r="P80" s="26">
        <v>8.292489098452771</v>
      </c>
      <c r="Q80" s="26">
        <v>19.75016529598895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25">
      <c r="A81" s="27" t="s">
        <v>356</v>
      </c>
      <c r="B81" s="24">
        <v>3576.4</v>
      </c>
      <c r="C81" s="24">
        <v>4268.2</v>
      </c>
      <c r="D81" s="24">
        <v>4854.1000000000004</v>
      </c>
      <c r="E81" s="24">
        <v>5064.3</v>
      </c>
      <c r="F81" s="24">
        <v>4618.0205500000002</v>
      </c>
      <c r="G81" s="24">
        <v>5013.3607599999996</v>
      </c>
      <c r="H81" s="24">
        <v>5156.2397799999999</v>
      </c>
      <c r="I81" s="24">
        <v>5682.6845300000004</v>
      </c>
      <c r="J81" s="24">
        <v>5712.0733700000001</v>
      </c>
      <c r="K81" s="24">
        <v>6315.5929999999998</v>
      </c>
      <c r="L81" s="24">
        <v>7071.1284599999999</v>
      </c>
      <c r="M81" s="24">
        <v>7917.38231</v>
      </c>
      <c r="N81" s="24">
        <v>8858.1955799999996</v>
      </c>
      <c r="O81" s="24">
        <v>9948.0428800000009</v>
      </c>
      <c r="P81" s="24">
        <v>11120.28081</v>
      </c>
      <c r="Q81" s="24">
        <v>11824.25482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25">
      <c r="A82" s="27" t="s">
        <v>358</v>
      </c>
      <c r="B82" s="26">
        <v>-10.08</v>
      </c>
      <c r="C82" s="26">
        <v>-20.61</v>
      </c>
      <c r="D82" s="26">
        <v>-130.59</v>
      </c>
      <c r="E82" s="26">
        <v>18.48</v>
      </c>
      <c r="F82" s="26">
        <v>33.700000000000003</v>
      </c>
      <c r="G82" s="26">
        <v>17.05</v>
      </c>
      <c r="H82" s="26">
        <v>139.47</v>
      </c>
      <c r="I82" s="26">
        <v>132.44999999999999</v>
      </c>
      <c r="J82" s="26">
        <v>87.85</v>
      </c>
      <c r="K82" s="26">
        <v>17.820835516499024</v>
      </c>
      <c r="L82" s="26">
        <v>-41.315527210813968</v>
      </c>
      <c r="M82" s="26">
        <v>80.848300691392893</v>
      </c>
      <c r="N82" s="26">
        <v>162.55000000000001</v>
      </c>
      <c r="O82" s="26">
        <v>95.96</v>
      </c>
      <c r="P82" s="26">
        <v>78.84</v>
      </c>
      <c r="Q82" s="26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25">
      <c r="A83" s="27" t="s">
        <v>361</v>
      </c>
      <c r="B83" s="24">
        <v>51.210675690406099</v>
      </c>
      <c r="C83" s="24">
        <v>57.817119590386895</v>
      </c>
      <c r="D83" s="24">
        <v>75</v>
      </c>
      <c r="E83" s="24">
        <v>97.991094114625795</v>
      </c>
      <c r="F83" s="24">
        <v>97.94082967305259</v>
      </c>
      <c r="G83" s="24">
        <v>60.070363856993197</v>
      </c>
      <c r="H83" s="24">
        <v>61.731493595531298</v>
      </c>
      <c r="I83" s="24">
        <v>51.0166809330996</v>
      </c>
      <c r="J83" s="24">
        <v>34.637759499069197</v>
      </c>
      <c r="K83" s="24">
        <v>86.738739901572501</v>
      </c>
      <c r="L83" s="24">
        <v>44.638417422201904</v>
      </c>
      <c r="M83" s="24">
        <v>25.91076</v>
      </c>
      <c r="N83" s="24">
        <v>60.958647299154997</v>
      </c>
      <c r="O83" s="24">
        <v>75.713148160626233</v>
      </c>
      <c r="P83" s="24">
        <v>56.458744170792016</v>
      </c>
      <c r="Q83" s="24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25">
      <c r="A84" s="27" t="s">
        <v>364</v>
      </c>
      <c r="B84" s="26">
        <v>167.24600000000001</v>
      </c>
      <c r="C84" s="26">
        <v>216.292</v>
      </c>
      <c r="D84" s="26">
        <v>286.79700000000003</v>
      </c>
      <c r="E84" s="26">
        <v>328.83372854999999</v>
      </c>
      <c r="F84" s="26">
        <v>299.62409085000002</v>
      </c>
      <c r="G84" s="26">
        <v>370.75328730389697</v>
      </c>
      <c r="H84" s="26">
        <v>414.64</v>
      </c>
      <c r="I84" s="26">
        <v>419.21268433470095</v>
      </c>
      <c r="J84" s="26">
        <v>353.22040717991405</v>
      </c>
      <c r="K84" s="26">
        <v>457.61607260972204</v>
      </c>
      <c r="L84" s="26">
        <v>416.5</v>
      </c>
      <c r="M84" s="26">
        <v>253.331313106327</v>
      </c>
      <c r="N84" s="26">
        <v>265.37928600622251</v>
      </c>
      <c r="O84" s="26">
        <v>467.67284139941302</v>
      </c>
      <c r="P84" s="26">
        <v>585.88632982744389</v>
      </c>
      <c r="Q84" s="26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25">
      <c r="A85" s="27" t="s">
        <v>367</v>
      </c>
      <c r="B85" s="24">
        <v>1289.8879999999999</v>
      </c>
      <c r="C85" s="24">
        <v>1360.8040000000001</v>
      </c>
      <c r="D85" s="24">
        <v>1517.2809999999999</v>
      </c>
      <c r="E85" s="24">
        <v>1726.2172358689743</v>
      </c>
      <c r="F85" s="24">
        <v>1635.2259554244724</v>
      </c>
      <c r="G85" s="24">
        <v>3146.8261592300801</v>
      </c>
      <c r="H85" s="24">
        <v>2757.1290006447489</v>
      </c>
      <c r="I85" s="24">
        <v>2367.9119733101984</v>
      </c>
      <c r="J85" s="24">
        <v>2283.2979531844744</v>
      </c>
      <c r="K85" s="24">
        <v>2291.4368519331406</v>
      </c>
      <c r="L85" s="24">
        <v>2437.2025658863249</v>
      </c>
      <c r="M85" s="24">
        <v>2463.2579126042315</v>
      </c>
      <c r="N85" s="24">
        <v>2831.5900272640133</v>
      </c>
      <c r="O85" s="24">
        <v>3496.6750328702387</v>
      </c>
      <c r="P85" s="24">
        <v>3507.6971002791242</v>
      </c>
      <c r="Q85" s="24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25">
      <c r="A86" s="27" t="s">
        <v>369</v>
      </c>
      <c r="B86" s="26">
        <v>1895.1350947723349</v>
      </c>
      <c r="C86" s="26">
        <v>2471.5397252502667</v>
      </c>
      <c r="D86" s="26">
        <v>2671.2787309387431</v>
      </c>
      <c r="E86" s="26">
        <v>2973.4367147946577</v>
      </c>
      <c r="F86" s="26">
        <v>2638.0327818801288</v>
      </c>
      <c r="G86" s="26">
        <v>2881.6555039135897</v>
      </c>
      <c r="H86" s="26">
        <v>3137.6923904339587</v>
      </c>
      <c r="I86" s="26">
        <v>3287.7364681956815</v>
      </c>
      <c r="J86" s="26">
        <v>3405.3062838265423</v>
      </c>
      <c r="K86" s="26">
        <v>3637.9583480318047</v>
      </c>
      <c r="L86" s="26">
        <v>3840.4776171414755</v>
      </c>
      <c r="M86" s="26">
        <v>4002.7378918869217</v>
      </c>
      <c r="N86" s="26">
        <v>4645.718201059788</v>
      </c>
      <c r="O86" s="26">
        <v>5179.7338732276421</v>
      </c>
      <c r="P86" s="26">
        <v>5894.3391952958164</v>
      </c>
      <c r="Q86" s="26">
        <v>5982.9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25">
      <c r="A87" s="27" t="s">
        <v>371</v>
      </c>
      <c r="B87" s="24">
        <v>-388.64796827301973</v>
      </c>
      <c r="C87" s="24">
        <v>-594.62711187859998</v>
      </c>
      <c r="D87" s="24">
        <v>-865.68279605624275</v>
      </c>
      <c r="E87" s="24">
        <v>-1304.6260213280689</v>
      </c>
      <c r="F87" s="24">
        <v>-492.09159388355494</v>
      </c>
      <c r="G87" s="24">
        <v>-628.99178421354054</v>
      </c>
      <c r="H87" s="24">
        <v>-1047.090380667936</v>
      </c>
      <c r="I87" s="24">
        <v>-1252.3669449870822</v>
      </c>
      <c r="J87" s="24">
        <v>-954.28127653168781</v>
      </c>
      <c r="K87" s="24">
        <v>-1204.8538223239498</v>
      </c>
      <c r="L87" s="24">
        <v>-1409.8406059492054</v>
      </c>
      <c r="M87" s="24">
        <v>-1953.7992610289721</v>
      </c>
      <c r="N87" s="24">
        <v>-1367.099329053261</v>
      </c>
      <c r="O87" s="24">
        <v>-648.41221224431797</v>
      </c>
      <c r="P87" s="24">
        <v>-992.71638881491708</v>
      </c>
      <c r="Q87" s="24">
        <v>-895.43881030227874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25">
      <c r="A88" s="27" t="s">
        <v>372</v>
      </c>
      <c r="B88" s="26">
        <v>-1.199890808439346</v>
      </c>
      <c r="C88" s="26">
        <v>3.8419171250661908</v>
      </c>
      <c r="D88" s="26">
        <v>4.8438284017993567</v>
      </c>
      <c r="E88" s="26">
        <v>-43.085006358372283</v>
      </c>
      <c r="F88" s="26">
        <v>-72.585299031713205</v>
      </c>
      <c r="G88" s="26">
        <v>-96.672708102549919</v>
      </c>
      <c r="H88" s="26">
        <v>-117.41180679092226</v>
      </c>
      <c r="I88" s="26">
        <v>-89.043543266175433</v>
      </c>
      <c r="J88" s="26">
        <v>-119.64307264824835</v>
      </c>
      <c r="K88" s="26">
        <v>-125.0005582253354</v>
      </c>
      <c r="L88" s="26">
        <v>-295.18327481156018</v>
      </c>
      <c r="M88" s="26">
        <v>-102.60994745117077</v>
      </c>
      <c r="N88" s="26">
        <v>-182.63328866227897</v>
      </c>
      <c r="O88" s="26">
        <v>-205.57771934296053</v>
      </c>
      <c r="P88" s="26">
        <v>-180.58064117578979</v>
      </c>
      <c r="Q88" s="26">
        <v>-162.005713471039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25">
      <c r="A89" s="27" t="s">
        <v>373</v>
      </c>
      <c r="B89" s="24">
        <v>23642.751294582089</v>
      </c>
      <c r="C89" s="24">
        <v>28716.22972836364</v>
      </c>
      <c r="D89" s="24">
        <v>37143.828986023393</v>
      </c>
      <c r="E89" s="24">
        <v>48752.392608856142</v>
      </c>
      <c r="F89" s="24">
        <v>48762.5</v>
      </c>
      <c r="G89" s="24">
        <v>52109.769922483945</v>
      </c>
      <c r="H89" s="24">
        <v>60212.408129064941</v>
      </c>
      <c r="I89" s="24">
        <v>65435.024618817726</v>
      </c>
      <c r="J89" s="24">
        <v>64814.792695207616</v>
      </c>
      <c r="K89" s="24">
        <v>65600.118580988259</v>
      </c>
      <c r="L89" s="24">
        <v>64152.710184846474</v>
      </c>
      <c r="M89" s="24">
        <v>56826.569387732474</v>
      </c>
      <c r="N89" s="24">
        <v>60467.061759643802</v>
      </c>
      <c r="O89" s="24">
        <v>70074.861229212314</v>
      </c>
      <c r="P89" s="24">
        <v>73066.673168471389</v>
      </c>
      <c r="Q89" s="24">
        <v>73117.049921245489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25">
      <c r="A90" s="27" t="s">
        <v>375</v>
      </c>
      <c r="B90" s="26">
        <v>4792.95202792491</v>
      </c>
      <c r="C90" s="26">
        <v>4863.0656094612905</v>
      </c>
      <c r="D90" s="26">
        <v>5104</v>
      </c>
      <c r="E90" s="26">
        <v>5363.6242599918205</v>
      </c>
      <c r="F90" s="26">
        <v>4577.5522071509704</v>
      </c>
      <c r="G90" s="26">
        <v>4630.3</v>
      </c>
      <c r="H90" s="26">
        <v>4210.5093752811499</v>
      </c>
      <c r="I90" s="26">
        <v>4094.3898227677869</v>
      </c>
      <c r="J90" s="26">
        <v>4178.1561044006103</v>
      </c>
      <c r="K90" s="26">
        <v>5219.8700356123109</v>
      </c>
      <c r="L90" s="26">
        <v>5508.4878935387405</v>
      </c>
      <c r="M90" s="26">
        <v>4460.4414612667106</v>
      </c>
      <c r="N90" s="26">
        <v>4500.1758774136206</v>
      </c>
      <c r="O90" s="26">
        <v>6895.4065531277101</v>
      </c>
      <c r="P90" s="26">
        <v>7628.9224148449694</v>
      </c>
      <c r="Q90" s="26">
        <v>5931.5108939873899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25">
      <c r="A91" s="27" t="s">
        <v>394</v>
      </c>
      <c r="B91" s="26">
        <v>3235.9</v>
      </c>
      <c r="C91" s="26">
        <v>-462.1</v>
      </c>
      <c r="D91" s="26">
        <v>-380.5</v>
      </c>
      <c r="E91" s="26">
        <v>-2936.1</v>
      </c>
      <c r="F91" s="26">
        <v>-1998.4</v>
      </c>
      <c r="G91" s="26">
        <v>-2507.3000000000002</v>
      </c>
      <c r="H91" s="26">
        <v>-4386</v>
      </c>
      <c r="I91" s="26">
        <v>-5112</v>
      </c>
      <c r="J91" s="26">
        <v>-4865.3999999999996</v>
      </c>
      <c r="K91" s="26">
        <v>-3162.9</v>
      </c>
      <c r="L91" s="26">
        <v>543.4</v>
      </c>
      <c r="M91" s="26">
        <v>1005.5</v>
      </c>
      <c r="N91" s="26">
        <v>1183.3</v>
      </c>
      <c r="O91" s="26">
        <v>1068.8</v>
      </c>
      <c r="P91" s="26">
        <v>308.2</v>
      </c>
      <c r="Q91" s="26">
        <v>-300.5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25">
      <c r="A92" s="27" t="s">
        <v>397</v>
      </c>
      <c r="B92" s="24">
        <v>284.97754139446567</v>
      </c>
      <c r="C92" s="24">
        <v>-593.57200050967174</v>
      </c>
      <c r="D92" s="24">
        <v>-1260.5556141982013</v>
      </c>
      <c r="E92" s="24">
        <v>-1875.5424202071113</v>
      </c>
      <c r="F92" s="24">
        <v>-1837.0573365518751</v>
      </c>
      <c r="G92" s="24">
        <v>-1838.7681470418427</v>
      </c>
      <c r="H92" s="24">
        <v>-1692.6080647862518</v>
      </c>
      <c r="I92" s="24">
        <v>-3358.1065014330102</v>
      </c>
      <c r="J92" s="24">
        <v>-3895.5433738656729</v>
      </c>
      <c r="K92" s="24">
        <v>-3659.7</v>
      </c>
      <c r="L92" s="24">
        <v>-3706.3236688053953</v>
      </c>
      <c r="M92" s="24">
        <v>-4206.993457748069</v>
      </c>
      <c r="N92" s="24">
        <v>-3495.5784559376048</v>
      </c>
      <c r="O92" s="24">
        <v>-4409.8833063003749</v>
      </c>
      <c r="P92" s="24">
        <v>-4007.8164723755476</v>
      </c>
      <c r="Q92" s="24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25">
      <c r="A93" s="27" t="s">
        <v>400</v>
      </c>
      <c r="B93" s="26">
        <v>6068.7</v>
      </c>
      <c r="C93" s="26">
        <v>7394.9</v>
      </c>
      <c r="D93" s="26">
        <v>7335.8</v>
      </c>
      <c r="E93" s="26">
        <v>8236.1</v>
      </c>
      <c r="F93" s="26">
        <v>7212.3</v>
      </c>
      <c r="G93" s="26">
        <v>8142.2</v>
      </c>
      <c r="H93" s="26">
        <v>8573.7000000000007</v>
      </c>
      <c r="I93" s="26">
        <v>8002.1</v>
      </c>
      <c r="J93" s="26">
        <v>9007.5</v>
      </c>
      <c r="K93" s="26">
        <v>9823.2000000000007</v>
      </c>
      <c r="L93" s="26">
        <v>9031.1</v>
      </c>
      <c r="M93" s="26">
        <v>9239.9</v>
      </c>
      <c r="N93" s="26">
        <v>7862</v>
      </c>
      <c r="O93" s="26">
        <v>7807.4</v>
      </c>
      <c r="P93" s="26">
        <v>7870.6</v>
      </c>
      <c r="Q93" s="26">
        <v>7232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25">
      <c r="A94" s="27" t="s">
        <v>402</v>
      </c>
      <c r="B94" s="24">
        <v>-17618.776115917321</v>
      </c>
      <c r="C94" s="24">
        <v>-20374.206116190082</v>
      </c>
      <c r="D94" s="24">
        <v>-24533.853456249992</v>
      </c>
      <c r="E94" s="24">
        <v>-26615.737933137832</v>
      </c>
      <c r="F94" s="24">
        <v>-26335.59013405153</v>
      </c>
      <c r="G94" s="24">
        <v>-26429.629717027416</v>
      </c>
      <c r="H94" s="24">
        <v>-26858.750223288665</v>
      </c>
      <c r="I94" s="24">
        <v>-25464.371402298442</v>
      </c>
      <c r="J94" s="24">
        <v>-23946.971498148603</v>
      </c>
      <c r="K94" s="24">
        <v>-21958.052218282217</v>
      </c>
      <c r="L94" s="24">
        <v>-16860.530551666114</v>
      </c>
      <c r="M94" s="24">
        <v>-18411.695359330246</v>
      </c>
      <c r="N94" s="24">
        <v>-16968.994945806418</v>
      </c>
      <c r="O94" s="24">
        <v>-20553.517868846193</v>
      </c>
      <c r="P94" s="24">
        <v>-19226.208823403718</v>
      </c>
      <c r="Q94" s="24">
        <v>-21989.82311977768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25">
      <c r="A95" s="27" t="s">
        <v>403</v>
      </c>
      <c r="B95" s="26">
        <v>1578.4405292205402</v>
      </c>
      <c r="C95" s="26">
        <v>1748.57345797734</v>
      </c>
      <c r="D95" s="26">
        <v>2039.896596496</v>
      </c>
      <c r="E95" s="26">
        <v>2149.7863876813303</v>
      </c>
      <c r="F95" s="26">
        <v>1858.4246298282001</v>
      </c>
      <c r="G95" s="26">
        <v>2010.0150277073901</v>
      </c>
      <c r="H95" s="26">
        <v>1996.4</v>
      </c>
      <c r="I95" s="26">
        <v>2086.7882265182839</v>
      </c>
      <c r="J95" s="26">
        <v>2157.8510313132992</v>
      </c>
      <c r="K95" s="26">
        <v>2235.5468248079183</v>
      </c>
      <c r="L95" s="26">
        <v>2306.3769034062702</v>
      </c>
      <c r="M95" s="26">
        <v>2389.3896053955805</v>
      </c>
      <c r="N95" s="26">
        <v>2381.4021301567223</v>
      </c>
      <c r="O95" s="26">
        <v>2452.1059106919643</v>
      </c>
      <c r="P95" s="26">
        <v>2416.4454346985799</v>
      </c>
      <c r="Q95" s="26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25">
      <c r="A96" s="27" t="s">
        <v>406</v>
      </c>
      <c r="B96" s="24">
        <v>-7572.9395559590348</v>
      </c>
      <c r="C96" s="24">
        <v>-10683.779973071536</v>
      </c>
      <c r="D96" s="24">
        <v>-11513.923840831532</v>
      </c>
      <c r="E96" s="24">
        <v>-13043.216000108272</v>
      </c>
      <c r="F96" s="24">
        <v>-12396.932638732755</v>
      </c>
      <c r="G96" s="24">
        <v>-12395.348845366791</v>
      </c>
      <c r="H96" s="24">
        <v>-13824.960722627169</v>
      </c>
      <c r="I96" s="24">
        <v>-14344.769667096372</v>
      </c>
      <c r="J96" s="24">
        <v>-10118.926721837828</v>
      </c>
      <c r="K96" s="24">
        <v>-18964.306312095185</v>
      </c>
      <c r="L96" s="24">
        <v>-16269.543951074906</v>
      </c>
      <c r="M96" s="24">
        <v>-19705.018526724019</v>
      </c>
      <c r="N96" s="24">
        <v>-18949.203965376211</v>
      </c>
      <c r="O96" s="24">
        <v>-18189.852633403967</v>
      </c>
      <c r="P96" s="24">
        <v>-12599.108091134867</v>
      </c>
      <c r="Q96" s="24">
        <v>-23946.313631638102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25">
      <c r="A97" s="27" t="s">
        <v>407</v>
      </c>
      <c r="B97" s="26">
        <v>2616.3610719322992</v>
      </c>
      <c r="C97" s="26">
        <v>2940.0564174894216</v>
      </c>
      <c r="D97" s="26">
        <v>2862.6244550600127</v>
      </c>
      <c r="E97" s="26">
        <v>4063.7622458058963</v>
      </c>
      <c r="F97" s="26">
        <v>3778.4507042253522</v>
      </c>
      <c r="G97" s="26">
        <v>3822.1</v>
      </c>
      <c r="H97" s="26">
        <v>4865.7746478873241</v>
      </c>
      <c r="I97" s="26">
        <v>4344.929577464789</v>
      </c>
      <c r="J97" s="26">
        <v>6779.2957746478869</v>
      </c>
      <c r="K97" s="26">
        <v>7268.8732394366198</v>
      </c>
      <c r="L97" s="26">
        <v>5618.7323943661977</v>
      </c>
      <c r="M97" s="26">
        <v>4745.9154929577462</v>
      </c>
      <c r="N97" s="26">
        <v>4549.2957746478869</v>
      </c>
      <c r="O97" s="26">
        <v>5060</v>
      </c>
      <c r="P97" s="26">
        <v>4837.7464788732395</v>
      </c>
      <c r="Q97" s="26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25">
      <c r="A98" s="27" t="s">
        <v>410</v>
      </c>
      <c r="B98" s="24">
        <v>-408.02804370010699</v>
      </c>
      <c r="C98" s="24">
        <v>-1207.4418021512661</v>
      </c>
      <c r="D98" s="24">
        <v>-2209.60584541461</v>
      </c>
      <c r="E98" s="24">
        <v>-1060.0567918826951</v>
      </c>
      <c r="F98" s="24">
        <v>-729.17390159839704</v>
      </c>
      <c r="G98" s="24">
        <v>-489.24371447249251</v>
      </c>
      <c r="H98" s="24">
        <v>-265.1491084470577</v>
      </c>
      <c r="I98" s="24">
        <v>-559.28846015802571</v>
      </c>
      <c r="J98" s="24">
        <v>-745.39455306234595</v>
      </c>
      <c r="K98" s="24">
        <v>-960.56726806642791</v>
      </c>
      <c r="L98" s="24">
        <v>-1300.4781036984534</v>
      </c>
      <c r="M98" s="24">
        <v>-172.6976168988343</v>
      </c>
      <c r="N98" s="24">
        <v>-103.35764118856491</v>
      </c>
      <c r="O98" s="24">
        <v>918.17658532209691</v>
      </c>
      <c r="P98" s="24">
        <v>1042.2548155236932</v>
      </c>
      <c r="Q98" s="24">
        <v>1215.442867110424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25">
      <c r="A99" s="27" t="s">
        <v>411</v>
      </c>
      <c r="B99" s="26">
        <v>1252.6946672681252</v>
      </c>
      <c r="C99" s="26">
        <v>1784.9016584637045</v>
      </c>
      <c r="D99" s="26">
        <v>2108.4175290913581</v>
      </c>
      <c r="E99" s="26">
        <v>2331.2269940128426</v>
      </c>
      <c r="F99" s="26">
        <v>2258.5584727593978</v>
      </c>
      <c r="G99" s="26">
        <v>2327.2147181321002</v>
      </c>
      <c r="H99" s="26">
        <v>2671.1</v>
      </c>
      <c r="I99" s="26">
        <v>2809.6363421270557</v>
      </c>
      <c r="J99" s="26">
        <v>3075.8788559043242</v>
      </c>
      <c r="K99" s="26">
        <v>3525.8360487929713</v>
      </c>
      <c r="L99" s="26">
        <v>3452.8767674118767</v>
      </c>
      <c r="M99" s="26">
        <v>3234.2037589216689</v>
      </c>
      <c r="N99" s="26">
        <v>4452.7437873060189</v>
      </c>
      <c r="O99" s="26">
        <v>5004.8338087952425</v>
      </c>
      <c r="P99" s="26">
        <v>5283.6145475390131</v>
      </c>
      <c r="Q99" s="26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25">
      <c r="A100" s="27" t="s">
        <v>414</v>
      </c>
      <c r="B100" s="24"/>
      <c r="C100" s="24">
        <v>24.9</v>
      </c>
      <c r="D100" s="24">
        <v>28.182736245413899</v>
      </c>
      <c r="E100" s="24">
        <v>27.944695003749906</v>
      </c>
      <c r="F100" s="24">
        <v>28.963015763084492</v>
      </c>
      <c r="G100" s="24">
        <v>30.427203787576516</v>
      </c>
      <c r="H100" s="24">
        <v>44.744863125817353</v>
      </c>
      <c r="I100" s="24">
        <v>51.051545018196691</v>
      </c>
      <c r="J100" s="24">
        <v>23.928688246735401</v>
      </c>
      <c r="K100" s="24">
        <v>58.376077464939414</v>
      </c>
      <c r="L100" s="24">
        <v>32.133544273157142</v>
      </c>
      <c r="M100" s="24">
        <v>40.161199510257617</v>
      </c>
      <c r="N100" s="24">
        <v>64.469233601386279</v>
      </c>
      <c r="O100" s="24">
        <v>59.003029959402909</v>
      </c>
      <c r="P100" s="24">
        <v>37.197531313884838</v>
      </c>
      <c r="Q100" s="24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25">
      <c r="A101" s="27" t="s">
        <v>418</v>
      </c>
      <c r="B101" s="26">
        <v>-3258.3</v>
      </c>
      <c r="C101" s="26">
        <v>-4381.8</v>
      </c>
      <c r="D101" s="26">
        <v>-4387.3999999999996</v>
      </c>
      <c r="E101" s="26">
        <v>-1266.8</v>
      </c>
      <c r="F101" s="26">
        <v>-2194.6</v>
      </c>
      <c r="G101" s="26">
        <v>-5316.5</v>
      </c>
      <c r="H101" s="26">
        <v>-4715.6000000000004</v>
      </c>
      <c r="I101" s="26">
        <v>-5474.1</v>
      </c>
      <c r="J101" s="26">
        <v>-4189.3</v>
      </c>
      <c r="K101" s="26">
        <v>-4984.7</v>
      </c>
      <c r="L101" s="26">
        <v>-4985.2</v>
      </c>
      <c r="M101" s="26">
        <v>-5766.7</v>
      </c>
      <c r="N101" s="26">
        <v>-6964.8</v>
      </c>
      <c r="O101" s="26">
        <v>-8152.8</v>
      </c>
      <c r="P101" s="26">
        <v>-6146.7</v>
      </c>
      <c r="Q101" s="26">
        <v>-2529.6999999999998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25">
      <c r="A102" s="27" t="s">
        <v>419</v>
      </c>
      <c r="B102" s="24">
        <v>871.26553866147856</v>
      </c>
      <c r="C102" s="24">
        <v>953.31274426928417</v>
      </c>
      <c r="D102" s="24">
        <v>1054.0391198503971</v>
      </c>
      <c r="E102" s="24">
        <v>1168.3994075676774</v>
      </c>
      <c r="F102" s="24">
        <v>1385.0021942162361</v>
      </c>
      <c r="G102" s="24">
        <v>1301.7814273981526</v>
      </c>
      <c r="H102" s="24">
        <v>1292.8147618078808</v>
      </c>
      <c r="I102" s="24">
        <v>1417.6430123476212</v>
      </c>
      <c r="J102" s="24">
        <v>1561.5</v>
      </c>
      <c r="K102" s="24">
        <v>1460.6666837558207</v>
      </c>
      <c r="L102" s="24">
        <v>1178.5610680879138</v>
      </c>
      <c r="M102" s="24">
        <v>1212.8906100402255</v>
      </c>
      <c r="N102" s="24">
        <v>1316.7708198127789</v>
      </c>
      <c r="O102" s="24">
        <v>1485.4828711106384</v>
      </c>
      <c r="P102" s="24">
        <v>1514.6748841489807</v>
      </c>
      <c r="Q102" s="24">
        <v>1762.4368084946045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25">
      <c r="A103" s="27" t="s">
        <v>421</v>
      </c>
      <c r="B103" s="26">
        <v>-3420.5479452054797</v>
      </c>
      <c r="C103" s="26">
        <v>-3673.9743237062235</v>
      </c>
      <c r="D103" s="26">
        <v>-10453.392287353949</v>
      </c>
      <c r="E103" s="26">
        <v>-10689.348135508009</v>
      </c>
      <c r="F103" s="26">
        <v>-12328.7</v>
      </c>
      <c r="G103" s="26">
        <v>-12258.180698256781</v>
      </c>
      <c r="H103" s="26">
        <v>-14375.925166103276</v>
      </c>
      <c r="I103" s="26">
        <v>-16713.946149169766</v>
      </c>
      <c r="J103" s="26">
        <v>-19106.51048806898</v>
      </c>
      <c r="K103" s="26">
        <v>-20673.958417290894</v>
      </c>
      <c r="L103" s="26">
        <v>-16522.067614496154</v>
      </c>
      <c r="M103" s="26">
        <v>-16732.03533794493</v>
      </c>
      <c r="N103" s="26">
        <v>-14904.249754978106</v>
      </c>
      <c r="O103" s="26">
        <v>-14854.878007921223</v>
      </c>
      <c r="P103" s="26">
        <v>-16288.378738940914</v>
      </c>
      <c r="Q103" s="26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25">
      <c r="A104" s="27" t="s">
        <v>424</v>
      </c>
      <c r="B104" s="24">
        <v>500.30744630341042</v>
      </c>
      <c r="C104" s="24">
        <v>729.51187709056603</v>
      </c>
      <c r="D104" s="24">
        <v>1018.502436265846</v>
      </c>
      <c r="E104" s="24">
        <v>1476.0160899161899</v>
      </c>
      <c r="F104" s="24">
        <v>1207.072627983742</v>
      </c>
      <c r="G104" s="24">
        <v>1391.3</v>
      </c>
      <c r="H104" s="24">
        <v>1838.678711335602</v>
      </c>
      <c r="I104" s="24">
        <v>2061.4956912861931</v>
      </c>
      <c r="J104" s="24">
        <v>2238.0187728716451</v>
      </c>
      <c r="K104" s="24">
        <v>2175.7513441635151</v>
      </c>
      <c r="L104" s="24">
        <v>1628.0680884409201</v>
      </c>
      <c r="M104" s="24">
        <v>1903.5957179193201</v>
      </c>
      <c r="N104" s="24">
        <v>2365.07016338108</v>
      </c>
      <c r="O104" s="24">
        <v>2420.9159455930499</v>
      </c>
      <c r="P104" s="24">
        <v>2270.2927678104202</v>
      </c>
      <c r="Q104" s="24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25">
      <c r="A105" s="27" t="s">
        <v>427</v>
      </c>
      <c r="B105" s="26">
        <v>67.159587999999999</v>
      </c>
      <c r="C105" s="26">
        <v>126.6401461</v>
      </c>
      <c r="D105" s="26">
        <v>97.359363439999996</v>
      </c>
      <c r="E105" s="26">
        <v>140.72815685000003</v>
      </c>
      <c r="F105" s="26">
        <v>132.88885056999999</v>
      </c>
      <c r="G105" s="26">
        <v>178.63107678899999</v>
      </c>
      <c r="H105" s="26">
        <v>222.77656877999999</v>
      </c>
      <c r="I105" s="26">
        <v>281.8</v>
      </c>
      <c r="J105" s="26">
        <v>273.58559665986002</v>
      </c>
      <c r="K105" s="26">
        <v>309.78624637103997</v>
      </c>
      <c r="L105" s="26">
        <v>220.90590981625479</v>
      </c>
      <c r="M105" s="26">
        <v>255.13480492851238</v>
      </c>
      <c r="N105" s="26">
        <v>316.58924776668658</v>
      </c>
      <c r="O105" s="26">
        <v>307.64536321642203</v>
      </c>
      <c r="P105" s="26">
        <v>297.87358812999997</v>
      </c>
      <c r="Q105" s="26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25">
      <c r="A106" s="27" t="s">
        <v>430</v>
      </c>
      <c r="B106" s="24">
        <v>618.99705869022102</v>
      </c>
      <c r="C106" s="24">
        <v>537.74716967229926</v>
      </c>
      <c r="D106" s="24">
        <v>478.5885071495037</v>
      </c>
      <c r="E106" s="24">
        <v>665.42260768878316</v>
      </c>
      <c r="F106" s="24">
        <v>749.80575321338335</v>
      </c>
      <c r="G106" s="24">
        <v>685.78439610389592</v>
      </c>
      <c r="H106" s="24">
        <v>749.99830472808367</v>
      </c>
      <c r="I106" s="24">
        <v>677.70526870967888</v>
      </c>
      <c r="J106" s="24">
        <v>629.08199907746882</v>
      </c>
      <c r="K106" s="24">
        <v>374.39151336063696</v>
      </c>
      <c r="L106" s="24">
        <v>436.75019539170563</v>
      </c>
      <c r="M106" s="24">
        <v>396.52287252056061</v>
      </c>
      <c r="N106" s="24">
        <v>662.21309442041684</v>
      </c>
      <c r="O106" s="24">
        <v>735.0583518131881</v>
      </c>
      <c r="P106" s="24">
        <v>546.78015565476278</v>
      </c>
      <c r="Q106" s="24">
        <v>554.44822495460255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25">
      <c r="A107" s="27" t="s">
        <v>431</v>
      </c>
      <c r="B107" s="26">
        <v>1062.6898366650323</v>
      </c>
      <c r="C107" s="26">
        <v>1968.9681709179454</v>
      </c>
      <c r="D107" s="26">
        <v>2768.65</v>
      </c>
      <c r="E107" s="26">
        <v>2360.34</v>
      </c>
      <c r="F107" s="26">
        <v>1827.1639242697181</v>
      </c>
      <c r="G107" s="26">
        <v>2449.7377550347901</v>
      </c>
      <c r="H107" s="26">
        <v>2342.8305059999998</v>
      </c>
      <c r="I107" s="26">
        <v>1794.275799</v>
      </c>
      <c r="J107" s="26">
        <v>1601.1216119999999</v>
      </c>
      <c r="K107" s="26">
        <v>2359.9274740000001</v>
      </c>
      <c r="L107" s="26">
        <v>3393.0968790000002</v>
      </c>
      <c r="M107" s="26">
        <v>2450.9197340000001</v>
      </c>
      <c r="N107" s="26">
        <v>1205.4886260000001</v>
      </c>
      <c r="O107" s="26">
        <v>1366.4529476141902</v>
      </c>
      <c r="P107" s="26">
        <v>2898.0427086513564</v>
      </c>
      <c r="Q107" s="26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25">
      <c r="A108" s="27" t="s">
        <v>433</v>
      </c>
      <c r="B108" s="24">
        <v>476.7</v>
      </c>
      <c r="C108" s="24">
        <v>577.7062047792466</v>
      </c>
      <c r="D108" s="24">
        <v>694.17527168858805</v>
      </c>
      <c r="E108" s="24">
        <v>698.6460026039955</v>
      </c>
      <c r="F108" s="24">
        <v>719.97796472127766</v>
      </c>
      <c r="G108" s="24">
        <v>673.48278369617503</v>
      </c>
      <c r="H108" s="24">
        <v>680.70271605640551</v>
      </c>
      <c r="I108" s="24">
        <v>879.17725194776915</v>
      </c>
      <c r="J108" s="24">
        <v>836.11750597019773</v>
      </c>
      <c r="K108" s="24">
        <v>806.15203312009544</v>
      </c>
      <c r="L108" s="24">
        <v>681.08038437612572</v>
      </c>
      <c r="M108" s="24">
        <v>478.44963240680858</v>
      </c>
      <c r="N108" s="24">
        <v>596.58518378986912</v>
      </c>
      <c r="O108" s="24">
        <v>606.64213013497783</v>
      </c>
      <c r="P108" s="24">
        <v>583.67067809538617</v>
      </c>
      <c r="Q108" s="24">
        <v>640.60449258016024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25">
      <c r="A109" s="27" t="s">
        <v>435</v>
      </c>
      <c r="B109" s="26">
        <v>779.4317431896236</v>
      </c>
      <c r="C109" s="26">
        <v>1200.1109643439095</v>
      </c>
      <c r="D109" s="26">
        <v>1138.788368045555</v>
      </c>
      <c r="E109" s="26">
        <v>1175.3645482960312</v>
      </c>
      <c r="F109" s="26">
        <v>1100.6750324397051</v>
      </c>
      <c r="G109" s="26">
        <v>795.7</v>
      </c>
      <c r="H109" s="26">
        <v>947.69832578182695</v>
      </c>
      <c r="I109" s="26">
        <v>713.332072854079</v>
      </c>
      <c r="J109" s="26">
        <v>695.28178007595398</v>
      </c>
      <c r="K109" s="26">
        <v>1039.7149686641851</v>
      </c>
      <c r="L109" s="26">
        <v>1422.6072867430601</v>
      </c>
      <c r="M109" s="26">
        <v>950.52706624222105</v>
      </c>
      <c r="N109" s="26">
        <v>472.20592858664696</v>
      </c>
      <c r="O109" s="26">
        <v>153.28466511658661</v>
      </c>
      <c r="P109" s="26">
        <v>132.7331576411064</v>
      </c>
      <c r="Q109" s="26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25">
      <c r="A110" s="27" t="s">
        <v>438</v>
      </c>
      <c r="B110" s="24">
        <v>-634</v>
      </c>
      <c r="C110" s="24">
        <v>586</v>
      </c>
      <c r="D110" s="24">
        <v>-218.7</v>
      </c>
      <c r="E110" s="24">
        <v>-1040</v>
      </c>
      <c r="F110" s="24">
        <v>-1572</v>
      </c>
      <c r="G110" s="24">
        <v>-1828</v>
      </c>
      <c r="H110" s="24">
        <v>-377</v>
      </c>
      <c r="I110" s="24">
        <v>-2824.2</v>
      </c>
      <c r="J110" s="24">
        <v>-3252.2</v>
      </c>
      <c r="K110" s="24">
        <v>-1120.9000000000001</v>
      </c>
      <c r="L110" s="24">
        <v>-839.8</v>
      </c>
      <c r="M110" s="24">
        <v>-755.8</v>
      </c>
      <c r="N110" s="24">
        <v>-716.2</v>
      </c>
      <c r="O110" s="24">
        <v>-752.6</v>
      </c>
      <c r="P110" s="24"/>
      <c r="Q110" s="24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25">
      <c r="A111" s="27" t="s">
        <v>442</v>
      </c>
      <c r="B111" s="26">
        <v>389.26091814320569</v>
      </c>
      <c r="C111" s="26">
        <v>510.29221280252864</v>
      </c>
      <c r="D111" s="26">
        <v>678.3989128413383</v>
      </c>
      <c r="E111" s="26">
        <v>740.35462025458241</v>
      </c>
      <c r="F111" s="26">
        <v>587.31440806775663</v>
      </c>
      <c r="G111" s="26">
        <v>1059.0748601948044</v>
      </c>
      <c r="H111" s="26">
        <v>850.13257306019898</v>
      </c>
      <c r="I111" s="26">
        <v>404.47390012838184</v>
      </c>
      <c r="J111" s="26">
        <v>1141.6794428284486</v>
      </c>
      <c r="K111" s="26">
        <v>1370.196365528355</v>
      </c>
      <c r="L111" s="26">
        <v>895.74331269773268</v>
      </c>
      <c r="M111" s="26">
        <v>761.48241445843018</v>
      </c>
      <c r="N111" s="26">
        <v>888.87751709035615</v>
      </c>
      <c r="O111" s="26">
        <v>832.51204864414069</v>
      </c>
      <c r="P111" s="26">
        <v>868.81211718263125</v>
      </c>
      <c r="Q111" s="26">
        <v>616.86715470091485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25">
      <c r="A112" s="27" t="s">
        <v>443</v>
      </c>
      <c r="B112" s="24">
        <v>-27.447176603245019</v>
      </c>
      <c r="C112" s="24">
        <v>96.218271386810244</v>
      </c>
      <c r="D112" s="24">
        <v>337.36553821395881</v>
      </c>
      <c r="E112" s="24">
        <v>147.55659074933348</v>
      </c>
      <c r="F112" s="24">
        <v>-256.05653831824281</v>
      </c>
      <c r="G112" s="24">
        <v>81.14654185598414</v>
      </c>
      <c r="H112" s="24">
        <v>-153.14017153262705</v>
      </c>
      <c r="I112" s="24">
        <v>-434.94323464151137</v>
      </c>
      <c r="J112" s="24">
        <v>112.12187227823203</v>
      </c>
      <c r="K112" s="24">
        <v>19.316907733146085</v>
      </c>
      <c r="L112" s="24">
        <v>610.14292055116653</v>
      </c>
      <c r="M112" s="24">
        <v>583.54419764413365</v>
      </c>
      <c r="N112" s="24">
        <v>-395.50798945636365</v>
      </c>
      <c r="O112" s="24">
        <v>81.075137525288454</v>
      </c>
      <c r="P112" s="24">
        <v>-482.14731632184828</v>
      </c>
      <c r="Q112" s="24">
        <v>-1109.4148366289585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25">
      <c r="A113" s="27" t="s">
        <v>444</v>
      </c>
      <c r="B113" s="26">
        <v>213.8</v>
      </c>
      <c r="C113" s="26">
        <v>261.07503786855375</v>
      </c>
      <c r="D113" s="26">
        <v>391.51479565269642</v>
      </c>
      <c r="E113" s="26">
        <v>516.39938968975173</v>
      </c>
      <c r="F113" s="26">
        <v>342.29679549561047</v>
      </c>
      <c r="G113" s="26">
        <v>542.97153870445618</v>
      </c>
      <c r="H113" s="26">
        <v>582.61396133119752</v>
      </c>
      <c r="I113" s="26">
        <v>580.20150557751606</v>
      </c>
      <c r="J113" s="26">
        <v>624.834289615702</v>
      </c>
      <c r="K113" s="26">
        <v>725.2634338955263</v>
      </c>
      <c r="L113" s="26">
        <v>529.18040194713365</v>
      </c>
      <c r="M113" s="26">
        <v>689.36903434886381</v>
      </c>
      <c r="N113" s="26">
        <v>730.16619488987044</v>
      </c>
      <c r="O113" s="26">
        <v>972.03829748290161</v>
      </c>
      <c r="P113" s="26">
        <v>793.01140088831244</v>
      </c>
      <c r="Q113" s="26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25">
      <c r="A114" s="27" t="s">
        <v>447</v>
      </c>
      <c r="B114" s="24">
        <v>273.97246413312956</v>
      </c>
      <c r="C114" s="24">
        <v>300.88336516841468</v>
      </c>
      <c r="D114" s="24">
        <v>321.83932978444307</v>
      </c>
      <c r="E114" s="24">
        <v>437.16230927767623</v>
      </c>
      <c r="F114" s="24">
        <v>468.58925779198466</v>
      </c>
      <c r="G114" s="24">
        <v>641.08478921301366</v>
      </c>
      <c r="H114" s="24">
        <v>518.84627634101537</v>
      </c>
      <c r="I114" s="24">
        <v>469.84587071069092</v>
      </c>
      <c r="J114" s="24">
        <v>592.37271467788389</v>
      </c>
      <c r="K114" s="24">
        <v>542.93425325048008</v>
      </c>
      <c r="L114" s="24">
        <v>397.91643883041002</v>
      </c>
      <c r="M114" s="24">
        <v>314.81048146210804</v>
      </c>
      <c r="N114" s="24">
        <v>388.39183379792098</v>
      </c>
      <c r="O114" s="24">
        <v>457.36793479462602</v>
      </c>
      <c r="P114" s="24">
        <v>494.44736773165204</v>
      </c>
      <c r="Q114" s="24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25">
      <c r="A115" s="27" t="s">
        <v>449</v>
      </c>
      <c r="B115" s="26">
        <v>-4477.4870939536704</v>
      </c>
      <c r="C115" s="26">
        <v>-4560.2618225177839</v>
      </c>
      <c r="D115" s="26">
        <v>-4668.0341818652059</v>
      </c>
      <c r="E115" s="26">
        <v>-5261.7419214710199</v>
      </c>
      <c r="F115" s="26">
        <v>-5567.9824709095556</v>
      </c>
      <c r="G115" s="26">
        <v>-6769.8</v>
      </c>
      <c r="H115" s="26">
        <v>-6883.965533789401</v>
      </c>
      <c r="I115" s="26">
        <v>-5977.7401613656875</v>
      </c>
      <c r="J115" s="26">
        <v>-5556.6155081715706</v>
      </c>
      <c r="K115" s="26">
        <v>-5327.0459556482228</v>
      </c>
      <c r="L115" s="26">
        <v>-5496.7288737864728</v>
      </c>
      <c r="M115" s="26">
        <v>-4501.7686935645406</v>
      </c>
      <c r="N115" s="26">
        <v>-4029.2160919534731</v>
      </c>
      <c r="O115" s="26">
        <v>-4888.444762295725</v>
      </c>
      <c r="P115" s="26">
        <v>-5141.3094589553948</v>
      </c>
      <c r="Q115" s="26">
        <v>-674.27721563199361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25">
      <c r="A116" s="27" t="s">
        <v>451</v>
      </c>
      <c r="B116" s="24">
        <v>141.97910951538501</v>
      </c>
      <c r="C116" s="24">
        <v>8.1703450899999996</v>
      </c>
      <c r="D116" s="24">
        <v>-156.52901122999998</v>
      </c>
      <c r="E116" s="24">
        <v>-214.72791322836102</v>
      </c>
      <c r="F116" s="24">
        <v>-180.58156778</v>
      </c>
      <c r="G116" s="24">
        <v>-199.06103000823001</v>
      </c>
      <c r="H116" s="24">
        <v>-235.7</v>
      </c>
      <c r="I116" s="24">
        <v>-251.84621221039899</v>
      </c>
      <c r="J116" s="24">
        <v>-272.03102753549098</v>
      </c>
      <c r="K116" s="24">
        <v>-307.77189213443796</v>
      </c>
      <c r="L116" s="24">
        <v>-345.15281554909598</v>
      </c>
      <c r="M116" s="24">
        <v>-628.82480904981799</v>
      </c>
      <c r="N116" s="24">
        <v>-468.80182907890566</v>
      </c>
      <c r="O116" s="24">
        <v>-492.58545161876168</v>
      </c>
      <c r="P116" s="24">
        <v>-581.47767631200213</v>
      </c>
      <c r="Q116" s="24">
        <v>-185.6261730682445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25">
      <c r="A117" s="27" t="s">
        <v>454</v>
      </c>
      <c r="B117" s="26">
        <v>227.6</v>
      </c>
      <c r="C117" s="26">
        <v>325.11611307110871</v>
      </c>
      <c r="D117" s="26">
        <v>399.94426270300693</v>
      </c>
      <c r="E117" s="26">
        <v>454.88523743409991</v>
      </c>
      <c r="F117" s="26">
        <v>486.35465386522401</v>
      </c>
      <c r="G117" s="26">
        <v>537.53755656738952</v>
      </c>
      <c r="H117" s="26">
        <v>855.68763668741315</v>
      </c>
      <c r="I117" s="26">
        <v>794.93607971100607</v>
      </c>
      <c r="J117" s="26">
        <v>2035.3166014563994</v>
      </c>
      <c r="K117" s="26">
        <v>1936.0618331895198</v>
      </c>
      <c r="L117" s="26">
        <v>1635.4585771598231</v>
      </c>
      <c r="M117" s="26">
        <v>1725.3664975085137</v>
      </c>
      <c r="N117" s="26">
        <v>1484.4170930270184</v>
      </c>
      <c r="O117" s="26">
        <v>1567.9768981264797</v>
      </c>
      <c r="P117" s="26"/>
      <c r="Q117" s="26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25">
      <c r="A118" s="27" t="s">
        <v>458</v>
      </c>
      <c r="B118" s="24">
        <v>43.541348553389149</v>
      </c>
      <c r="C118" s="24">
        <v>-11.388076379446893</v>
      </c>
      <c r="D118" s="24">
        <v>-36.05195530301016</v>
      </c>
      <c r="E118" s="24">
        <v>70.383585115483683</v>
      </c>
      <c r="F118" s="24">
        <v>129.0969545293633</v>
      </c>
      <c r="G118" s="24">
        <v>101.28982423965421</v>
      </c>
      <c r="H118" s="24">
        <v>140.80542490386293</v>
      </c>
      <c r="I118" s="24">
        <v>169.38531918963523</v>
      </c>
      <c r="J118" s="24">
        <v>195.54439443287993</v>
      </c>
      <c r="K118" s="24">
        <v>273.03407518021049</v>
      </c>
      <c r="L118" s="24">
        <v>-101.06496040549895</v>
      </c>
      <c r="M118" s="24">
        <v>-154.04207910949964</v>
      </c>
      <c r="N118" s="24">
        <v>-159.10403259379376</v>
      </c>
      <c r="O118" s="24">
        <v>-188.28527913623662</v>
      </c>
      <c r="P118" s="24">
        <v>-181.89285284263013</v>
      </c>
      <c r="Q118" s="24">
        <v>-167.52357774148726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25">
      <c r="A119" s="27" t="s">
        <v>459</v>
      </c>
      <c r="B119" s="26">
        <v>57.4</v>
      </c>
      <c r="C119" s="26">
        <v>54.067279130185703</v>
      </c>
      <c r="D119" s="26">
        <v>61.914376771170701</v>
      </c>
      <c r="E119" s="26">
        <v>62.057941960035002</v>
      </c>
      <c r="F119" s="26">
        <v>60.028439339811399</v>
      </c>
      <c r="G119" s="26">
        <v>59.723336077407801</v>
      </c>
      <c r="H119" s="26">
        <v>58.318707105115401</v>
      </c>
      <c r="I119" s="26">
        <v>53.929564014607202</v>
      </c>
      <c r="J119" s="26">
        <v>56.350772646597605</v>
      </c>
      <c r="K119" s="26">
        <v>53.910649723775606</v>
      </c>
      <c r="L119" s="26">
        <v>53.527846539999999</v>
      </c>
      <c r="M119" s="26">
        <v>53.602772539999997</v>
      </c>
      <c r="N119" s="26">
        <v>41.137593056200494</v>
      </c>
      <c r="O119" s="26">
        <v>42.9650577462005</v>
      </c>
      <c r="P119" s="26"/>
      <c r="Q119" s="26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25">
      <c r="A120" s="27" t="s">
        <v>463</v>
      </c>
      <c r="B120" s="24"/>
      <c r="C120" s="24"/>
      <c r="D120" s="24"/>
      <c r="E120" s="24"/>
      <c r="F120" s="24"/>
      <c r="G120" s="24"/>
      <c r="H120" s="24"/>
      <c r="I120" s="24">
        <v>310.99098926842117</v>
      </c>
      <c r="J120" s="24">
        <v>140.7501426326767</v>
      </c>
      <c r="K120" s="24">
        <v>113.83493904765332</v>
      </c>
      <c r="L120" s="24">
        <v>178.13231399050875</v>
      </c>
      <c r="M120" s="24">
        <v>244.56518686332637</v>
      </c>
      <c r="N120" s="24">
        <v>251.1</v>
      </c>
      <c r="O120" s="24">
        <v>205.11800674638101</v>
      </c>
      <c r="P120" s="24">
        <v>316.16685165670901</v>
      </c>
      <c r="Q120" s="24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25">
      <c r="A121" s="27" t="s">
        <v>473</v>
      </c>
      <c r="B121" s="26">
        <v>61.019599842514786</v>
      </c>
      <c r="C121" s="26">
        <v>71.060233717441221</v>
      </c>
      <c r="D121" s="26">
        <v>124.93162403569919</v>
      </c>
      <c r="E121" s="26">
        <v>224.18825083127817</v>
      </c>
      <c r="F121" s="26">
        <v>223.71906711836249</v>
      </c>
      <c r="G121" s="26">
        <v>183.29772513315862</v>
      </c>
      <c r="H121" s="26">
        <v>120.32730175040993</v>
      </c>
      <c r="I121" s="26">
        <v>141.94432041292774</v>
      </c>
      <c r="J121" s="26">
        <v>-92.1</v>
      </c>
      <c r="K121" s="26">
        <v>-350.01522468090963</v>
      </c>
      <c r="L121" s="26">
        <v>-324.3066231125311</v>
      </c>
      <c r="M121" s="26">
        <v>-328.11717733126824</v>
      </c>
      <c r="N121" s="26">
        <v>-271.91254365041135</v>
      </c>
      <c r="O121" s="26">
        <v>-406.45738698599769</v>
      </c>
      <c r="P121" s="26">
        <v>-384.17044292573365</v>
      </c>
      <c r="Q121" s="26">
        <v>-323.32888289472822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25">
      <c r="A122" s="27" t="s">
        <v>476</v>
      </c>
      <c r="B122" s="24">
        <v>22137.472342000001</v>
      </c>
      <c r="C122" s="24">
        <v>26121.599999999999</v>
      </c>
      <c r="D122" s="24">
        <v>26417.971024999999</v>
      </c>
      <c r="E122" s="24">
        <v>25482.268068000001</v>
      </c>
      <c r="F122" s="24">
        <v>21664.958052999998</v>
      </c>
      <c r="G122" s="24">
        <v>21904.409753</v>
      </c>
      <c r="H122" s="24">
        <v>23589.973751000001</v>
      </c>
      <c r="I122" s="24">
        <v>22637.972716</v>
      </c>
      <c r="J122" s="24">
        <v>21941.506896999999</v>
      </c>
      <c r="K122" s="24">
        <v>23345.297861999999</v>
      </c>
      <c r="L122" s="24">
        <v>24289.846538999998</v>
      </c>
      <c r="M122" s="24">
        <v>27079.105131</v>
      </c>
      <c r="N122" s="24">
        <v>30115.550299999999</v>
      </c>
      <c r="O122" s="24">
        <v>32884.678362999999</v>
      </c>
      <c r="P122" s="24">
        <v>35672.235293999998</v>
      </c>
      <c r="Q122" s="24">
        <v>40065.7284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25">
      <c r="A123" s="27" t="s">
        <v>478</v>
      </c>
      <c r="B123" s="26"/>
      <c r="C123" s="26"/>
      <c r="D123" s="26"/>
      <c r="E123" s="26"/>
      <c r="F123" s="26">
        <v>108.3</v>
      </c>
      <c r="G123" s="26">
        <v>112.37520000000001</v>
      </c>
      <c r="H123" s="26">
        <v>107.6229</v>
      </c>
      <c r="I123" s="26">
        <v>106.0117</v>
      </c>
      <c r="J123" s="26">
        <v>103.8434</v>
      </c>
      <c r="K123" s="26">
        <v>100.8386</v>
      </c>
      <c r="L123" s="26"/>
      <c r="M123" s="26"/>
      <c r="N123" s="26"/>
      <c r="O123" s="26"/>
      <c r="P123" s="26"/>
      <c r="Q123" s="26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25">
      <c r="A124" s="27" t="s">
        <v>490</v>
      </c>
      <c r="B124" s="24">
        <v>575.54</v>
      </c>
      <c r="C124" s="24">
        <v>814.29</v>
      </c>
      <c r="D124" s="24">
        <v>1232.28</v>
      </c>
      <c r="E124" s="24">
        <v>1638.8</v>
      </c>
      <c r="F124" s="24">
        <v>1191.2</v>
      </c>
      <c r="G124" s="24">
        <v>1268.31</v>
      </c>
      <c r="H124" s="24">
        <v>1396.03</v>
      </c>
      <c r="I124" s="24">
        <v>1506.25</v>
      </c>
      <c r="J124" s="24">
        <v>1601.92</v>
      </c>
      <c r="K124" s="24">
        <v>1522.93</v>
      </c>
      <c r="L124" s="24">
        <v>1079.1400000000001</v>
      </c>
      <c r="M124" s="24">
        <v>1123.71</v>
      </c>
      <c r="N124" s="24">
        <v>1143.33</v>
      </c>
      <c r="O124" s="24">
        <v>1186.7</v>
      </c>
      <c r="P124" s="24">
        <v>1220.99</v>
      </c>
      <c r="Q124" s="24">
        <v>1418.97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25">
      <c r="A125" s="27" t="s">
        <v>492</v>
      </c>
      <c r="B125" s="26">
        <v>225.19597303560531</v>
      </c>
      <c r="C125" s="26">
        <v>211.43988728066799</v>
      </c>
      <c r="D125" s="26">
        <v>212.31200000000001</v>
      </c>
      <c r="E125" s="26">
        <v>220.68382510903069</v>
      </c>
      <c r="F125" s="26">
        <v>185.65592392388939</v>
      </c>
      <c r="G125" s="26">
        <v>187.00026436209441</v>
      </c>
      <c r="H125" s="26">
        <v>248.32199410576411</v>
      </c>
      <c r="I125" s="26">
        <v>241.78695889272828</v>
      </c>
      <c r="J125" s="26">
        <v>148.9251956256094</v>
      </c>
      <c r="K125" s="26">
        <v>149.68123643069478</v>
      </c>
      <c r="L125" s="26">
        <v>174.06252958758438</v>
      </c>
      <c r="M125" s="26">
        <v>212.07110709600474</v>
      </c>
      <c r="N125" s="26">
        <v>179.54225090973321</v>
      </c>
      <c r="O125" s="26">
        <v>284.2216381126774</v>
      </c>
      <c r="P125" s="26">
        <v>240.6963417466377</v>
      </c>
      <c r="Q125" s="26">
        <v>456.32091456505714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25">
      <c r="A126" s="27" t="s">
        <v>493</v>
      </c>
      <c r="B126" s="24"/>
      <c r="C126" s="24"/>
      <c r="D126" s="24">
        <v>81.843527176439309</v>
      </c>
      <c r="E126" s="24">
        <v>107.19603634758404</v>
      </c>
      <c r="F126" s="24">
        <v>119.82305081315496</v>
      </c>
      <c r="G126" s="24">
        <v>239.6</v>
      </c>
      <c r="H126" s="24">
        <v>277.33135630712246</v>
      </c>
      <c r="I126" s="24">
        <v>297.34942660447763</v>
      </c>
      <c r="J126" s="24">
        <v>301.34827660648455</v>
      </c>
      <c r="K126" s="24">
        <v>279.80456795318077</v>
      </c>
      <c r="L126" s="24">
        <v>214.18957514332442</v>
      </c>
      <c r="M126" s="24">
        <v>234.36949855402622</v>
      </c>
      <c r="N126" s="24">
        <v>258.5239392802747</v>
      </c>
      <c r="O126" s="24">
        <v>311.81753057621427</v>
      </c>
      <c r="P126" s="24">
        <v>317.96797678463207</v>
      </c>
      <c r="Q126" s="24">
        <v>356.05315659057408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25">
      <c r="A127" s="27" t="s">
        <v>497</v>
      </c>
      <c r="B127" s="26">
        <v>22.24042</v>
      </c>
      <c r="C127" s="26">
        <v>21.721737037037038</v>
      </c>
      <c r="D127" s="26">
        <v>20.62805925925926</v>
      </c>
      <c r="E127" s="26">
        <v>23.689888888888888</v>
      </c>
      <c r="F127" s="26">
        <v>19.545111111111108</v>
      </c>
      <c r="G127" s="26">
        <v>14.746196296296295</v>
      </c>
      <c r="H127" s="26">
        <v>26.707685222222217</v>
      </c>
      <c r="I127" s="26">
        <v>25.187214844444444</v>
      </c>
      <c r="J127" s="26">
        <v>9.6021939481481482</v>
      </c>
      <c r="K127" s="26">
        <v>25.415336007407408</v>
      </c>
      <c r="L127" s="26">
        <v>33.445494135514807</v>
      </c>
      <c r="M127" s="26">
        <v>24.725164141698475</v>
      </c>
      <c r="N127" s="26">
        <v>26.164486216466667</v>
      </c>
      <c r="O127" s="26">
        <v>25.819743451114558</v>
      </c>
      <c r="P127" s="26">
        <v>25.536926648245672</v>
      </c>
      <c r="Q127" s="26">
        <v>30.459697545767696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25">
      <c r="A128" s="27" t="s">
        <v>501</v>
      </c>
      <c r="B128" s="24">
        <v>5375.4084470675298</v>
      </c>
      <c r="C128" s="24">
        <v>6328.7430300312517</v>
      </c>
      <c r="D128" s="24">
        <v>7703.1922007638013</v>
      </c>
      <c r="E128" s="24">
        <v>8768.2076118350669</v>
      </c>
      <c r="F128" s="24">
        <v>7450.8616799349456</v>
      </c>
      <c r="G128" s="24">
        <v>7270.3654234070045</v>
      </c>
      <c r="H128" s="24">
        <v>8114.9121674746402</v>
      </c>
      <c r="I128" s="24">
        <v>7386.8992821748161</v>
      </c>
      <c r="J128" s="24">
        <v>8737.5919428810903</v>
      </c>
      <c r="K128" s="24">
        <v>9744.7000000000007</v>
      </c>
      <c r="L128" s="24">
        <v>7649.2878915062292</v>
      </c>
      <c r="M128" s="24">
        <v>8202.5214764532666</v>
      </c>
      <c r="N128" s="24">
        <v>8813.3401510354415</v>
      </c>
      <c r="O128" s="24">
        <v>8001.4555887119213</v>
      </c>
      <c r="P128" s="24">
        <v>7675.5430669487414</v>
      </c>
      <c r="Q128" s="24">
        <v>8637.5485651002946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25">
      <c r="A129" s="27" t="s">
        <v>503</v>
      </c>
      <c r="B129" s="26">
        <v>402.92465681385602</v>
      </c>
      <c r="C129" s="26">
        <v>500.72161592439164</v>
      </c>
      <c r="D129" s="26">
        <v>602.19266244865003</v>
      </c>
      <c r="E129" s="26">
        <v>894.86763304916497</v>
      </c>
      <c r="F129" s="26">
        <v>763.06367781796598</v>
      </c>
      <c r="G129" s="26">
        <v>827.84141838002006</v>
      </c>
      <c r="H129" s="26">
        <v>1004.1511983141741</v>
      </c>
      <c r="I129" s="26">
        <v>1038.691228137722</v>
      </c>
      <c r="J129" s="26">
        <v>1420.8327817687</v>
      </c>
      <c r="K129" s="26">
        <v>1372.3084877861659</v>
      </c>
      <c r="L129" s="26">
        <v>801.96549633667507</v>
      </c>
      <c r="M129" s="26">
        <v>520.48355618862604</v>
      </c>
      <c r="N129" s="26">
        <v>637.55906089804603</v>
      </c>
      <c r="O129" s="26">
        <v>337.91693633838901</v>
      </c>
      <c r="P129" s="26">
        <v>1244.7032830922979</v>
      </c>
      <c r="Q129" s="26">
        <v>677.55342932673534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25">
      <c r="A130" s="27" t="s">
        <v>504</v>
      </c>
      <c r="B130" s="24">
        <v>172.2267648774081</v>
      </c>
      <c r="C130" s="24">
        <v>121.12926273851224</v>
      </c>
      <c r="D130" s="24">
        <v>204.40917092422842</v>
      </c>
      <c r="E130" s="24">
        <v>307.92475754231486</v>
      </c>
      <c r="F130" s="24">
        <v>433.15445092638146</v>
      </c>
      <c r="G130" s="24">
        <v>238.65164180179599</v>
      </c>
      <c r="H130" s="24">
        <v>394.62045355692351</v>
      </c>
      <c r="I130" s="24">
        <v>550.0538938507043</v>
      </c>
      <c r="J130" s="24">
        <v>1150.3</v>
      </c>
      <c r="K130" s="24">
        <v>1279.5811968349742</v>
      </c>
      <c r="L130" s="24">
        <v>1722.8895831016123</v>
      </c>
      <c r="M130" s="24">
        <v>2185.725147852082</v>
      </c>
      <c r="N130" s="24">
        <v>2047.6486132151058</v>
      </c>
      <c r="O130" s="24">
        <v>2313.9285166083241</v>
      </c>
      <c r="P130" s="24">
        <v>2290.4431088314495</v>
      </c>
      <c r="Q130" s="24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25">
      <c r="A131" s="27" t="s">
        <v>507</v>
      </c>
      <c r="B131" s="26">
        <v>670.03095859705468</v>
      </c>
      <c r="C131" s="26">
        <v>946.79180789520478</v>
      </c>
      <c r="D131" s="26">
        <v>999.03421980871224</v>
      </c>
      <c r="E131" s="26">
        <v>1131.0516444512934</v>
      </c>
      <c r="F131" s="26">
        <v>1154</v>
      </c>
      <c r="G131" s="26">
        <v>1152.3473881522357</v>
      </c>
      <c r="H131" s="26">
        <v>811.5626135143491</v>
      </c>
      <c r="I131" s="26">
        <v>1610.7168948744802</v>
      </c>
      <c r="J131" s="26">
        <v>1539.6094706347581</v>
      </c>
      <c r="K131" s="26">
        <v>1714.3385202281952</v>
      </c>
      <c r="L131" s="26">
        <v>1404.3770450916534</v>
      </c>
      <c r="M131" s="26">
        <v>1064.3983542591702</v>
      </c>
      <c r="N131" s="26">
        <v>1437.0604995392139</v>
      </c>
      <c r="O131" s="26">
        <v>1419.3949794652394</v>
      </c>
      <c r="P131" s="26">
        <v>1302.6238834310648</v>
      </c>
      <c r="Q131" s="26">
        <v>1345.2962337169786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25">
      <c r="A132" s="27" t="s">
        <v>509</v>
      </c>
      <c r="B132" s="24"/>
      <c r="C132" s="24"/>
      <c r="D132" s="24"/>
      <c r="E132" s="24">
        <v>9.8000000000000007</v>
      </c>
      <c r="F132" s="24">
        <v>11.708834562158804</v>
      </c>
      <c r="G132" s="24">
        <v>12.921017343570439</v>
      </c>
      <c r="H132" s="24">
        <v>15.017694070128387</v>
      </c>
      <c r="I132" s="24">
        <v>-1.8775060597004041</v>
      </c>
      <c r="J132" s="24">
        <v>10.31592192514092</v>
      </c>
      <c r="K132" s="24">
        <v>12.971950653310111</v>
      </c>
      <c r="L132" s="24">
        <v>12.18850278226458</v>
      </c>
      <c r="M132" s="24">
        <v>8.7813895925710543</v>
      </c>
      <c r="N132" s="24">
        <v>21.296717501276579</v>
      </c>
      <c r="O132" s="24">
        <v>31.312527524085933</v>
      </c>
      <c r="P132" s="24"/>
      <c r="Q132" s="24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25">
      <c r="A133" s="27" t="s">
        <v>516</v>
      </c>
      <c r="B133" s="26">
        <v>1532.756319586905</v>
      </c>
      <c r="C133" s="26">
        <v>1787.3523045110419</v>
      </c>
      <c r="D133" s="26">
        <v>2087.8956570740115</v>
      </c>
      <c r="E133" s="26">
        <v>3243.185396075733</v>
      </c>
      <c r="F133" s="26">
        <v>3422.7262907080462</v>
      </c>
      <c r="G133" s="26">
        <v>4086.2350699349308</v>
      </c>
      <c r="H133" s="26">
        <v>4726.0144434519061</v>
      </c>
      <c r="I133" s="26">
        <v>5368.4122025278484</v>
      </c>
      <c r="J133" s="26">
        <v>6256.7031575339261</v>
      </c>
      <c r="K133" s="26">
        <v>6537.1456776321356</v>
      </c>
      <c r="L133" s="26">
        <v>7564.0521762738217</v>
      </c>
      <c r="M133" s="26">
        <v>7445.1440706521589</v>
      </c>
      <c r="N133" s="26">
        <v>8079.7781868513157</v>
      </c>
      <c r="O133" s="26">
        <v>8982.2745957313728</v>
      </c>
      <c r="P133" s="26">
        <v>8829.6039352607459</v>
      </c>
      <c r="Q133" s="26">
        <v>8662.9545561409577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25">
      <c r="A134" s="27" t="s">
        <v>517</v>
      </c>
      <c r="B134" s="24">
        <v>110.32402234636872</v>
      </c>
      <c r="C134" s="24">
        <v>80.938547486033514</v>
      </c>
      <c r="D134" s="24">
        <v>5.2625698324022885</v>
      </c>
      <c r="E134" s="24">
        <v>2.8212290502793791</v>
      </c>
      <c r="F134" s="24">
        <v>447.72458100558651</v>
      </c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25">
      <c r="A135" s="27" t="s">
        <v>529</v>
      </c>
      <c r="B135" s="26">
        <v>-12531.054710269216</v>
      </c>
      <c r="C135" s="26">
        <v>-15814.228332661389</v>
      </c>
      <c r="D135" s="26">
        <v>-19265.56245804745</v>
      </c>
      <c r="E135" s="26">
        <v>-15253.208347049122</v>
      </c>
      <c r="F135" s="26">
        <v>-11082.802702890333</v>
      </c>
      <c r="G135" s="26">
        <v>-11889.133527128428</v>
      </c>
      <c r="H135" s="26">
        <v>-11914.538187540573</v>
      </c>
      <c r="I135" s="26">
        <v>-11388.753996302754</v>
      </c>
      <c r="J135" s="26">
        <v>-17672.277591222424</v>
      </c>
      <c r="K135" s="26">
        <v>-14831.513864807433</v>
      </c>
      <c r="L135" s="26">
        <v>-9793.3104280007265</v>
      </c>
      <c r="M135" s="26">
        <v>-5312.8699398057961</v>
      </c>
      <c r="N135" s="26">
        <v>-5701.3058491350466</v>
      </c>
      <c r="O135" s="26">
        <v>-7745.212909111734</v>
      </c>
      <c r="P135" s="26">
        <v>-7932.6293997835601</v>
      </c>
      <c r="Q135" s="26">
        <v>-15423.522764943684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25">
      <c r="A136" s="27" t="s">
        <v>530</v>
      </c>
      <c r="B136" s="24">
        <v>417.07093833345687</v>
      </c>
      <c r="C136" s="24">
        <v>428.13005413445137</v>
      </c>
      <c r="D136" s="24">
        <v>570.02396433409592</v>
      </c>
      <c r="E136" s="24">
        <v>677</v>
      </c>
      <c r="F136" s="24">
        <v>670.8790591029973</v>
      </c>
      <c r="G136" s="24">
        <v>628.48529102984185</v>
      </c>
      <c r="H136" s="24">
        <v>697.90859195001622</v>
      </c>
      <c r="I136" s="24">
        <v>333.33245950126604</v>
      </c>
      <c r="J136" s="24">
        <v>407.03000008982531</v>
      </c>
      <c r="K136" s="24">
        <v>312.65880551658074</v>
      </c>
      <c r="L136" s="24">
        <v>301.1840389792016</v>
      </c>
      <c r="M136" s="24">
        <v>330.89065055518785</v>
      </c>
      <c r="N136" s="24"/>
      <c r="O136" s="24"/>
      <c r="P136" s="24"/>
      <c r="Q136" s="24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25">
      <c r="A137" s="27" t="s">
        <v>536</v>
      </c>
      <c r="B137" s="26">
        <v>207.21415859449351</v>
      </c>
      <c r="C137" s="26">
        <v>389.46582741900647</v>
      </c>
      <c r="D137" s="26">
        <v>389.17278118301817</v>
      </c>
      <c r="E137" s="26">
        <v>661.81505906359689</v>
      </c>
      <c r="F137" s="26">
        <v>273.45744306342669</v>
      </c>
      <c r="G137" s="26">
        <v>37.793246007014403</v>
      </c>
      <c r="H137" s="26">
        <v>-180.93828315311154</v>
      </c>
      <c r="I137" s="26">
        <v>-366.41253291185114</v>
      </c>
      <c r="J137" s="26">
        <v>-361.86728145131696</v>
      </c>
      <c r="K137" s="26">
        <v>-303.66778729465182</v>
      </c>
      <c r="L137" s="26">
        <v>-133.69810345068987</v>
      </c>
      <c r="M137" s="26">
        <v>-168.1277557515418</v>
      </c>
      <c r="N137" s="26">
        <v>-281.67283875957474</v>
      </c>
      <c r="O137" s="26">
        <v>-199.44307512500347</v>
      </c>
      <c r="P137" s="26">
        <v>-383.02276546438452</v>
      </c>
      <c r="Q137" s="26">
        <v>-565.75455841718451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25">
      <c r="A138" s="27" t="s">
        <v>537</v>
      </c>
      <c r="B138" s="24">
        <v>857.4</v>
      </c>
      <c r="C138" s="24">
        <v>1003.3</v>
      </c>
      <c r="D138" s="24">
        <v>994.6</v>
      </c>
      <c r="E138" s="24">
        <v>1135.2</v>
      </c>
      <c r="F138" s="24">
        <v>1118.4000000000001</v>
      </c>
      <c r="G138" s="24">
        <v>1160.5999999999999</v>
      </c>
      <c r="H138" s="24">
        <v>1229.5999999999999</v>
      </c>
      <c r="I138" s="24">
        <v>1309.8</v>
      </c>
      <c r="J138" s="24">
        <v>1369</v>
      </c>
      <c r="K138" s="24">
        <v>1449.9</v>
      </c>
      <c r="L138" s="24">
        <v>1514.5</v>
      </c>
      <c r="M138" s="24">
        <v>1612.1</v>
      </c>
      <c r="N138" s="24">
        <v>1567.1</v>
      </c>
      <c r="O138" s="24">
        <v>1611.3</v>
      </c>
      <c r="P138" s="24">
        <v>1757.9</v>
      </c>
      <c r="Q138" s="24">
        <v>1920.4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25">
      <c r="A139" s="27" t="s">
        <v>539</v>
      </c>
      <c r="B139" s="26">
        <v>181.75908963948223</v>
      </c>
      <c r="C139" s="26">
        <v>163.5084420239524</v>
      </c>
      <c r="D139" s="26">
        <v>185.50928731608965</v>
      </c>
      <c r="E139" s="26">
        <v>231.27127896364601</v>
      </c>
      <c r="F139" s="26">
        <v>151.46076144103677</v>
      </c>
      <c r="G139" s="26">
        <v>448.8249297845249</v>
      </c>
      <c r="H139" s="26">
        <v>343.5</v>
      </c>
      <c r="I139" s="26">
        <v>328.6610847062002</v>
      </c>
      <c r="J139" s="26">
        <v>295.56005501974795</v>
      </c>
      <c r="K139" s="26">
        <v>349.43582517260143</v>
      </c>
      <c r="L139" s="26">
        <v>296.97526385068994</v>
      </c>
      <c r="M139" s="26">
        <v>278.26724183580853</v>
      </c>
      <c r="N139" s="26">
        <v>412.4708102850721</v>
      </c>
      <c r="O139" s="26">
        <v>486.25982921716405</v>
      </c>
      <c r="P139" s="26">
        <v>628.80777406821426</v>
      </c>
      <c r="Q139" s="26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25">
      <c r="A140" s="27" t="s">
        <v>542</v>
      </c>
      <c r="B140" s="24">
        <v>15152.483342262933</v>
      </c>
      <c r="C140" s="24">
        <v>17797.685792385073</v>
      </c>
      <c r="D140" s="24">
        <v>18548.157037838035</v>
      </c>
      <c r="E140" s="24">
        <v>20392.034760034938</v>
      </c>
      <c r="F140" s="24">
        <v>19364.462734450048</v>
      </c>
      <c r="G140" s="24">
        <v>20705.047816612092</v>
      </c>
      <c r="H140" s="24">
        <v>21806.609824492341</v>
      </c>
      <c r="I140" s="24">
        <v>21810.105944471521</v>
      </c>
      <c r="J140" s="24">
        <v>21804.48354955309</v>
      </c>
      <c r="K140" s="24">
        <v>21929</v>
      </c>
      <c r="L140" s="24">
        <v>20168.785597080958</v>
      </c>
      <c r="M140" s="24">
        <v>19889.168323637903</v>
      </c>
      <c r="N140" s="24">
        <v>21995.5720709856</v>
      </c>
      <c r="O140" s="24">
        <v>24134.095978675203</v>
      </c>
      <c r="P140" s="24">
        <v>26369.298008220121</v>
      </c>
      <c r="Q140" s="24">
        <v>21022.318627724071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25">
      <c r="A141" s="27" t="s">
        <v>544</v>
      </c>
      <c r="B141" s="26">
        <v>1043.7528713962022</v>
      </c>
      <c r="C141" s="26">
        <v>1225.4312151275972</v>
      </c>
      <c r="D141" s="26">
        <v>1371.8784171853081</v>
      </c>
      <c r="E141" s="26">
        <v>1446.4055924251261</v>
      </c>
      <c r="F141" s="26">
        <v>1593.8135995487498</v>
      </c>
      <c r="G141" s="26">
        <v>1789.8198766308899</v>
      </c>
      <c r="H141" s="26">
        <v>2065.9499688659421</v>
      </c>
      <c r="I141" s="26">
        <v>2082.19055121985</v>
      </c>
      <c r="J141" s="26">
        <v>2055.5671508490927</v>
      </c>
      <c r="K141" s="26">
        <v>2104.0867937323087</v>
      </c>
      <c r="L141" s="26">
        <v>1755.9561184019599</v>
      </c>
      <c r="M141" s="26">
        <v>1746.0651714779242</v>
      </c>
      <c r="N141" s="26">
        <v>1939.4598990350912</v>
      </c>
      <c r="O141" s="26">
        <v>2127.3838991178741</v>
      </c>
      <c r="P141" s="26">
        <v>1975.6313847851929</v>
      </c>
      <c r="Q141" s="26">
        <v>1626.5116771626999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25">
      <c r="A142" s="27" t="s">
        <v>545</v>
      </c>
      <c r="B142" s="24">
        <v>-2631.8889794756815</v>
      </c>
      <c r="C142" s="24">
        <v>-2979.730475440384</v>
      </c>
      <c r="D142" s="24">
        <v>-3607.3353642848815</v>
      </c>
      <c r="E142" s="24">
        <v>-3576.471839326889</v>
      </c>
      <c r="F142" s="24">
        <v>-4582.9481119456104</v>
      </c>
      <c r="G142" s="24">
        <v>-5061.1427842822704</v>
      </c>
      <c r="H142" s="24">
        <v>-5730.7494365941857</v>
      </c>
      <c r="I142" s="24">
        <v>-6758.7</v>
      </c>
      <c r="J142" s="24">
        <v>-7915.0609590674831</v>
      </c>
      <c r="K142" s="24">
        <v>-7694.487189958033</v>
      </c>
      <c r="L142" s="24">
        <v>-6860.0197142214329</v>
      </c>
      <c r="M142" s="24">
        <v>-6984.2130773055133</v>
      </c>
      <c r="N142" s="24">
        <v>-6790.3218714985414</v>
      </c>
      <c r="O142" s="24">
        <v>-6674.8352706477335</v>
      </c>
      <c r="P142" s="24">
        <v>-6694.1639528454152</v>
      </c>
      <c r="Q142" s="24">
        <v>-7156.2401739218958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25">
      <c r="A143" s="27" t="s">
        <v>548</v>
      </c>
      <c r="B143" s="26">
        <v>-2257.4772431729516</v>
      </c>
      <c r="C143" s="26">
        <v>-2788.0364109232769</v>
      </c>
      <c r="D143" s="26">
        <v>-3669.7009102730817</v>
      </c>
      <c r="E143" s="26">
        <v>-5180.7542262678808</v>
      </c>
      <c r="F143" s="26">
        <v>-5315.9947984395312</v>
      </c>
      <c r="G143" s="26">
        <v>-5703.5110533159941</v>
      </c>
      <c r="H143" s="26">
        <v>-7214.5643693107932</v>
      </c>
      <c r="I143" s="26">
        <v>-8086.6059817945388</v>
      </c>
      <c r="J143" s="26">
        <v>-9104.4187256176847</v>
      </c>
      <c r="K143" s="26">
        <v>-10300.832249674902</v>
      </c>
      <c r="L143" s="26">
        <v>-10990.897269180754</v>
      </c>
      <c r="M143" s="26">
        <v>-10312.093628088427</v>
      </c>
      <c r="N143" s="26">
        <v>-9815.3446033810142</v>
      </c>
      <c r="O143" s="26">
        <v>-9957.6671001300383</v>
      </c>
      <c r="P143" s="26">
        <v>-9133.9401820546173</v>
      </c>
      <c r="Q143" s="26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25">
      <c r="A144" s="27" t="s">
        <v>550</v>
      </c>
      <c r="B144" s="24">
        <v>9079</v>
      </c>
      <c r="C144" s="24">
        <v>10941</v>
      </c>
      <c r="D144" s="24">
        <v>11084</v>
      </c>
      <c r="E144" s="24">
        <v>11136</v>
      </c>
      <c r="F144" s="24">
        <v>12459</v>
      </c>
      <c r="G144" s="24">
        <v>13793</v>
      </c>
      <c r="H144" s="24">
        <v>16603</v>
      </c>
      <c r="I144" s="24">
        <v>18571</v>
      </c>
      <c r="J144" s="24">
        <v>18671</v>
      </c>
      <c r="K144" s="24">
        <v>21198</v>
      </c>
      <c r="L144" s="24">
        <v>22214</v>
      </c>
      <c r="M144" s="24">
        <v>22841</v>
      </c>
      <c r="N144" s="24">
        <v>23987</v>
      </c>
      <c r="O144" s="24">
        <v>24229</v>
      </c>
      <c r="P144" s="24">
        <v>24829</v>
      </c>
      <c r="Q144" s="24">
        <v>29132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25">
      <c r="A145" s="27" t="s">
        <v>552</v>
      </c>
      <c r="B145" s="26">
        <v>21.4</v>
      </c>
      <c r="C145" s="26">
        <v>20.819358153499998</v>
      </c>
      <c r="D145" s="26">
        <v>23.242811691228599</v>
      </c>
      <c r="E145" s="26">
        <v>24.805369496955699</v>
      </c>
      <c r="F145" s="26">
        <v>22.5568679446773</v>
      </c>
      <c r="G145" s="26">
        <v>26.540196318720799</v>
      </c>
      <c r="H145" s="26">
        <v>26.375632412023499</v>
      </c>
      <c r="I145" s="26">
        <v>26.266807199246202</v>
      </c>
      <c r="J145" s="26">
        <v>25.9530168649055</v>
      </c>
      <c r="K145" s="26">
        <v>25.714089537848903</v>
      </c>
      <c r="L145" s="26">
        <v>18.308724328924903</v>
      </c>
      <c r="M145" s="26">
        <v>20.8137481385181</v>
      </c>
      <c r="N145" s="26">
        <v>15.810052148897501</v>
      </c>
      <c r="O145" s="26"/>
      <c r="P145" s="26"/>
      <c r="Q145" s="26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25">
      <c r="A146" s="27" t="s">
        <v>557</v>
      </c>
      <c r="B146" s="24">
        <v>241.7</v>
      </c>
      <c r="C146" s="24">
        <v>280.10000000000002</v>
      </c>
      <c r="D146" s="24">
        <v>635.9</v>
      </c>
      <c r="E146" s="24">
        <v>532.29999999999995</v>
      </c>
      <c r="F146" s="24">
        <v>126.3</v>
      </c>
      <c r="G146" s="24">
        <v>137.69999999999999</v>
      </c>
      <c r="H146" s="24">
        <v>170.7</v>
      </c>
      <c r="I146" s="24">
        <v>83.8</v>
      </c>
      <c r="J146" s="24">
        <v>56</v>
      </c>
      <c r="K146" s="24">
        <v>122.2</v>
      </c>
      <c r="L146" s="24">
        <v>-106</v>
      </c>
      <c r="M146" s="24">
        <v>-104.0575</v>
      </c>
      <c r="N146" s="24">
        <v>-124.37949999999999</v>
      </c>
      <c r="O146" s="24">
        <v>-70.208800000000011</v>
      </c>
      <c r="P146" s="24">
        <v>-31.333206000000001</v>
      </c>
      <c r="Q146" s="24">
        <v>131.20565078999994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25">
      <c r="A147" s="27" t="s">
        <v>560</v>
      </c>
      <c r="B147" s="26">
        <v>258.09504978443709</v>
      </c>
      <c r="C147" s="26">
        <v>196.78150368985385</v>
      </c>
      <c r="D147" s="26">
        <v>248.66177648050058</v>
      </c>
      <c r="E147" s="26">
        <v>159.90236254147661</v>
      </c>
      <c r="F147" s="26">
        <v>172.67045512209438</v>
      </c>
      <c r="G147" s="26">
        <v>187.848066675609</v>
      </c>
      <c r="H147" s="26">
        <v>241.91591907615907</v>
      </c>
      <c r="I147" s="26">
        <v>119.85210024009865</v>
      </c>
      <c r="J147" s="26">
        <v>135.28177886378478</v>
      </c>
      <c r="K147" s="26">
        <v>114.62712785266724</v>
      </c>
      <c r="L147" s="26">
        <v>108.46973071671694</v>
      </c>
      <c r="M147" s="26">
        <v>232.57105296927364</v>
      </c>
      <c r="N147" s="26">
        <v>203.74063703032201</v>
      </c>
      <c r="O147" s="26">
        <v>314.05402853000322</v>
      </c>
      <c r="P147" s="26"/>
      <c r="Q147" s="26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25">
      <c r="A148" s="27" t="s">
        <v>563</v>
      </c>
      <c r="B148" s="24">
        <v>223.8</v>
      </c>
      <c r="C148" s="24">
        <v>426</v>
      </c>
      <c r="D148" s="24">
        <v>373.286</v>
      </c>
      <c r="E148" s="24">
        <v>414.23</v>
      </c>
      <c r="F148" s="24">
        <v>518.9</v>
      </c>
      <c r="G148" s="24">
        <v>557.48500000000001</v>
      </c>
      <c r="H148" s="24">
        <v>713.57</v>
      </c>
      <c r="I148" s="24">
        <v>758.7</v>
      </c>
      <c r="J148" s="24">
        <v>719.88</v>
      </c>
      <c r="K148" s="24">
        <v>606.24</v>
      </c>
      <c r="L148" s="24">
        <v>672.24040000000002</v>
      </c>
      <c r="M148" s="24">
        <v>775.45839999999998</v>
      </c>
      <c r="N148" s="24">
        <v>822.67359999999996</v>
      </c>
      <c r="O148" s="24">
        <v>801.46996580262589</v>
      </c>
      <c r="P148" s="24">
        <v>794.59028249380003</v>
      </c>
      <c r="Q148" s="24">
        <v>694.31498889973705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25">
      <c r="A149" s="27" t="s">
        <v>564</v>
      </c>
      <c r="B149" s="26">
        <v>1771.9373910107374</v>
      </c>
      <c r="C149" s="26">
        <v>2185.1999325066536</v>
      </c>
      <c r="D149" s="26">
        <v>2507.6707305808955</v>
      </c>
      <c r="E149" s="26">
        <v>2942.931586654227</v>
      </c>
      <c r="F149" s="26">
        <v>2887.41913795653</v>
      </c>
      <c r="G149" s="26">
        <v>3026.0374977074812</v>
      </c>
      <c r="H149" s="26">
        <v>3200.7187661764697</v>
      </c>
      <c r="I149" s="26">
        <v>3306.5322958791676</v>
      </c>
      <c r="J149" s="26">
        <v>3345.9206141497439</v>
      </c>
      <c r="K149" s="26">
        <v>4371.7512166243669</v>
      </c>
      <c r="L149" s="26">
        <v>3331.1816415362682</v>
      </c>
      <c r="M149" s="26">
        <v>3966.55902545458</v>
      </c>
      <c r="N149" s="26">
        <v>3589.0868993067711</v>
      </c>
      <c r="O149" s="26">
        <v>3555.7751568751346</v>
      </c>
      <c r="P149" s="26">
        <v>3718.4466562539983</v>
      </c>
      <c r="Q149" s="26">
        <v>4016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25">
      <c r="A150" s="27" t="s">
        <v>566</v>
      </c>
      <c r="B150" s="24">
        <v>11634.4</v>
      </c>
      <c r="C150" s="24">
        <v>13243.622127088929</v>
      </c>
      <c r="D150" s="24">
        <v>14445.677106308262</v>
      </c>
      <c r="E150" s="24">
        <v>15719.088221617121</v>
      </c>
      <c r="F150" s="24">
        <v>16569.715067999612</v>
      </c>
      <c r="G150" s="24">
        <v>17595.812423901138</v>
      </c>
      <c r="H150" s="24">
        <v>18567.027444371128</v>
      </c>
      <c r="I150" s="24">
        <v>19499.66264294822</v>
      </c>
      <c r="J150" s="24">
        <v>21073.394631196319</v>
      </c>
      <c r="K150" s="24">
        <v>22782.412030031039</v>
      </c>
      <c r="L150" s="24">
        <v>23263.098452478698</v>
      </c>
      <c r="M150" s="24">
        <v>24727.542796584541</v>
      </c>
      <c r="N150" s="24">
        <v>26152.507108530739</v>
      </c>
      <c r="O150" s="24">
        <v>26818.39434010382</v>
      </c>
      <c r="P150" s="24">
        <v>27949.100597219833</v>
      </c>
      <c r="Q150" s="24">
        <v>27381.45134492288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25">
      <c r="A151" s="27" t="s">
        <v>568</v>
      </c>
      <c r="B151" s="26">
        <v>216</v>
      </c>
      <c r="C151" s="26">
        <v>712</v>
      </c>
      <c r="D151" s="26">
        <v>1066</v>
      </c>
      <c r="E151" s="26">
        <v>1403</v>
      </c>
      <c r="F151" s="26">
        <v>-1389</v>
      </c>
      <c r="G151" s="26">
        <v>-118</v>
      </c>
      <c r="H151" s="26">
        <v>1116</v>
      </c>
      <c r="I151" s="26">
        <v>-200</v>
      </c>
      <c r="J151" s="26">
        <v>-539</v>
      </c>
      <c r="K151" s="26">
        <v>-549</v>
      </c>
      <c r="L151" s="26">
        <v>-967</v>
      </c>
      <c r="M151" s="26">
        <v>-1579</v>
      </c>
      <c r="N151" s="26">
        <v>-150</v>
      </c>
      <c r="O151" s="26">
        <v>-1677</v>
      </c>
      <c r="P151" s="26">
        <v>-2049</v>
      </c>
      <c r="Q151" s="26">
        <v>-1861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25">
      <c r="A152" s="27" t="s">
        <v>569</v>
      </c>
      <c r="B152" s="24">
        <v>866.98018692117341</v>
      </c>
      <c r="C152" s="24">
        <v>1104.5168029363113</v>
      </c>
      <c r="D152" s="24">
        <v>1835.5328472037843</v>
      </c>
      <c r="E152" s="24">
        <v>1985.2832037619148</v>
      </c>
      <c r="F152" s="24">
        <v>1032.4171300936009</v>
      </c>
      <c r="G152" s="24">
        <v>750.8931341991306</v>
      </c>
      <c r="H152" s="24">
        <v>1332.6156511498891</v>
      </c>
      <c r="I152" s="24">
        <v>2056.3919380738253</v>
      </c>
      <c r="J152" s="24">
        <v>2773.613382045764</v>
      </c>
      <c r="K152" s="24">
        <v>3552.9558184442358</v>
      </c>
      <c r="L152" s="24">
        <v>3454.6287931301008</v>
      </c>
      <c r="M152" s="24">
        <v>3664.4154069493457</v>
      </c>
      <c r="N152" s="24">
        <v>4719.8748014675548</v>
      </c>
      <c r="O152" s="24">
        <v>4897.9911374542207</v>
      </c>
      <c r="P152" s="24">
        <v>4908.3404510010896</v>
      </c>
      <c r="Q152" s="24">
        <v>4848.275492501627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25">
      <c r="A153" s="27" t="s">
        <v>570</v>
      </c>
      <c r="B153" s="26"/>
      <c r="C153" s="26"/>
      <c r="D153" s="26"/>
      <c r="E153" s="26"/>
      <c r="F153" s="26"/>
      <c r="G153" s="26"/>
      <c r="H153" s="26">
        <v>-12650.661325085606</v>
      </c>
      <c r="I153" s="26">
        <v>-14057.692307692309</v>
      </c>
      <c r="J153" s="26">
        <v>-14732.417582417582</v>
      </c>
      <c r="K153" s="26">
        <v>-17514.010989010989</v>
      </c>
      <c r="L153" s="26">
        <v>-15703.571428571428</v>
      </c>
      <c r="M153" s="26">
        <v>-16169.23076923077</v>
      </c>
      <c r="N153" s="26">
        <v>-16166.758241758242</v>
      </c>
      <c r="O153" s="26">
        <v>-16352.472527472526</v>
      </c>
      <c r="P153" s="26">
        <v>-16606.86813186813</v>
      </c>
      <c r="Q153" s="26">
        <v>-12433.516483516483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25">
      <c r="A154" s="27" t="s">
        <v>577</v>
      </c>
      <c r="B154" s="24">
        <v>4446.8999999999996</v>
      </c>
      <c r="C154" s="24">
        <v>6106.4901229290908</v>
      </c>
      <c r="D154" s="24">
        <v>6599.9783301617772</v>
      </c>
      <c r="E154" s="24">
        <v>8099.6774906767696</v>
      </c>
      <c r="F154" s="24">
        <v>5262.7404720832828</v>
      </c>
      <c r="G154" s="24">
        <v>4180.8808073090804</v>
      </c>
      <c r="H154" s="24">
        <v>3896.8476757192134</v>
      </c>
      <c r="I154" s="24">
        <v>3481.8254269024169</v>
      </c>
      <c r="J154" s="24">
        <v>2725.4027916840755</v>
      </c>
      <c r="K154" s="24">
        <v>1256.2872574236758</v>
      </c>
      <c r="L154" s="24">
        <v>1893.5536924382104</v>
      </c>
      <c r="M154" s="24">
        <v>1486.4137379730705</v>
      </c>
      <c r="N154" s="24">
        <v>1689.8415783742823</v>
      </c>
      <c r="O154" s="24">
        <v>1462.1079939103083</v>
      </c>
      <c r="P154" s="24">
        <v>1650.2815140920948</v>
      </c>
      <c r="Q154" s="24">
        <v>2294.4799379962524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25">
      <c r="A155" s="27" t="s">
        <v>579</v>
      </c>
      <c r="B155" s="26">
        <v>-1644.5</v>
      </c>
      <c r="C155" s="26">
        <v>-2620.66</v>
      </c>
      <c r="D155" s="26">
        <v>-5707.61</v>
      </c>
      <c r="E155" s="26">
        <v>-6787.99</v>
      </c>
      <c r="F155" s="26">
        <v>-5507.18</v>
      </c>
      <c r="G155" s="26">
        <v>-6318.04</v>
      </c>
      <c r="H155" s="26">
        <v>-5724.68</v>
      </c>
      <c r="I155" s="26">
        <v>-6133.22</v>
      </c>
      <c r="J155" s="26">
        <v>-9274.36</v>
      </c>
      <c r="K155" s="26">
        <v>-8177.99</v>
      </c>
      <c r="L155" s="26">
        <v>-5719.97</v>
      </c>
      <c r="M155" s="26">
        <v>-6290.8</v>
      </c>
      <c r="N155" s="26">
        <v>-9002.84</v>
      </c>
      <c r="O155" s="26">
        <v>-8904.2800000000007</v>
      </c>
      <c r="P155" s="26">
        <v>-10180.219999999999</v>
      </c>
      <c r="Q155" s="26">
        <v>-5611.4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25">
      <c r="A156" s="27" t="s">
        <v>580</v>
      </c>
      <c r="B156" s="24"/>
      <c r="C156" s="24"/>
      <c r="D156" s="24"/>
      <c r="E156" s="24"/>
      <c r="F156" s="24"/>
      <c r="G156" s="24">
        <v>580.79999999999995</v>
      </c>
      <c r="H156" s="24">
        <v>797.84588886796109</v>
      </c>
      <c r="I156" s="24">
        <v>632.08638173559405</v>
      </c>
      <c r="J156" s="24">
        <v>740.97291598978995</v>
      </c>
      <c r="K156" s="24">
        <v>578.03750830087597</v>
      </c>
      <c r="L156" s="24">
        <v>536.35753965972503</v>
      </c>
      <c r="M156" s="24">
        <v>524.22355229611298</v>
      </c>
      <c r="N156" s="24">
        <v>596.37179724442103</v>
      </c>
      <c r="O156" s="24">
        <v>667.53045885009499</v>
      </c>
      <c r="P156" s="24">
        <v>584.82637616171007</v>
      </c>
      <c r="Q156" s="24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25">
      <c r="A157" s="27" t="s">
        <v>588</v>
      </c>
      <c r="B157" s="26">
        <v>105.6</v>
      </c>
      <c r="C157" s="26">
        <v>97.954154645178562</v>
      </c>
      <c r="D157" s="26">
        <v>110.13374766751423</v>
      </c>
      <c r="E157" s="26">
        <v>129.22627711000567</v>
      </c>
      <c r="F157" s="26">
        <v>127.32451805249903</v>
      </c>
      <c r="G157" s="26">
        <v>147.29525280751074</v>
      </c>
      <c r="H157" s="26">
        <v>168.11651379776316</v>
      </c>
      <c r="I157" s="26">
        <v>186.56024683520346</v>
      </c>
      <c r="J157" s="26">
        <v>177.811625447057</v>
      </c>
      <c r="K157" s="26">
        <v>164.81603077759524</v>
      </c>
      <c r="L157" s="26">
        <v>142.45274039427019</v>
      </c>
      <c r="M157" s="26">
        <v>137.90170664212818</v>
      </c>
      <c r="N157" s="26">
        <v>143.93884633658425</v>
      </c>
      <c r="O157" s="26">
        <v>179.6090856883701</v>
      </c>
      <c r="P157" s="26"/>
      <c r="Q157" s="26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25">
      <c r="A158" s="27" t="s">
        <v>592</v>
      </c>
      <c r="B158" s="24">
        <v>3.44872280995471</v>
      </c>
      <c r="C158" s="24">
        <v>0.19627796719571</v>
      </c>
      <c r="D158" s="24">
        <v>1.2030246228712</v>
      </c>
      <c r="E158" s="24">
        <v>2.6482512556243503</v>
      </c>
      <c r="F158" s="24">
        <v>4.6407650638</v>
      </c>
      <c r="G158" s="24">
        <v>8.997326226251241</v>
      </c>
      <c r="H158" s="24">
        <v>12.402624082674071</v>
      </c>
      <c r="I158" s="24">
        <v>14.10317487420051</v>
      </c>
      <c r="J158" s="24">
        <v>44.503040902427102</v>
      </c>
      <c r="K158" s="24">
        <v>31.47487895378476</v>
      </c>
      <c r="L158" s="24">
        <v>24.514086371782881</v>
      </c>
      <c r="M158" s="24">
        <v>23.932435087222629</v>
      </c>
      <c r="N158" s="24">
        <v>29.308987052408717</v>
      </c>
      <c r="O158" s="24">
        <v>26.483248798944999</v>
      </c>
      <c r="P158" s="24">
        <v>30.440815377421551</v>
      </c>
      <c r="Q158" s="24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25">
      <c r="A159" s="27" t="s">
        <v>594</v>
      </c>
      <c r="B159" s="26">
        <v>-14766.4</v>
      </c>
      <c r="C159" s="26">
        <v>-16758.273300000001</v>
      </c>
      <c r="D159" s="26">
        <v>-17031.789466666665</v>
      </c>
      <c r="E159" s="26">
        <v>-23011.7192</v>
      </c>
      <c r="F159" s="26">
        <v>-27672.577333333331</v>
      </c>
      <c r="G159" s="26">
        <v>-27920.885333333332</v>
      </c>
      <c r="H159" s="26">
        <v>-29385.795333333332</v>
      </c>
      <c r="I159" s="26">
        <v>-30438.266666666666</v>
      </c>
      <c r="J159" s="26">
        <v>-35869.346666666665</v>
      </c>
      <c r="K159" s="26">
        <v>-38733.99</v>
      </c>
      <c r="L159" s="26">
        <v>-44706.947999999997</v>
      </c>
      <c r="M159" s="26">
        <v>-42319.385333333339</v>
      </c>
      <c r="N159" s="26">
        <v>-38251.243786666666</v>
      </c>
      <c r="O159" s="26">
        <v>-41066.230462146661</v>
      </c>
      <c r="P159" s="26">
        <v>-36588.671199999997</v>
      </c>
      <c r="Q159" s="26">
        <v>-39389.376794684802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25">
      <c r="A160" s="27" t="s">
        <v>596</v>
      </c>
      <c r="B160" s="24">
        <v>754.1</v>
      </c>
      <c r="C160" s="24">
        <v>837.38235483333676</v>
      </c>
      <c r="D160" s="24">
        <v>1291.2170123896537</v>
      </c>
      <c r="E160" s="24">
        <v>1691.38997740134</v>
      </c>
      <c r="F160" s="24">
        <v>1479.1616583909088</v>
      </c>
      <c r="G160" s="24">
        <v>1551.2305994651122</v>
      </c>
      <c r="H160" s="24">
        <v>1769.7091396875496</v>
      </c>
      <c r="I160" s="24">
        <v>1757.9850692235154</v>
      </c>
      <c r="J160" s="24">
        <v>1864.6110576417861</v>
      </c>
      <c r="K160" s="24">
        <v>1963.3825795453211</v>
      </c>
      <c r="L160" s="24">
        <v>1718.1145154368683</v>
      </c>
      <c r="M160" s="24">
        <v>1789.3343786275507</v>
      </c>
      <c r="N160" s="24">
        <v>1967.0733196690016</v>
      </c>
      <c r="O160" s="24">
        <v>2058.6769124382126</v>
      </c>
      <c r="P160" s="24"/>
      <c r="Q160" s="24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25">
      <c r="A161" s="27" t="s">
        <v>600</v>
      </c>
      <c r="B161" s="26"/>
      <c r="C161" s="26"/>
      <c r="D161" s="26">
        <v>3953.5</v>
      </c>
      <c r="E161" s="26">
        <v>3717.5068790893092</v>
      </c>
      <c r="F161" s="26">
        <v>4911.1173167222487</v>
      </c>
      <c r="G161" s="26">
        <v>4442.7453480791619</v>
      </c>
      <c r="H161" s="26">
        <v>4256.617381125332</v>
      </c>
      <c r="I161" s="26">
        <v>3784.5271502105065</v>
      </c>
      <c r="J161" s="26">
        <v>4202.8353594594946</v>
      </c>
      <c r="K161" s="26">
        <v>3988.3697283894276</v>
      </c>
      <c r="L161" s="26">
        <v>3702.1361245518883</v>
      </c>
      <c r="M161" s="26">
        <v>3498.8115935216388</v>
      </c>
      <c r="N161" s="26">
        <v>3983.494872562047</v>
      </c>
      <c r="O161" s="26">
        <v>4940.2840338349979</v>
      </c>
      <c r="P161" s="26">
        <v>4396.2815411142465</v>
      </c>
      <c r="Q161" s="26">
        <v>4100.6749273971564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25">
      <c r="A162" s="27" t="s">
        <v>604</v>
      </c>
      <c r="B162" s="24">
        <v>31.2234650840909</v>
      </c>
      <c r="C162" s="24">
        <v>43.999278956312857</v>
      </c>
      <c r="D162" s="24">
        <v>-28.2</v>
      </c>
      <c r="E162" s="24">
        <v>-5.5198187166268902</v>
      </c>
      <c r="F162" s="24">
        <v>7.0005591268128899</v>
      </c>
      <c r="G162" s="24">
        <v>4.7399772209279503</v>
      </c>
      <c r="H162" s="24">
        <v>6.6183972548486008</v>
      </c>
      <c r="I162" s="24">
        <v>24.743464915063523</v>
      </c>
      <c r="J162" s="24">
        <v>14.809825685197261</v>
      </c>
      <c r="K162" s="24">
        <v>2.8495539322529893</v>
      </c>
      <c r="L162" s="24">
        <v>-27.0045832169215</v>
      </c>
      <c r="M162" s="24">
        <v>-9.6975362879678411</v>
      </c>
      <c r="N162" s="24">
        <v>-15.67733678600699</v>
      </c>
      <c r="O162" s="24">
        <v>1.49553751008799</v>
      </c>
      <c r="P162" s="24">
        <v>-6.4028008912032801</v>
      </c>
      <c r="Q162" s="24">
        <v>-13.25868458913037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25">
      <c r="A163" s="27" t="s">
        <v>606</v>
      </c>
      <c r="B163" s="26">
        <v>137.22552376858724</v>
      </c>
      <c r="C163" s="26">
        <v>77.304574149128015</v>
      </c>
      <c r="D163" s="26">
        <v>103.37961878615806</v>
      </c>
      <c r="E163" s="26">
        <v>111.04222935637715</v>
      </c>
      <c r="F163" s="26">
        <v>89.991191388827559</v>
      </c>
      <c r="G163" s="26">
        <v>179.32683577398791</v>
      </c>
      <c r="H163" s="26">
        <v>250.02693550057998</v>
      </c>
      <c r="I163" s="26">
        <v>236.31753410710596</v>
      </c>
      <c r="J163" s="26">
        <v>201.93356013791379</v>
      </c>
      <c r="K163" s="26">
        <v>1277.4687023020463</v>
      </c>
      <c r="L163" s="26">
        <v>557.38631817312375</v>
      </c>
      <c r="M163" s="26">
        <v>425.5</v>
      </c>
      <c r="N163" s="26">
        <v>155.27819789610658</v>
      </c>
      <c r="O163" s="26">
        <v>182.60691945284452</v>
      </c>
      <c r="P163" s="26">
        <v>229.13700507481167</v>
      </c>
      <c r="Q163" s="26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25">
      <c r="A164" s="27" t="s">
        <v>609</v>
      </c>
      <c r="B164" s="24">
        <v>-1240.2085439325642</v>
      </c>
      <c r="C164" s="24">
        <v>-1644.1847780481698</v>
      </c>
      <c r="D164" s="24">
        <v>-2707.7138127155708</v>
      </c>
      <c r="E164" s="24">
        <v>-3676.6160158272428</v>
      </c>
      <c r="F164" s="24">
        <v>-3721.9286611417579</v>
      </c>
      <c r="G164" s="24">
        <v>-5512.1041920047073</v>
      </c>
      <c r="H164" s="24">
        <v>-5313.9037893748082</v>
      </c>
      <c r="I164" s="24">
        <v>-6303.7929158390334</v>
      </c>
      <c r="J164" s="24">
        <v>-6214.3370894269956</v>
      </c>
      <c r="K164" s="24">
        <v>-6331.6364784341586</v>
      </c>
      <c r="L164" s="24">
        <v>-5487.0256214427291</v>
      </c>
      <c r="M164" s="24">
        <v>-7242.8984385744488</v>
      </c>
      <c r="N164" s="24">
        <v>-5343.0128355993274</v>
      </c>
      <c r="O164" s="24">
        <v>-6711.0174779594672</v>
      </c>
      <c r="P164" s="24">
        <v>-7695.8075492214557</v>
      </c>
      <c r="Q164" s="24">
        <v>-7174.5314642233579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25">
      <c r="A165" s="27" t="s">
        <v>610</v>
      </c>
      <c r="B165" s="26"/>
      <c r="C165" s="26"/>
      <c r="D165" s="26"/>
      <c r="E165" s="26"/>
      <c r="F165" s="26"/>
      <c r="G165" s="26"/>
      <c r="H165" s="26">
        <v>-41.7</v>
      </c>
      <c r="I165" s="26">
        <v>-36.13966480446927</v>
      </c>
      <c r="J165" s="26">
        <v>-39.36312849162011</v>
      </c>
      <c r="K165" s="26">
        <v>-39.74301675977653</v>
      </c>
      <c r="L165" s="26">
        <v>-54.793296089385471</v>
      </c>
      <c r="M165" s="26">
        <v>-59.480446927374302</v>
      </c>
      <c r="N165" s="26">
        <v>138.26884375977653</v>
      </c>
      <c r="O165" s="26">
        <v>522.46244024022337</v>
      </c>
      <c r="P165" s="26">
        <v>40.983092569832401</v>
      </c>
      <c r="Q165" s="26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25">
      <c r="A166" s="27" t="s">
        <v>619</v>
      </c>
      <c r="B166" s="24">
        <v>-264.37085409622324</v>
      </c>
      <c r="C166" s="24">
        <v>-386.16227062462087</v>
      </c>
      <c r="D166" s="24">
        <v>-663.27810911661277</v>
      </c>
      <c r="E166" s="24">
        <v>-1110.6705059961391</v>
      </c>
      <c r="F166" s="24">
        <v>-1362.812310712929</v>
      </c>
      <c r="G166" s="24">
        <v>-740.62621024530938</v>
      </c>
      <c r="H166" s="24">
        <v>-1094.0162043027849</v>
      </c>
      <c r="I166" s="24">
        <v>-1329.3454494634805</v>
      </c>
      <c r="J166" s="24">
        <v>-2010.1896593210731</v>
      </c>
      <c r="K166" s="24">
        <v>-1755.0960650507122</v>
      </c>
      <c r="L166" s="24">
        <v>-1364.3627595093294</v>
      </c>
      <c r="M166" s="24">
        <v>-1507.8533481649904</v>
      </c>
      <c r="N166" s="24">
        <v>-1438.8018383473923</v>
      </c>
      <c r="O166" s="24">
        <v>-1261.3572860098564</v>
      </c>
      <c r="P166" s="24">
        <v>-975.68689637965554</v>
      </c>
      <c r="Q166" s="24">
        <v>-591.06289161885002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25">
      <c r="A167" s="27" t="s">
        <v>620</v>
      </c>
      <c r="B167" s="26">
        <v>-120.1</v>
      </c>
      <c r="C167" s="26">
        <v>-220.86739077655685</v>
      </c>
      <c r="D167" s="26">
        <v>-333.22791328904964</v>
      </c>
      <c r="E167" s="26">
        <v>-418.1</v>
      </c>
      <c r="F167" s="26">
        <v>-411.05768248019007</v>
      </c>
      <c r="G167" s="26">
        <v>-89.308141140692172</v>
      </c>
      <c r="H167" s="26">
        <v>9.6705179280236209</v>
      </c>
      <c r="I167" s="26">
        <v>-107.69011075779827</v>
      </c>
      <c r="J167" s="26">
        <v>-488.38957623493036</v>
      </c>
      <c r="K167" s="26">
        <v>-383.2855411061135</v>
      </c>
      <c r="L167" s="26">
        <v>-427.17051538261694</v>
      </c>
      <c r="M167" s="26">
        <v>-436.52030435579826</v>
      </c>
      <c r="N167" s="26">
        <v>-354.8551354179682</v>
      </c>
      <c r="O167" s="26">
        <v>-484.56054233684165</v>
      </c>
      <c r="P167" s="26">
        <v>-607.56253441471961</v>
      </c>
      <c r="Q167" s="26">
        <v>-596.95975107319282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25">
      <c r="A168" s="27" t="s">
        <v>622</v>
      </c>
      <c r="B168" s="24">
        <v>5.0699752670572664</v>
      </c>
      <c r="C168" s="24">
        <v>72.5</v>
      </c>
      <c r="D168" s="24">
        <v>92.562345252104933</v>
      </c>
      <c r="E168" s="24">
        <v>109.7941530327524</v>
      </c>
      <c r="F168" s="24">
        <v>116.20003017038401</v>
      </c>
      <c r="G168" s="24">
        <v>131.96482638856043</v>
      </c>
      <c r="H168" s="24">
        <v>127.98251023358453</v>
      </c>
      <c r="I168" s="24">
        <v>102.17434413979828</v>
      </c>
      <c r="J168" s="24">
        <v>96.71129485292866</v>
      </c>
      <c r="K168" s="24">
        <v>80.55401869907773</v>
      </c>
      <c r="L168" s="24">
        <v>82.421653536911279</v>
      </c>
      <c r="M168" s="24">
        <v>64.519234789685171</v>
      </c>
      <c r="N168" s="24">
        <v>52.070188246515755</v>
      </c>
      <c r="O168" s="24">
        <v>40.183118764703885</v>
      </c>
      <c r="P168" s="24">
        <v>24.012873647804156</v>
      </c>
      <c r="Q168" s="24">
        <v>66.519719752500919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25">
      <c r="A169" s="27" t="s">
        <v>624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25">
      <c r="A170" s="27" t="s">
        <v>641</v>
      </c>
      <c r="B170" s="24">
        <v>-2453.0776466135362</v>
      </c>
      <c r="C170" s="24">
        <v>-2362.3522071390526</v>
      </c>
      <c r="D170" s="24">
        <v>-2351.0613735015359</v>
      </c>
      <c r="E170" s="24">
        <v>-2332.8323483569779</v>
      </c>
      <c r="F170" s="24">
        <v>-2684.4147300321752</v>
      </c>
      <c r="G170" s="24">
        <v>-2278.0767903416345</v>
      </c>
      <c r="H170" s="24">
        <v>-1972.1291036709797</v>
      </c>
      <c r="I170" s="24">
        <v>-3801.06670007401</v>
      </c>
      <c r="J170" s="24">
        <v>-3195.4791805797627</v>
      </c>
      <c r="K170" s="24">
        <v>-3176.2992331867536</v>
      </c>
      <c r="L170" s="24">
        <v>-2645.8714918209612</v>
      </c>
      <c r="M170" s="24">
        <v>-1856.6102151727623</v>
      </c>
      <c r="N170" s="24">
        <v>-2874.4781277250399</v>
      </c>
      <c r="O170" s="24">
        <v>-2738.3198602084854</v>
      </c>
      <c r="P170" s="24">
        <v>-2462.1459117452382</v>
      </c>
      <c r="Q170" s="24">
        <v>-2638.5677776764287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25">
      <c r="A171" s="27" t="s">
        <v>642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v>677.4</v>
      </c>
      <c r="L171" s="26">
        <v>596.13</v>
      </c>
      <c r="M171" s="26">
        <v>382.14</v>
      </c>
      <c r="N171" s="26">
        <v>-117.88</v>
      </c>
      <c r="O171" s="26">
        <v>490.76</v>
      </c>
      <c r="P171" s="26">
        <v>641.47</v>
      </c>
      <c r="Q171" s="26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25">
      <c r="A172" s="27" t="s">
        <v>654</v>
      </c>
      <c r="B172" s="24">
        <v>-12456.070277639019</v>
      </c>
      <c r="C172" s="24">
        <v>-16456.222399198075</v>
      </c>
      <c r="D172" s="24">
        <v>-17633.796997738831</v>
      </c>
      <c r="E172" s="24">
        <v>-22562.616488700511</v>
      </c>
      <c r="F172" s="24">
        <v>-19284.326238107027</v>
      </c>
      <c r="G172" s="24">
        <v>-16744.418320923516</v>
      </c>
      <c r="H172" s="24">
        <v>-18189.947216571956</v>
      </c>
      <c r="I172" s="24">
        <v>-15684.309402943585</v>
      </c>
      <c r="J172" s="24">
        <v>-16491.050543254627</v>
      </c>
      <c r="K172" s="24">
        <v>-14376.799524084541</v>
      </c>
      <c r="L172" s="24">
        <v>-11911.039395565427</v>
      </c>
      <c r="M172" s="24">
        <v>-13026.210871448471</v>
      </c>
      <c r="N172" s="24">
        <v>-11377.462335398775</v>
      </c>
      <c r="O172" s="24">
        <v>-13853.671237060464</v>
      </c>
      <c r="P172" s="24">
        <v>-14288.050537987037</v>
      </c>
      <c r="Q172" s="24">
        <v>-16542.6561127067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25">
      <c r="A173" s="27" t="s">
        <v>655</v>
      </c>
      <c r="B173" s="26">
        <v>1828.11</v>
      </c>
      <c r="C173" s="26">
        <v>2004.1</v>
      </c>
      <c r="D173" s="26">
        <v>2310.5500000000002</v>
      </c>
      <c r="E173" s="26">
        <v>2666</v>
      </c>
      <c r="F173" s="26">
        <v>3004.5</v>
      </c>
      <c r="G173" s="26">
        <v>3660.31</v>
      </c>
      <c r="H173" s="26">
        <v>4642.8</v>
      </c>
      <c r="I173" s="26">
        <v>5392</v>
      </c>
      <c r="J173" s="26">
        <v>5639.4953512203701</v>
      </c>
      <c r="K173" s="26">
        <v>6227.04526527502</v>
      </c>
      <c r="L173" s="26">
        <v>6193.31068273249</v>
      </c>
      <c r="M173" s="26">
        <v>6453.0461398109501</v>
      </c>
      <c r="N173" s="26">
        <v>6326.5825102362614</v>
      </c>
      <c r="O173" s="26">
        <v>6162.5566392808505</v>
      </c>
      <c r="P173" s="26">
        <v>5765.9540583538601</v>
      </c>
      <c r="Q173" s="26">
        <v>6206.7713835099439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25">
      <c r="A174" s="27" t="s">
        <v>658</v>
      </c>
      <c r="B174" s="24">
        <v>23.8888</v>
      </c>
      <c r="C174" s="24">
        <v>32.211677407407407</v>
      </c>
      <c r="D174" s="24">
        <v>31.209387407407409</v>
      </c>
      <c r="E174" s="24">
        <v>33.122140370370367</v>
      </c>
      <c r="F174" s="24">
        <v>45.154685925925925</v>
      </c>
      <c r="G174" s="24">
        <v>46.522433703703705</v>
      </c>
      <c r="H174" s="24">
        <v>46.595184074074076</v>
      </c>
      <c r="I174" s="24">
        <v>29.105834444444444</v>
      </c>
      <c r="J174" s="24">
        <v>35.000912592592591</v>
      </c>
      <c r="K174" s="24">
        <v>-11.753002086997423</v>
      </c>
      <c r="L174" s="24">
        <v>-19.088583677510481</v>
      </c>
      <c r="M174" s="24">
        <v>-12.712683638038316</v>
      </c>
      <c r="N174" s="24">
        <v>-25.836066259192521</v>
      </c>
      <c r="O174" s="24">
        <v>-28.556245296032774</v>
      </c>
      <c r="P174" s="24">
        <v>-30.158238604664422</v>
      </c>
      <c r="Q174" s="24">
        <v>-24.112001610630184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25">
      <c r="A175" s="27" t="s">
        <v>662</v>
      </c>
      <c r="B175" s="26">
        <v>12.970603703703706</v>
      </c>
      <c r="C175" s="26">
        <v>11.979677777777777</v>
      </c>
      <c r="D175" s="26">
        <v>13.572066666666668</v>
      </c>
      <c r="E175" s="26">
        <v>16.235177777777775</v>
      </c>
      <c r="F175" s="26">
        <v>12.425100740740739</v>
      </c>
      <c r="G175" s="26">
        <v>15.369196296296295</v>
      </c>
      <c r="H175" s="26">
        <v>20.547000000000001</v>
      </c>
      <c r="I175" s="26">
        <v>7.144046666666668</v>
      </c>
      <c r="J175" s="26">
        <v>7.2652577777777765</v>
      </c>
      <c r="K175" s="26">
        <v>0.65742152918410512</v>
      </c>
      <c r="L175" s="26">
        <v>9.0047886858499382</v>
      </c>
      <c r="M175" s="26">
        <v>-1.6331859097045824</v>
      </c>
      <c r="N175" s="26">
        <v>6.5533945180293856</v>
      </c>
      <c r="O175" s="26">
        <v>7.0982115480385994</v>
      </c>
      <c r="P175" s="26">
        <v>5.3813662494829737</v>
      </c>
      <c r="Q175" s="26">
        <v>22.006339393625424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25">
      <c r="A176" s="27" t="s">
        <v>666</v>
      </c>
      <c r="B176" s="24">
        <v>18.053077777777776</v>
      </c>
      <c r="C176" s="24">
        <v>20.166325925925925</v>
      </c>
      <c r="D176" s="24">
        <v>20.156140740740742</v>
      </c>
      <c r="E176" s="24">
        <v>13.16186148148148</v>
      </c>
      <c r="F176" s="24">
        <v>11.42075925925926</v>
      </c>
      <c r="G176" s="24">
        <v>9.9575581481481485</v>
      </c>
      <c r="H176" s="24">
        <v>7.8883222222222251</v>
      </c>
      <c r="I176" s="24">
        <v>24.76275</v>
      </c>
      <c r="J176" s="24">
        <v>24.240211481481484</v>
      </c>
      <c r="K176" s="24">
        <v>32.449032736826013</v>
      </c>
      <c r="L176" s="24">
        <v>35.119092199931828</v>
      </c>
      <c r="M176" s="24">
        <v>37.457998063644467</v>
      </c>
      <c r="N176" s="24">
        <v>40.388470944325952</v>
      </c>
      <c r="O176" s="24">
        <v>41.368907149970163</v>
      </c>
      <c r="P176" s="24">
        <v>42.021208338312142</v>
      </c>
      <c r="Q176" s="24">
        <v>40.753917612701137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25">
      <c r="A177" s="27" t="s">
        <v>670</v>
      </c>
      <c r="B177" s="26">
        <v>1406.818608378547</v>
      </c>
      <c r="C177" s="26">
        <v>1200.6323080755001</v>
      </c>
      <c r="D177" s="26">
        <v>772.06856342407207</v>
      </c>
      <c r="E177" s="26">
        <v>622.6880022564319</v>
      </c>
      <c r="F177" s="26">
        <v>1216.3099117169309</v>
      </c>
      <c r="G177" s="26">
        <v>2167.1</v>
      </c>
      <c r="H177" s="26">
        <v>1129.612495189228</v>
      </c>
      <c r="I177" s="26">
        <v>871.55779790192105</v>
      </c>
      <c r="J177" s="26">
        <v>1688.0101926478901</v>
      </c>
      <c r="K177" s="26">
        <v>1561.4995443687549</v>
      </c>
      <c r="L177" s="26">
        <v>952.81470095725592</v>
      </c>
      <c r="M177" s="26">
        <v>932.62854632892891</v>
      </c>
      <c r="N177" s="26">
        <v>975.25067420964604</v>
      </c>
      <c r="O177" s="26">
        <v>375.4463172510184</v>
      </c>
      <c r="P177" s="26">
        <v>1083.8268421552282</v>
      </c>
      <c r="Q177" s="26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25">
      <c r="A178" s="27" t="s">
        <v>673</v>
      </c>
      <c r="B178" s="24">
        <v>22.1</v>
      </c>
      <c r="C178" s="24">
        <v>35.9</v>
      </c>
      <c r="D178" s="24">
        <v>77.400000000000006</v>
      </c>
      <c r="E178" s="24">
        <v>90.5</v>
      </c>
      <c r="F178" s="24">
        <v>94</v>
      </c>
      <c r="G178" s="24">
        <v>86.548000000000002</v>
      </c>
      <c r="H178" s="24">
        <v>87.3110879605386</v>
      </c>
      <c r="I178" s="24">
        <v>72.771929279999995</v>
      </c>
      <c r="J178" s="24">
        <v>66.561616733415207</v>
      </c>
      <c r="K178" s="24">
        <v>71.177777802060291</v>
      </c>
      <c r="L178" s="24">
        <v>65.336038800597606</v>
      </c>
      <c r="M178" s="24">
        <v>101.8135757951118</v>
      </c>
      <c r="N178" s="24">
        <v>99.7</v>
      </c>
      <c r="O178" s="24">
        <v>102.7279082308816</v>
      </c>
      <c r="P178" s="24">
        <v>89.743303794281104</v>
      </c>
      <c r="Q178" s="24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25">
      <c r="A179" s="27" t="s">
        <v>676</v>
      </c>
      <c r="B179" s="26">
        <v>-6032.7913149364622</v>
      </c>
      <c r="C179" s="26">
        <v>-6324.6739380185099</v>
      </c>
      <c r="D179" s="26">
        <v>-6780.0776444125695</v>
      </c>
      <c r="E179" s="26">
        <v>-8331.9473369805419</v>
      </c>
      <c r="F179" s="26">
        <v>-6307.0769260041825</v>
      </c>
      <c r="G179" s="26">
        <v>-8166.2112270694233</v>
      </c>
      <c r="H179" s="26">
        <v>-9155.5</v>
      </c>
      <c r="I179" s="26">
        <v>-10827.433982076371</v>
      </c>
      <c r="J179" s="26">
        <v>-9801.0433642465086</v>
      </c>
      <c r="K179" s="26">
        <v>-9595.3590908998831</v>
      </c>
      <c r="L179" s="26">
        <v>-7845.5962002138749</v>
      </c>
      <c r="M179" s="26">
        <v>-6463.8432966993087</v>
      </c>
      <c r="N179" s="26">
        <v>-8020.1384083829043</v>
      </c>
      <c r="O179" s="26">
        <v>-8656.6481773934283</v>
      </c>
      <c r="P179" s="26">
        <v>-10077.46480231864</v>
      </c>
      <c r="Q179" s="26">
        <v>-10969.919169180344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25">
      <c r="A180" s="27" t="s">
        <v>678</v>
      </c>
      <c r="B180" s="24">
        <v>-8258.2714113537404</v>
      </c>
      <c r="C180" s="24">
        <v>-6194.5776004605805</v>
      </c>
      <c r="D180" s="24">
        <v>-5904.0345147771459</v>
      </c>
      <c r="E180" s="24">
        <v>-8738.0248843032841</v>
      </c>
      <c r="F180" s="24">
        <v>-7923.2297437936686</v>
      </c>
      <c r="G180" s="24">
        <v>-8073.2164946606545</v>
      </c>
      <c r="H180" s="24">
        <v>-8196.5238043482968</v>
      </c>
      <c r="I180" s="24">
        <v>-8347.3387160052116</v>
      </c>
      <c r="J180" s="24">
        <v>-11689.990494684525</v>
      </c>
      <c r="K180" s="24">
        <v>-18037.383110129951</v>
      </c>
      <c r="L180" s="24">
        <v>-12308.124070091328</v>
      </c>
      <c r="M180" s="24">
        <v>-9608.1093432901198</v>
      </c>
      <c r="N180" s="24">
        <v>-13297.478179654039</v>
      </c>
      <c r="O180" s="24">
        <v>-9180.7380992793878</v>
      </c>
      <c r="P180" s="24">
        <v>-11859.3109268597</v>
      </c>
      <c r="Q180" s="24">
        <v>-15378.512114589996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25">
      <c r="A181" s="27" t="s">
        <v>679</v>
      </c>
      <c r="B181" s="26">
        <v>751</v>
      </c>
      <c r="C181" s="26">
        <v>565</v>
      </c>
      <c r="D181" s="26">
        <v>820.96646341463008</v>
      </c>
      <c r="E181" s="26">
        <v>1150</v>
      </c>
      <c r="F181" s="26">
        <v>1062.0224026221199</v>
      </c>
      <c r="G181" s="26">
        <v>949.31447548622191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25">
      <c r="A182" s="27" t="s">
        <v>690</v>
      </c>
      <c r="B182" s="24">
        <v>-4243</v>
      </c>
      <c r="C182" s="24">
        <v>-3916</v>
      </c>
      <c r="D182" s="24">
        <v>-3765</v>
      </c>
      <c r="E182" s="24">
        <v>-3765</v>
      </c>
      <c r="F182" s="24">
        <v>-2780</v>
      </c>
      <c r="G182" s="24">
        <v>-2134</v>
      </c>
      <c r="H182" s="24">
        <v>-2688</v>
      </c>
      <c r="I182" s="24">
        <v>-3661</v>
      </c>
      <c r="J182" s="24">
        <v>-2584</v>
      </c>
      <c r="K182" s="24">
        <v>-2964</v>
      </c>
      <c r="L182" s="24">
        <v>-2756</v>
      </c>
      <c r="M182" s="24">
        <v>-3369</v>
      </c>
      <c r="N182" s="24">
        <v>-3170</v>
      </c>
      <c r="O182" s="24">
        <v>-4137</v>
      </c>
      <c r="P182" s="24">
        <v>-3321</v>
      </c>
      <c r="Q182" s="24">
        <v>-2839</v>
      </c>
      <c r="R182" s="21">
        <v>-3143</v>
      </c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25">
      <c r="A183" s="27" t="s">
        <v>707</v>
      </c>
      <c r="B183" s="26">
        <v>249.54761841283198</v>
      </c>
      <c r="C183" s="26">
        <v>335.66942310913601</v>
      </c>
      <c r="D183" s="26">
        <v>414.85225012668798</v>
      </c>
      <c r="E183" s="26">
        <v>764.55300432180002</v>
      </c>
      <c r="F183" s="26">
        <v>543.09801431766402</v>
      </c>
      <c r="G183" s="26">
        <v>593.20000000000005</v>
      </c>
      <c r="H183" s="26">
        <v>788.12139258599996</v>
      </c>
      <c r="I183" s="26">
        <v>881.54967762335207</v>
      </c>
      <c r="J183" s="26">
        <v>864.16608559210999</v>
      </c>
      <c r="K183" s="26">
        <v>862.00174226967999</v>
      </c>
      <c r="L183" s="26">
        <v>496.91649104988841</v>
      </c>
      <c r="M183" s="26">
        <v>572.18769781209096</v>
      </c>
      <c r="N183" s="26">
        <v>582.57508760285032</v>
      </c>
      <c r="O183" s="26">
        <v>499.80069747386096</v>
      </c>
      <c r="P183" s="26">
        <v>649.51573934750502</v>
      </c>
      <c r="Q183" s="26">
        <v>688.05933961098901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25">
      <c r="A184" s="27" t="s">
        <v>709</v>
      </c>
      <c r="B184" s="24">
        <v>495.74624444444402</v>
      </c>
      <c r="C184" s="24">
        <v>588.66743592693103</v>
      </c>
      <c r="D184" s="24">
        <v>739.41133391516496</v>
      </c>
      <c r="E184" s="24">
        <v>833.82758616304</v>
      </c>
      <c r="F184" s="24">
        <v>891.23160555438699</v>
      </c>
      <c r="G184" s="24">
        <v>1051.2</v>
      </c>
      <c r="H184" s="24">
        <v>902.16132262142003</v>
      </c>
      <c r="I184" s="24">
        <v>812.09423972503896</v>
      </c>
      <c r="J184" s="24">
        <v>775.66269687591807</v>
      </c>
      <c r="K184" s="24">
        <v>477.29159408931099</v>
      </c>
      <c r="L184" s="24">
        <v>479.93303573700797</v>
      </c>
      <c r="M184" s="24">
        <v>382.71203223762603</v>
      </c>
      <c r="N184" s="24">
        <v>440.30096632168915</v>
      </c>
      <c r="O184" s="24">
        <v>468.53163054762001</v>
      </c>
      <c r="P184" s="24">
        <v>418.51370046837462</v>
      </c>
      <c r="Q184" s="24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25">
      <c r="A185" s="27" t="s">
        <v>712</v>
      </c>
      <c r="B185" s="26">
        <v>4200.2</v>
      </c>
      <c r="C185" s="26">
        <v>4693.01</v>
      </c>
      <c r="D185" s="26">
        <v>5593.98</v>
      </c>
      <c r="E185" s="26">
        <v>6673.58</v>
      </c>
      <c r="F185" s="26">
        <v>5138.78</v>
      </c>
      <c r="G185" s="26">
        <v>6116.29</v>
      </c>
      <c r="H185" s="26">
        <v>10933.87</v>
      </c>
      <c r="I185" s="26">
        <v>12461.761987578739</v>
      </c>
      <c r="J185" s="26">
        <v>10626.584535037078</v>
      </c>
      <c r="K185" s="26">
        <v>8727.8312159912002</v>
      </c>
      <c r="L185" s="26">
        <v>6694.7906531129001</v>
      </c>
      <c r="M185" s="26">
        <v>6814.4477229901104</v>
      </c>
      <c r="N185" s="26">
        <v>7536.5894889582705</v>
      </c>
      <c r="O185" s="26">
        <v>8015.0240343422101</v>
      </c>
      <c r="P185" s="26">
        <v>7178.848773403819</v>
      </c>
      <c r="Q185" s="26">
        <v>5877.1565274280492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25">
      <c r="A186" s="27" t="s">
        <v>714</v>
      </c>
      <c r="B186" s="24"/>
      <c r="C186" s="24">
        <v>185.160146407886</v>
      </c>
      <c r="D186" s="24">
        <v>278.10061666528998</v>
      </c>
      <c r="E186" s="24">
        <v>356.53677789697804</v>
      </c>
      <c r="F186" s="24">
        <v>451.43470466683198</v>
      </c>
      <c r="G186" s="24">
        <v>484.42191734087197</v>
      </c>
      <c r="H186" s="24">
        <v>532.96196349859997</v>
      </c>
      <c r="I186" s="24">
        <v>432.11741238602002</v>
      </c>
      <c r="J186" s="24">
        <v>179.86392724919878</v>
      </c>
      <c r="K186" s="24">
        <v>84.003180832050504</v>
      </c>
      <c r="L186" s="24">
        <v>163.69999999999999</v>
      </c>
      <c r="M186" s="24">
        <v>-1.0425</v>
      </c>
      <c r="N186" s="24">
        <v>-60.748090456809003</v>
      </c>
      <c r="O186" s="24">
        <v>-95.927016089047001</v>
      </c>
      <c r="P186" s="24">
        <v>-70.473658365933005</v>
      </c>
      <c r="Q186" s="24">
        <v>-142.86581426100099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25">
      <c r="A187" s="27" t="s">
        <v>717</v>
      </c>
      <c r="B187" s="26">
        <v>187.82287207800678</v>
      </c>
      <c r="C187" s="26">
        <v>243.86336337457169</v>
      </c>
      <c r="D187" s="26">
        <v>279.3681156138677</v>
      </c>
      <c r="E187" s="26">
        <v>325.1524361614978</v>
      </c>
      <c r="F187" s="26">
        <v>337.03038174305595</v>
      </c>
      <c r="G187" s="26">
        <v>356.0853741683282</v>
      </c>
      <c r="H187" s="26">
        <v>270.89999999999998</v>
      </c>
      <c r="I187" s="26">
        <v>242.17369110398226</v>
      </c>
      <c r="J187" s="26">
        <v>262.40124320681036</v>
      </c>
      <c r="K187" s="26">
        <v>320.32593630547382</v>
      </c>
      <c r="L187" s="26">
        <v>316.74662933095624</v>
      </c>
      <c r="M187" s="26">
        <v>341.52237259125798</v>
      </c>
      <c r="N187" s="26">
        <v>400.35260361965499</v>
      </c>
      <c r="O187" s="26">
        <v>421.82292542770904</v>
      </c>
      <c r="P187" s="26"/>
      <c r="Q187" s="26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25">
      <c r="A188" s="27" t="s">
        <v>721</v>
      </c>
      <c r="B188" s="24">
        <v>79.429439610196141</v>
      </c>
      <c r="C188" s="24">
        <v>84.848228764430857</v>
      </c>
      <c r="D188" s="24">
        <v>91.11826254280183</v>
      </c>
      <c r="E188" s="24">
        <v>101.75133792628667</v>
      </c>
      <c r="F188" s="24">
        <v>98.024137095052851</v>
      </c>
      <c r="G188" s="24">
        <v>91.40031284365952</v>
      </c>
      <c r="H188" s="24">
        <v>96.2</v>
      </c>
      <c r="I188" s="24">
        <v>123.78006849264312</v>
      </c>
      <c r="J188" s="24">
        <v>135.32514590934193</v>
      </c>
      <c r="K188" s="24">
        <v>147.14333034854292</v>
      </c>
      <c r="L188" s="24">
        <v>131.8801863640906</v>
      </c>
      <c r="M188" s="24">
        <v>127.15085038368626</v>
      </c>
      <c r="N188" s="24">
        <v>153.04783095179437</v>
      </c>
      <c r="O188" s="24">
        <v>159.93963432671762</v>
      </c>
      <c r="P188" s="24">
        <v>170.93327461033303</v>
      </c>
      <c r="Q188" s="24">
        <v>151.28433827824657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25">
      <c r="A189" s="27" t="s">
        <v>723</v>
      </c>
      <c r="B189" s="26">
        <v>50.1</v>
      </c>
      <c r="C189" s="26">
        <v>55.2</v>
      </c>
      <c r="D189" s="26">
        <v>60.2</v>
      </c>
      <c r="E189" s="26">
        <v>46.9</v>
      </c>
      <c r="F189" s="26">
        <v>27</v>
      </c>
      <c r="G189" s="26">
        <v>28.8</v>
      </c>
      <c r="H189" s="26">
        <v>-29.2</v>
      </c>
      <c r="I189" s="26">
        <v>-24.2635314420369</v>
      </c>
      <c r="J189" s="26">
        <v>-54.001186604605898</v>
      </c>
      <c r="K189" s="26">
        <v>-86.355720832586798</v>
      </c>
      <c r="L189" s="26">
        <v>-110.64665672564099</v>
      </c>
      <c r="M189" s="26">
        <v>9.9991640367082386</v>
      </c>
      <c r="N189" s="26">
        <v>279.45117233721265</v>
      </c>
      <c r="O189" s="26">
        <v>-99.803004592877997</v>
      </c>
      <c r="P189" s="26">
        <v>21.813081358649139</v>
      </c>
      <c r="Q189" s="26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25">
      <c r="A190" s="27" t="s">
        <v>726</v>
      </c>
      <c r="B190" s="24">
        <v>1312.2061506050438</v>
      </c>
      <c r="C190" s="24">
        <v>1442.6475836291579</v>
      </c>
      <c r="D190" s="24">
        <v>1618.9070192439056</v>
      </c>
      <c r="E190" s="24">
        <v>1922.2627268238853</v>
      </c>
      <c r="F190" s="24">
        <v>1951.0099794486312</v>
      </c>
      <c r="G190" s="24">
        <v>1934.7491965907504</v>
      </c>
      <c r="H190" s="24">
        <v>1899.0138160465078</v>
      </c>
      <c r="I190" s="24">
        <v>2149.3808256014295</v>
      </c>
      <c r="J190" s="24">
        <v>2250.4424007098974</v>
      </c>
      <c r="K190" s="24">
        <v>2316.2855081214011</v>
      </c>
      <c r="L190" s="24">
        <v>1937.7811763206528</v>
      </c>
      <c r="M190" s="24">
        <v>1706.9567511367013</v>
      </c>
      <c r="N190" s="24">
        <v>1851.0183204687066</v>
      </c>
      <c r="O190" s="24">
        <v>1767.1082789713603</v>
      </c>
      <c r="P190" s="24">
        <v>1869.6965910510853</v>
      </c>
      <c r="Q190" s="24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25">
      <c r="A191" s="27" t="s">
        <v>728</v>
      </c>
      <c r="B191" s="26">
        <v>1454</v>
      </c>
      <c r="C191" s="26">
        <v>1814</v>
      </c>
      <c r="D191" s="26">
        <v>2071</v>
      </c>
      <c r="E191" s="26">
        <v>2186</v>
      </c>
      <c r="F191" s="26">
        <v>2333</v>
      </c>
      <c r="G191" s="26">
        <v>1475</v>
      </c>
      <c r="H191" s="26">
        <v>1719</v>
      </c>
      <c r="I191" s="26">
        <v>1451</v>
      </c>
      <c r="J191" s="26">
        <v>1277</v>
      </c>
      <c r="K191" s="26">
        <v>1520</v>
      </c>
      <c r="L191" s="26">
        <v>1391</v>
      </c>
      <c r="M191" s="26">
        <v>1543</v>
      </c>
      <c r="N191" s="26">
        <v>2525</v>
      </c>
      <c r="O191" s="26">
        <v>756</v>
      </c>
      <c r="P191" s="26">
        <v>825</v>
      </c>
      <c r="Q191" s="26">
        <v>259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25">
      <c r="A192" s="27" t="s">
        <v>730</v>
      </c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4.25" customHeight="1" x14ac:dyDescent="0.25">
      <c r="A193" s="27" t="s">
        <v>747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v>-50.2</v>
      </c>
      <c r="L193" s="26">
        <v>-48.147486749999999</v>
      </c>
      <c r="M193" s="26">
        <v>-58.808250000000001</v>
      </c>
      <c r="N193" s="26">
        <v>-66.256975999999995</v>
      </c>
      <c r="O193" s="26">
        <v>-78.008349140000007</v>
      </c>
      <c r="P193" s="26"/>
      <c r="Q193" s="26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4.25" customHeight="1" x14ac:dyDescent="0.25">
      <c r="A194" s="27" t="s">
        <v>760</v>
      </c>
      <c r="B194" s="24">
        <v>6.1597769062371288</v>
      </c>
      <c r="C194" s="24">
        <v>12.926979534499281</v>
      </c>
      <c r="D194" s="24">
        <v>11.15477557263622</v>
      </c>
      <c r="E194" s="24">
        <v>14.191277063693137</v>
      </c>
      <c r="F194" s="24">
        <v>14.20683421824188</v>
      </c>
      <c r="G194" s="24">
        <v>13.312213327133342</v>
      </c>
      <c r="H194" s="24">
        <v>14.17731735920457</v>
      </c>
      <c r="I194" s="24">
        <v>21.526920185939485</v>
      </c>
      <c r="J194" s="24">
        <v>9.0777261841929384</v>
      </c>
      <c r="K194" s="24">
        <v>16.135237316666867</v>
      </c>
      <c r="L194" s="24">
        <v>18.201966225275967</v>
      </c>
      <c r="M194" s="24">
        <v>21.801171057395806</v>
      </c>
      <c r="N194" s="24">
        <v>18.491719216429981</v>
      </c>
      <c r="O194" s="24">
        <v>26.011902261918959</v>
      </c>
      <c r="P194" s="24">
        <v>22.062370239229598</v>
      </c>
      <c r="Q194" s="24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4.25" customHeight="1" x14ac:dyDescent="0.25">
      <c r="A195" s="27" t="s">
        <v>762</v>
      </c>
      <c r="B195" s="26">
        <v>1100.920313791223</v>
      </c>
      <c r="C195" s="26">
        <v>1173.4025059970952</v>
      </c>
      <c r="D195" s="26">
        <v>1176.418172833786</v>
      </c>
      <c r="E195" s="26">
        <v>1286.8523666244778</v>
      </c>
      <c r="F195" s="26">
        <v>1192.3377874854632</v>
      </c>
      <c r="G195" s="26">
        <v>1362.0993452068101</v>
      </c>
      <c r="H195" s="26">
        <v>1475.2815005222769</v>
      </c>
      <c r="I195" s="26">
        <v>1611.5628856683049</v>
      </c>
      <c r="J195" s="26">
        <v>1256.67273903399</v>
      </c>
      <c r="K195" s="26">
        <v>1266.90072424399</v>
      </c>
      <c r="L195" s="26">
        <v>1367.88038834951</v>
      </c>
      <c r="M195" s="26">
        <v>1484.4734887837801</v>
      </c>
      <c r="N195" s="26">
        <v>1491.6975164164719</v>
      </c>
      <c r="O195" s="26">
        <v>1672.5638848569702</v>
      </c>
      <c r="P195" s="26">
        <v>1814.107280301746</v>
      </c>
      <c r="Q195" s="26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4.25" customHeight="1" x14ac:dyDescent="0.25">
      <c r="A196" s="27" t="s">
        <v>764</v>
      </c>
      <c r="B196" s="24">
        <v>2845</v>
      </c>
      <c r="C196" s="24">
        <v>3173</v>
      </c>
      <c r="D196" s="24">
        <v>3539</v>
      </c>
      <c r="E196" s="24">
        <v>3127</v>
      </c>
      <c r="F196" s="24">
        <v>2661</v>
      </c>
      <c r="G196" s="24">
        <v>2975</v>
      </c>
      <c r="H196" s="24">
        <v>3708</v>
      </c>
      <c r="I196" s="24">
        <v>2976</v>
      </c>
      <c r="J196" s="24">
        <v>2149</v>
      </c>
      <c r="K196" s="24">
        <v>1541</v>
      </c>
      <c r="L196" s="24">
        <v>3603</v>
      </c>
      <c r="M196" s="24">
        <v>3636</v>
      </c>
      <c r="N196" s="24">
        <v>3623</v>
      </c>
      <c r="O196" s="24">
        <v>3652</v>
      </c>
      <c r="P196" s="24">
        <v>6463</v>
      </c>
      <c r="Q196" s="24">
        <v>3762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4.25" customHeight="1" x14ac:dyDescent="0.25">
      <c r="A197" s="27" t="s">
        <v>765</v>
      </c>
      <c r="B197" s="26">
        <v>-22832.705007919081</v>
      </c>
      <c r="C197" s="26">
        <v>-22528.872863454573</v>
      </c>
      <c r="D197" s="26">
        <v>-26894.548583167085</v>
      </c>
      <c r="E197" s="26">
        <v>-25613.218824149961</v>
      </c>
      <c r="F197" s="26">
        <v>-23550.77564003392</v>
      </c>
      <c r="G197" s="26">
        <v>-30961.922356236548</v>
      </c>
      <c r="H197" s="26">
        <v>-33281.708706085257</v>
      </c>
      <c r="I197" s="26">
        <v>-32998.13609802899</v>
      </c>
      <c r="J197" s="26">
        <v>-40302.148373186406</v>
      </c>
      <c r="K197" s="26">
        <v>-39247.626392091726</v>
      </c>
      <c r="L197" s="26">
        <v>-36402.939900547812</v>
      </c>
      <c r="M197" s="26">
        <v>-32264.437926011622</v>
      </c>
      <c r="N197" s="26">
        <v>-28885.25458302295</v>
      </c>
      <c r="O197" s="26">
        <v>-34025.360759253592</v>
      </c>
      <c r="P197" s="26">
        <v>-33795.65563542716</v>
      </c>
      <c r="Q197" s="26">
        <v>-36157.326386932575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4.25" customHeight="1" x14ac:dyDescent="0.25">
      <c r="A198" s="27" t="s">
        <v>766</v>
      </c>
      <c r="B198" s="24">
        <v>-76877</v>
      </c>
      <c r="C198" s="24">
        <v>-69088</v>
      </c>
      <c r="D198" s="24">
        <v>-89910</v>
      </c>
      <c r="E198" s="24">
        <v>-96193</v>
      </c>
      <c r="F198" s="24">
        <v>-100497</v>
      </c>
      <c r="G198" s="24">
        <v>-98835</v>
      </c>
      <c r="H198" s="24">
        <v>-103211</v>
      </c>
      <c r="I198" s="24">
        <v>-90133</v>
      </c>
      <c r="J198" s="24">
        <v>-85546</v>
      </c>
      <c r="K198" s="24">
        <v>-83978</v>
      </c>
      <c r="L198" s="24">
        <v>-101471</v>
      </c>
      <c r="M198" s="24">
        <v>-110716</v>
      </c>
      <c r="N198" s="24">
        <v>-109270</v>
      </c>
      <c r="O198" s="24">
        <v>-120933</v>
      </c>
      <c r="P198" s="24">
        <v>-139707</v>
      </c>
      <c r="Q198" s="24">
        <v>-147083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4.25" customHeight="1" x14ac:dyDescent="0.25">
      <c r="A199" s="27" t="s">
        <v>767</v>
      </c>
      <c r="B199" s="26">
        <v>143.80955499999999</v>
      </c>
      <c r="C199" s="26">
        <v>126.33521575</v>
      </c>
      <c r="D199" s="26">
        <v>137.47371000000001</v>
      </c>
      <c r="E199" s="26">
        <v>148.397065</v>
      </c>
      <c r="F199" s="26">
        <v>138.045643845</v>
      </c>
      <c r="G199" s="26">
        <v>140.026370595</v>
      </c>
      <c r="H199" s="26">
        <v>155.64821708122599</v>
      </c>
      <c r="I199" s="26">
        <v>123.9</v>
      </c>
      <c r="J199" s="26">
        <v>45.121614587190798</v>
      </c>
      <c r="K199" s="26">
        <v>70.855858876113302</v>
      </c>
      <c r="L199" s="26">
        <v>67.993425500718303</v>
      </c>
      <c r="M199" s="26">
        <v>69.547868859655495</v>
      </c>
      <c r="N199" s="26">
        <v>86.214460740380403</v>
      </c>
      <c r="O199" s="26">
        <v>98.632942551729897</v>
      </c>
      <c r="P199" s="26">
        <v>189.8397313020553</v>
      </c>
      <c r="Q199" s="26">
        <v>186.09322071342868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4.25" customHeight="1" x14ac:dyDescent="0.25">
      <c r="A200" s="27" t="s">
        <v>769</v>
      </c>
      <c r="B200" s="24"/>
      <c r="C200" s="24"/>
      <c r="D200" s="24"/>
      <c r="E200" s="24"/>
      <c r="F200" s="24"/>
      <c r="G200" s="24">
        <v>2001.8953372981621</v>
      </c>
      <c r="H200" s="24">
        <v>2991.47192460205</v>
      </c>
      <c r="I200" s="24">
        <v>4240.7001927237798</v>
      </c>
      <c r="J200" s="24">
        <v>3842.3862667884796</v>
      </c>
      <c r="K200" s="24">
        <v>4434.4127976502796</v>
      </c>
      <c r="L200" s="24">
        <v>2291.4738254022004</v>
      </c>
      <c r="M200" s="24">
        <v>3291.6</v>
      </c>
      <c r="N200" s="24">
        <v>4322.916802979601</v>
      </c>
      <c r="O200" s="24">
        <v>4207.6909595422112</v>
      </c>
      <c r="P200" s="24">
        <v>5454.5498022535894</v>
      </c>
      <c r="Q200" s="24">
        <v>5139.4892243492504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4.25" customHeight="1" x14ac:dyDescent="0.25">
      <c r="A201" s="27" t="s">
        <v>776</v>
      </c>
      <c r="B201" s="26">
        <v>19.910527788222183</v>
      </c>
      <c r="C201" s="26">
        <v>25.266306525064895</v>
      </c>
      <c r="D201" s="26">
        <v>22.999676872068378</v>
      </c>
      <c r="E201" s="26">
        <v>37.537509841251946</v>
      </c>
      <c r="F201" s="26">
        <v>24.844399298618615</v>
      </c>
      <c r="G201" s="26">
        <v>22.3</v>
      </c>
      <c r="H201" s="26">
        <v>12.546023817003176</v>
      </c>
      <c r="I201" s="26">
        <v>17.181243063311399</v>
      </c>
      <c r="J201" s="26">
        <v>20.745866287359707</v>
      </c>
      <c r="K201" s="26">
        <v>63.128288374934542</v>
      </c>
      <c r="L201" s="26">
        <v>152.22395189859489</v>
      </c>
      <c r="M201" s="26">
        <v>97.951272156244059</v>
      </c>
      <c r="N201" s="26">
        <v>16.276945080468554</v>
      </c>
      <c r="O201" s="26">
        <v>21.397436714932958</v>
      </c>
      <c r="P201" s="26">
        <v>141.82518505407018</v>
      </c>
      <c r="Q201" s="26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4.25" customHeight="1" x14ac:dyDescent="0.25">
      <c r="A202" s="27" t="s">
        <v>779</v>
      </c>
      <c r="B202" s="24">
        <v>-62</v>
      </c>
      <c r="C202" s="24">
        <v>-78</v>
      </c>
      <c r="D202" s="24">
        <v>-739</v>
      </c>
      <c r="E202" s="24">
        <v>-933</v>
      </c>
      <c r="F202" s="24">
        <v>-651</v>
      </c>
      <c r="G202" s="24">
        <v>-900</v>
      </c>
      <c r="H202" s="24">
        <v>-801</v>
      </c>
      <c r="I202" s="24">
        <v>-1003</v>
      </c>
      <c r="J202" s="24">
        <v>-1218</v>
      </c>
      <c r="K202" s="24">
        <v>-207</v>
      </c>
      <c r="L202" s="24">
        <v>-155</v>
      </c>
      <c r="M202" s="24">
        <v>174</v>
      </c>
      <c r="N202" s="24"/>
      <c r="O202" s="24"/>
      <c r="P202" s="24"/>
      <c r="Q202" s="24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4.25" customHeight="1" x14ac:dyDescent="0.25">
      <c r="A203" s="27" t="s">
        <v>785</v>
      </c>
      <c r="B203" s="26">
        <v>3380</v>
      </c>
      <c r="C203" s="26">
        <v>4049</v>
      </c>
      <c r="D203" s="26">
        <v>6430</v>
      </c>
      <c r="E203" s="26">
        <v>7311</v>
      </c>
      <c r="F203" s="26">
        <v>6448</v>
      </c>
      <c r="G203" s="26">
        <v>7885</v>
      </c>
      <c r="H203" s="26">
        <v>8685</v>
      </c>
      <c r="I203" s="26">
        <v>8212</v>
      </c>
      <c r="J203" s="26">
        <v>9477</v>
      </c>
      <c r="K203" s="26">
        <v>9607</v>
      </c>
      <c r="L203" s="26">
        <v>7501</v>
      </c>
      <c r="M203" s="26">
        <v>7985</v>
      </c>
      <c r="N203" s="26">
        <v>8528</v>
      </c>
      <c r="O203" s="26">
        <v>8856.9240000000009</v>
      </c>
      <c r="P203" s="26">
        <v>9241</v>
      </c>
      <c r="Q203" s="26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4.25" customHeight="1" x14ac:dyDescent="0.25">
      <c r="A204" s="27" t="s">
        <v>788</v>
      </c>
      <c r="B204" s="24">
        <v>1136.3785898974199</v>
      </c>
      <c r="C204" s="24">
        <v>1290.93292201742</v>
      </c>
      <c r="D204" s="24">
        <v>2246.6829797596597</v>
      </c>
      <c r="E204" s="24">
        <v>3189.5299126566001</v>
      </c>
      <c r="F204" s="24">
        <v>2140.9144215596398</v>
      </c>
      <c r="G204" s="24">
        <v>1990.97289092658</v>
      </c>
      <c r="H204" s="24">
        <v>1104.7296755111799</v>
      </c>
      <c r="I204" s="24">
        <v>1750.4659804220501</v>
      </c>
      <c r="J204" s="24">
        <v>1577.8994035484382</v>
      </c>
      <c r="K204" s="24">
        <v>1666.0872288933558</v>
      </c>
      <c r="L204" s="24">
        <v>1749.435679811915</v>
      </c>
      <c r="M204" s="24">
        <v>1626.3487590924999</v>
      </c>
      <c r="N204" s="24">
        <v>1708.4838180841671</v>
      </c>
      <c r="O204" s="24">
        <v>1499.0642445311839</v>
      </c>
      <c r="P204" s="24">
        <v>2009.0647779866488</v>
      </c>
      <c r="Q204" s="24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4.25" customHeight="1" x14ac:dyDescent="0.25">
      <c r="A205" s="27" t="s">
        <v>824</v>
      </c>
      <c r="B205" s="26">
        <v>1405.67905</v>
      </c>
      <c r="C205" s="26">
        <v>1355.98</v>
      </c>
      <c r="D205" s="26">
        <v>1425.93</v>
      </c>
      <c r="E205" s="26">
        <v>2163.23</v>
      </c>
      <c r="F205" s="26">
        <v>1514.92</v>
      </c>
      <c r="G205" s="26">
        <v>2123.36</v>
      </c>
      <c r="H205" s="26">
        <v>2133.8207816968561</v>
      </c>
      <c r="I205" s="26">
        <v>5457.1073790056016</v>
      </c>
      <c r="J205" s="26">
        <v>3624.6282362067527</v>
      </c>
      <c r="K205" s="26">
        <v>6058.9025107890056</v>
      </c>
      <c r="L205" s="26">
        <v>3349.3873454651493</v>
      </c>
      <c r="M205" s="26">
        <v>5258.69695429693</v>
      </c>
      <c r="N205" s="26"/>
      <c r="O205" s="26"/>
      <c r="P205" s="26"/>
      <c r="Q205" s="26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4.25" customHeight="1" x14ac:dyDescent="0.25">
      <c r="A206" s="27" t="s">
        <v>846</v>
      </c>
      <c r="B206" s="26">
        <v>107</v>
      </c>
      <c r="C206" s="26">
        <v>362.233</v>
      </c>
      <c r="D206" s="26">
        <v>530.48800000000006</v>
      </c>
      <c r="E206" s="26">
        <v>560.1</v>
      </c>
      <c r="F206" s="26">
        <v>515.97699999999998</v>
      </c>
      <c r="G206" s="26">
        <v>431.76632599999999</v>
      </c>
      <c r="H206" s="26">
        <v>378.00192556000002</v>
      </c>
      <c r="I206" s="26">
        <v>453.87294373819662</v>
      </c>
      <c r="J206" s="26">
        <v>401.988775505197</v>
      </c>
      <c r="K206" s="26">
        <v>297.39326868422233</v>
      </c>
      <c r="L206" s="26">
        <v>226.5669350883604</v>
      </c>
      <c r="M206" s="26">
        <v>211.891059396553</v>
      </c>
      <c r="N206" s="26">
        <v>358.83592312821946</v>
      </c>
      <c r="O206" s="26">
        <v>275.92456460379901</v>
      </c>
      <c r="P206" s="26">
        <v>322.4505515924597</v>
      </c>
      <c r="Q206" s="26">
        <v>221.2254127935804</v>
      </c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</row>
    <row r="207" spans="1:33" ht="14.25" customHeight="1" x14ac:dyDescent="0.25">
      <c r="A207" s="25" t="s">
        <v>848</v>
      </c>
      <c r="B207" s="24"/>
      <c r="C207" s="24"/>
      <c r="D207" s="24"/>
      <c r="E207" s="24"/>
      <c r="F207" s="24">
        <v>1282.4000000000001</v>
      </c>
      <c r="G207" s="24">
        <v>1498.2353462731098</v>
      </c>
      <c r="H207" s="24">
        <v>2000.3056916550299</v>
      </c>
      <c r="I207" s="24">
        <v>2199.89794748444</v>
      </c>
      <c r="J207" s="24">
        <v>1978.8959791984</v>
      </c>
      <c r="K207" s="24">
        <v>1879.5143746681799</v>
      </c>
      <c r="L207" s="24">
        <v>2020.0614697584501</v>
      </c>
      <c r="M207" s="24">
        <v>1827.4518274188899</v>
      </c>
      <c r="N207" s="24">
        <v>1697.3519299198158</v>
      </c>
      <c r="O207" s="24"/>
      <c r="P207" s="24"/>
      <c r="Q207" s="24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</row>
    <row r="208" spans="1:33" ht="13.5" customHeight="1" x14ac:dyDescent="0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25">
      <c r="A209" s="59" t="s">
        <v>857</v>
      </c>
      <c r="B209" s="59"/>
      <c r="C209" s="59"/>
      <c r="D209" s="59"/>
      <c r="E209" s="59"/>
      <c r="F209" s="59"/>
      <c r="G209" s="59"/>
      <c r="H209" s="59"/>
      <c r="I209" s="59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25">
      <c r="A210" s="21" t="s">
        <v>858</v>
      </c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25">
      <c r="A211" s="59" t="s">
        <v>859</v>
      </c>
      <c r="B211" s="59"/>
      <c r="C211" s="59"/>
      <c r="D211" s="59"/>
      <c r="E211" s="59"/>
      <c r="F211" s="59"/>
      <c r="G211" s="59"/>
      <c r="H211" s="59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25">
      <c r="A212" s="64" t="s">
        <v>860</v>
      </c>
      <c r="B212" s="64"/>
      <c r="C212" s="64"/>
      <c r="D212" s="64"/>
      <c r="E212" s="64"/>
      <c r="F212" s="64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25">
      <c r="A213" s="59" t="s">
        <v>1402</v>
      </c>
      <c r="B213" s="59"/>
      <c r="C213" s="59"/>
      <c r="D213" s="59"/>
      <c r="E213" s="59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</sheetData>
  <mergeCells count="6">
    <mergeCell ref="A213:E213"/>
    <mergeCell ref="A212:F212"/>
    <mergeCell ref="A1:M1"/>
    <mergeCell ref="A209:I209"/>
    <mergeCell ref="A211:H21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A768-276A-4A4D-A811-92204CD28019}">
  <dimension ref="A1:X207"/>
  <sheetViews>
    <sheetView workbookViewId="0">
      <pane xSplit="1" ySplit="2" topLeftCell="J128" activePane="bottomRight" state="frozen"/>
      <selection pane="topRight" activeCell="B1" sqref="B1"/>
      <selection pane="bottomLeft" activeCell="A3" sqref="A3"/>
      <selection pane="bottomRight" activeCell="T83" sqref="T83"/>
    </sheetView>
  </sheetViews>
  <sheetFormatPr defaultRowHeight="12.5" x14ac:dyDescent="0.25"/>
  <cols>
    <col min="1" max="1" width="32.36328125" customWidth="1"/>
  </cols>
  <sheetData>
    <row r="1" spans="1:24" x14ac:dyDescent="0.25">
      <c r="B1" t="s">
        <v>1406</v>
      </c>
      <c r="C1" t="s">
        <v>1406</v>
      </c>
      <c r="D1" t="s">
        <v>1406</v>
      </c>
      <c r="E1" t="s">
        <v>1406</v>
      </c>
      <c r="F1" t="s">
        <v>1406</v>
      </c>
      <c r="G1" t="s">
        <v>1406</v>
      </c>
      <c r="H1" t="s">
        <v>1406</v>
      </c>
      <c r="J1">
        <v>2020</v>
      </c>
      <c r="K1">
        <v>2020</v>
      </c>
      <c r="L1">
        <v>2020</v>
      </c>
      <c r="M1">
        <v>2020</v>
      </c>
      <c r="N1">
        <v>2020</v>
      </c>
      <c r="O1">
        <v>2020</v>
      </c>
      <c r="P1">
        <v>2020</v>
      </c>
      <c r="R1" s="46" t="s">
        <v>1415</v>
      </c>
      <c r="S1" s="46" t="s">
        <v>1415</v>
      </c>
      <c r="T1" s="46" t="s">
        <v>1415</v>
      </c>
      <c r="U1" s="46" t="s">
        <v>1415</v>
      </c>
      <c r="V1" s="46" t="s">
        <v>1415</v>
      </c>
      <c r="W1" s="46" t="s">
        <v>1415</v>
      </c>
      <c r="X1" s="46" t="s">
        <v>1415</v>
      </c>
    </row>
    <row r="2" spans="1:24" x14ac:dyDescent="0.25">
      <c r="B2" t="s">
        <v>1407</v>
      </c>
      <c r="C2" t="s">
        <v>1408</v>
      </c>
      <c r="D2" t="s">
        <v>1409</v>
      </c>
      <c r="E2" t="s">
        <v>1416</v>
      </c>
      <c r="F2" t="s">
        <v>1410</v>
      </c>
      <c r="G2" t="s">
        <v>1411</v>
      </c>
      <c r="H2" t="s">
        <v>1412</v>
      </c>
      <c r="J2" t="s">
        <v>1407</v>
      </c>
      <c r="K2" t="s">
        <v>1408</v>
      </c>
      <c r="L2" t="s">
        <v>1409</v>
      </c>
      <c r="M2" t="s">
        <v>1416</v>
      </c>
      <c r="N2" t="s">
        <v>1410</v>
      </c>
      <c r="O2" t="s">
        <v>1411</v>
      </c>
      <c r="P2" t="s">
        <v>1412</v>
      </c>
      <c r="R2" t="s">
        <v>1407</v>
      </c>
      <c r="S2" t="s">
        <v>1408</v>
      </c>
      <c r="T2" t="s">
        <v>1409</v>
      </c>
      <c r="U2" s="46" t="s">
        <v>1416</v>
      </c>
      <c r="V2" t="s">
        <v>1410</v>
      </c>
      <c r="W2" t="s">
        <v>1411</v>
      </c>
      <c r="X2" t="s">
        <v>1412</v>
      </c>
    </row>
    <row r="3" spans="1:24" x14ac:dyDescent="0.25">
      <c r="A3" t="str">
        <f>'CA-GDP'!A6</f>
        <v>Afghanistan, Islamic Rep. of</v>
      </c>
      <c r="B3" s="41">
        <f>AVERAGE('CA-GDP'!L6:P6)</f>
        <v>-19.170606073416511</v>
      </c>
      <c r="C3" s="41">
        <f>AVERAGE(GoodsGDP!L6:P6)</f>
        <v>-30.915837676518333</v>
      </c>
      <c r="D3" s="41">
        <f>AVERAGE(Serv_GDP!L6:P6)</f>
        <v>-3.261879845851182</v>
      </c>
      <c r="E3" s="41">
        <f>AVERAGE('Travel balance'!V6:Z6)</f>
        <v>-0.47447180389995697</v>
      </c>
      <c r="F3" s="41">
        <f>AVERAGE('TT balance'!V6:Z6)</f>
        <v>-4.8280279476805896</v>
      </c>
      <c r="G3" s="41">
        <f>AVERAGE(Pr_inc_GDP!L6:P6)</f>
        <v>1.1726934125848882</v>
      </c>
      <c r="H3" s="41">
        <f>AVERAGE(Sec_inc_GDP!L6:P6)</f>
        <v>13.834418036368126</v>
      </c>
      <c r="J3" s="41">
        <f>'CA-GDP'!Q6</f>
        <v>-16.392013981722126</v>
      </c>
      <c r="K3" s="41">
        <f>GoodsGDP!Q6</f>
        <v>-26.672259364102388</v>
      </c>
      <c r="L3" s="41">
        <f>Serv_GDP!Q6</f>
        <v>-2.1112216815862297</v>
      </c>
      <c r="M3" s="41">
        <f>'Travel balance'!AA6</f>
        <v>0.18046668914441216</v>
      </c>
      <c r="N3" s="41">
        <f>'TT balance'!AA6</f>
        <v>-4.1982924036373976</v>
      </c>
      <c r="O3" s="41">
        <f>Pr_inc_GDP!Q6</f>
        <v>0.98825920930199906</v>
      </c>
      <c r="P3" s="41">
        <f>Sec_inc_GDP!Q6</f>
        <v>11.403207854664538</v>
      </c>
      <c r="R3" s="41">
        <f t="shared" ref="R3:X3" si="0">IF(J3="", "", J3-B3)</f>
        <v>2.7785920916943851</v>
      </c>
      <c r="S3" s="41">
        <f t="shared" si="0"/>
        <v>4.243578312415945</v>
      </c>
      <c r="T3" s="41">
        <f t="shared" si="0"/>
        <v>1.1506581642649523</v>
      </c>
      <c r="U3" s="41">
        <f t="shared" si="0"/>
        <v>0.65493849304436913</v>
      </c>
      <c r="V3" s="41">
        <f t="shared" si="0"/>
        <v>0.62973554404319199</v>
      </c>
      <c r="W3" s="41">
        <f t="shared" si="0"/>
        <v>-0.18443420328288918</v>
      </c>
      <c r="X3" s="41">
        <f t="shared" si="0"/>
        <v>-2.4312101817035874</v>
      </c>
    </row>
    <row r="4" spans="1:24" x14ac:dyDescent="0.25">
      <c r="A4" t="str">
        <f>'CA-GDP'!A7</f>
        <v>Albania</v>
      </c>
      <c r="B4" s="41">
        <f>AVERAGE('CA-GDP'!L7:P7)</f>
        <v>-7.6733905598114536</v>
      </c>
      <c r="C4" s="41">
        <f>AVERAGE(GoodsGDP!L7:P7)</f>
        <v>-23.312431322035955</v>
      </c>
      <c r="D4" s="41">
        <f>AVERAGE(Serv_GDP!L7:P7)</f>
        <v>7.9666529417938152</v>
      </c>
      <c r="E4" s="41">
        <f>AVERAGE('Travel balance'!V7:Z7)</f>
        <v>3.3678067930630649</v>
      </c>
      <c r="F4" s="41">
        <f>AVERAGE('TT balance'!V7:Z7)</f>
        <v>3.4524278432183864</v>
      </c>
      <c r="G4" s="41">
        <f>AVERAGE(Pr_inc_GDP!L7:P7)</f>
        <v>0.32674094625053762</v>
      </c>
      <c r="H4" s="41">
        <f>AVERAGE(Sec_inc_GDP!L7:P7)</f>
        <v>7.3456571132126616</v>
      </c>
      <c r="J4" s="41">
        <f>'CA-GDP'!Q7</f>
        <v>-8.6963497499358446</v>
      </c>
      <c r="K4" s="41">
        <f>GoodsGDP!Q7</f>
        <v>-22.577966914526417</v>
      </c>
      <c r="L4" s="41">
        <f>Serv_GDP!Q7</f>
        <v>8.0245851943858852</v>
      </c>
      <c r="M4" s="41">
        <f>'Travel balance'!AA7</f>
        <v>2.453323975122486</v>
      </c>
      <c r="N4" s="41">
        <f>'TT balance'!AA7</f>
        <v>2.4725952095114847</v>
      </c>
      <c r="O4" s="41">
        <f>Pr_inc_GDP!Q7</f>
        <v>-1.7096110632013997</v>
      </c>
      <c r="P4" s="41">
        <f>Sec_inc_GDP!Q7</f>
        <v>7.5667217057786536</v>
      </c>
      <c r="R4" s="41">
        <f t="shared" ref="R4:R67" si="1">IF(J4="", "", J4-B4)</f>
        <v>-1.0229591901243911</v>
      </c>
      <c r="S4" s="41">
        <f t="shared" ref="S4:S67" si="2">IF(K4="", "", K4-C4)</f>
        <v>0.73446440750953812</v>
      </c>
      <c r="T4" s="41">
        <f t="shared" ref="T4:T67" si="3">IF(L4="", "", L4-D4)</f>
        <v>5.7932252592070022E-2</v>
      </c>
      <c r="U4" s="41">
        <f t="shared" ref="U4:V67" si="4">IF(M4="", "", M4-E4)</f>
        <v>-0.91448281794057884</v>
      </c>
      <c r="V4" s="41">
        <f t="shared" si="4"/>
        <v>-0.97983263370690166</v>
      </c>
      <c r="W4" s="41">
        <f t="shared" ref="W4:W67" si="5">IF(O4="", "", O4-G4)</f>
        <v>-2.0363520094519374</v>
      </c>
      <c r="X4" s="41">
        <f t="shared" ref="X4:X67" si="6">IF(P4="", "", P4-H4)</f>
        <v>0.22106459256599198</v>
      </c>
    </row>
    <row r="5" spans="1:24" x14ac:dyDescent="0.25">
      <c r="A5" t="str">
        <f>'CA-GDP'!A8</f>
        <v>Algeria</v>
      </c>
      <c r="B5" s="41">
        <f>AVERAGE('CA-GDP'!L8:P8)</f>
        <v>-13.036174029519174</v>
      </c>
      <c r="C5" s="41">
        <f>AVERAGE(GoodsGDP!L8:P8)</f>
        <v>-8.2261118448019683</v>
      </c>
      <c r="D5" s="41">
        <f>AVERAGE(Serv_GDP!L8:P8)</f>
        <v>-4.5454648339856591</v>
      </c>
      <c r="E5" s="41">
        <f>AVERAGE('Travel balance'!V8:Z8)</f>
        <v>-0.22840687596017969</v>
      </c>
      <c r="F5" s="41">
        <f>AVERAGE('TT balance'!V8:Z8)</f>
        <v>-1.938221036895315</v>
      </c>
      <c r="G5" s="41">
        <f>AVERAGE(Pr_inc_GDP!L8:P8)</f>
        <v>-2.0323836326483744</v>
      </c>
      <c r="H5" s="41">
        <f>AVERAGE(Sec_inc_GDP!L8:P8)</f>
        <v>1.7677862819168251</v>
      </c>
      <c r="J5" s="41" t="str">
        <f>'CA-GDP'!Q8</f>
        <v/>
      </c>
      <c r="K5" s="41" t="str">
        <f>GoodsGDP!Q8</f>
        <v/>
      </c>
      <c r="L5" s="41" t="str">
        <f>Serv_GDP!Q8</f>
        <v/>
      </c>
      <c r="M5" s="41" t="str">
        <f>'Travel balance'!AA8</f>
        <v/>
      </c>
      <c r="N5" s="41" t="str">
        <f>'TT balance'!AA8</f>
        <v/>
      </c>
      <c r="O5" s="41" t="str">
        <f>Pr_inc_GDP!Q8</f>
        <v/>
      </c>
      <c r="P5" s="41" t="str">
        <f>Sec_inc_GDP!Q8</f>
        <v/>
      </c>
      <c r="R5" s="41" t="str">
        <f t="shared" si="1"/>
        <v/>
      </c>
      <c r="S5" s="41" t="str">
        <f t="shared" si="2"/>
        <v/>
      </c>
      <c r="T5" s="41" t="str">
        <f t="shared" si="3"/>
        <v/>
      </c>
      <c r="U5" s="41" t="str">
        <f t="shared" si="4"/>
        <v/>
      </c>
      <c r="V5" s="41" t="str">
        <f t="shared" si="4"/>
        <v/>
      </c>
      <c r="W5" s="41" t="str">
        <f t="shared" si="5"/>
        <v/>
      </c>
      <c r="X5" s="41" t="str">
        <f t="shared" si="6"/>
        <v/>
      </c>
    </row>
    <row r="6" spans="1:24" x14ac:dyDescent="0.25">
      <c r="A6" t="str">
        <f>'CA-GDP'!A9</f>
        <v>Andorra, Principality of</v>
      </c>
      <c r="B6" s="41">
        <f>AVERAGE('CA-GDP'!L9:P9)</f>
        <v>18.017603972071409</v>
      </c>
      <c r="C6" s="41">
        <f>AVERAGE(GoodsGDP!L9:P9)</f>
        <v>-42.60435723679317</v>
      </c>
      <c r="D6" s="41">
        <f>AVERAGE(Serv_GDP!L9:P9)</f>
        <v>52.20444606794436</v>
      </c>
      <c r="E6" s="41">
        <f>AVERAGE('Travel balance'!V9:Z9)</f>
        <v>54.439605455646337</v>
      </c>
      <c r="F6" s="41">
        <f>AVERAGE('TT balance'!V9:Z9)</f>
        <v>52.66415970087597</v>
      </c>
      <c r="G6" s="41">
        <f>AVERAGE(Pr_inc_GDP!L9:P9)</f>
        <v>9.7395881404545772</v>
      </c>
      <c r="H6" s="41">
        <f>AVERAGE(Sec_inc_GDP!L9:P9)</f>
        <v>-1.3220729995343616</v>
      </c>
      <c r="J6" s="41" t="str">
        <f>'CA-GDP'!Q9</f>
        <v/>
      </c>
      <c r="K6" s="41" t="str">
        <f>GoodsGDP!Q9</f>
        <v/>
      </c>
      <c r="L6" s="41" t="str">
        <f>Serv_GDP!Q9</f>
        <v/>
      </c>
      <c r="M6" s="41" t="str">
        <f>'Travel balance'!AA9</f>
        <v/>
      </c>
      <c r="N6" s="41" t="str">
        <f>'TT balance'!AA9</f>
        <v/>
      </c>
      <c r="O6" s="41" t="str">
        <f>Pr_inc_GDP!Q9</f>
        <v/>
      </c>
      <c r="P6" s="41" t="str">
        <f>Sec_inc_GDP!Q9</f>
        <v/>
      </c>
      <c r="R6" s="41" t="str">
        <f t="shared" si="1"/>
        <v/>
      </c>
      <c r="S6" s="41" t="str">
        <f t="shared" si="2"/>
        <v/>
      </c>
      <c r="T6" s="41" t="str">
        <f t="shared" si="3"/>
        <v/>
      </c>
      <c r="U6" s="41" t="str">
        <f t="shared" si="4"/>
        <v/>
      </c>
      <c r="V6" s="41" t="str">
        <f t="shared" si="4"/>
        <v/>
      </c>
      <c r="W6" s="41" t="str">
        <f t="shared" si="5"/>
        <v/>
      </c>
      <c r="X6" s="41" t="str">
        <f t="shared" si="6"/>
        <v/>
      </c>
    </row>
    <row r="7" spans="1:24" x14ac:dyDescent="0.25">
      <c r="A7" t="str">
        <f>'CA-GDP'!A10</f>
        <v>Angola</v>
      </c>
      <c r="B7" s="41">
        <f>AVERAGE('CA-GDP'!L10:P10)</f>
        <v>6.2665775134767537E-2</v>
      </c>
      <c r="C7" s="41">
        <f>AVERAGE(GoodsGDP!L10:P10)</f>
        <v>17.638408561272136</v>
      </c>
      <c r="D7" s="41">
        <f>AVERAGE(Serv_GDP!L10:P10)</f>
        <v>-10.718681347450655</v>
      </c>
      <c r="E7" s="41">
        <f>AVERAGE('Travel balance'!V10:Z10)</f>
        <v>0.14378844691203985</v>
      </c>
      <c r="F7" s="41">
        <f>AVERAGE('TT balance'!V10:Z10)</f>
        <v>-2.9763704187485382</v>
      </c>
      <c r="G7" s="41">
        <f>AVERAGE(Pr_inc_GDP!L10:P10)</f>
        <v>-6.445362680123111</v>
      </c>
      <c r="H7" s="41">
        <f>AVERAGE(Sec_inc_GDP!L10:P10)</f>
        <v>-0.41169875856359439</v>
      </c>
      <c r="J7" s="41">
        <f>'CA-GDP'!Q10</f>
        <v>1.4314036368352498</v>
      </c>
      <c r="K7" s="41">
        <f>GoodsGDP!Q10</f>
        <v>18.248393409422761</v>
      </c>
      <c r="L7" s="41">
        <f>Serv_GDP!Q10</f>
        <v>-8.8303789063692513</v>
      </c>
      <c r="M7" s="41">
        <f>'Travel balance'!AA10</f>
        <v>-0.95893568988105271</v>
      </c>
      <c r="N7" s="41">
        <f>'TT balance'!AA10</f>
        <v>-4.1837340324279779</v>
      </c>
      <c r="O7" s="41">
        <f>Pr_inc_GDP!Q10</f>
        <v>-7.8862218453635498</v>
      </c>
      <c r="P7" s="41">
        <f>Sec_inc_GDP!Q10</f>
        <v>-0.10038902085469728</v>
      </c>
      <c r="R7" s="41">
        <f t="shared" si="1"/>
        <v>1.3687378617004824</v>
      </c>
      <c r="S7" s="41">
        <f t="shared" si="2"/>
        <v>0.60998484815062426</v>
      </c>
      <c r="T7" s="41">
        <f t="shared" si="3"/>
        <v>1.8883024410814038</v>
      </c>
      <c r="U7" s="41">
        <f t="shared" si="4"/>
        <v>-1.1027241367930927</v>
      </c>
      <c r="V7" s="41">
        <f t="shared" si="4"/>
        <v>-1.2073636136794397</v>
      </c>
      <c r="W7" s="41">
        <f t="shared" si="5"/>
        <v>-1.4408591652404388</v>
      </c>
      <c r="X7" s="41">
        <f t="shared" si="6"/>
        <v>0.31130973770889714</v>
      </c>
    </row>
    <row r="8" spans="1:24" x14ac:dyDescent="0.25">
      <c r="A8" t="str">
        <f>'CA-GDP'!A11</f>
        <v>Anguilla</v>
      </c>
      <c r="B8" s="41">
        <f>AVERAGE('CA-GDP'!L11:P11)</f>
        <v>-31.26615318540636</v>
      </c>
      <c r="C8" s="41">
        <f>AVERAGE(GoodsGDP!L11:P11)</f>
        <v>-58.131693010213439</v>
      </c>
      <c r="D8" s="41">
        <f>AVERAGE(Serv_GDP!L11:P11)</f>
        <v>32.276417968269598</v>
      </c>
      <c r="E8" s="41">
        <f>AVERAGE('Travel balance'!V11:Z11)</f>
        <v>38.940448139497711</v>
      </c>
      <c r="F8" s="41">
        <f>AVERAGE('TT balance'!V11:Z11)</f>
        <v>35.528782462711362</v>
      </c>
      <c r="G8" s="41">
        <f>AVERAGE(Pr_inc_GDP!L11:P11)</f>
        <v>-3.6451259447574587</v>
      </c>
      <c r="H8" s="41">
        <f>AVERAGE(Sec_inc_GDP!L11:P11)</f>
        <v>-1.7657521987050544</v>
      </c>
      <c r="J8" s="41">
        <f>'CA-GDP'!Q11</f>
        <v>-21.215586818659492</v>
      </c>
      <c r="K8" s="41">
        <f>GoodsGDP!Q11</f>
        <v>-45.887617178984087</v>
      </c>
      <c r="L8" s="41">
        <f>Serv_GDP!Q11</f>
        <v>16.60512653905516</v>
      </c>
      <c r="M8" s="41">
        <f>'Travel balance'!AA11</f>
        <v>16.817683311940019</v>
      </c>
      <c r="N8" s="41">
        <f>'TT balance'!AA11</f>
        <v>12.335728657887852</v>
      </c>
      <c r="O8" s="41">
        <f>Pr_inc_GDP!Q11</f>
        <v>0.75142445658941814</v>
      </c>
      <c r="P8" s="41">
        <f>Sec_inc_GDP!Q11</f>
        <v>7.3154793646800202</v>
      </c>
      <c r="R8" s="41">
        <f t="shared" si="1"/>
        <v>10.050566366746867</v>
      </c>
      <c r="S8" s="41">
        <f t="shared" si="2"/>
        <v>12.244075831229353</v>
      </c>
      <c r="T8" s="41">
        <f t="shared" si="3"/>
        <v>-15.671291429214438</v>
      </c>
      <c r="U8" s="41">
        <f t="shared" si="4"/>
        <v>-22.122764827557692</v>
      </c>
      <c r="V8" s="41">
        <f t="shared" si="4"/>
        <v>-23.19305380482351</v>
      </c>
      <c r="W8" s="41">
        <f t="shared" si="5"/>
        <v>4.396550401346877</v>
      </c>
      <c r="X8" s="41">
        <f t="shared" si="6"/>
        <v>9.0812315633850744</v>
      </c>
    </row>
    <row r="9" spans="1:24" x14ac:dyDescent="0.25">
      <c r="A9" t="str">
        <f>'CA-GDP'!A12</f>
        <v>Antigua and Barbuda</v>
      </c>
      <c r="B9" s="41">
        <f>AVERAGE('CA-GDP'!L12:P12)</f>
        <v>-5.8698082125672695</v>
      </c>
      <c r="C9" s="41">
        <f>AVERAGE(GoodsGDP!L12:P12)</f>
        <v>-31.106830506613523</v>
      </c>
      <c r="D9" s="41">
        <f>AVERAGE(Serv_GDP!L12:P12)</f>
        <v>34.829648874456595</v>
      </c>
      <c r="E9" s="41">
        <f>AVERAGE('Travel balance'!V12:Z12)</f>
        <v>46.307160195599536</v>
      </c>
      <c r="F9" s="41">
        <f>AVERAGE('TT balance'!V12:Z12)</f>
        <v>48.33213139902491</v>
      </c>
      <c r="G9" s="41">
        <f>AVERAGE(Pr_inc_GDP!L12:P12)</f>
        <v>-5.9316818807340379</v>
      </c>
      <c r="H9" s="41">
        <f>AVERAGE(Sec_inc_GDP!L12:P12)</f>
        <v>-3.6609446996762984</v>
      </c>
      <c r="J9" s="41">
        <f>'CA-GDP'!Q12</f>
        <v>-7.8449993318816533</v>
      </c>
      <c r="K9" s="41">
        <f>GoodsGDP!Q12</f>
        <v>-25.111148414601658</v>
      </c>
      <c r="L9" s="41">
        <f>Serv_GDP!Q12</f>
        <v>21.053236784836766</v>
      </c>
      <c r="M9" s="41">
        <f>'Travel balance'!AA12</f>
        <v>25.873633126681199</v>
      </c>
      <c r="N9" s="41">
        <f>'TT balance'!AA12</f>
        <v>25.116602831633571</v>
      </c>
      <c r="O9" s="41">
        <f>Pr_inc_GDP!Q12</f>
        <v>-1.7761271132001728</v>
      </c>
      <c r="P9" s="41">
        <f>Sec_inc_GDP!Q12</f>
        <v>-2.0109605889165971</v>
      </c>
      <c r="R9" s="41">
        <f t="shared" si="1"/>
        <v>-1.9751911193143838</v>
      </c>
      <c r="S9" s="41">
        <f t="shared" si="2"/>
        <v>5.9956820920118652</v>
      </c>
      <c r="T9" s="41">
        <f t="shared" si="3"/>
        <v>-13.776412089619829</v>
      </c>
      <c r="U9" s="41">
        <f t="shared" si="4"/>
        <v>-20.433527068918337</v>
      </c>
      <c r="V9" s="41">
        <f t="shared" si="4"/>
        <v>-23.215528567391338</v>
      </c>
      <c r="W9" s="41">
        <f t="shared" si="5"/>
        <v>4.1555547675338653</v>
      </c>
      <c r="X9" s="41">
        <f t="shared" si="6"/>
        <v>1.6499841107597013</v>
      </c>
    </row>
    <row r="10" spans="1:24" x14ac:dyDescent="0.25">
      <c r="A10" t="str">
        <f>'CA-GDP'!A13</f>
        <v>Argentina</v>
      </c>
      <c r="B10" s="41">
        <f>AVERAGE('CA-GDP'!L13:P13)</f>
        <v>-3.2845571217402587</v>
      </c>
      <c r="C10" s="41">
        <f>AVERAGE(GoodsGDP!L13:P13)</f>
        <v>0.75643872608365526</v>
      </c>
      <c r="D10" s="41">
        <f>AVERAGE(Serv_GDP!L13:P13)</f>
        <v>-1.3671057922479959</v>
      </c>
      <c r="E10" s="41">
        <f>AVERAGE('Travel balance'!V13:Z13)</f>
        <v>-0.7347877912927776</v>
      </c>
      <c r="F10" s="41">
        <f>AVERAGE('TT balance'!V13:Z13)</f>
        <v>-1.2026089751743325</v>
      </c>
      <c r="G10" s="41">
        <f>AVERAGE(Pr_inc_GDP!L13:P13)</f>
        <v>-2.8461232681707784</v>
      </c>
      <c r="H10" s="41">
        <f>AVERAGE(Sec_inc_GDP!L13:P13)</f>
        <v>0.17223321259486041</v>
      </c>
      <c r="J10" s="41">
        <f>'CA-GDP'!Q13</f>
        <v>0.76877347731855838</v>
      </c>
      <c r="K10" s="41">
        <f>GoodsGDP!Q13</f>
        <v>3.711920603099816</v>
      </c>
      <c r="L10" s="41">
        <f>Serv_GDP!Q13</f>
        <v>-0.60968650033081462</v>
      </c>
      <c r="M10" s="41">
        <f>'Travel balance'!AA13</f>
        <v>-0.18808701898791844</v>
      </c>
      <c r="N10" s="41">
        <f>'TT balance'!AA13</f>
        <v>-0.40495695998879172</v>
      </c>
      <c r="O10" s="41">
        <f>Pr_inc_GDP!Q13</f>
        <v>-2.6317378229382271</v>
      </c>
      <c r="P10" s="41">
        <f>Sec_inc_GDP!Q13</f>
        <v>0.29827719748778903</v>
      </c>
      <c r="R10" s="41">
        <f t="shared" si="1"/>
        <v>4.0533305990588175</v>
      </c>
      <c r="S10" s="41">
        <f t="shared" si="2"/>
        <v>2.9554818770161608</v>
      </c>
      <c r="T10" s="41">
        <f t="shared" si="3"/>
        <v>0.75741929191718127</v>
      </c>
      <c r="U10" s="41">
        <f t="shared" si="4"/>
        <v>0.54670077230485914</v>
      </c>
      <c r="V10" s="41">
        <f t="shared" si="4"/>
        <v>0.79765201518554085</v>
      </c>
      <c r="W10" s="41">
        <f t="shared" si="5"/>
        <v>0.21438544523255132</v>
      </c>
      <c r="X10" s="41">
        <f t="shared" si="6"/>
        <v>0.12604398489292862</v>
      </c>
    </row>
    <row r="11" spans="1:24" x14ac:dyDescent="0.25">
      <c r="A11" t="str">
        <f>'CA-GDP'!A14</f>
        <v>Armenia, Rep. of</v>
      </c>
      <c r="B11" s="41">
        <f>AVERAGE('CA-GDP'!L14:P14)</f>
        <v>-3.8709900376545496</v>
      </c>
      <c r="C11" s="41">
        <f>AVERAGE(GoodsGDP!L14:P14)</f>
        <v>-11.996355001762238</v>
      </c>
      <c r="D11" s="41">
        <f>AVERAGE(Serv_GDP!L14:P14)</f>
        <v>0.28413350291276834</v>
      </c>
      <c r="E11" s="41">
        <f>AVERAGE('Travel balance'!V14:Z14)</f>
        <v>0.15736053735450373</v>
      </c>
      <c r="F11" s="41">
        <f>AVERAGE('TT balance'!V14:Z14)</f>
        <v>-1.9394817617650015</v>
      </c>
      <c r="G11" s="41">
        <f>AVERAGE(Pr_inc_GDP!L14:P14)</f>
        <v>2.6677012983607775</v>
      </c>
      <c r="H11" s="41">
        <f>AVERAGE(Sec_inc_GDP!L14:P14)</f>
        <v>5.1735301628341439</v>
      </c>
      <c r="J11" s="41">
        <f>'CA-GDP'!Q14</f>
        <v>-3.1950437457232388</v>
      </c>
      <c r="K11" s="41">
        <f>GoodsGDP!Q14</f>
        <v>-10.752821442457492</v>
      </c>
      <c r="L11" s="41">
        <f>Serv_GDP!Q14</f>
        <v>1.1870298094948228</v>
      </c>
      <c r="M11" s="41">
        <f>'Travel balance'!AA14</f>
        <v>-0.12640678151118398</v>
      </c>
      <c r="N11" s="41">
        <f>'TT balance'!AA14</f>
        <v>-1.5208800427270464</v>
      </c>
      <c r="O11" s="41">
        <f>Pr_inc_GDP!Q14</f>
        <v>-1.6116459726643895</v>
      </c>
      <c r="P11" s="41">
        <f>Sec_inc_GDP!Q14</f>
        <v>7.9823938599038176</v>
      </c>
      <c r="R11" s="41">
        <f t="shared" si="1"/>
        <v>0.67594629193131084</v>
      </c>
      <c r="S11" s="41">
        <f t="shared" si="2"/>
        <v>1.2435335593047459</v>
      </c>
      <c r="T11" s="41">
        <f t="shared" si="3"/>
        <v>0.90289630658205455</v>
      </c>
      <c r="U11" s="41">
        <f t="shared" si="4"/>
        <v>-0.28376731886568773</v>
      </c>
      <c r="V11" s="41">
        <f t="shared" si="4"/>
        <v>0.41860171903795518</v>
      </c>
      <c r="W11" s="41">
        <f t="shared" si="5"/>
        <v>-4.2793472710251672</v>
      </c>
      <c r="X11" s="41">
        <f t="shared" si="6"/>
        <v>2.8088636970696736</v>
      </c>
    </row>
    <row r="12" spans="1:24" x14ac:dyDescent="0.25">
      <c r="A12" t="str">
        <f>'CA-GDP'!A15</f>
        <v>Aruba, Kingdom of the Netherlands</v>
      </c>
      <c r="B12" s="41">
        <f>AVERAGE('CA-GDP'!L15:P15)</f>
        <v>2.2638488374461891</v>
      </c>
      <c r="C12" s="41">
        <f>AVERAGE(GoodsGDP!L15:P15)</f>
        <v>-31.236008490518486</v>
      </c>
      <c r="D12" s="41">
        <f>AVERAGE(Serv_GDP!L15:P15)</f>
        <v>40.975170775593014</v>
      </c>
      <c r="E12" s="41">
        <f>AVERAGE('Travel balance'!V15:Z15)</f>
        <v>48.783149894545218</v>
      </c>
      <c r="F12" s="41">
        <f>AVERAGE('TT balance'!V15:Z15)</f>
        <v>48.881880663984035</v>
      </c>
      <c r="G12" s="41">
        <f>AVERAGE(Pr_inc_GDP!L15:P15)</f>
        <v>-5.1125188582676397</v>
      </c>
      <c r="H12" s="41">
        <f>AVERAGE(Sec_inc_GDP!L15:P15)</f>
        <v>-2.362794589360695</v>
      </c>
      <c r="J12" s="41">
        <f>'CA-GDP'!Q15</f>
        <v>-13.191865761208913</v>
      </c>
      <c r="K12" s="41">
        <f>GoodsGDP!Q15</f>
        <v>-31.199941542089448</v>
      </c>
      <c r="L12" s="41">
        <f>Serv_GDP!Q15</f>
        <v>22.262851535726575</v>
      </c>
      <c r="M12" s="41">
        <f>'Travel balance'!AA15</f>
        <v>31.195198647523284</v>
      </c>
      <c r="N12" s="41">
        <f>'TT balance'!AA15</f>
        <v>29.369335308126079</v>
      </c>
      <c r="O12" s="41">
        <f>Pr_inc_GDP!Q15</f>
        <v>-2.4598154823347791</v>
      </c>
      <c r="P12" s="41">
        <f>Sec_inc_GDP!Q15</f>
        <v>-1.794960272511239</v>
      </c>
      <c r="R12" s="41">
        <f t="shared" si="1"/>
        <v>-15.455714598655103</v>
      </c>
      <c r="S12" s="41">
        <f t="shared" si="2"/>
        <v>3.6066948429038348E-2</v>
      </c>
      <c r="T12" s="41">
        <f t="shared" si="3"/>
        <v>-18.712319239866439</v>
      </c>
      <c r="U12" s="41">
        <f t="shared" si="4"/>
        <v>-17.587951247021934</v>
      </c>
      <c r="V12" s="41">
        <f t="shared" si="4"/>
        <v>-19.512545355857956</v>
      </c>
      <c r="W12" s="41">
        <f t="shared" si="5"/>
        <v>2.6527033759328607</v>
      </c>
      <c r="X12" s="41">
        <f t="shared" si="6"/>
        <v>0.56783431684945596</v>
      </c>
    </row>
    <row r="13" spans="1:24" x14ac:dyDescent="0.25">
      <c r="A13" t="str">
        <f>'CA-GDP'!A16</f>
        <v>Australia</v>
      </c>
      <c r="B13" s="41">
        <f>AVERAGE('CA-GDP'!L16:P16)</f>
        <v>-2.3934192569365975</v>
      </c>
      <c r="C13" s="41">
        <f>AVERAGE(GoodsGDP!L16:P16)</f>
        <v>0.73693685346378124</v>
      </c>
      <c r="D13" s="41">
        <f>AVERAGE(Serv_GDP!L16:P16)</f>
        <v>-0.32890769744106912</v>
      </c>
      <c r="E13" s="41">
        <f>AVERAGE('Travel balance'!V16:Z16)</f>
        <v>0.53985632546172346</v>
      </c>
      <c r="F13" s="41">
        <f>AVERAGE('TT balance'!V16:Z16)</f>
        <v>-2.3532294857280905E-2</v>
      </c>
      <c r="G13" s="41">
        <f>AVERAGE(Pr_inc_GDP!L16:P16)</f>
        <v>-2.7382347750521339</v>
      </c>
      <c r="H13" s="41">
        <f>AVERAGE(Sec_inc_GDP!L16:P16)</f>
        <v>-6.3213637907176087E-2</v>
      </c>
      <c r="J13" s="41">
        <f>'CA-GDP'!Q16</f>
        <v>2.4886760934860543</v>
      </c>
      <c r="K13" s="41">
        <f>GoodsGDP!Q16</f>
        <v>2.9381768474175698</v>
      </c>
      <c r="L13" s="41">
        <f>Serv_GDP!Q16</f>
        <v>0.73824111142805815</v>
      </c>
      <c r="M13" s="41">
        <f>'Travel balance'!AA16</f>
        <v>1.3991121784656653</v>
      </c>
      <c r="N13" s="41">
        <f>'TT balance'!AA16</f>
        <v>0.96802328770564228</v>
      </c>
      <c r="O13" s="41">
        <f>Pr_inc_GDP!Q16</f>
        <v>-1.1210210895539241</v>
      </c>
      <c r="P13" s="41">
        <f>Sec_inc_GDP!Q16</f>
        <v>-6.6720775805649946E-2</v>
      </c>
      <c r="R13" s="41">
        <f t="shared" si="1"/>
        <v>4.8820953504226523</v>
      </c>
      <c r="S13" s="41">
        <f t="shared" si="2"/>
        <v>2.2012399939537888</v>
      </c>
      <c r="T13" s="41">
        <f t="shared" si="3"/>
        <v>1.0671488088691272</v>
      </c>
      <c r="U13" s="41">
        <f t="shared" si="4"/>
        <v>0.85925585300394181</v>
      </c>
      <c r="V13" s="41">
        <f t="shared" si="4"/>
        <v>0.9915555825629232</v>
      </c>
      <c r="W13" s="41">
        <f t="shared" si="5"/>
        <v>1.6172136854982098</v>
      </c>
      <c r="X13" s="41">
        <f t="shared" si="6"/>
        <v>-3.5071378984738583E-3</v>
      </c>
    </row>
    <row r="14" spans="1:24" x14ac:dyDescent="0.25">
      <c r="A14" t="str">
        <f>'CA-GDP'!A17</f>
        <v>Austria</v>
      </c>
      <c r="B14" s="41">
        <f>AVERAGE('CA-GDP'!L17:P17)</f>
        <v>1.994947162352112</v>
      </c>
      <c r="C14" s="41">
        <f>AVERAGE(GoodsGDP!L17:P17)</f>
        <v>0.60189116443500057</v>
      </c>
      <c r="D14" s="41">
        <f>AVERAGE(Serv_GDP!L17:P17)</f>
        <v>2.7467731653692411</v>
      </c>
      <c r="E14" s="41">
        <f>AVERAGE('Travel balance'!V17:Z17)</f>
        <v>2.4210434471192723</v>
      </c>
      <c r="F14" s="41">
        <f>AVERAGE('TT balance'!V17:Z17)</f>
        <v>2.2937282710459956</v>
      </c>
      <c r="G14" s="41">
        <f>AVERAGE(Pr_inc_GDP!L17:P17)</f>
        <v>-0.46554746588944268</v>
      </c>
      <c r="H14" s="41">
        <f>AVERAGE(Sec_inc_GDP!L17:P17)</f>
        <v>-0.88827705316460526</v>
      </c>
      <c r="J14" s="41">
        <f>'CA-GDP'!Q17</f>
        <v>2.5151742857800086</v>
      </c>
      <c r="K14" s="41">
        <f>GoodsGDP!Q17</f>
        <v>1.4121408058810037</v>
      </c>
      <c r="L14" s="41">
        <f>Serv_GDP!Q17</f>
        <v>2.0735117943383408</v>
      </c>
      <c r="M14" s="41">
        <f>'Travel balance'!AA17</f>
        <v>2.0945570916574829</v>
      </c>
      <c r="N14" s="41">
        <f>'TT balance'!AA17</f>
        <v>2.0822493566208022</v>
      </c>
      <c r="O14" s="41">
        <f>Pr_inc_GDP!Q17</f>
        <v>-8.4180552054225602E-2</v>
      </c>
      <c r="P14" s="41">
        <f>Sec_inc_GDP!Q17</f>
        <v>-0.88576808273514185</v>
      </c>
      <c r="R14" s="41">
        <f t="shared" si="1"/>
        <v>0.52022712342789657</v>
      </c>
      <c r="S14" s="41">
        <f t="shared" si="2"/>
        <v>0.81024964144600309</v>
      </c>
      <c r="T14" s="41">
        <f t="shared" si="3"/>
        <v>-0.67326137103090034</v>
      </c>
      <c r="U14" s="41">
        <f t="shared" si="4"/>
        <v>-0.32648635546178939</v>
      </c>
      <c r="V14" s="41">
        <f t="shared" si="4"/>
        <v>-0.2114789144251934</v>
      </c>
      <c r="W14" s="41">
        <f t="shared" si="5"/>
        <v>0.38136691383521709</v>
      </c>
      <c r="X14" s="41">
        <f t="shared" si="6"/>
        <v>2.5089704294634085E-3</v>
      </c>
    </row>
    <row r="15" spans="1:24" x14ac:dyDescent="0.25">
      <c r="A15" t="str">
        <f>'CA-GDP'!A18</f>
        <v>Azerbaijan, Rep. of</v>
      </c>
      <c r="B15" s="41">
        <f>AVERAGE('CA-GDP'!L18:P18)</f>
        <v>4.391598050643343</v>
      </c>
      <c r="C15" s="41">
        <f>AVERAGE(GoodsGDP!L18:P18)</f>
        <v>15.195548010014415</v>
      </c>
      <c r="D15" s="41">
        <f>AVERAGE(Serv_GDP!L18:P18)</f>
        <v>-6.9288393463468267</v>
      </c>
      <c r="E15" s="41">
        <f>AVERAGE('Travel balance'!V18:Z18)</f>
        <v>0.35688301346900875</v>
      </c>
      <c r="F15" s="41">
        <f>AVERAGE('TT balance'!V18:Z18)</f>
        <v>0.34083654664501301</v>
      </c>
      <c r="G15" s="41">
        <f>AVERAGE(Pr_inc_GDP!L18:P18)</f>
        <v>-4.8571308383510488</v>
      </c>
      <c r="H15" s="41">
        <f>AVERAGE(Sec_inc_GDP!L18:P18)</f>
        <v>0.98202022532680289</v>
      </c>
      <c r="J15" s="41">
        <f>'CA-GDP'!Q18</f>
        <v>-0.53410941864013017</v>
      </c>
      <c r="K15" s="41">
        <f>GoodsGDP!Q18</f>
        <v>5.8947919355974374</v>
      </c>
      <c r="L15" s="41">
        <f>Serv_GDP!Q18</f>
        <v>-6.6671204262210431</v>
      </c>
      <c r="M15" s="41">
        <f>'Travel balance'!AA18</f>
        <v>-0.25225432440678763</v>
      </c>
      <c r="N15" s="41">
        <f>'TT balance'!AA18</f>
        <v>0.55205717370385132</v>
      </c>
      <c r="O15" s="41">
        <f>Pr_inc_GDP!Q18</f>
        <v>-1.0708991480273196</v>
      </c>
      <c r="P15" s="41">
        <f>Sec_inc_GDP!Q18</f>
        <v>1.3091182200107963</v>
      </c>
      <c r="R15" s="41">
        <f t="shared" si="1"/>
        <v>-4.9257074692834735</v>
      </c>
      <c r="S15" s="41">
        <f t="shared" si="2"/>
        <v>-9.3007560744169773</v>
      </c>
      <c r="T15" s="41">
        <f t="shared" si="3"/>
        <v>0.26171892012578368</v>
      </c>
      <c r="U15" s="41">
        <f t="shared" si="4"/>
        <v>-0.60913733787579638</v>
      </c>
      <c r="V15" s="41">
        <f t="shared" si="4"/>
        <v>0.21122062705883832</v>
      </c>
      <c r="W15" s="41">
        <f t="shared" si="5"/>
        <v>3.7862316903237292</v>
      </c>
      <c r="X15" s="41">
        <f t="shared" si="6"/>
        <v>0.32709799468399336</v>
      </c>
    </row>
    <row r="16" spans="1:24" x14ac:dyDescent="0.25">
      <c r="A16" t="str">
        <f>'CA-GDP'!A19</f>
        <v>Bahamas, The</v>
      </c>
      <c r="B16" s="41">
        <f>AVERAGE('CA-GDP'!L19:P19)</f>
        <v>-6.7054125245725089</v>
      </c>
      <c r="C16" s="41">
        <f>AVERAGE(GoodsGDP!L19:P19)</f>
        <v>-19.474729551546709</v>
      </c>
      <c r="D16" s="41">
        <f>AVERAGE(Serv_GDP!L19:P19)</f>
        <v>15.017738915275135</v>
      </c>
      <c r="E16" s="41">
        <f>AVERAGE('Travel balance'!V19:Z19)</f>
        <v>23.425659744936816</v>
      </c>
      <c r="F16" s="41">
        <f>AVERAGE('TT balance'!V19:Z19)</f>
        <v>20.70723426239287</v>
      </c>
      <c r="G16" s="41">
        <f>AVERAGE(Pr_inc_GDP!L19:P19)</f>
        <v>-3.8566662211704594</v>
      </c>
      <c r="H16" s="41">
        <f>AVERAGE(Sec_inc_GDP!L19:P19)</f>
        <v>1.607121769720538</v>
      </c>
      <c r="J16" s="41">
        <f>'CA-GDP'!Q19</f>
        <v>-18.354731555555553</v>
      </c>
      <c r="K16" s="41">
        <f>GoodsGDP!Q19</f>
        <v>-16.216413333333335</v>
      </c>
      <c r="L16" s="41">
        <f>Serv_GDP!Q19</f>
        <v>-1.1154453333333334</v>
      </c>
      <c r="M16" s="41">
        <f>'Travel balance'!AA19</f>
        <v>7.9261395555555554</v>
      </c>
      <c r="N16" s="41">
        <f>'TT balance'!AA19</f>
        <v>6.1489075555555548</v>
      </c>
      <c r="O16" s="41">
        <f>Pr_inc_GDP!Q19</f>
        <v>-4.3427199999999999</v>
      </c>
      <c r="P16" s="41">
        <f>Sec_inc_GDP!Q19</f>
        <v>3.3198488888888891</v>
      </c>
      <c r="R16" s="41">
        <f t="shared" si="1"/>
        <v>-11.649319030983044</v>
      </c>
      <c r="S16" s="41">
        <f t="shared" si="2"/>
        <v>3.2583162182133734</v>
      </c>
      <c r="T16" s="41">
        <f t="shared" si="3"/>
        <v>-16.133184248608469</v>
      </c>
      <c r="U16" s="41">
        <f t="shared" si="4"/>
        <v>-15.499520189381261</v>
      </c>
      <c r="V16" s="41">
        <f t="shared" si="4"/>
        <v>-14.558326706837315</v>
      </c>
      <c r="W16" s="41">
        <f t="shared" si="5"/>
        <v>-0.48605377882954048</v>
      </c>
      <c r="X16" s="41">
        <f t="shared" si="6"/>
        <v>1.7127271191683511</v>
      </c>
    </row>
    <row r="17" spans="1:24" x14ac:dyDescent="0.25">
      <c r="A17" t="str">
        <f>'CA-GDP'!A20</f>
        <v>Bahrain, Kingdom of</v>
      </c>
      <c r="B17" s="41">
        <f>AVERAGE('CA-GDP'!L20:P20)</f>
        <v>-4.5071279893130756</v>
      </c>
      <c r="C17" s="41">
        <f>AVERAGE(GoodsGDP!L20:P20)</f>
        <v>-1.1557553442861297</v>
      </c>
      <c r="D17" s="41">
        <f>AVERAGE(Serv_GDP!L20:P20)</f>
        <v>9.8882256143115974</v>
      </c>
      <c r="E17" s="41">
        <f>AVERAGE('Travel balance'!V20:Z20)</f>
        <v>4.8896053911499298</v>
      </c>
      <c r="F17" s="41">
        <f>AVERAGE('TT balance'!V20:Z20)</f>
        <v>2.4099993202646539</v>
      </c>
      <c r="G17" s="41">
        <f>AVERAGE(Pr_inc_GDP!L20:P20)</f>
        <v>-5.5706856103942437</v>
      </c>
      <c r="H17" s="41">
        <f>AVERAGE(Sec_inc_GDP!L20:P20)</f>
        <v>-7.668912648944298</v>
      </c>
      <c r="J17" s="41" t="str">
        <f>'CA-GDP'!Q20</f>
        <v/>
      </c>
      <c r="K17" s="41" t="str">
        <f>GoodsGDP!Q20</f>
        <v/>
      </c>
      <c r="L17" s="41" t="str">
        <f>Serv_GDP!Q20</f>
        <v/>
      </c>
      <c r="M17" s="41" t="str">
        <f>'Travel balance'!AA20</f>
        <v/>
      </c>
      <c r="N17" s="41" t="str">
        <f>'TT balance'!AA20</f>
        <v/>
      </c>
      <c r="O17" s="41" t="str">
        <f>Pr_inc_GDP!Q20</f>
        <v/>
      </c>
      <c r="P17" s="41" t="str">
        <f>Sec_inc_GDP!Q20</f>
        <v/>
      </c>
      <c r="R17" s="41" t="str">
        <f t="shared" si="1"/>
        <v/>
      </c>
      <c r="S17" s="41" t="str">
        <f t="shared" si="2"/>
        <v/>
      </c>
      <c r="T17" s="41" t="str">
        <f t="shared" si="3"/>
        <v/>
      </c>
      <c r="U17" s="41" t="str">
        <f t="shared" si="4"/>
        <v/>
      </c>
      <c r="V17" s="41" t="str">
        <f t="shared" si="4"/>
        <v/>
      </c>
      <c r="W17" s="41" t="str">
        <f t="shared" si="5"/>
        <v/>
      </c>
      <c r="X17" s="41" t="str">
        <f t="shared" si="6"/>
        <v/>
      </c>
    </row>
    <row r="18" spans="1:24" x14ac:dyDescent="0.25">
      <c r="A18" t="str">
        <f>'CA-GDP'!A21</f>
        <v>Bangladesh</v>
      </c>
      <c r="B18" s="41">
        <f>AVERAGE('CA-GDP'!L21:P21)</f>
        <v>-0.84510345218444471</v>
      </c>
      <c r="C18" s="41">
        <f>AVERAGE(GoodsGDP!L21:P21)</f>
        <v>-4.5481605722636793</v>
      </c>
      <c r="D18" s="41">
        <f>AVERAGE(Serv_GDP!L21:P21)</f>
        <v>-1.7420297664274418</v>
      </c>
      <c r="E18" s="41">
        <f>AVERAGE('Travel balance'!V21:Z21)</f>
        <v>-0.13841468604900625</v>
      </c>
      <c r="F18" s="41">
        <f>AVERAGE('TT balance'!V21:Z21)</f>
        <v>-2.2614389006547482</v>
      </c>
      <c r="G18" s="41">
        <f>AVERAGE(Pr_inc_GDP!L21:P21)</f>
        <v>-0.99447850102571489</v>
      </c>
      <c r="H18" s="41">
        <f>AVERAGE(Sec_inc_GDP!L21:P21)</f>
        <v>6.4395653875323902</v>
      </c>
      <c r="J18" s="41">
        <f>'CA-GDP'!Q21</f>
        <v>0.32864197601289891</v>
      </c>
      <c r="K18" s="41">
        <f>GoodsGDP!Q21</f>
        <v>-4.9775015724456502</v>
      </c>
      <c r="L18" s="41">
        <f>Serv_GDP!Q21</f>
        <v>-0.63718122309188574</v>
      </c>
      <c r="M18" s="41">
        <f>'Travel balance'!AA21</f>
        <v>-5.3931086399610736E-2</v>
      </c>
      <c r="N18" s="41">
        <f>'TT balance'!AA21</f>
        <v>-1.3990884331466777</v>
      </c>
      <c r="O18" s="41">
        <f>Pr_inc_GDP!Q21</f>
        <v>-0.84412768584694542</v>
      </c>
      <c r="P18" s="41">
        <f>Sec_inc_GDP!Q21</f>
        <v>6.7874524573973813</v>
      </c>
      <c r="R18" s="41">
        <f t="shared" si="1"/>
        <v>1.1737454281973436</v>
      </c>
      <c r="S18" s="41">
        <f t="shared" si="2"/>
        <v>-0.42934100018197086</v>
      </c>
      <c r="T18" s="41">
        <f t="shared" si="3"/>
        <v>1.1048485433355562</v>
      </c>
      <c r="U18" s="41">
        <f t="shared" si="4"/>
        <v>8.4483599649395516E-2</v>
      </c>
      <c r="V18" s="41">
        <f t="shared" si="4"/>
        <v>0.86235046750807043</v>
      </c>
      <c r="W18" s="41">
        <f t="shared" si="5"/>
        <v>0.15035081517876947</v>
      </c>
      <c r="X18" s="41">
        <f t="shared" si="6"/>
        <v>0.34788706986499118</v>
      </c>
    </row>
    <row r="19" spans="1:24" x14ac:dyDescent="0.25">
      <c r="A19" t="str">
        <f>'CA-GDP'!A22</f>
        <v>Barbados</v>
      </c>
      <c r="B19" s="41">
        <f>AVERAGE('CA-GDP'!L22:P22)</f>
        <v>-5.7366135940993557</v>
      </c>
      <c r="C19" s="41">
        <f>AVERAGE(GoodsGDP!L22:P22)</f>
        <v>-12.161267949389213</v>
      </c>
      <c r="D19" s="41">
        <f>AVERAGE(Serv_GDP!L22:P22)</f>
        <v>15.101427163251969</v>
      </c>
      <c r="E19" s="41">
        <f>AVERAGE('Travel balance'!V22:Z22)</f>
        <v>19.655221576613059</v>
      </c>
      <c r="F19" s="41">
        <f>AVERAGE('TT balance'!V22:Z22)</f>
        <v>18.576799513334926</v>
      </c>
      <c r="G19" s="41">
        <f>AVERAGE(Pr_inc_GDP!L22:P22)</f>
        <v>-8.3318234360956733</v>
      </c>
      <c r="H19" s="41">
        <f>AVERAGE(Sec_inc_GDP!L22:P22)</f>
        <v>-0.34494937186648544</v>
      </c>
      <c r="J19" s="41" t="str">
        <f>'CA-GDP'!Q22</f>
        <v/>
      </c>
      <c r="K19" s="41" t="str">
        <f>GoodsGDP!Q22</f>
        <v/>
      </c>
      <c r="L19" s="41" t="str">
        <f>Serv_GDP!Q22</f>
        <v/>
      </c>
      <c r="M19" s="41" t="str">
        <f>'Travel balance'!AA22</f>
        <v/>
      </c>
      <c r="N19" s="41" t="str">
        <f>'TT balance'!AA22</f>
        <v/>
      </c>
      <c r="O19" s="41" t="str">
        <f>Pr_inc_GDP!Q22</f>
        <v/>
      </c>
      <c r="P19" s="41" t="str">
        <f>Sec_inc_GDP!Q22</f>
        <v/>
      </c>
      <c r="R19" s="41" t="str">
        <f t="shared" si="1"/>
        <v/>
      </c>
      <c r="S19" s="41" t="str">
        <f t="shared" si="2"/>
        <v/>
      </c>
      <c r="T19" s="41" t="str">
        <f t="shared" si="3"/>
        <v/>
      </c>
      <c r="U19" s="41" t="str">
        <f t="shared" si="4"/>
        <v/>
      </c>
      <c r="V19" s="41" t="str">
        <f t="shared" si="4"/>
        <v/>
      </c>
      <c r="W19" s="41" t="str">
        <f t="shared" si="5"/>
        <v/>
      </c>
      <c r="X19" s="41" t="str">
        <f t="shared" si="6"/>
        <v/>
      </c>
    </row>
    <row r="20" spans="1:24" x14ac:dyDescent="0.25">
      <c r="A20" t="str">
        <f>'CA-GDP'!A23</f>
        <v>Belarus, Rep. of</v>
      </c>
      <c r="B20" s="41">
        <f>AVERAGE('CA-GDP'!L23:P23)</f>
        <v>-2.0531680310940184</v>
      </c>
      <c r="C20" s="41">
        <f>AVERAGE(GoodsGDP!L23:P23)</f>
        <v>-5.0382302018823539</v>
      </c>
      <c r="D20" s="41">
        <f>AVERAGE(Serv_GDP!L23:P23)</f>
        <v>5.3026496456619245</v>
      </c>
      <c r="E20" s="41">
        <f>AVERAGE('Travel balance'!V23:Z23)</f>
        <v>-0.29574337163459774</v>
      </c>
      <c r="F20" s="41">
        <f>AVERAGE('TT balance'!V23:Z23)</f>
        <v>3.0484318866492921</v>
      </c>
      <c r="G20" s="41">
        <f>AVERAGE(Pr_inc_GDP!L23:P23)</f>
        <v>-3.8723434686536526</v>
      </c>
      <c r="H20" s="41">
        <f>AVERAGE(Sec_inc_GDP!L23:P23)</f>
        <v>1.5547559937800624</v>
      </c>
      <c r="J20" s="41">
        <f>'CA-GDP'!Q23</f>
        <v>-0.39999335559208993</v>
      </c>
      <c r="K20" s="41">
        <f>GoodsGDP!Q23</f>
        <v>-3.270377568478922</v>
      </c>
      <c r="L20" s="41">
        <f>Serv_GDP!Q23</f>
        <v>6.3960731549309813</v>
      </c>
      <c r="M20" s="41">
        <f>'Travel balance'!AA23</f>
        <v>-0.24401588013488143</v>
      </c>
      <c r="N20" s="41">
        <f>'TT balance'!AA23</f>
        <v>2.8195544924502913</v>
      </c>
      <c r="O20" s="41">
        <f>Pr_inc_GDP!Q23</f>
        <v>-4.3456088769289547</v>
      </c>
      <c r="P20" s="41">
        <f>Sec_inc_GDP!Q23</f>
        <v>0.81991993488480253</v>
      </c>
      <c r="R20" s="41">
        <f t="shared" si="1"/>
        <v>1.6531746755019285</v>
      </c>
      <c r="S20" s="41">
        <f t="shared" si="2"/>
        <v>1.7678526334034319</v>
      </c>
      <c r="T20" s="41">
        <f t="shared" si="3"/>
        <v>1.0934235092690567</v>
      </c>
      <c r="U20" s="41">
        <f t="shared" si="4"/>
        <v>5.172749149971631E-2</v>
      </c>
      <c r="V20" s="41">
        <f t="shared" si="4"/>
        <v>-0.22887739419900077</v>
      </c>
      <c r="W20" s="41">
        <f t="shared" si="5"/>
        <v>-0.47326540827530206</v>
      </c>
      <c r="X20" s="41">
        <f t="shared" si="6"/>
        <v>-0.73483605889525982</v>
      </c>
    </row>
    <row r="21" spans="1:24" x14ac:dyDescent="0.25">
      <c r="A21" t="str">
        <f>'CA-GDP'!A24</f>
        <v>Belgium</v>
      </c>
      <c r="B21" s="41">
        <f>AVERAGE('CA-GDP'!L24:P24)</f>
        <v>0.44346522713503467</v>
      </c>
      <c r="C21" s="41">
        <f>AVERAGE(GoodsGDP!L24:P24)</f>
        <v>0.39472592809282692</v>
      </c>
      <c r="D21" s="41">
        <f>AVERAGE(Serv_GDP!L24:P24)</f>
        <v>0.40962298639318656</v>
      </c>
      <c r="E21" s="41">
        <f>AVERAGE('Travel balance'!V24:Z24)</f>
        <v>-1.5432297073592445</v>
      </c>
      <c r="F21" s="41">
        <f>AVERAGE('TT balance'!V24:Z24)</f>
        <v>-1.878243280345965</v>
      </c>
      <c r="G21" s="41">
        <f>AVERAGE(Pr_inc_GDP!L24:P24)</f>
        <v>1.0976501663333254</v>
      </c>
      <c r="H21" s="41">
        <f>AVERAGE(Sec_inc_GDP!L24:P24)</f>
        <v>-1.4585364870599982</v>
      </c>
      <c r="J21" s="41">
        <f>'CA-GDP'!Q24</f>
        <v>-0.18186114705067466</v>
      </c>
      <c r="K21" s="41">
        <f>GoodsGDP!Q24</f>
        <v>0.25081945503332798</v>
      </c>
      <c r="L21" s="41">
        <f>Serv_GDP!Q24</f>
        <v>0.12757645227105047</v>
      </c>
      <c r="M21" s="41">
        <f>'Travel balance'!AA24</f>
        <v>-1.3088508201303068</v>
      </c>
      <c r="N21" s="41">
        <f>'TT balance'!AA24</f>
        <v>-1.4450753581530034</v>
      </c>
      <c r="O21" s="41">
        <f>Pr_inc_GDP!Q24</f>
        <v>1.2316328240825449</v>
      </c>
      <c r="P21" s="41">
        <f>Sec_inc_GDP!Q24</f>
        <v>-1.7918898784375976</v>
      </c>
      <c r="R21" s="41">
        <f t="shared" si="1"/>
        <v>-0.62532637418570935</v>
      </c>
      <c r="S21" s="41">
        <f t="shared" si="2"/>
        <v>-0.14390647305949894</v>
      </c>
      <c r="T21" s="41">
        <f t="shared" si="3"/>
        <v>-0.28204653412213609</v>
      </c>
      <c r="U21" s="41">
        <f t="shared" si="4"/>
        <v>0.23437888722893763</v>
      </c>
      <c r="V21" s="41">
        <f t="shared" si="4"/>
        <v>0.43316792219296163</v>
      </c>
      <c r="W21" s="41">
        <f t="shared" si="5"/>
        <v>0.13398265774921958</v>
      </c>
      <c r="X21" s="41">
        <f t="shared" si="6"/>
        <v>-0.33335339137759945</v>
      </c>
    </row>
    <row r="22" spans="1:24" x14ac:dyDescent="0.25">
      <c r="A22" t="str">
        <f>'CA-GDP'!A25</f>
        <v>Belize</v>
      </c>
      <c r="B22" s="41">
        <f>AVERAGE('CA-GDP'!L25:P25)</f>
        <v>-9.121149010732422</v>
      </c>
      <c r="C22" s="41">
        <f>AVERAGE(GoodsGDP!L25:P25)</f>
        <v>-25.115752949323134</v>
      </c>
      <c r="D22" s="41">
        <f>AVERAGE(Serv_GDP!L25:P25)</f>
        <v>18.984262258664756</v>
      </c>
      <c r="E22" s="41">
        <f>AVERAGE('Travel balance'!V25:Z25)</f>
        <v>21.296288070006987</v>
      </c>
      <c r="F22" s="41">
        <f>AVERAGE('TT balance'!V25:Z25)</f>
        <v>19.12016409158656</v>
      </c>
      <c r="G22" s="41">
        <f>AVERAGE(Pr_inc_GDP!L25:P25)</f>
        <v>-7.447907425845</v>
      </c>
      <c r="H22" s="41">
        <f>AVERAGE(Sec_inc_GDP!L25:P25)</f>
        <v>4.4582491057709595</v>
      </c>
      <c r="J22" s="41">
        <f>'CA-GDP'!Q25</f>
        <v>-7.7480232264820286</v>
      </c>
      <c r="K22" s="41">
        <f>GoodsGDP!Q25</f>
        <v>-26.900071820514903</v>
      </c>
      <c r="L22" s="41">
        <f>Serv_GDP!Q25</f>
        <v>15.568623323332828</v>
      </c>
      <c r="M22" s="41">
        <f>'Travel balance'!AA25</f>
        <v>13.617583340747435</v>
      </c>
      <c r="N22" s="41">
        <f>'TT balance'!AA25</f>
        <v>11.449722806077492</v>
      </c>
      <c r="O22" s="41">
        <f>Pr_inc_GDP!Q25</f>
        <v>-3.5515519066779011</v>
      </c>
      <c r="P22" s="41">
        <f>Sec_inc_GDP!Q25</f>
        <v>7.1349771773779436</v>
      </c>
      <c r="R22" s="41">
        <f t="shared" si="1"/>
        <v>1.3731257842503934</v>
      </c>
      <c r="S22" s="41">
        <f t="shared" si="2"/>
        <v>-1.7843188711917684</v>
      </c>
      <c r="T22" s="41">
        <f t="shared" si="3"/>
        <v>-3.4156389353319287</v>
      </c>
      <c r="U22" s="41">
        <f t="shared" si="4"/>
        <v>-7.6787047292595521</v>
      </c>
      <c r="V22" s="41">
        <f t="shared" si="4"/>
        <v>-7.6704412855090673</v>
      </c>
      <c r="W22" s="41">
        <f t="shared" si="5"/>
        <v>3.8963555191670989</v>
      </c>
      <c r="X22" s="41">
        <f t="shared" si="6"/>
        <v>2.6767280716069841</v>
      </c>
    </row>
    <row r="23" spans="1:24" x14ac:dyDescent="0.25">
      <c r="A23" t="str">
        <f>'CA-GDP'!A26</f>
        <v>Benin</v>
      </c>
      <c r="B23" s="41">
        <f>AVERAGE('CA-GDP'!L26:P26)</f>
        <v>-4.3455868117765162</v>
      </c>
      <c r="C23" s="41">
        <f>AVERAGE(GoodsGDP!L26:P26)</f>
        <v>-3.0520639489464987</v>
      </c>
      <c r="D23" s="41">
        <f>AVERAGE(Serv_GDP!L26:P26)</f>
        <v>-2.436787740321162</v>
      </c>
      <c r="E23" s="41">
        <f>AVERAGE('Travel balance'!V26:Z26)</f>
        <v>0.78333179193039792</v>
      </c>
      <c r="F23" s="41">
        <f>AVERAGE('TT balance'!V26:Z26)</f>
        <v>-1.7861229567733716</v>
      </c>
      <c r="G23" s="41">
        <f>AVERAGE(Pr_inc_GDP!L26:P26)</f>
        <v>-0.40498082338294139</v>
      </c>
      <c r="H23" s="41">
        <f>AVERAGE(Sec_inc_GDP!L26:P26)</f>
        <v>1.5482457008740842</v>
      </c>
      <c r="J23" s="41" t="str">
        <f>'CA-GDP'!Q26</f>
        <v/>
      </c>
      <c r="K23" s="41" t="str">
        <f>GoodsGDP!Q26</f>
        <v/>
      </c>
      <c r="L23" s="41" t="str">
        <f>Serv_GDP!Q26</f>
        <v/>
      </c>
      <c r="M23" s="41" t="str">
        <f>'Travel balance'!AA26</f>
        <v/>
      </c>
      <c r="N23" s="41" t="str">
        <f>'TT balance'!AA26</f>
        <v/>
      </c>
      <c r="O23" s="41" t="str">
        <f>Pr_inc_GDP!Q26</f>
        <v/>
      </c>
      <c r="P23" s="41" t="str">
        <f>Sec_inc_GDP!Q26</f>
        <v/>
      </c>
      <c r="R23" s="41" t="str">
        <f t="shared" si="1"/>
        <v/>
      </c>
      <c r="S23" s="41" t="str">
        <f t="shared" si="2"/>
        <v/>
      </c>
      <c r="T23" s="41" t="str">
        <f t="shared" si="3"/>
        <v/>
      </c>
      <c r="U23" s="41" t="str">
        <f t="shared" si="4"/>
        <v/>
      </c>
      <c r="V23" s="41" t="str">
        <f t="shared" si="4"/>
        <v/>
      </c>
      <c r="W23" s="41" t="str">
        <f t="shared" si="5"/>
        <v/>
      </c>
      <c r="X23" s="41" t="str">
        <f t="shared" si="6"/>
        <v/>
      </c>
    </row>
    <row r="24" spans="1:24" x14ac:dyDescent="0.25">
      <c r="A24" t="str">
        <f>'CA-GDP'!A27</f>
        <v>Bermuda</v>
      </c>
      <c r="B24" s="41">
        <f>AVERAGE('CA-GDP'!L27:P27)</f>
        <v>12.593246125646498</v>
      </c>
      <c r="C24" s="41">
        <f>AVERAGE(GoodsGDP!L27:P27)</f>
        <v>-14.588165510632482</v>
      </c>
      <c r="D24" s="41">
        <f>AVERAGE(Serv_GDP!L27:P27)</f>
        <v>5.9089001297048744</v>
      </c>
      <c r="E24" s="41">
        <f>AVERAGE('Travel balance'!V27:Z27)</f>
        <v>3.4692936948829511</v>
      </c>
      <c r="F24" s="41">
        <f>AVERAGE('TT balance'!V27:Z27)</f>
        <v>0.44385088748609614</v>
      </c>
      <c r="G24" s="41">
        <f>AVERAGE(Pr_inc_GDP!L27:P27)</f>
        <v>23.81408660162889</v>
      </c>
      <c r="H24" s="41">
        <f>AVERAGE(Sec_inc_GDP!L27:P27)</f>
        <v>-2.5415750950547862</v>
      </c>
      <c r="J24" s="41" t="str">
        <f>'CA-GDP'!Q27</f>
        <v/>
      </c>
      <c r="K24" s="41" t="str">
        <f>GoodsGDP!Q27</f>
        <v/>
      </c>
      <c r="L24" s="41" t="str">
        <f>Serv_GDP!Q27</f>
        <v/>
      </c>
      <c r="M24" s="41" t="str">
        <f>'Travel balance'!AA27</f>
        <v/>
      </c>
      <c r="N24" s="41" t="str">
        <f>'TT balance'!AA27</f>
        <v/>
      </c>
      <c r="O24" s="41" t="str">
        <f>Pr_inc_GDP!Q27</f>
        <v/>
      </c>
      <c r="P24" s="41" t="str">
        <f>Sec_inc_GDP!Q27</f>
        <v/>
      </c>
      <c r="R24" s="41" t="str">
        <f t="shared" si="1"/>
        <v/>
      </c>
      <c r="S24" s="41" t="str">
        <f t="shared" si="2"/>
        <v/>
      </c>
      <c r="T24" s="41" t="str">
        <f t="shared" si="3"/>
        <v/>
      </c>
      <c r="U24" s="41" t="str">
        <f t="shared" si="4"/>
        <v/>
      </c>
      <c r="V24" s="41" t="str">
        <f t="shared" si="4"/>
        <v/>
      </c>
      <c r="W24" s="41" t="str">
        <f t="shared" si="5"/>
        <v/>
      </c>
      <c r="X24" s="41" t="str">
        <f t="shared" si="6"/>
        <v/>
      </c>
    </row>
    <row r="25" spans="1:24" x14ac:dyDescent="0.25">
      <c r="A25" t="str">
        <f>'CA-GDP'!A28</f>
        <v>Bhutan</v>
      </c>
      <c r="B25" s="41">
        <f>AVERAGE('CA-GDP'!L28:P28)</f>
        <v>-24.418130346326343</v>
      </c>
      <c r="C25" s="41">
        <f>AVERAGE(GoodsGDP!L28:P28)</f>
        <v>-20.377824833131992</v>
      </c>
      <c r="D25" s="41">
        <f>AVERAGE(Serv_GDP!L28:P28)</f>
        <v>-2.5273070066978769</v>
      </c>
      <c r="E25" s="41">
        <f>AVERAGE('Travel balance'!V28:Z28)</f>
        <v>1.9560377669779752</v>
      </c>
      <c r="F25" s="41">
        <f>AVERAGE('TT balance'!V28:Z28)</f>
        <v>1.4808419691056531</v>
      </c>
      <c r="G25" s="41">
        <f>AVERAGE(Pr_inc_GDP!L28:P28)</f>
        <v>-8.3367703305848657</v>
      </c>
      <c r="H25" s="41">
        <f>AVERAGE(Sec_inc_GDP!L28:P28)</f>
        <v>6.8237718240883964</v>
      </c>
      <c r="J25" s="41">
        <f>'CA-GDP'!Q28</f>
        <v>-11.994147856016891</v>
      </c>
      <c r="K25" s="41">
        <f>GoodsGDP!Q28</f>
        <v>-9.5919383939125566</v>
      </c>
      <c r="L25" s="41">
        <f>Serv_GDP!Q28</f>
        <v>-2.8116523123685284</v>
      </c>
      <c r="M25" s="41">
        <f>'Travel balance'!AA28</f>
        <v>1.4500409938208005</v>
      </c>
      <c r="N25" s="41">
        <f>'TT balance'!AA28</f>
        <v>1.3763107785234039</v>
      </c>
      <c r="O25" s="41">
        <f>Pr_inc_GDP!Q28</f>
        <v>-6.3494131936141116</v>
      </c>
      <c r="P25" s="41">
        <f>Sec_inc_GDP!Q28</f>
        <v>6.7588560438783114</v>
      </c>
      <c r="R25" s="41">
        <f t="shared" si="1"/>
        <v>12.423982490309452</v>
      </c>
      <c r="S25" s="41">
        <f t="shared" si="2"/>
        <v>10.785886439219436</v>
      </c>
      <c r="T25" s="41">
        <f t="shared" si="3"/>
        <v>-0.28434530567065153</v>
      </c>
      <c r="U25" s="41">
        <f t="shared" si="4"/>
        <v>-0.50599677315717462</v>
      </c>
      <c r="V25" s="41">
        <f t="shared" si="4"/>
        <v>-0.10453119058224924</v>
      </c>
      <c r="W25" s="41">
        <f t="shared" si="5"/>
        <v>1.9873571369707541</v>
      </c>
      <c r="X25" s="41">
        <f t="shared" si="6"/>
        <v>-6.4915780210085039E-2</v>
      </c>
    </row>
    <row r="26" spans="1:24" x14ac:dyDescent="0.25">
      <c r="A26" t="str">
        <f>'CA-GDP'!A29</f>
        <v>Bolivia</v>
      </c>
      <c r="B26" s="41">
        <f>AVERAGE('CA-GDP'!L29:P29)</f>
        <v>-4.8586901166521859</v>
      </c>
      <c r="C26" s="41">
        <f>AVERAGE(GoodsGDP!L29:P29)</f>
        <v>-1.3909943455857188</v>
      </c>
      <c r="D26" s="41">
        <f>AVERAGE(Serv_GDP!L29:P29)</f>
        <v>-4.2695654092857387</v>
      </c>
      <c r="E26" s="41">
        <f>AVERAGE('Travel balance'!V29:Z29)</f>
        <v>-0.15564694973762894</v>
      </c>
      <c r="F26" s="41">
        <f>AVERAGE('TT balance'!V29:Z29)</f>
        <v>-1.2064379578607085</v>
      </c>
      <c r="G26" s="41">
        <f>AVERAGE(Pr_inc_GDP!L29:P29)</f>
        <v>-2.5169059133194991</v>
      </c>
      <c r="H26" s="41">
        <f>AVERAGE(Sec_inc_GDP!L29:P29)</f>
        <v>3.318775551538768</v>
      </c>
      <c r="J26" s="41">
        <f>'CA-GDP'!Q29</f>
        <v>-0.44788934085422105</v>
      </c>
      <c r="K26" s="41">
        <f>GoodsGDP!Q29</f>
        <v>1.1437223156372045</v>
      </c>
      <c r="L26" s="41">
        <f>Serv_GDP!Q29</f>
        <v>-2.9637415043667503</v>
      </c>
      <c r="M26" s="41">
        <f>'Travel balance'!AA29</f>
        <v>-0.15597266891198874</v>
      </c>
      <c r="N26" s="41">
        <f>'TT balance'!AA29</f>
        <v>-0.6874861717005748</v>
      </c>
      <c r="O26" s="41">
        <f>Pr_inc_GDP!Q29</f>
        <v>-1.3145407030191716</v>
      </c>
      <c r="P26" s="41">
        <f>Sec_inc_GDP!Q29</f>
        <v>2.6866705508944975</v>
      </c>
      <c r="R26" s="41">
        <f t="shared" si="1"/>
        <v>4.4108007757979646</v>
      </c>
      <c r="S26" s="41">
        <f t="shared" si="2"/>
        <v>2.5347166612229231</v>
      </c>
      <c r="T26" s="41">
        <f t="shared" si="3"/>
        <v>1.3058239049189884</v>
      </c>
      <c r="U26" s="41">
        <f t="shared" si="4"/>
        <v>-3.2571917435980646E-4</v>
      </c>
      <c r="V26" s="41">
        <f t="shared" si="4"/>
        <v>0.51895178616013371</v>
      </c>
      <c r="W26" s="41">
        <f t="shared" si="5"/>
        <v>1.2023652103003275</v>
      </c>
      <c r="X26" s="41">
        <f t="shared" si="6"/>
        <v>-0.63210500064427055</v>
      </c>
    </row>
    <row r="27" spans="1:24" x14ac:dyDescent="0.25">
      <c r="A27" t="str">
        <f>'CA-GDP'!A30</f>
        <v>Bosnia and Herzegovina</v>
      </c>
      <c r="B27" s="41">
        <f>AVERAGE('CA-GDP'!L30:P30)</f>
        <v>-4.2270153849754832</v>
      </c>
      <c r="C27" s="41">
        <f>AVERAGE(GoodsGDP!L30:P30)</f>
        <v>-23.515403862603105</v>
      </c>
      <c r="D27" s="41">
        <f>AVERAGE(Serv_GDP!L30:P30)</f>
        <v>7.3917126981203394</v>
      </c>
      <c r="E27" s="41">
        <f>AVERAGE('Travel balance'!V30:Z30)</f>
        <v>3.853108781110266</v>
      </c>
      <c r="F27" s="41">
        <f>AVERAGE('TT balance'!V30:Z30)</f>
        <v>4.8601631406038655</v>
      </c>
      <c r="G27" s="41">
        <f>AVERAGE(Pr_inc_GDP!L30:P30)</f>
        <v>-0.13756730755427501</v>
      </c>
      <c r="H27" s="41">
        <f>AVERAGE(Sec_inc_GDP!L30:P30)</f>
        <v>12.034243087061567</v>
      </c>
      <c r="J27" s="41">
        <f>'CA-GDP'!Q30</f>
        <v>-3.2727968644329151</v>
      </c>
      <c r="K27" s="41">
        <f>GoodsGDP!Q30</f>
        <v>-19.050831204563519</v>
      </c>
      <c r="L27" s="41">
        <f>Serv_GDP!Q30</f>
        <v>4.0869608208941495</v>
      </c>
      <c r="M27" s="41">
        <f>'Travel balance'!AA30</f>
        <v>1.2660378682455018</v>
      </c>
      <c r="N27" s="41">
        <f>'TT balance'!AA30</f>
        <v>2.0688710930358631</v>
      </c>
      <c r="O27" s="41">
        <f>Pr_inc_GDP!Q30</f>
        <v>0.34607514692743618</v>
      </c>
      <c r="P27" s="41">
        <f>Sec_inc_GDP!Q30</f>
        <v>11.344998372309004</v>
      </c>
      <c r="R27" s="41">
        <f t="shared" si="1"/>
        <v>0.95421852054256817</v>
      </c>
      <c r="S27" s="41">
        <f t="shared" si="2"/>
        <v>4.4645726580395859</v>
      </c>
      <c r="T27" s="41">
        <f t="shared" si="3"/>
        <v>-3.3047518772261899</v>
      </c>
      <c r="U27" s="41">
        <f t="shared" si="4"/>
        <v>-2.587070912864764</v>
      </c>
      <c r="V27" s="41">
        <f t="shared" si="4"/>
        <v>-2.7912920475680023</v>
      </c>
      <c r="W27" s="41">
        <f t="shared" si="5"/>
        <v>0.48364245448171117</v>
      </c>
      <c r="X27" s="41">
        <f t="shared" si="6"/>
        <v>-0.68924471475256333</v>
      </c>
    </row>
    <row r="28" spans="1:24" x14ac:dyDescent="0.25">
      <c r="A28" t="str">
        <f>'CA-GDP'!A31</f>
        <v>Botswana</v>
      </c>
      <c r="B28" s="41">
        <f>AVERAGE('CA-GDP'!L31:P31)</f>
        <v>1.6215824874531812</v>
      </c>
      <c r="C28" s="41">
        <f>AVERAGE(GoodsGDP!L31:P31)</f>
        <v>1.1846056587148825</v>
      </c>
      <c r="D28" s="41">
        <f>AVERAGE(Serv_GDP!L31:P31)</f>
        <v>-1.1810608104499418</v>
      </c>
      <c r="E28" s="41">
        <f>AVERAGE('Travel balance'!V31:Z31)</f>
        <v>1.8343967007793001</v>
      </c>
      <c r="F28" s="41">
        <f>AVERAGE('TT balance'!V31:Z31)</f>
        <v>0.58941850438584309</v>
      </c>
      <c r="G28" s="41">
        <f>AVERAGE(Pr_inc_GDP!L31:P31)</f>
        <v>-7.0643097100303267</v>
      </c>
      <c r="H28" s="41">
        <f>AVERAGE(Sec_inc_GDP!L31:P31)</f>
        <v>8.6823473492185581</v>
      </c>
      <c r="J28" s="41" t="str">
        <f>'CA-GDP'!Q31</f>
        <v/>
      </c>
      <c r="K28" s="41" t="str">
        <f>GoodsGDP!Q31</f>
        <v/>
      </c>
      <c r="L28" s="41" t="str">
        <f>Serv_GDP!Q31</f>
        <v/>
      </c>
      <c r="M28" s="41" t="str">
        <f>'Travel balance'!AA31</f>
        <v/>
      </c>
      <c r="N28" s="41" t="str">
        <f>'TT balance'!AA31</f>
        <v/>
      </c>
      <c r="O28" s="41" t="str">
        <f>Pr_inc_GDP!Q31</f>
        <v/>
      </c>
      <c r="P28" s="41" t="str">
        <f>Sec_inc_GDP!Q31</f>
        <v/>
      </c>
      <c r="R28" s="41" t="str">
        <f t="shared" si="1"/>
        <v/>
      </c>
      <c r="S28" s="41" t="str">
        <f t="shared" si="2"/>
        <v/>
      </c>
      <c r="T28" s="41" t="str">
        <f t="shared" si="3"/>
        <v/>
      </c>
      <c r="U28" s="41" t="str">
        <f t="shared" si="4"/>
        <v/>
      </c>
      <c r="V28" s="41" t="str">
        <f t="shared" si="4"/>
        <v/>
      </c>
      <c r="W28" s="41" t="str">
        <f t="shared" si="5"/>
        <v/>
      </c>
      <c r="X28" s="41" t="str">
        <f t="shared" si="6"/>
        <v/>
      </c>
    </row>
    <row r="29" spans="1:24" x14ac:dyDescent="0.25">
      <c r="A29" t="str">
        <f>'CA-GDP'!A32</f>
        <v>Brazil</v>
      </c>
      <c r="B29" s="41">
        <f>AVERAGE('CA-GDP'!L32:P32)</f>
        <v>-1.9940420138683208</v>
      </c>
      <c r="C29" s="41">
        <f>AVERAGE(GoodsGDP!L32:P32)</f>
        <v>2.2976229955980227</v>
      </c>
      <c r="D29" s="41">
        <f>AVERAGE(Serv_GDP!L32:P32)</f>
        <v>-1.8631348008968991</v>
      </c>
      <c r="E29" s="41">
        <f>AVERAGE('Travel balance'!V32:Z32)</f>
        <v>-0.60248339351389857</v>
      </c>
      <c r="F29" s="41">
        <f>AVERAGE('TT balance'!V32:Z32)</f>
        <v>-0.88244045516847291</v>
      </c>
      <c r="G29" s="41">
        <f>AVERAGE(Pr_inc_GDP!L32:P32)</f>
        <v>-2.5266145725149602</v>
      </c>
      <c r="H29" s="41">
        <f>AVERAGE(Sec_inc_GDP!L32:P32)</f>
        <v>9.8084363945515327E-2</v>
      </c>
      <c r="J29" s="41">
        <f>'CA-GDP'!Q32</f>
        <v>-0.86864098910486265</v>
      </c>
      <c r="K29" s="41">
        <f>GoodsGDP!Q32</f>
        <v>3.0190058890532612</v>
      </c>
      <c r="L29" s="41">
        <f>Serv_GDP!Q32</f>
        <v>-1.3892538337951856</v>
      </c>
      <c r="M29" s="41">
        <f>'Travel balance'!AA32</f>
        <v>-0.1638470766596006</v>
      </c>
      <c r="N29" s="41">
        <f>'TT balance'!AA32</f>
        <v>-0.34071638527627479</v>
      </c>
      <c r="O29" s="41">
        <f>Pr_inc_GDP!Q32</f>
        <v>-2.6627913365893114</v>
      </c>
      <c r="P29" s="41">
        <f>Sec_inc_GDP!Q32</f>
        <v>0.16439829222637511</v>
      </c>
      <c r="R29" s="41">
        <f t="shared" si="1"/>
        <v>1.125401024763458</v>
      </c>
      <c r="S29" s="41">
        <f t="shared" si="2"/>
        <v>0.72138289345523843</v>
      </c>
      <c r="T29" s="41">
        <f t="shared" si="3"/>
        <v>0.47388096710171346</v>
      </c>
      <c r="U29" s="41">
        <f t="shared" si="4"/>
        <v>0.43863631685429794</v>
      </c>
      <c r="V29" s="41">
        <f t="shared" si="4"/>
        <v>0.54172406989219812</v>
      </c>
      <c r="W29" s="41">
        <f t="shared" si="5"/>
        <v>-0.1361767640743512</v>
      </c>
      <c r="X29" s="41">
        <f t="shared" si="6"/>
        <v>6.6313928280859788E-2</v>
      </c>
    </row>
    <row r="30" spans="1:24" x14ac:dyDescent="0.25">
      <c r="A30" t="str">
        <f>'CA-GDP'!A33</f>
        <v>Brunei Darussalam</v>
      </c>
      <c r="B30" s="41">
        <f>AVERAGE('CA-GDP'!L33:P33)</f>
        <v>11.899757550767436</v>
      </c>
      <c r="C30" s="41">
        <f>AVERAGE(GoodsGDP!L33:P33)</f>
        <v>19.008487983565505</v>
      </c>
      <c r="D30" s="41">
        <f>AVERAGE(Serv_GDP!L33:P33)</f>
        <v>-7.9084446948666143</v>
      </c>
      <c r="E30" s="41">
        <f>AVERAGE('Travel balance'!V33:Z33)</f>
        <v>-2.8147429015869356</v>
      </c>
      <c r="F30" s="41">
        <f>AVERAGE('TT balance'!V33:Z33)</f>
        <v>-1.9017828319729297</v>
      </c>
      <c r="G30" s="41">
        <f>AVERAGE(Pr_inc_GDP!L33:P33)</f>
        <v>4.3230585424488739</v>
      </c>
      <c r="H30" s="41">
        <f>AVERAGE(Sec_inc_GDP!L33:P33)</f>
        <v>-3.524497279900987</v>
      </c>
      <c r="J30" s="41" t="str">
        <f>'CA-GDP'!Q33</f>
        <v/>
      </c>
      <c r="K30" s="41" t="str">
        <f>GoodsGDP!Q33</f>
        <v/>
      </c>
      <c r="L30" s="41" t="str">
        <f>Serv_GDP!Q33</f>
        <v/>
      </c>
      <c r="M30" s="41" t="str">
        <f>'Travel balance'!AA33</f>
        <v/>
      </c>
      <c r="N30" s="41" t="str">
        <f>'TT balance'!AA33</f>
        <v/>
      </c>
      <c r="O30" s="41" t="str">
        <f>Pr_inc_GDP!Q33</f>
        <v/>
      </c>
      <c r="P30" s="41" t="str">
        <f>Sec_inc_GDP!Q33</f>
        <v/>
      </c>
      <c r="R30" s="41" t="str">
        <f t="shared" si="1"/>
        <v/>
      </c>
      <c r="S30" s="41" t="str">
        <f t="shared" si="2"/>
        <v/>
      </c>
      <c r="T30" s="41" t="str">
        <f t="shared" si="3"/>
        <v/>
      </c>
      <c r="U30" s="41" t="str">
        <f t="shared" si="4"/>
        <v/>
      </c>
      <c r="V30" s="41" t="str">
        <f t="shared" si="4"/>
        <v/>
      </c>
      <c r="W30" s="41" t="str">
        <f t="shared" si="5"/>
        <v/>
      </c>
      <c r="X30" s="41" t="str">
        <f t="shared" si="6"/>
        <v/>
      </c>
    </row>
    <row r="31" spans="1:24" x14ac:dyDescent="0.25">
      <c r="A31" t="str">
        <f>'CA-GDP'!A34</f>
        <v>Bulgaria</v>
      </c>
      <c r="B31" s="41">
        <f>AVERAGE('CA-GDP'!L34:P34)</f>
        <v>1.7327892904889719</v>
      </c>
      <c r="C31" s="41">
        <f>AVERAGE(GoodsGDP!L34:P34)</f>
        <v>-3.7644748774496799</v>
      </c>
      <c r="D31" s="41">
        <f>AVERAGE(Serv_GDP!L34:P34)</f>
        <v>6.8797320064027829</v>
      </c>
      <c r="E31" s="41">
        <f>AVERAGE('Travel balance'!V34:Z34)</f>
        <v>3.9614116654177387</v>
      </c>
      <c r="F31" s="41">
        <f>AVERAGE('TT balance'!V34:Z34)</f>
        <v>4.6396975662749771</v>
      </c>
      <c r="G31" s="41">
        <f>AVERAGE(Pr_inc_GDP!L34:P34)</f>
        <v>-4.5574215499311483</v>
      </c>
      <c r="H31" s="41">
        <f>AVERAGE(Sec_inc_GDP!L34:P34)</f>
        <v>3.1749455777614628</v>
      </c>
      <c r="J31" s="41">
        <f>'CA-GDP'!Q34</f>
        <v>-0.78420676477881002</v>
      </c>
      <c r="K31" s="41">
        <f>GoodsGDP!Q34</f>
        <v>-3.1728387858986884</v>
      </c>
      <c r="L31" s="41">
        <f>Serv_GDP!Q34</f>
        <v>4.9198669797698402</v>
      </c>
      <c r="M31" s="41">
        <f>'Travel balance'!AA34</f>
        <v>0.85751374688233795</v>
      </c>
      <c r="N31" s="41">
        <f>'TT balance'!AA34</f>
        <v>1.4431236417205109</v>
      </c>
      <c r="O31" s="41">
        <f>Pr_inc_GDP!Q34</f>
        <v>-3.4913580607050654</v>
      </c>
      <c r="P31" s="41">
        <f>Sec_inc_GDP!Q34</f>
        <v>0.96010851650355133</v>
      </c>
      <c r="R31" s="41">
        <f t="shared" si="1"/>
        <v>-2.5169960552677821</v>
      </c>
      <c r="S31" s="41">
        <f t="shared" si="2"/>
        <v>0.59163609155099151</v>
      </c>
      <c r="T31" s="41">
        <f t="shared" si="3"/>
        <v>-1.9598650266329427</v>
      </c>
      <c r="U31" s="41">
        <f t="shared" si="4"/>
        <v>-3.1038979185354005</v>
      </c>
      <c r="V31" s="41">
        <f t="shared" si="4"/>
        <v>-3.1965739245544662</v>
      </c>
      <c r="W31" s="41">
        <f t="shared" si="5"/>
        <v>1.066063489226083</v>
      </c>
      <c r="X31" s="41">
        <f t="shared" si="6"/>
        <v>-2.2148370612579114</v>
      </c>
    </row>
    <row r="32" spans="1:24" x14ac:dyDescent="0.25">
      <c r="A32" t="str">
        <f>'CA-GDP'!A35</f>
        <v>Burkina Faso</v>
      </c>
      <c r="B32" s="41">
        <f>AVERAGE('CA-GDP'!L35:P35)</f>
        <v>-5.4819182461311398</v>
      </c>
      <c r="C32" s="41">
        <f>AVERAGE(GoodsGDP!L35:P35)</f>
        <v>0.40600013260065904</v>
      </c>
      <c r="D32" s="41">
        <f>AVERAGE(Serv_GDP!L35:P35)</f>
        <v>-6.1502746602302745</v>
      </c>
      <c r="E32" s="41">
        <f>AVERAGE('Travel balance'!V35:Z35)</f>
        <v>2.7699501952802113E-2</v>
      </c>
      <c r="F32" s="41">
        <f>AVERAGE('TT balance'!V35:Z35)</f>
        <v>-3.9297491843044354</v>
      </c>
      <c r="G32" s="41">
        <f>AVERAGE(Pr_inc_GDP!L35:P35)</f>
        <v>-2.9830286536868487</v>
      </c>
      <c r="H32" s="41">
        <f>AVERAGE(Sec_inc_GDP!L35:P35)</f>
        <v>3.2453849351853234</v>
      </c>
      <c r="J32" s="41" t="str">
        <f>'CA-GDP'!Q35</f>
        <v/>
      </c>
      <c r="K32" s="41" t="str">
        <f>GoodsGDP!Q35</f>
        <v/>
      </c>
      <c r="L32" s="41" t="str">
        <f>Serv_GDP!Q35</f>
        <v/>
      </c>
      <c r="M32" s="41" t="str">
        <f>'Travel balance'!AA35</f>
        <v/>
      </c>
      <c r="N32" s="41" t="str">
        <f>'TT balance'!AA35</f>
        <v/>
      </c>
      <c r="O32" s="41" t="str">
        <f>Pr_inc_GDP!Q35</f>
        <v/>
      </c>
      <c r="P32" s="41" t="str">
        <f>Sec_inc_GDP!Q35</f>
        <v/>
      </c>
      <c r="R32" s="41" t="str">
        <f t="shared" si="1"/>
        <v/>
      </c>
      <c r="S32" s="41" t="str">
        <f t="shared" si="2"/>
        <v/>
      </c>
      <c r="T32" s="41" t="str">
        <f t="shared" si="3"/>
        <v/>
      </c>
      <c r="U32" s="41" t="str">
        <f t="shared" si="4"/>
        <v/>
      </c>
      <c r="V32" s="41" t="str">
        <f t="shared" si="4"/>
        <v/>
      </c>
      <c r="W32" s="41" t="str">
        <f t="shared" si="5"/>
        <v/>
      </c>
      <c r="X32" s="41" t="str">
        <f t="shared" si="6"/>
        <v/>
      </c>
    </row>
    <row r="33" spans="1:24" x14ac:dyDescent="0.25">
      <c r="A33" t="str">
        <f>'CA-GDP'!A36</f>
        <v>Burundi</v>
      </c>
      <c r="B33" s="41">
        <f>AVERAGE('CA-GDP'!L36:P36)</f>
        <v>-11.803272249532025</v>
      </c>
      <c r="C33" s="41">
        <f>AVERAGE(GoodsGDP!L36:P36)</f>
        <v>-15.116563593012764</v>
      </c>
      <c r="D33" s="41">
        <f>AVERAGE(Serv_GDP!L36:P36)</f>
        <v>-4.7024220905414271</v>
      </c>
      <c r="E33" s="41">
        <f>AVERAGE('Travel balance'!V36:Z36)</f>
        <v>-0.75722221081453445</v>
      </c>
      <c r="F33" s="41">
        <f>AVERAGE('TT balance'!V36:Z36)</f>
        <v>-5.3981934455404135</v>
      </c>
      <c r="G33" s="41">
        <f>AVERAGE(Pr_inc_GDP!L36:P36)</f>
        <v>3.0382834847077413E-2</v>
      </c>
      <c r="H33" s="41">
        <f>AVERAGE(Sec_inc_GDP!L36:P36)</f>
        <v>7.985330599175092</v>
      </c>
      <c r="J33" s="41" t="str">
        <f>'CA-GDP'!Q36</f>
        <v/>
      </c>
      <c r="K33" s="41" t="str">
        <f>GoodsGDP!Q36</f>
        <v/>
      </c>
      <c r="L33" s="41" t="str">
        <f>Serv_GDP!Q36</f>
        <v/>
      </c>
      <c r="M33" s="41" t="str">
        <f>'Travel balance'!AA36</f>
        <v/>
      </c>
      <c r="N33" s="41" t="str">
        <f>'TT balance'!AA36</f>
        <v/>
      </c>
      <c r="O33" s="41" t="str">
        <f>Pr_inc_GDP!Q36</f>
        <v/>
      </c>
      <c r="P33" s="41" t="str">
        <f>Sec_inc_GDP!Q36</f>
        <v/>
      </c>
      <c r="R33" s="41" t="str">
        <f t="shared" si="1"/>
        <v/>
      </c>
      <c r="S33" s="41" t="str">
        <f t="shared" si="2"/>
        <v/>
      </c>
      <c r="T33" s="41" t="str">
        <f t="shared" si="3"/>
        <v/>
      </c>
      <c r="U33" s="41" t="str">
        <f t="shared" si="4"/>
        <v/>
      </c>
      <c r="V33" s="41" t="str">
        <f t="shared" si="4"/>
        <v/>
      </c>
      <c r="W33" s="41" t="str">
        <f t="shared" si="5"/>
        <v/>
      </c>
      <c r="X33" s="41" t="str">
        <f t="shared" si="6"/>
        <v/>
      </c>
    </row>
    <row r="34" spans="1:24" x14ac:dyDescent="0.25">
      <c r="A34" t="str">
        <f>'CA-GDP'!A37</f>
        <v>Cabo Verde</v>
      </c>
      <c r="B34" s="41">
        <f>AVERAGE('CA-GDP'!L37:P37)</f>
        <v>-4.0931807198772514</v>
      </c>
      <c r="C34" s="41">
        <f>AVERAGE(GoodsGDP!L37:P37)</f>
        <v>-33.412176255178515</v>
      </c>
      <c r="D34" s="41">
        <f>AVERAGE(Serv_GDP!L37:P37)</f>
        <v>15.863240142118091</v>
      </c>
      <c r="E34" s="41">
        <f>AVERAGE('Travel balance'!V37:Z37)</f>
        <v>18.861383528960502</v>
      </c>
      <c r="F34" s="41">
        <f>AVERAGE('TT balance'!V37:Z37)</f>
        <v>18.967276307898146</v>
      </c>
      <c r="G34" s="41">
        <f>AVERAGE(Pr_inc_GDP!L37:P37)</f>
        <v>-3.0345658035573932</v>
      </c>
      <c r="H34" s="41">
        <f>AVERAGE(Sec_inc_GDP!L37:P37)</f>
        <v>16.490321196740563</v>
      </c>
      <c r="J34" s="41">
        <f>'CA-GDP'!Q37</f>
        <v>-16.200595295604721</v>
      </c>
      <c r="K34" s="41">
        <f>GoodsGDP!Q37</f>
        <v>-37.614663259092687</v>
      </c>
      <c r="L34" s="41">
        <f>Serv_GDP!Q37</f>
        <v>3.3292953409848232</v>
      </c>
      <c r="M34" s="41">
        <f>'Travel balance'!AA37</f>
        <v>6.1335571926763919</v>
      </c>
      <c r="N34" s="41">
        <f>'TT balance'!AA37</f>
        <v>5.5317088703036505</v>
      </c>
      <c r="O34" s="41">
        <f>Pr_inc_GDP!Q37</f>
        <v>-2.1967910939618576</v>
      </c>
      <c r="P34" s="41">
        <f>Sec_inc_GDP!Q37</f>
        <v>20.281563716465001</v>
      </c>
      <c r="R34" s="41">
        <f t="shared" si="1"/>
        <v>-12.10741457572747</v>
      </c>
      <c r="S34" s="41">
        <f t="shared" si="2"/>
        <v>-4.2024870039141717</v>
      </c>
      <c r="T34" s="41">
        <f t="shared" si="3"/>
        <v>-12.533944801133268</v>
      </c>
      <c r="U34" s="41">
        <f t="shared" si="4"/>
        <v>-12.72782633628411</v>
      </c>
      <c r="V34" s="41">
        <f t="shared" si="4"/>
        <v>-13.435567437594496</v>
      </c>
      <c r="W34" s="41">
        <f t="shared" si="5"/>
        <v>0.83777470959553568</v>
      </c>
      <c r="X34" s="41">
        <f t="shared" si="6"/>
        <v>3.7912425197244382</v>
      </c>
    </row>
    <row r="35" spans="1:24" x14ac:dyDescent="0.25">
      <c r="A35" t="str">
        <f>'CA-GDP'!A38</f>
        <v>Cambodia</v>
      </c>
      <c r="B35" s="41">
        <f>AVERAGE('CA-GDP'!L38:P38)</f>
        <v>-10.537329334715752</v>
      </c>
      <c r="C35" s="41">
        <f>AVERAGE(GoodsGDP!L38:P38)</f>
        <v>-22.272102443137079</v>
      </c>
      <c r="D35" s="41">
        <f>AVERAGE(Serv_GDP!L38:P38)</f>
        <v>9.2361700633750665</v>
      </c>
      <c r="E35" s="41">
        <f>AVERAGE('Travel balance'!V38:Z38)</f>
        <v>13.861359085388406</v>
      </c>
      <c r="F35" s="41">
        <f>AVERAGE('TT balance'!V38:Z38)</f>
        <v>10.033707766311048</v>
      </c>
      <c r="G35" s="41">
        <f>AVERAGE(Pr_inc_GDP!L38:P38)</f>
        <v>-5.4367421571786272</v>
      </c>
      <c r="H35" s="41">
        <f>AVERAGE(Sec_inc_GDP!L38:P38)</f>
        <v>7.9353452022248785</v>
      </c>
      <c r="J35" s="41">
        <f>'CA-GDP'!Q38</f>
        <v>-11.850714339108196</v>
      </c>
      <c r="K35" s="41">
        <f>GoodsGDP!Q38</f>
        <v>-13.845378323853838</v>
      </c>
      <c r="L35" s="41">
        <f>Serv_GDP!Q38</f>
        <v>-0.47289158730953662</v>
      </c>
      <c r="M35" s="41">
        <f>'Travel balance'!AA38</f>
        <v>3.2918958599680819</v>
      </c>
      <c r="N35" s="41">
        <f>'TT balance'!AA38</f>
        <v>-5.7787579337645223E-2</v>
      </c>
      <c r="O35" s="41">
        <f>Pr_inc_GDP!Q38</f>
        <v>-3.9045671781926257</v>
      </c>
      <c r="P35" s="41">
        <f>Sec_inc_GDP!Q38</f>
        <v>6.3721227502478142</v>
      </c>
      <c r="R35" s="41">
        <f t="shared" si="1"/>
        <v>-1.313385004392444</v>
      </c>
      <c r="S35" s="41">
        <f t="shared" si="2"/>
        <v>8.4267241192832412</v>
      </c>
      <c r="T35" s="41">
        <f t="shared" si="3"/>
        <v>-9.7090616506846033</v>
      </c>
      <c r="U35" s="41">
        <f t="shared" si="4"/>
        <v>-10.569463225420325</v>
      </c>
      <c r="V35" s="41">
        <f t="shared" si="4"/>
        <v>-10.091495345648694</v>
      </c>
      <c r="W35" s="41">
        <f t="shared" si="5"/>
        <v>1.5321749789860015</v>
      </c>
      <c r="X35" s="41">
        <f t="shared" si="6"/>
        <v>-1.5632224519770643</v>
      </c>
    </row>
    <row r="36" spans="1:24" x14ac:dyDescent="0.25">
      <c r="A36" t="str">
        <f>'CA-GDP'!A39</f>
        <v>Cameroon</v>
      </c>
      <c r="B36" s="41">
        <f>AVERAGE('CA-GDP'!L39:P39)</f>
        <v>-3.5378559624861992</v>
      </c>
      <c r="C36" s="41">
        <f>AVERAGE(GoodsGDP!L39:P39)</f>
        <v>-1.1701272715607023</v>
      </c>
      <c r="D36" s="41">
        <f>AVERAGE(Serv_GDP!L39:P39)</f>
        <v>-1.7085128474313815</v>
      </c>
      <c r="E36" s="41">
        <f>AVERAGE('Travel balance'!V39:Z39)</f>
        <v>-0.31142885131915071</v>
      </c>
      <c r="F36" s="41">
        <f>AVERAGE('TT balance'!V39:Z39)</f>
        <v>-1.3183467575807351</v>
      </c>
      <c r="G36" s="41">
        <f>AVERAGE(Pr_inc_GDP!L39:P39)</f>
        <v>-1.8127148051675506</v>
      </c>
      <c r="H36" s="41">
        <f>AVERAGE(Sec_inc_GDP!L39:P39)</f>
        <v>1.1534376777757778</v>
      </c>
      <c r="J36" s="41" t="str">
        <f>'CA-GDP'!Q39</f>
        <v/>
      </c>
      <c r="K36" s="41" t="str">
        <f>GoodsGDP!Q39</f>
        <v/>
      </c>
      <c r="L36" s="41" t="str">
        <f>Serv_GDP!Q39</f>
        <v/>
      </c>
      <c r="M36" s="41" t="str">
        <f>'Travel balance'!AA39</f>
        <v/>
      </c>
      <c r="N36" s="41" t="str">
        <f>'TT balance'!AA39</f>
        <v/>
      </c>
      <c r="O36" s="41" t="str">
        <f>Pr_inc_GDP!Q39</f>
        <v/>
      </c>
      <c r="P36" s="41" t="str">
        <f>Sec_inc_GDP!Q39</f>
        <v/>
      </c>
      <c r="R36" s="41" t="str">
        <f t="shared" si="1"/>
        <v/>
      </c>
      <c r="S36" s="41" t="str">
        <f t="shared" si="2"/>
        <v/>
      </c>
      <c r="T36" s="41" t="str">
        <f t="shared" si="3"/>
        <v/>
      </c>
      <c r="U36" s="41" t="str">
        <f t="shared" si="4"/>
        <v/>
      </c>
      <c r="V36" s="41" t="str">
        <f t="shared" si="4"/>
        <v/>
      </c>
      <c r="W36" s="41" t="str">
        <f t="shared" si="5"/>
        <v/>
      </c>
      <c r="X36" s="41" t="str">
        <f t="shared" si="6"/>
        <v/>
      </c>
    </row>
    <row r="37" spans="1:24" x14ac:dyDescent="0.25">
      <c r="A37" t="str">
        <f>'CA-GDP'!A40</f>
        <v>Canada</v>
      </c>
      <c r="B37" s="41">
        <f>AVERAGE('CA-GDP'!L40:P40)</f>
        <v>-2.7616231633976072</v>
      </c>
      <c r="C37" s="41">
        <f>AVERAGE(GoodsGDP!L40:P40)</f>
        <v>-1.0324846210065641</v>
      </c>
      <c r="D37" s="41">
        <f>AVERAGE(Serv_GDP!L40:P40)</f>
        <v>-1.0754251889544229</v>
      </c>
      <c r="E37" s="41">
        <f>AVERAGE('Travel balance'!V40:Z40)</f>
        <v>-0.60109887210912516</v>
      </c>
      <c r="F37" s="41">
        <f>AVERAGE('TT balance'!V40:Z40)</f>
        <v>-1.1684440356124526</v>
      </c>
      <c r="G37" s="41">
        <f>AVERAGE(Pr_inc_GDP!L40:P40)</f>
        <v>-0.50053603801955404</v>
      </c>
      <c r="H37" s="41">
        <f>AVERAGE(Sec_inc_GDP!L40:P40)</f>
        <v>-0.15317731541906698</v>
      </c>
      <c r="J37" s="41">
        <f>'CA-GDP'!Q40</f>
        <v>-1.9267541513641089</v>
      </c>
      <c r="K37" s="41">
        <f>GoodsGDP!Q40</f>
        <v>-1.66244797952995</v>
      </c>
      <c r="L37" s="41">
        <f>Serv_GDP!Q40</f>
        <v>-0.34414147136852258</v>
      </c>
      <c r="M37" s="41">
        <f>'Travel balance'!AA40</f>
        <v>-5.0715613236713017E-2</v>
      </c>
      <c r="N37" s="41">
        <f>'TT balance'!AA40</f>
        <v>-0.49205204421894261</v>
      </c>
      <c r="O37" s="41">
        <f>Pr_inc_GDP!Q40</f>
        <v>0.27332200185273825</v>
      </c>
      <c r="P37" s="41">
        <f>Sec_inc_GDP!Q40</f>
        <v>-0.19352170160182</v>
      </c>
      <c r="R37" s="41">
        <f t="shared" si="1"/>
        <v>0.83486901203349828</v>
      </c>
      <c r="S37" s="41">
        <f t="shared" si="2"/>
        <v>-0.62996335852338592</v>
      </c>
      <c r="T37" s="41">
        <f t="shared" si="3"/>
        <v>0.73128371758590027</v>
      </c>
      <c r="U37" s="41">
        <f t="shared" si="4"/>
        <v>0.55038325887241213</v>
      </c>
      <c r="V37" s="41">
        <f t="shared" si="4"/>
        <v>0.67639199139350992</v>
      </c>
      <c r="W37" s="41">
        <f t="shared" si="5"/>
        <v>0.77385803987229229</v>
      </c>
      <c r="X37" s="41">
        <f t="shared" si="6"/>
        <v>-4.0344386182753017E-2</v>
      </c>
    </row>
    <row r="38" spans="1:24" x14ac:dyDescent="0.25">
      <c r="A38" t="str">
        <f>'CA-GDP'!A41</f>
        <v>Cayman Islands</v>
      </c>
      <c r="B38" s="41">
        <f>AVERAGE('CA-GDP'!L41:P41)</f>
        <v>-14.444165783266994</v>
      </c>
      <c r="C38" s="41">
        <f>AVERAGE(GoodsGDP!L41:P41)</f>
        <v>-12.026609442091868</v>
      </c>
      <c r="D38" s="41">
        <f>AVERAGE(Serv_GDP!L41:P41)</f>
        <v>40.804106879799306</v>
      </c>
      <c r="E38" s="41">
        <f>AVERAGE('Travel balance'!V41:Z41)</f>
        <v>11.317765119694657</v>
      </c>
      <c r="F38" s="41">
        <f>AVERAGE('TT balance'!V41:Z41)</f>
        <v>10.070486801950175</v>
      </c>
      <c r="G38" s="41">
        <f>AVERAGE(Pr_inc_GDP!L41:P41)</f>
        <v>-31.804953393491012</v>
      </c>
      <c r="H38" s="41">
        <f>AVERAGE(Sec_inc_GDP!L41:P41)</f>
        <v>-11.416709827483357</v>
      </c>
      <c r="J38" s="41" t="str">
        <f>'CA-GDP'!Q41</f>
        <v/>
      </c>
      <c r="K38" s="41" t="str">
        <f>GoodsGDP!Q41</f>
        <v/>
      </c>
      <c r="L38" s="41" t="str">
        <f>Serv_GDP!Q41</f>
        <v/>
      </c>
      <c r="M38" s="41" t="str">
        <f>'Travel balance'!AA41</f>
        <v/>
      </c>
      <c r="N38" s="41" t="str">
        <f>'TT balance'!AA41</f>
        <v/>
      </c>
      <c r="O38" s="41" t="str">
        <f>Pr_inc_GDP!Q41</f>
        <v/>
      </c>
      <c r="P38" s="41" t="str">
        <f>Sec_inc_GDP!Q41</f>
        <v/>
      </c>
      <c r="R38" s="41" t="str">
        <f t="shared" si="1"/>
        <v/>
      </c>
      <c r="S38" s="41" t="str">
        <f t="shared" si="2"/>
        <v/>
      </c>
      <c r="T38" s="41" t="str">
        <f t="shared" si="3"/>
        <v/>
      </c>
      <c r="U38" s="41" t="str">
        <f t="shared" si="4"/>
        <v/>
      </c>
      <c r="V38" s="41" t="str">
        <f t="shared" si="4"/>
        <v/>
      </c>
      <c r="W38" s="41" t="str">
        <f t="shared" si="5"/>
        <v/>
      </c>
      <c r="X38" s="41" t="str">
        <f t="shared" si="6"/>
        <v/>
      </c>
    </row>
    <row r="39" spans="1:24" x14ac:dyDescent="0.25">
      <c r="A39" t="str">
        <f>'CA-GDP'!A42</f>
        <v>Chile</v>
      </c>
      <c r="B39" s="41">
        <f>AVERAGE('CA-GDP'!L42:P42)</f>
        <v>-2.8645588083040492</v>
      </c>
      <c r="C39" s="41">
        <f>AVERAGE(GoodsGDP!L42:P42)</f>
        <v>1.6950807118166691</v>
      </c>
      <c r="D39" s="41">
        <f>AVERAGE(Serv_GDP!L42:P42)</f>
        <v>-1.5134925984804202</v>
      </c>
      <c r="E39" s="41">
        <f>AVERAGE('Travel balance'!V42:Z42)</f>
        <v>0.1688953121121663</v>
      </c>
      <c r="F39" s="41">
        <f>AVERAGE('TT balance'!V42:Z42)</f>
        <v>-0.43408425003932338</v>
      </c>
      <c r="G39" s="41">
        <f>AVERAGE(Pr_inc_GDP!L42:P42)</f>
        <v>-3.6944759827886515</v>
      </c>
      <c r="H39" s="41">
        <f>AVERAGE(Sec_inc_GDP!L42:P42)</f>
        <v>0.64832906114835542</v>
      </c>
      <c r="J39" s="41">
        <f>'CA-GDP'!Q42</f>
        <v>1.3331618094824886</v>
      </c>
      <c r="K39" s="41">
        <f>GoodsGDP!Q42</f>
        <v>7.2674310421169048</v>
      </c>
      <c r="L39" s="41">
        <f>Serv_GDP!Q42</f>
        <v>-1.9775172638038863</v>
      </c>
      <c r="M39" s="41">
        <f>'Travel balance'!AA42</f>
        <v>-4.9097189907365703E-2</v>
      </c>
      <c r="N39" s="41">
        <f>'TT balance'!AA42</f>
        <v>-0.80929181833041175</v>
      </c>
      <c r="O39" s="41">
        <f>Pr_inc_GDP!Q42</f>
        <v>-4.3376941077848725</v>
      </c>
      <c r="P39" s="41">
        <f>Sec_inc_GDP!Q42</f>
        <v>0.38094213895434326</v>
      </c>
      <c r="R39" s="41">
        <f t="shared" si="1"/>
        <v>4.1977206177865378</v>
      </c>
      <c r="S39" s="41">
        <f t="shared" si="2"/>
        <v>5.5723503303002353</v>
      </c>
      <c r="T39" s="41">
        <f t="shared" si="3"/>
        <v>-0.46402466532346609</v>
      </c>
      <c r="U39" s="41">
        <f t="shared" si="4"/>
        <v>-0.21799250201953199</v>
      </c>
      <c r="V39" s="41">
        <f t="shared" si="4"/>
        <v>-0.37520756829108837</v>
      </c>
      <c r="W39" s="41">
        <f t="shared" si="5"/>
        <v>-0.643218124996221</v>
      </c>
      <c r="X39" s="41">
        <f t="shared" si="6"/>
        <v>-0.26738692219401217</v>
      </c>
    </row>
    <row r="40" spans="1:24" x14ac:dyDescent="0.25">
      <c r="A40" t="str">
        <f>'CA-GDP'!A43</f>
        <v>China, P.R.: Hong Kong</v>
      </c>
      <c r="B40" s="41">
        <f>AVERAGE('CA-GDP'!L43:P43)</f>
        <v>4.3098734671466632</v>
      </c>
      <c r="C40" s="41">
        <f>AVERAGE(GoodsGDP!L43:P43)</f>
        <v>-6.5265739910904212</v>
      </c>
      <c r="D40" s="41">
        <f>AVERAGE(Serv_GDP!L43:P43)</f>
        <v>7.9601996486346893</v>
      </c>
      <c r="E40" s="41">
        <f>AVERAGE('Travel balance'!V43:Z43)</f>
        <v>2.5495239057337264</v>
      </c>
      <c r="F40" s="41">
        <f>AVERAGE('TT balance'!V43:Z43)</f>
        <v>6.3014005706230423</v>
      </c>
      <c r="G40" s="41">
        <f>AVERAGE(Pr_inc_GDP!L43:P43)</f>
        <v>3.6953004315951246</v>
      </c>
      <c r="H40" s="41">
        <f>AVERAGE(Sec_inc_GDP!L43:P43)</f>
        <v>-0.81905306115539034</v>
      </c>
      <c r="J40" s="41">
        <f>'CA-GDP'!Q43</f>
        <v>6.6077761269173658</v>
      </c>
      <c r="K40" s="41">
        <f>GoodsGDP!Q43</f>
        <v>-1.7220688395931294</v>
      </c>
      <c r="L40" s="41">
        <f>Serv_GDP!Q43</f>
        <v>3.6536640976523431</v>
      </c>
      <c r="M40" s="41">
        <f>'Travel balance'!AA43</f>
        <v>-0.72718867896181405</v>
      </c>
      <c r="N40" s="41">
        <f>'TT balance'!AA43</f>
        <v>1.1972423390798421</v>
      </c>
      <c r="O40" s="41">
        <f>Pr_inc_GDP!Q43</f>
        <v>5.4772982562179582</v>
      </c>
      <c r="P40" s="41">
        <f>Sec_inc_GDP!Q43</f>
        <v>-0.80111738735980464</v>
      </c>
      <c r="R40" s="41">
        <f t="shared" si="1"/>
        <v>2.2979026597707026</v>
      </c>
      <c r="S40" s="41">
        <f t="shared" si="2"/>
        <v>4.8045051514972918</v>
      </c>
      <c r="T40" s="41">
        <f t="shared" si="3"/>
        <v>-4.3065355509823462</v>
      </c>
      <c r="U40" s="41">
        <f t="shared" si="4"/>
        <v>-3.2767125846955407</v>
      </c>
      <c r="V40" s="41">
        <f t="shared" si="4"/>
        <v>-5.1041582315432006</v>
      </c>
      <c r="W40" s="41">
        <f t="shared" si="5"/>
        <v>1.7819978246228336</v>
      </c>
      <c r="X40" s="41">
        <f t="shared" si="6"/>
        <v>1.7935673795585694E-2</v>
      </c>
    </row>
    <row r="41" spans="1:24" x14ac:dyDescent="0.25">
      <c r="A41" t="str">
        <f>'CA-GDP'!A44</f>
        <v>China, P.R.: Macao</v>
      </c>
      <c r="B41" s="41">
        <f>AVERAGE('CA-GDP'!L44:P44)</f>
        <v>29.470904208074387</v>
      </c>
      <c r="C41" s="41">
        <f>AVERAGE(GoodsGDP!L44:P44)</f>
        <v>-21.798072109684078</v>
      </c>
      <c r="D41" s="41">
        <f>AVERAGE(Serv_GDP!L44:P44)</f>
        <v>67.000181017621927</v>
      </c>
      <c r="E41" s="41">
        <f>AVERAGE('Travel balance'!V44:Z44)</f>
        <v>67.930215585201637</v>
      </c>
      <c r="F41" s="41">
        <f>AVERAGE('TT balance'!V44:Z44)</f>
        <v>68.262856233610108</v>
      </c>
      <c r="G41" s="41">
        <f>AVERAGE(Pr_inc_GDP!L44:P44)</f>
        <v>-10.89571176949779</v>
      </c>
      <c r="H41" s="41">
        <f>AVERAGE(Sec_inc_GDP!L44:P44)</f>
        <v>-4.8354929303660636</v>
      </c>
      <c r="J41" s="41" t="str">
        <f>'CA-GDP'!Q44</f>
        <v/>
      </c>
      <c r="K41" s="41" t="str">
        <f>GoodsGDP!Q44</f>
        <v/>
      </c>
      <c r="L41" s="41" t="str">
        <f>Serv_GDP!Q44</f>
        <v/>
      </c>
      <c r="M41" s="41" t="str">
        <f>'Travel balance'!AA44</f>
        <v/>
      </c>
      <c r="N41" s="41" t="str">
        <f>'TT balance'!AA44</f>
        <v/>
      </c>
      <c r="O41" s="41" t="str">
        <f>Pr_inc_GDP!Q44</f>
        <v/>
      </c>
      <c r="P41" s="41" t="str">
        <f>Sec_inc_GDP!Q44</f>
        <v/>
      </c>
      <c r="R41" s="41" t="str">
        <f t="shared" si="1"/>
        <v/>
      </c>
      <c r="S41" s="41" t="str">
        <f t="shared" si="2"/>
        <v/>
      </c>
      <c r="T41" s="41" t="str">
        <f t="shared" si="3"/>
        <v/>
      </c>
      <c r="U41" s="41" t="str">
        <f t="shared" si="4"/>
        <v/>
      </c>
      <c r="V41" s="41" t="str">
        <f t="shared" si="4"/>
        <v/>
      </c>
      <c r="W41" s="41" t="str">
        <f t="shared" si="5"/>
        <v/>
      </c>
      <c r="X41" s="41" t="str">
        <f t="shared" si="6"/>
        <v/>
      </c>
    </row>
    <row r="42" spans="1:24" x14ac:dyDescent="0.25">
      <c r="A42" t="str">
        <f>'CA-GDP'!A45</f>
        <v>China, P.R.: Mainland</v>
      </c>
      <c r="B42" s="41">
        <f>AVERAGE('CA-GDP'!L45:P45)</f>
        <v>1.354221302763984</v>
      </c>
      <c r="C42" s="41">
        <f>AVERAGE(GoodsGDP!L45:P45)</f>
        <v>3.7811431874640595</v>
      </c>
      <c r="D42" s="41">
        <f>AVERAGE(Serv_GDP!L45:P45)</f>
        <v>-2.0167961247891255</v>
      </c>
      <c r="E42" s="41">
        <f>AVERAGE('Travel balance'!V45:Z45)</f>
        <v>-1.7400868070025002</v>
      </c>
      <c r="F42" s="41">
        <f>AVERAGE('TT balance'!V45:Z45)</f>
        <v>-2.1776997268038607</v>
      </c>
      <c r="G42" s="41">
        <f>AVERAGE(Pr_inc_GDP!L45:P45)</f>
        <v>-0.36188288359604448</v>
      </c>
      <c r="H42" s="41">
        <f>AVERAGE(Sec_inc_GDP!L45:P45)</f>
        <v>-4.8242876314906841E-2</v>
      </c>
      <c r="J42" s="41">
        <f>'CA-GDP'!Q45</f>
        <v>1.8609208328629523</v>
      </c>
      <c r="K42" s="41">
        <f>GoodsGDP!Q45</f>
        <v>3.4979678589154686</v>
      </c>
      <c r="L42" s="41">
        <f>Serv_GDP!Q45</f>
        <v>-0.98708815927615878</v>
      </c>
      <c r="M42" s="41">
        <f>'Travel balance'!AA45</f>
        <v>-0.78972883184766818</v>
      </c>
      <c r="N42" s="41">
        <f>'TT balance'!AA45</f>
        <v>-1.0482402950817853</v>
      </c>
      <c r="O42" s="41">
        <f>Pr_inc_GDP!Q45</f>
        <v>-0.71435024754548571</v>
      </c>
      <c r="P42" s="41">
        <f>Sec_inc_GDP!Q45</f>
        <v>6.4391380769127496E-2</v>
      </c>
      <c r="R42" s="41">
        <f t="shared" si="1"/>
        <v>0.50669953009896829</v>
      </c>
      <c r="S42" s="41">
        <f t="shared" si="2"/>
        <v>-0.28317532854859095</v>
      </c>
      <c r="T42" s="41">
        <f t="shared" si="3"/>
        <v>1.0297079655129666</v>
      </c>
      <c r="U42" s="41">
        <f t="shared" si="4"/>
        <v>0.950357975154832</v>
      </c>
      <c r="V42" s="41">
        <f t="shared" si="4"/>
        <v>1.1294594317220754</v>
      </c>
      <c r="W42" s="41">
        <f t="shared" si="5"/>
        <v>-0.35246736394944123</v>
      </c>
      <c r="X42" s="41">
        <f t="shared" si="6"/>
        <v>0.11263425708403434</v>
      </c>
    </row>
    <row r="43" spans="1:24" x14ac:dyDescent="0.25">
      <c r="A43" t="str">
        <f>'CA-GDP'!A46</f>
        <v>Colombia</v>
      </c>
      <c r="B43" s="41">
        <f>AVERAGE('CA-GDP'!L46:P46)</f>
        <v>-4.6079804833617128</v>
      </c>
      <c r="C43" s="41">
        <f>AVERAGE(GoodsGDP!L46:P46)</f>
        <v>-2.6848414573970176</v>
      </c>
      <c r="D43" s="41">
        <f>AVERAGE(Serv_GDP!L46:P46)</f>
        <v>-1.5005357891952191</v>
      </c>
      <c r="E43" s="41">
        <f>AVERAGE('Travel balance'!V46:Z46)</f>
        <v>0.12831582789090615</v>
      </c>
      <c r="F43" s="41">
        <f>AVERAGE('TT balance'!V46:Z46)</f>
        <v>-0.19907366382329078</v>
      </c>
      <c r="G43" s="41">
        <f>AVERAGE(Pr_inc_GDP!L46:P46)</f>
        <v>-2.6295905253479246</v>
      </c>
      <c r="H43" s="41">
        <f>AVERAGE(Sec_inc_GDP!L46:P46)</f>
        <v>2.2069872885784507</v>
      </c>
      <c r="J43" s="41">
        <f>'CA-GDP'!Q46</f>
        <v>-3.3461222971200053</v>
      </c>
      <c r="K43" s="41">
        <f>GoodsGDP!Q46</f>
        <v>-2.9169439959915051</v>
      </c>
      <c r="L43" s="41">
        <f>Serv_GDP!Q46</f>
        <v>-1.6587756465246348</v>
      </c>
      <c r="M43" s="41">
        <f>'Travel balance'!AA46</f>
        <v>4.9893679801667278E-2</v>
      </c>
      <c r="N43" s="41">
        <f>'TT balance'!AA46</f>
        <v>-0.35699145385770614</v>
      </c>
      <c r="O43" s="41">
        <f>Pr_inc_GDP!Q46</f>
        <v>-1.9840158185198682</v>
      </c>
      <c r="P43" s="41">
        <f>Sec_inc_GDP!Q46</f>
        <v>3.213613163916007</v>
      </c>
      <c r="R43" s="41">
        <f t="shared" si="1"/>
        <v>1.2618581862417075</v>
      </c>
      <c r="S43" s="41">
        <f t="shared" si="2"/>
        <v>-0.23210253859448748</v>
      </c>
      <c r="T43" s="41">
        <f t="shared" si="3"/>
        <v>-0.1582398573294157</v>
      </c>
      <c r="U43" s="41">
        <f t="shared" si="4"/>
        <v>-7.8422148089238863E-2</v>
      </c>
      <c r="V43" s="41">
        <f t="shared" si="4"/>
        <v>-0.15791779003441536</v>
      </c>
      <c r="W43" s="41">
        <f t="shared" si="5"/>
        <v>0.6455747068280564</v>
      </c>
      <c r="X43" s="41">
        <f t="shared" si="6"/>
        <v>1.0066258753375563</v>
      </c>
    </row>
    <row r="44" spans="1:24" x14ac:dyDescent="0.25">
      <c r="A44" t="str">
        <f>'CA-GDP'!A47</f>
        <v>Comoros, Union of the</v>
      </c>
      <c r="B44" s="41">
        <f>AVERAGE('CA-GDP'!L47:P47)</f>
        <v>-2.5472097295831597</v>
      </c>
      <c r="C44" s="41">
        <f>AVERAGE(GoodsGDP!L47:P47)</f>
        <v>-16.507022446614034</v>
      </c>
      <c r="D44" s="41">
        <f>AVERAGE(Serv_GDP!L47:P47)</f>
        <v>-0.48469970124592054</v>
      </c>
      <c r="E44" s="41">
        <f>AVERAGE('Travel balance'!V47:Z47)</f>
        <v>3.3463510627117352</v>
      </c>
      <c r="F44" s="41">
        <f>AVERAGE('TT balance'!V47:Z47)</f>
        <v>-0.46482892139819459</v>
      </c>
      <c r="G44" s="41">
        <f>AVERAGE(Pr_inc_GDP!L47:P47)</f>
        <v>0.51807845892051896</v>
      </c>
      <c r="H44" s="41">
        <f>AVERAGE(Sec_inc_GDP!L47:P47)</f>
        <v>13.92643395935626</v>
      </c>
      <c r="J44" s="41" t="str">
        <f>'CA-GDP'!Q47</f>
        <v/>
      </c>
      <c r="K44" s="41" t="str">
        <f>GoodsGDP!Q47</f>
        <v/>
      </c>
      <c r="L44" s="41" t="str">
        <f>Serv_GDP!Q47</f>
        <v/>
      </c>
      <c r="M44" s="41" t="str">
        <f>'Travel balance'!AA47</f>
        <v/>
      </c>
      <c r="N44" s="41" t="str">
        <f>'TT balance'!AA47</f>
        <v/>
      </c>
      <c r="O44" s="41" t="str">
        <f>Pr_inc_GDP!Q47</f>
        <v/>
      </c>
      <c r="P44" s="41" t="str">
        <f>Sec_inc_GDP!Q47</f>
        <v/>
      </c>
      <c r="R44" s="41" t="str">
        <f t="shared" si="1"/>
        <v/>
      </c>
      <c r="S44" s="41" t="str">
        <f t="shared" si="2"/>
        <v/>
      </c>
      <c r="T44" s="41" t="str">
        <f t="shared" si="3"/>
        <v/>
      </c>
      <c r="U44" s="41" t="str">
        <f t="shared" si="4"/>
        <v/>
      </c>
      <c r="V44" s="41" t="str">
        <f t="shared" si="4"/>
        <v/>
      </c>
      <c r="W44" s="41" t="str">
        <f t="shared" si="5"/>
        <v/>
      </c>
      <c r="X44" s="41" t="str">
        <f t="shared" si="6"/>
        <v/>
      </c>
    </row>
    <row r="45" spans="1:24" x14ac:dyDescent="0.25">
      <c r="A45" t="str">
        <f>'CA-GDP'!A48</f>
        <v>Congo, Dem. Rep. of the</v>
      </c>
      <c r="B45" s="41">
        <f>AVERAGE('CA-GDP'!L48:P48)</f>
        <v>-3.6455506034420182</v>
      </c>
      <c r="C45" s="41">
        <f>AVERAGE(GoodsGDP!L48:P48)</f>
        <v>0.39476827258774116</v>
      </c>
      <c r="D45" s="41">
        <f>AVERAGE(Serv_GDP!L48:P48)</f>
        <v>-4.9749712954684639</v>
      </c>
      <c r="E45" s="41">
        <f>AVERAGE('Travel balance'!V48:Z48)</f>
        <v>-0.15160504257024973</v>
      </c>
      <c r="F45" s="41">
        <f>AVERAGE('TT balance'!V48:Z48)</f>
        <v>-2.4071612681364272</v>
      </c>
      <c r="G45" s="41">
        <f>AVERAGE(Pr_inc_GDP!L48:P48)</f>
        <v>-2.7758721263531099</v>
      </c>
      <c r="H45" s="41">
        <f>AVERAGE(Sec_inc_GDP!L48:P48)</f>
        <v>3.7105245457918108</v>
      </c>
      <c r="J45" s="41" t="str">
        <f>'CA-GDP'!Q48</f>
        <v/>
      </c>
      <c r="K45" s="41" t="str">
        <f>GoodsGDP!Q48</f>
        <v/>
      </c>
      <c r="L45" s="41" t="str">
        <f>Serv_GDP!Q48</f>
        <v/>
      </c>
      <c r="M45" s="41" t="str">
        <f>'Travel balance'!AA48</f>
        <v/>
      </c>
      <c r="N45" s="41" t="str">
        <f>'TT balance'!AA48</f>
        <v/>
      </c>
      <c r="O45" s="41" t="str">
        <f>Pr_inc_GDP!Q48</f>
        <v/>
      </c>
      <c r="P45" s="41" t="str">
        <f>Sec_inc_GDP!Q48</f>
        <v/>
      </c>
      <c r="R45" s="41" t="str">
        <f t="shared" si="1"/>
        <v/>
      </c>
      <c r="S45" s="41" t="str">
        <f t="shared" si="2"/>
        <v/>
      </c>
      <c r="T45" s="41" t="str">
        <f t="shared" si="3"/>
        <v/>
      </c>
      <c r="U45" s="41" t="str">
        <f t="shared" si="4"/>
        <v/>
      </c>
      <c r="V45" s="41" t="str">
        <f t="shared" si="4"/>
        <v/>
      </c>
      <c r="W45" s="41" t="str">
        <f t="shared" si="5"/>
        <v/>
      </c>
      <c r="X45" s="41" t="str">
        <f t="shared" si="6"/>
        <v/>
      </c>
    </row>
    <row r="46" spans="1:24" x14ac:dyDescent="0.25">
      <c r="A46" t="str">
        <f>'CA-GDP'!A49</f>
        <v>Congo, Rep. of</v>
      </c>
      <c r="B46" s="41">
        <f>AVERAGE('CA-GDP'!L49:P49)</f>
        <v>-37.149717308689802</v>
      </c>
      <c r="C46" s="41">
        <f>AVERAGE(GoodsGDP!L49:P49)</f>
        <v>-8.183790066607477</v>
      </c>
      <c r="D46" s="41">
        <f>AVERAGE(Serv_GDP!L49:P49)</f>
        <v>-23.664066507966417</v>
      </c>
      <c r="E46" s="41">
        <f>AVERAGE('Travel balance'!V49:Z49)</f>
        <v>-2.2005476896435514</v>
      </c>
      <c r="F46" s="41">
        <f>AVERAGE('TT balance'!V49:Z49)</f>
        <v>-11.552395938249903</v>
      </c>
      <c r="G46" s="41">
        <f>AVERAGE(Pr_inc_GDP!L49:P49)</f>
        <v>-2.1988769279600549</v>
      </c>
      <c r="H46" s="41">
        <f>AVERAGE(Sec_inc_GDP!L49:P49)</f>
        <v>-3.1029838061558532</v>
      </c>
      <c r="J46" s="41" t="str">
        <f>'CA-GDP'!Q49</f>
        <v/>
      </c>
      <c r="K46" s="41" t="str">
        <f>GoodsGDP!Q49</f>
        <v/>
      </c>
      <c r="L46" s="41" t="str">
        <f>Serv_GDP!Q49</f>
        <v/>
      </c>
      <c r="M46" s="41" t="str">
        <f>'Travel balance'!AA49</f>
        <v/>
      </c>
      <c r="N46" s="41" t="str">
        <f>'TT balance'!AA49</f>
        <v/>
      </c>
      <c r="O46" s="41" t="str">
        <f>Pr_inc_GDP!Q49</f>
        <v/>
      </c>
      <c r="P46" s="41" t="str">
        <f>Sec_inc_GDP!Q49</f>
        <v/>
      </c>
      <c r="R46" s="41" t="str">
        <f t="shared" si="1"/>
        <v/>
      </c>
      <c r="S46" s="41" t="str">
        <f t="shared" si="2"/>
        <v/>
      </c>
      <c r="T46" s="41" t="str">
        <f t="shared" si="3"/>
        <v/>
      </c>
      <c r="U46" s="41" t="str">
        <f t="shared" si="4"/>
        <v/>
      </c>
      <c r="V46" s="41" t="str">
        <f t="shared" si="4"/>
        <v/>
      </c>
      <c r="W46" s="41" t="str">
        <f t="shared" si="5"/>
        <v/>
      </c>
      <c r="X46" s="41" t="str">
        <f t="shared" si="6"/>
        <v/>
      </c>
    </row>
    <row r="47" spans="1:24" x14ac:dyDescent="0.25">
      <c r="A47" t="str">
        <f>'CA-GDP'!A50</f>
        <v>Costa Rica</v>
      </c>
      <c r="B47" s="41">
        <f>AVERAGE('CA-GDP'!L50:P50)</f>
        <v>-2.9118641492352082</v>
      </c>
      <c r="C47" s="41">
        <f>AVERAGE(GoodsGDP!L50:P50)</f>
        <v>-7.1588514702098918</v>
      </c>
      <c r="D47" s="41">
        <f>AVERAGE(Serv_GDP!L50:P50)</f>
        <v>8.3675042463370879</v>
      </c>
      <c r="E47" s="41">
        <f>AVERAGE('Travel balance'!V50:Z50)</f>
        <v>4.6398346548659468</v>
      </c>
      <c r="F47" s="41">
        <f>AVERAGE('TT balance'!V50:Z50)</f>
        <v>3.6137160739454854</v>
      </c>
      <c r="G47" s="41">
        <f>AVERAGE(Pr_inc_GDP!L50:P50)</f>
        <v>-4.9565431770442192</v>
      </c>
      <c r="H47" s="41">
        <f>AVERAGE(Sec_inc_GDP!L50:P50)</f>
        <v>0.83596289213281261</v>
      </c>
      <c r="J47" s="41">
        <f>'CA-GDP'!Q50</f>
        <v>-2.385028478437754</v>
      </c>
      <c r="K47" s="41">
        <f>GoodsGDP!Q50</f>
        <v>-3.1620829943043125</v>
      </c>
      <c r="L47" s="41">
        <f>Serv_GDP!Q50</f>
        <v>5.537672904800651</v>
      </c>
      <c r="M47" s="41">
        <f>'Travel balance'!AA50</f>
        <v>1.7179820992676973</v>
      </c>
      <c r="N47" s="41">
        <f>'TT balance'!AA50</f>
        <v>0.43466232709519953</v>
      </c>
      <c r="O47" s="41">
        <f>Pr_inc_GDP!Q50</f>
        <v>-5.584052074857607</v>
      </c>
      <c r="P47" s="41">
        <f>Sec_inc_GDP!Q50</f>
        <v>0.82359641985353937</v>
      </c>
      <c r="R47" s="41">
        <f t="shared" si="1"/>
        <v>0.52683567079745419</v>
      </c>
      <c r="S47" s="41">
        <f t="shared" si="2"/>
        <v>3.9967684759055793</v>
      </c>
      <c r="T47" s="41">
        <f t="shared" si="3"/>
        <v>-2.8298313415364369</v>
      </c>
      <c r="U47" s="41">
        <f t="shared" si="4"/>
        <v>-2.9218525555982495</v>
      </c>
      <c r="V47" s="41">
        <f t="shared" si="4"/>
        <v>-3.1790537468502857</v>
      </c>
      <c r="W47" s="41">
        <f t="shared" si="5"/>
        <v>-0.62750889781338781</v>
      </c>
      <c r="X47" s="41">
        <f t="shared" si="6"/>
        <v>-1.2366472279273233E-2</v>
      </c>
    </row>
    <row r="48" spans="1:24" x14ac:dyDescent="0.25">
      <c r="A48" t="str">
        <f>'CA-GDP'!A51</f>
        <v>Côte d'Ivoire</v>
      </c>
      <c r="B48" s="41">
        <f>AVERAGE('CA-GDP'!L51:P51)</f>
        <v>-1.9158096605940478</v>
      </c>
      <c r="C48" s="41">
        <f>AVERAGE(GoodsGDP!L51:P51)</f>
        <v>5.8070627162574393</v>
      </c>
      <c r="D48" s="41">
        <f>AVERAGE(Serv_GDP!L51:P51)</f>
        <v>-4.1883827131573064</v>
      </c>
      <c r="E48" s="41">
        <f>AVERAGE('Travel balance'!V51:Z51)</f>
        <v>-5.3940206557008506E-2</v>
      </c>
      <c r="F48" s="41">
        <f>AVERAGE('TT balance'!V51:Z51)</f>
        <v>-2.6558321132429077</v>
      </c>
      <c r="G48" s="41">
        <f>AVERAGE(Pr_inc_GDP!L51:P51)</f>
        <v>-2.6216248329913179</v>
      </c>
      <c r="H48" s="41">
        <f>AVERAGE(Sec_inc_GDP!L51:P51)</f>
        <v>-0.9128648307028705</v>
      </c>
      <c r="J48" s="41" t="str">
        <f>'CA-GDP'!Q51</f>
        <v/>
      </c>
      <c r="K48" s="41" t="str">
        <f>GoodsGDP!Q51</f>
        <v/>
      </c>
      <c r="L48" s="41" t="str">
        <f>Serv_GDP!Q51</f>
        <v/>
      </c>
      <c r="M48" s="41" t="str">
        <f>'Travel balance'!AA51</f>
        <v/>
      </c>
      <c r="N48" s="41" t="str">
        <f>'TT balance'!AA51</f>
        <v/>
      </c>
      <c r="O48" s="41" t="str">
        <f>Pr_inc_GDP!Q51</f>
        <v/>
      </c>
      <c r="P48" s="41" t="str">
        <f>Sec_inc_GDP!Q51</f>
        <v/>
      </c>
      <c r="R48" s="41" t="str">
        <f t="shared" si="1"/>
        <v/>
      </c>
      <c r="S48" s="41" t="str">
        <f t="shared" si="2"/>
        <v/>
      </c>
      <c r="T48" s="41" t="str">
        <f t="shared" si="3"/>
        <v/>
      </c>
      <c r="U48" s="41" t="str">
        <f t="shared" si="4"/>
        <v/>
      </c>
      <c r="V48" s="41" t="str">
        <f t="shared" si="4"/>
        <v/>
      </c>
      <c r="W48" s="41" t="str">
        <f t="shared" si="5"/>
        <v/>
      </c>
      <c r="X48" s="41" t="str">
        <f t="shared" si="6"/>
        <v/>
      </c>
    </row>
    <row r="49" spans="1:24" x14ac:dyDescent="0.25">
      <c r="A49" t="str">
        <f>'CA-GDP'!A52</f>
        <v>Croatia, Rep. of</v>
      </c>
      <c r="B49" s="41">
        <f>AVERAGE('CA-GDP'!L52:P52)</f>
        <v>2.6577015387016258</v>
      </c>
      <c r="C49" s="41">
        <f>AVERAGE(GoodsGDP!L52:P52)</f>
        <v>-17.405326304654878</v>
      </c>
      <c r="D49" s="41">
        <f>AVERAGE(Serv_GDP!L52:P52)</f>
        <v>17.630120469520897</v>
      </c>
      <c r="E49" s="41">
        <f>AVERAGE('Travel balance'!V52:Z52)</f>
        <v>15.615575215860835</v>
      </c>
      <c r="F49" s="41">
        <f>AVERAGE('TT balance'!V52:Z52)</f>
        <v>16.646750061949469</v>
      </c>
      <c r="G49" s="41">
        <f>AVERAGE(Pr_inc_GDP!L52:P52)</f>
        <v>-1.6129397633246634</v>
      </c>
      <c r="H49" s="41">
        <f>AVERAGE(Sec_inc_GDP!L52:P52)</f>
        <v>4.0459138120855611</v>
      </c>
      <c r="J49" s="41">
        <f>'CA-GDP'!Q52</f>
        <v>-0.93542956100235952</v>
      </c>
      <c r="K49" s="41">
        <f>GoodsGDP!Q52</f>
        <v>-17.179606373103368</v>
      </c>
      <c r="L49" s="41">
        <f>Serv_GDP!Q52</f>
        <v>10.26196452332953</v>
      </c>
      <c r="M49" s="41">
        <f>'Travel balance'!AA52</f>
        <v>8.0259216608259365</v>
      </c>
      <c r="N49" s="41">
        <f>'TT balance'!AA52</f>
        <v>8.5858883915789175</v>
      </c>
      <c r="O49" s="41">
        <f>Pr_inc_GDP!Q52</f>
        <v>0.37460888218492583</v>
      </c>
      <c r="P49" s="41">
        <f>Sec_inc_GDP!Q52</f>
        <v>5.6075895443122734</v>
      </c>
      <c r="R49" s="41">
        <f t="shared" si="1"/>
        <v>-3.5931310997039851</v>
      </c>
      <c r="S49" s="41">
        <f t="shared" si="2"/>
        <v>0.22571993155150949</v>
      </c>
      <c r="T49" s="41">
        <f t="shared" si="3"/>
        <v>-7.3681559461913668</v>
      </c>
      <c r="U49" s="41">
        <f t="shared" si="4"/>
        <v>-7.5896535550348982</v>
      </c>
      <c r="V49" s="41">
        <f t="shared" si="4"/>
        <v>-8.0608616703705511</v>
      </c>
      <c r="W49" s="41">
        <f t="shared" si="5"/>
        <v>1.9875486455095892</v>
      </c>
      <c r="X49" s="41">
        <f t="shared" si="6"/>
        <v>1.5616757322267123</v>
      </c>
    </row>
    <row r="50" spans="1:24" x14ac:dyDescent="0.25">
      <c r="A50" t="str">
        <f>'CA-GDP'!A53</f>
        <v>Curaçao and Sint Maarten</v>
      </c>
      <c r="B50" s="41"/>
      <c r="C50" s="41"/>
      <c r="D50" s="41"/>
      <c r="E50" s="41"/>
      <c r="F50" s="41"/>
      <c r="G50" s="41"/>
      <c r="H50" s="41"/>
      <c r="J50" s="41" t="str">
        <f>'CA-GDP'!Q53</f>
        <v/>
      </c>
      <c r="K50" s="41" t="str">
        <f>GoodsGDP!Q53</f>
        <v/>
      </c>
      <c r="L50" s="41" t="str">
        <f>Serv_GDP!Q53</f>
        <v/>
      </c>
      <c r="M50" s="41">
        <f>'Travel balance'!AA53</f>
        <v>0</v>
      </c>
      <c r="N50" s="41">
        <f>'TT balance'!AA53</f>
        <v>0</v>
      </c>
      <c r="O50" s="41" t="str">
        <f>Pr_inc_GDP!Q53</f>
        <v/>
      </c>
      <c r="P50" s="41" t="str">
        <f>Sec_inc_GDP!Q53</f>
        <v/>
      </c>
      <c r="R50" s="41" t="str">
        <f t="shared" si="1"/>
        <v/>
      </c>
      <c r="S50" s="41" t="str">
        <f t="shared" si="2"/>
        <v/>
      </c>
      <c r="T50" s="41" t="str">
        <f t="shared" si="3"/>
        <v/>
      </c>
      <c r="U50" s="41">
        <f t="shared" si="4"/>
        <v>0</v>
      </c>
      <c r="V50" s="41">
        <f t="shared" si="4"/>
        <v>0</v>
      </c>
      <c r="W50" s="41" t="str">
        <f t="shared" si="5"/>
        <v/>
      </c>
      <c r="X50" s="41" t="str">
        <f t="shared" si="6"/>
        <v/>
      </c>
    </row>
    <row r="51" spans="1:24" x14ac:dyDescent="0.25">
      <c r="A51" t="str">
        <f>'CA-GDP'!A54</f>
        <v>Curaçao, Kingdom of the Netherlands</v>
      </c>
      <c r="B51" s="41">
        <f>AVERAGE('CA-GDP'!L54:P54)</f>
        <v>-20.079068011187733</v>
      </c>
      <c r="C51" s="41">
        <f>AVERAGE(GoodsGDP!L54:P54)</f>
        <v>-34.906392686912149</v>
      </c>
      <c r="D51" s="41">
        <f>AVERAGE(Serv_GDP!L54:P54)</f>
        <v>15.477366999691288</v>
      </c>
      <c r="E51" s="41">
        <f>AVERAGE('Travel balance'!V54:Z54)</f>
        <v>7.8640413263120976</v>
      </c>
      <c r="F51" s="41">
        <f>AVERAGE('TT balance'!V54:Z54)</f>
        <v>7.0953713765516024</v>
      </c>
      <c r="G51" s="41">
        <f>AVERAGE(Pr_inc_GDP!L54:P54)</f>
        <v>0.48975642371425376</v>
      </c>
      <c r="H51" s="41">
        <f>AVERAGE(Sec_inc_GDP!L54:P54)</f>
        <v>-1.1397987476811222</v>
      </c>
      <c r="J51" s="41" t="str">
        <f>'CA-GDP'!Q54</f>
        <v/>
      </c>
      <c r="K51" s="41" t="str">
        <f>GoodsGDP!Q54</f>
        <v/>
      </c>
      <c r="L51" s="41" t="str">
        <f>Serv_GDP!Q54</f>
        <v/>
      </c>
      <c r="M51" s="41" t="str">
        <f>'Travel balance'!AA54</f>
        <v/>
      </c>
      <c r="N51" s="41" t="str">
        <f>'TT balance'!AA54</f>
        <v/>
      </c>
      <c r="O51" s="41" t="str">
        <f>Pr_inc_GDP!Q54</f>
        <v/>
      </c>
      <c r="P51" s="41" t="str">
        <f>Sec_inc_GDP!Q54</f>
        <v/>
      </c>
      <c r="R51" s="41" t="str">
        <f t="shared" si="1"/>
        <v/>
      </c>
      <c r="S51" s="41" t="str">
        <f t="shared" si="2"/>
        <v/>
      </c>
      <c r="T51" s="41" t="str">
        <f t="shared" si="3"/>
        <v/>
      </c>
      <c r="U51" s="41" t="str">
        <f t="shared" si="4"/>
        <v/>
      </c>
      <c r="V51" s="41" t="str">
        <f t="shared" si="4"/>
        <v/>
      </c>
      <c r="W51" s="41" t="str">
        <f t="shared" si="5"/>
        <v/>
      </c>
      <c r="X51" s="41" t="str">
        <f t="shared" si="6"/>
        <v/>
      </c>
    </row>
    <row r="52" spans="1:24" x14ac:dyDescent="0.25">
      <c r="A52" t="str">
        <f>'CA-GDP'!A55</f>
        <v>Cyprus</v>
      </c>
      <c r="B52" s="41">
        <f>AVERAGE('CA-GDP'!L55:P55)</f>
        <v>-3.9782776155521007</v>
      </c>
      <c r="C52" s="41">
        <f>AVERAGE(GoodsGDP!L55:P55)</f>
        <v>-21.319926141575728</v>
      </c>
      <c r="D52" s="41">
        <f>AVERAGE(Serv_GDP!L55:P55)</f>
        <v>22.254750076864109</v>
      </c>
      <c r="E52" s="41">
        <f>AVERAGE('Travel balance'!V55:Z55)</f>
        <v>7.6027522643795651</v>
      </c>
      <c r="F52" s="41">
        <f>AVERAGE('TT balance'!V55:Z55)</f>
        <v>13.551292622019542</v>
      </c>
      <c r="G52" s="41">
        <f>AVERAGE(Pr_inc_GDP!L55:P55)</f>
        <v>-3.1462287355802196</v>
      </c>
      <c r="H52" s="41">
        <f>AVERAGE(Sec_inc_GDP!L55:P55)</f>
        <v>-1.7668728152602668</v>
      </c>
      <c r="J52" s="41">
        <f>'CA-GDP'!Q55</f>
        <v>-11.892285914295149</v>
      </c>
      <c r="K52" s="41">
        <f>GoodsGDP!Q55</f>
        <v>-20.014681575101978</v>
      </c>
      <c r="L52" s="41">
        <f>Serv_GDP!Q55</f>
        <v>13.823167568092218</v>
      </c>
      <c r="M52" s="41">
        <f>'Travel balance'!AA55</f>
        <v>-0.9021292740716168</v>
      </c>
      <c r="N52" s="41">
        <f>'TT balance'!AA55</f>
        <v>5.0452626737404351</v>
      </c>
      <c r="O52" s="41">
        <f>Pr_inc_GDP!Q55</f>
        <v>-4.2676207538491582</v>
      </c>
      <c r="P52" s="41">
        <f>Sec_inc_GDP!Q55</f>
        <v>-1.433151153436236</v>
      </c>
      <c r="R52" s="41">
        <f t="shared" si="1"/>
        <v>-7.9140082987430489</v>
      </c>
      <c r="S52" s="41">
        <f t="shared" si="2"/>
        <v>1.3052445664737498</v>
      </c>
      <c r="T52" s="41">
        <f t="shared" si="3"/>
        <v>-8.431582508771891</v>
      </c>
      <c r="U52" s="41">
        <f t="shared" si="4"/>
        <v>-8.5048815384511816</v>
      </c>
      <c r="V52" s="41">
        <f t="shared" si="4"/>
        <v>-8.5060299482791066</v>
      </c>
      <c r="W52" s="41">
        <f t="shared" si="5"/>
        <v>-1.1213920182689385</v>
      </c>
      <c r="X52" s="41">
        <f t="shared" si="6"/>
        <v>0.33372166182403085</v>
      </c>
    </row>
    <row r="53" spans="1:24" x14ac:dyDescent="0.25">
      <c r="A53" t="str">
        <f>'CA-GDP'!A56</f>
        <v>Czech Rep.</v>
      </c>
      <c r="B53" s="41">
        <f>AVERAGE('CA-GDP'!L56:P56)</f>
        <v>0.88642692182663807</v>
      </c>
      <c r="C53" s="41">
        <f>AVERAGE(GoodsGDP!L56:P56)</f>
        <v>4.4795633295135051</v>
      </c>
      <c r="D53" s="41">
        <f>AVERAGE(Serv_GDP!L56:P56)</f>
        <v>2.1236272851206399</v>
      </c>
      <c r="E53" s="41">
        <f>AVERAGE('Travel balance'!V56:Z56)</f>
        <v>0.64682861745303644</v>
      </c>
      <c r="F53" s="41">
        <f>AVERAGE('TT balance'!V56:Z56)</f>
        <v>1.2082709230106459</v>
      </c>
      <c r="G53" s="41">
        <f>AVERAGE(Pr_inc_GDP!L56:P56)</f>
        <v>-5.1595793371485978</v>
      </c>
      <c r="H53" s="41">
        <f>AVERAGE(Sec_inc_GDP!L56:P56)</f>
        <v>-0.55716175151275615</v>
      </c>
      <c r="J53" s="41">
        <f>'CA-GDP'!Q56</f>
        <v>3.6630649770411083</v>
      </c>
      <c r="K53" s="41">
        <f>GoodsGDP!Q56</f>
        <v>5.1681382222191692</v>
      </c>
      <c r="L53" s="41">
        <f>Serv_GDP!Q56</f>
        <v>1.8584191290955967</v>
      </c>
      <c r="M53" s="41">
        <f>'Travel balance'!AA56</f>
        <v>8.3637040007594601E-2</v>
      </c>
      <c r="N53" s="41">
        <f>'TT balance'!AA56</f>
        <v>0.46296301574044774</v>
      </c>
      <c r="O53" s="41">
        <f>Pr_inc_GDP!Q56</f>
        <v>-2.8519975412465799</v>
      </c>
      <c r="P53" s="41">
        <f>Sec_inc_GDP!Q56</f>
        <v>-0.51147653184074027</v>
      </c>
      <c r="R53" s="41">
        <f t="shared" si="1"/>
        <v>2.7766380552144705</v>
      </c>
      <c r="S53" s="41">
        <f t="shared" si="2"/>
        <v>0.68857489270566408</v>
      </c>
      <c r="T53" s="41">
        <f t="shared" si="3"/>
        <v>-0.26520815602504322</v>
      </c>
      <c r="U53" s="41">
        <f t="shared" si="4"/>
        <v>-0.56319157744544179</v>
      </c>
      <c r="V53" s="41">
        <f t="shared" si="4"/>
        <v>-0.74530790727019813</v>
      </c>
      <c r="W53" s="41">
        <f t="shared" si="5"/>
        <v>2.307581795902018</v>
      </c>
      <c r="X53" s="41">
        <f t="shared" si="6"/>
        <v>4.5685219672015887E-2</v>
      </c>
    </row>
    <row r="54" spans="1:24" x14ac:dyDescent="0.25">
      <c r="A54" t="str">
        <f>'CA-GDP'!A57</f>
        <v>Denmark</v>
      </c>
      <c r="B54" s="41">
        <f>AVERAGE('CA-GDP'!L57:P57)</f>
        <v>7.970542415911237</v>
      </c>
      <c r="C54" s="41">
        <f>AVERAGE(GoodsGDP!L57:P57)</f>
        <v>4.6734321837010127</v>
      </c>
      <c r="D54" s="41">
        <f>AVERAGE(Serv_GDP!L57:P57)</f>
        <v>2.0973866305699631</v>
      </c>
      <c r="E54" s="41">
        <f>AVERAGE('Travel balance'!V57:Z57)</f>
        <v>-0.48027253611226683</v>
      </c>
      <c r="F54" s="41">
        <f>AVERAGE('TT balance'!V57:Z57)</f>
        <v>2.0669500871392659</v>
      </c>
      <c r="G54" s="41">
        <f>AVERAGE(Pr_inc_GDP!L57:P57)</f>
        <v>2.6844075103097955</v>
      </c>
      <c r="H54" s="41">
        <f>AVERAGE(Sec_inc_GDP!L57:P57)</f>
        <v>-1.4846454207891591</v>
      </c>
      <c r="J54" s="41">
        <f>'CA-GDP'!Q57</f>
        <v>7.3877398216303938</v>
      </c>
      <c r="K54" s="41">
        <f>GoodsGDP!Q57</f>
        <v>5.1692052829112036</v>
      </c>
      <c r="L54" s="41">
        <f>Serv_GDP!Q57</f>
        <v>0.85042861447692697</v>
      </c>
      <c r="M54" s="41">
        <f>'Travel balance'!AA57</f>
        <v>-0.25603418899153529</v>
      </c>
      <c r="N54" s="41">
        <f>'TT balance'!AA57</f>
        <v>2.1703107979066707</v>
      </c>
      <c r="O54" s="41">
        <f>Pr_inc_GDP!Q57</f>
        <v>3.0657088043118539</v>
      </c>
      <c r="P54" s="41">
        <f>Sec_inc_GDP!Q57</f>
        <v>-1.6976474611494239</v>
      </c>
      <c r="R54" s="41">
        <f t="shared" si="1"/>
        <v>-0.58280259428084324</v>
      </c>
      <c r="S54" s="41">
        <f t="shared" si="2"/>
        <v>0.49577309921019097</v>
      </c>
      <c r="T54" s="41">
        <f t="shared" si="3"/>
        <v>-1.246958016093036</v>
      </c>
      <c r="U54" s="41">
        <f t="shared" si="4"/>
        <v>0.22423834712073154</v>
      </c>
      <c r="V54" s="41">
        <f t="shared" si="4"/>
        <v>0.10336071076740483</v>
      </c>
      <c r="W54" s="41">
        <f t="shared" si="5"/>
        <v>0.38130129400205837</v>
      </c>
      <c r="X54" s="41">
        <f t="shared" si="6"/>
        <v>-0.21300204036026482</v>
      </c>
    </row>
    <row r="55" spans="1:24" x14ac:dyDescent="0.25">
      <c r="A55" t="str">
        <f>'CA-GDP'!A58</f>
        <v>Djibouti</v>
      </c>
      <c r="B55" s="41">
        <f>AVERAGE('CA-GDP'!L58:P58)</f>
        <v>10.210560421142898</v>
      </c>
      <c r="C55" s="41">
        <f>AVERAGE(GoodsGDP!L58:P58)</f>
        <v>-7.8099506024966585</v>
      </c>
      <c r="D55" s="41">
        <f>AVERAGE(Serv_GDP!L58:P58)</f>
        <v>14.803381550013341</v>
      </c>
      <c r="E55" s="41">
        <f>AVERAGE('Travel balance'!V58:Z58)</f>
        <v>0.72667904245551829</v>
      </c>
      <c r="F55" s="41">
        <f>AVERAGE('TT balance'!V58:Z58)</f>
        <v>2.3781729777038931</v>
      </c>
      <c r="G55" s="41">
        <f>AVERAGE(Pr_inc_GDP!L58:P58)</f>
        <v>-3.251868712862886</v>
      </c>
      <c r="H55" s="41">
        <f>AVERAGE(Sec_inc_GDP!L58:P58)</f>
        <v>6.4689981864891042</v>
      </c>
      <c r="J55" s="41" t="str">
        <f>'CA-GDP'!Q58</f>
        <v/>
      </c>
      <c r="K55" s="41" t="str">
        <f>GoodsGDP!Q58</f>
        <v/>
      </c>
      <c r="L55" s="41" t="str">
        <f>Serv_GDP!Q58</f>
        <v/>
      </c>
      <c r="M55" s="41" t="str">
        <f>'Travel balance'!AA58</f>
        <v/>
      </c>
      <c r="N55" s="41" t="str">
        <f>'TT balance'!AA58</f>
        <v/>
      </c>
      <c r="O55" s="41" t="str">
        <f>Pr_inc_GDP!Q58</f>
        <v/>
      </c>
      <c r="P55" s="41" t="str">
        <f>Sec_inc_GDP!Q58</f>
        <v/>
      </c>
      <c r="R55" s="41" t="str">
        <f t="shared" si="1"/>
        <v/>
      </c>
      <c r="S55" s="41" t="str">
        <f t="shared" si="2"/>
        <v/>
      </c>
      <c r="T55" s="41" t="str">
        <f t="shared" si="3"/>
        <v/>
      </c>
      <c r="U55" s="41" t="str">
        <f t="shared" si="4"/>
        <v/>
      </c>
      <c r="V55" s="41" t="str">
        <f t="shared" si="4"/>
        <v/>
      </c>
      <c r="W55" s="41" t="str">
        <f t="shared" si="5"/>
        <v/>
      </c>
      <c r="X55" s="41" t="str">
        <f t="shared" si="6"/>
        <v/>
      </c>
    </row>
    <row r="56" spans="1:24" x14ac:dyDescent="0.25">
      <c r="A56" t="str">
        <f>'CA-GDP'!A59</f>
        <v>Dominica</v>
      </c>
      <c r="B56" s="41">
        <f>AVERAGE('CA-GDP'!L59:P59)</f>
        <v>-20.949629350213932</v>
      </c>
      <c r="C56" s="41">
        <f>AVERAGE(GoodsGDP!L59:P59)</f>
        <v>-37.142163159407204</v>
      </c>
      <c r="D56" s="41">
        <f>AVERAGE(Serv_GDP!L59:P59)</f>
        <v>11.080022435185231</v>
      </c>
      <c r="E56" s="41">
        <f>AVERAGE('Travel balance'!V59:Z59)</f>
        <v>24.201485944014614</v>
      </c>
      <c r="F56" s="41">
        <f>AVERAGE('TT balance'!V59:Z59)</f>
        <v>18.072665546882284</v>
      </c>
      <c r="G56" s="41">
        <f>AVERAGE(Pr_inc_GDP!L59:P59)</f>
        <v>-1.7276064138803193</v>
      </c>
      <c r="H56" s="41">
        <f>AVERAGE(Sec_inc_GDP!L59:P59)</f>
        <v>6.840117787888369</v>
      </c>
      <c r="J56" s="41">
        <f>'CA-GDP'!Q59</f>
        <v>-26.865977161476255</v>
      </c>
      <c r="K56" s="41">
        <f>GoodsGDP!Q59</f>
        <v>-33.371307274102719</v>
      </c>
      <c r="L56" s="41">
        <f>Serv_GDP!Q59</f>
        <v>-0.20634015655220345</v>
      </c>
      <c r="M56" s="41">
        <f>'Travel balance'!AA59</f>
        <v>5.1052794337640055</v>
      </c>
      <c r="N56" s="41">
        <f>'TT balance'!AA59</f>
        <v>0.55040900913768998</v>
      </c>
      <c r="O56" s="41">
        <f>Pr_inc_GDP!Q59</f>
        <v>2.6708368669664377</v>
      </c>
      <c r="P56" s="41">
        <f>Sec_inc_GDP!Q59</f>
        <v>4.0408334022122387</v>
      </c>
      <c r="R56" s="41">
        <f t="shared" si="1"/>
        <v>-5.9163478112623231</v>
      </c>
      <c r="S56" s="41">
        <f t="shared" si="2"/>
        <v>3.7708558853044849</v>
      </c>
      <c r="T56" s="41">
        <f t="shared" si="3"/>
        <v>-11.286362591737435</v>
      </c>
      <c r="U56" s="41">
        <f t="shared" si="4"/>
        <v>-19.09620651025061</v>
      </c>
      <c r="V56" s="41">
        <f t="shared" si="4"/>
        <v>-17.522256537744592</v>
      </c>
      <c r="W56" s="41">
        <f t="shared" si="5"/>
        <v>4.3984432808467568</v>
      </c>
      <c r="X56" s="41">
        <f t="shared" si="6"/>
        <v>-2.7992843856761302</v>
      </c>
    </row>
    <row r="57" spans="1:24" x14ac:dyDescent="0.25">
      <c r="A57" t="str">
        <f>'CA-GDP'!A60</f>
        <v>Dominican Rep.</v>
      </c>
      <c r="B57" s="41">
        <f>AVERAGE('CA-GDP'!L60:P60)</f>
        <v>-1.1831302610889103</v>
      </c>
      <c r="C57" s="41">
        <f>AVERAGE(GoodsGDP!L60:P60)</f>
        <v>-10.259571588575216</v>
      </c>
      <c r="D57" s="41">
        <f>AVERAGE(Serv_GDP!L60:P60)</f>
        <v>6.3357968675456453</v>
      </c>
      <c r="E57" s="41">
        <f>AVERAGE('Travel balance'!V60:Z60)</f>
        <v>8.0623094361555108</v>
      </c>
      <c r="F57" s="41">
        <f>AVERAGE('TT balance'!V60:Z60)</f>
        <v>6.7993058963710453</v>
      </c>
      <c r="G57" s="41">
        <f>AVERAGE(Pr_inc_GDP!L60:P60)</f>
        <v>-4.4065589006462584</v>
      </c>
      <c r="H57" s="41">
        <f>AVERAGE(Sec_inc_GDP!L60:P60)</f>
        <v>7.1472033605869196</v>
      </c>
      <c r="J57" s="41">
        <f>'CA-GDP'!Q60</f>
        <v>-1.9572976337148011</v>
      </c>
      <c r="K57" s="41">
        <f>GoodsGDP!Q60</f>
        <v>-8.5724809795379198</v>
      </c>
      <c r="L57" s="41">
        <f>Serv_GDP!Q60</f>
        <v>1.2764984567705224</v>
      </c>
      <c r="M57" s="41">
        <f>'Travel balance'!AA60</f>
        <v>3.1241823424064226</v>
      </c>
      <c r="N57" s="41">
        <f>'TT balance'!AA60</f>
        <v>1.7834144110960106</v>
      </c>
      <c r="O57" s="41">
        <f>Pr_inc_GDP!Q60</f>
        <v>-4.8988327342469935</v>
      </c>
      <c r="P57" s="41">
        <f>Sec_inc_GDP!Q60</f>
        <v>10.23751762329959</v>
      </c>
      <c r="R57" s="41">
        <f t="shared" si="1"/>
        <v>-0.77416737262589086</v>
      </c>
      <c r="S57" s="41">
        <f t="shared" si="2"/>
        <v>1.6870906090372966</v>
      </c>
      <c r="T57" s="41">
        <f t="shared" si="3"/>
        <v>-5.0592984107751224</v>
      </c>
      <c r="U57" s="41">
        <f t="shared" si="4"/>
        <v>-4.9381270937490882</v>
      </c>
      <c r="V57" s="41">
        <f t="shared" si="4"/>
        <v>-5.0158914852750343</v>
      </c>
      <c r="W57" s="41">
        <f t="shared" si="5"/>
        <v>-0.49227383360073507</v>
      </c>
      <c r="X57" s="41">
        <f t="shared" si="6"/>
        <v>3.0903142627126705</v>
      </c>
    </row>
    <row r="58" spans="1:24" x14ac:dyDescent="0.25">
      <c r="A58" t="str">
        <f>'CA-GDP'!A61</f>
        <v>Eastern Caribbean Currency Union</v>
      </c>
      <c r="B58" s="41">
        <f>AVERAGE('CA-GDP'!L61:P61)</f>
        <v>-8.3650010798516821</v>
      </c>
      <c r="C58" s="41">
        <f>AVERAGE(GoodsGDP!L61:P61)</f>
        <v>-31.344899135422075</v>
      </c>
      <c r="D58" s="41">
        <f>AVERAGE(Serv_GDP!L61:P61)</f>
        <v>28.125247352063703</v>
      </c>
      <c r="E58" s="41">
        <f>AVERAGE('Travel balance'!V61:Z61)</f>
        <v>38.756998042668229</v>
      </c>
      <c r="F58" s="41">
        <f>AVERAGE('TT balance'!V61:Z61)</f>
        <v>35.79759217817157</v>
      </c>
      <c r="G58" s="41">
        <f>AVERAGE(Pr_inc_GDP!L61:P61)</f>
        <v>-5.4624059065553396</v>
      </c>
      <c r="H58" s="41">
        <f>AVERAGE(Sec_inc_GDP!L61:P61)</f>
        <v>0.31705661006203112</v>
      </c>
      <c r="J58" s="41">
        <f>'CA-GDP'!Q61</f>
        <v>-14.32005301443343</v>
      </c>
      <c r="K58" s="41">
        <f>GoodsGDP!Q61</f>
        <v>-28.600416054216574</v>
      </c>
      <c r="L58" s="41">
        <f>Serv_GDP!Q61</f>
        <v>14.659853340630111</v>
      </c>
      <c r="M58" s="41">
        <f>'Travel balance'!AA61</f>
        <v>17.416011921149284</v>
      </c>
      <c r="N58" s="41">
        <f>'TT balance'!AA61</f>
        <v>14.421979961946892</v>
      </c>
      <c r="O58" s="41">
        <f>Pr_inc_GDP!Q61</f>
        <v>-1.8925483535554564</v>
      </c>
      <c r="P58" s="41">
        <f>Sec_inc_GDP!Q61</f>
        <v>1.5130580527084827</v>
      </c>
      <c r="R58" s="41">
        <f t="shared" si="1"/>
        <v>-5.9550519345817481</v>
      </c>
      <c r="S58" s="41">
        <f t="shared" si="2"/>
        <v>2.7444830812055017</v>
      </c>
      <c r="T58" s="41">
        <f t="shared" si="3"/>
        <v>-13.465394011433592</v>
      </c>
      <c r="U58" s="41">
        <f t="shared" si="4"/>
        <v>-21.340986121518945</v>
      </c>
      <c r="V58" s="41">
        <f t="shared" si="4"/>
        <v>-21.375612216224678</v>
      </c>
      <c r="W58" s="41">
        <f t="shared" si="5"/>
        <v>3.5698575529998831</v>
      </c>
      <c r="X58" s="41">
        <f t="shared" si="6"/>
        <v>1.1960014426464516</v>
      </c>
    </row>
    <row r="59" spans="1:24" x14ac:dyDescent="0.25">
      <c r="A59" t="str">
        <f>'CA-GDP'!A62</f>
        <v>Ecuador</v>
      </c>
      <c r="B59" s="41">
        <f>AVERAGE('CA-GDP'!L62:P62)</f>
        <v>-0.5141457815672964</v>
      </c>
      <c r="C59" s="41">
        <f>AVERAGE(GoodsGDP!L62:P62)</f>
        <v>0.18284855793562849</v>
      </c>
      <c r="D59" s="41">
        <f>AVERAGE(Serv_GDP!L62:P62)</f>
        <v>-0.77588323118344105</v>
      </c>
      <c r="E59" s="41">
        <f>AVERAGE('Travel balance'!V62:Z62)</f>
        <v>0.90291161298548717</v>
      </c>
      <c r="F59" s="41">
        <f>AVERAGE('TT balance'!V62:Z62)</f>
        <v>6.6980521501872805E-3</v>
      </c>
      <c r="G59" s="41">
        <f>AVERAGE(Pr_inc_GDP!L62:P62)</f>
        <v>-2.2416464973923462</v>
      </c>
      <c r="H59" s="41">
        <f>AVERAGE(Sec_inc_GDP!L62:P62)</f>
        <v>2.3205153766651714</v>
      </c>
      <c r="J59" s="41">
        <f>'CA-GDP'!Q62</f>
        <v>2.5589043815721899</v>
      </c>
      <c r="K59" s="41">
        <f>GoodsGDP!Q62</f>
        <v>3.4461790453821131</v>
      </c>
      <c r="L59" s="41">
        <f>Serv_GDP!Q62</f>
        <v>-1.027276555256911</v>
      </c>
      <c r="M59" s="41">
        <f>'Travel balance'!AA62</f>
        <v>0.30431285729531676</v>
      </c>
      <c r="N59" s="41">
        <f>'TT balance'!AA62</f>
        <v>-0.19306789741784519</v>
      </c>
      <c r="O59" s="41">
        <f>Pr_inc_GDP!Q62</f>
        <v>-2.955741283464175</v>
      </c>
      <c r="P59" s="41">
        <f>Sec_inc_GDP!Q62</f>
        <v>3.0957431749111568</v>
      </c>
      <c r="R59" s="41">
        <f t="shared" si="1"/>
        <v>3.0730501631394862</v>
      </c>
      <c r="S59" s="41">
        <f t="shared" si="2"/>
        <v>3.2633304874464848</v>
      </c>
      <c r="T59" s="41">
        <f t="shared" si="3"/>
        <v>-0.25139332407346993</v>
      </c>
      <c r="U59" s="41">
        <f t="shared" si="4"/>
        <v>-0.5985987556901704</v>
      </c>
      <c r="V59" s="41">
        <f t="shared" si="4"/>
        <v>-0.19976594956803248</v>
      </c>
      <c r="W59" s="41">
        <f t="shared" si="5"/>
        <v>-0.71409478607182875</v>
      </c>
      <c r="X59" s="41">
        <f t="shared" si="6"/>
        <v>0.77522779824598542</v>
      </c>
    </row>
    <row r="60" spans="1:24" x14ac:dyDescent="0.25">
      <c r="A60" t="str">
        <f>'CA-GDP'!A63</f>
        <v>Egypt, Arab Rep. of</v>
      </c>
      <c r="B60" s="41">
        <f>AVERAGE('CA-GDP'!L63:P63)</f>
        <v>-4.2340747318820604</v>
      </c>
      <c r="C60" s="41">
        <f>AVERAGE(GoodsGDP!L63:P63)</f>
        <v>-10.517775152676558</v>
      </c>
      <c r="D60" s="41">
        <f>AVERAGE(Serv_GDP!L63:P63)</f>
        <v>0.6333841496455257</v>
      </c>
      <c r="E60" s="41">
        <f>AVERAGE('Travel balance'!V63:Z63)</f>
        <v>1.8890438764039434</v>
      </c>
      <c r="F60" s="41">
        <f>AVERAGE('TT balance'!V63:Z63)</f>
        <v>2.2628640966456288</v>
      </c>
      <c r="G60" s="41">
        <f>AVERAGE(Pr_inc_GDP!L63:P63)</f>
        <v>-2.4621780368191177</v>
      </c>
      <c r="H60" s="41">
        <f>AVERAGE(Sec_inc_GDP!L63:P63)</f>
        <v>8.1124943079680882</v>
      </c>
      <c r="J60" s="41">
        <f>'CA-GDP'!Q63</f>
        <v>-3.9316893604202887</v>
      </c>
      <c r="K60" s="41">
        <f>GoodsGDP!Q63</f>
        <v>-10.215450176455796</v>
      </c>
      <c r="L60" s="41">
        <f>Serv_GDP!Q63</f>
        <v>1.2667232283257841</v>
      </c>
      <c r="M60" s="41">
        <f>'Travel balance'!AA63</f>
        <v>0.52190566731242782</v>
      </c>
      <c r="N60" s="41">
        <f>'TT balance'!AA63</f>
        <v>1.9819702802565728</v>
      </c>
      <c r="O60" s="41">
        <f>Pr_inc_GDP!Q63</f>
        <v>-3.0416723090145839</v>
      </c>
      <c r="P60" s="41">
        <f>Sec_inc_GDP!Q63</f>
        <v>8.0587098967243058</v>
      </c>
      <c r="R60" s="41">
        <f t="shared" si="1"/>
        <v>0.30238537146177169</v>
      </c>
      <c r="S60" s="41">
        <f t="shared" si="2"/>
        <v>0.3023249762207616</v>
      </c>
      <c r="T60" s="41">
        <f t="shared" si="3"/>
        <v>0.6333390786802584</v>
      </c>
      <c r="U60" s="41">
        <f t="shared" si="4"/>
        <v>-1.3671382090915156</v>
      </c>
      <c r="V60" s="41">
        <f t="shared" si="4"/>
        <v>-0.28089381638905597</v>
      </c>
      <c r="W60" s="41">
        <f t="shared" si="5"/>
        <v>-0.57949427219546612</v>
      </c>
      <c r="X60" s="41">
        <f t="shared" si="6"/>
        <v>-5.3784411243782415E-2</v>
      </c>
    </row>
    <row r="61" spans="1:24" x14ac:dyDescent="0.25">
      <c r="A61" t="str">
        <f>'CA-GDP'!A64</f>
        <v>El Salvador</v>
      </c>
      <c r="B61" s="41">
        <f>AVERAGE('CA-GDP'!L64:P64)</f>
        <v>-2.2503342950488308</v>
      </c>
      <c r="C61" s="41">
        <f>AVERAGE(GoodsGDP!L64:P64)</f>
        <v>-20.513643569280099</v>
      </c>
      <c r="D61" s="41">
        <f>AVERAGE(Serv_GDP!L64:P64)</f>
        <v>3.6659479844571905</v>
      </c>
      <c r="E61" s="41">
        <f>AVERAGE('Travel balance'!V64:Z64)</f>
        <v>2.2093316547460318</v>
      </c>
      <c r="F61" s="41">
        <f>AVERAGE('TT balance'!V64:Z64)</f>
        <v>1.4657932098814175</v>
      </c>
      <c r="G61" s="41">
        <f>AVERAGE(Pr_inc_GDP!L64:P64)</f>
        <v>-5.1887696044648495</v>
      </c>
      <c r="H61" s="41">
        <f>AVERAGE(Sec_inc_GDP!L64:P64)</f>
        <v>19.786130894238944</v>
      </c>
      <c r="J61" s="41">
        <f>'CA-GDP'!Q64</f>
        <v>0.49148671732997634</v>
      </c>
      <c r="K61" s="41">
        <f>GoodsGDP!Q64</f>
        <v>-21.14871052706437</v>
      </c>
      <c r="L61" s="41">
        <f>Serv_GDP!Q64</f>
        <v>2.7604063618386556</v>
      </c>
      <c r="M61" s="41">
        <f>'Travel balance'!AA64</f>
        <v>2.0083712409509653</v>
      </c>
      <c r="N61" s="41">
        <f>'TT balance'!AA64</f>
        <v>0.59571241958501631</v>
      </c>
      <c r="O61" s="41">
        <f>Pr_inc_GDP!Q64</f>
        <v>-5.3386397386046243</v>
      </c>
      <c r="P61" s="41">
        <f>Sec_inc_GDP!Q64</f>
        <v>24.218430621160344</v>
      </c>
      <c r="R61" s="41">
        <f t="shared" si="1"/>
        <v>2.7418210123788072</v>
      </c>
      <c r="S61" s="41">
        <f t="shared" si="2"/>
        <v>-0.63506695778427158</v>
      </c>
      <c r="T61" s="41">
        <f t="shared" si="3"/>
        <v>-0.90554162261853488</v>
      </c>
      <c r="U61" s="41">
        <f t="shared" si="4"/>
        <v>-0.20096041379506646</v>
      </c>
      <c r="V61" s="41">
        <f t="shared" si="4"/>
        <v>-0.87008079029640117</v>
      </c>
      <c r="W61" s="41">
        <f t="shared" si="5"/>
        <v>-0.14987013413977479</v>
      </c>
      <c r="X61" s="41">
        <f t="shared" si="6"/>
        <v>4.4322997269214</v>
      </c>
    </row>
    <row r="62" spans="1:24" x14ac:dyDescent="0.25">
      <c r="A62" t="str">
        <f>'CA-GDP'!A65</f>
        <v>Estonia, Rep. of</v>
      </c>
      <c r="B62" s="41">
        <f>AVERAGE('CA-GDP'!L65:P65)</f>
        <v>1.6332912169641158</v>
      </c>
      <c r="C62" s="41">
        <f>AVERAGE(GoodsGDP!L65:P65)</f>
        <v>-3.9188829492903081</v>
      </c>
      <c r="D62" s="41">
        <f>AVERAGE(Serv_GDP!L65:P65)</f>
        <v>7.539258536626396</v>
      </c>
      <c r="E62" s="41">
        <f>AVERAGE('Travel balance'!V65:Z65)</f>
        <v>1.3442456200832265</v>
      </c>
      <c r="F62" s="41">
        <f>AVERAGE('TT balance'!V65:Z65)</f>
        <v>3.0543620099406317</v>
      </c>
      <c r="G62" s="41">
        <f>AVERAGE(Pr_inc_GDP!L65:P65)</f>
        <v>-2.1964003856737326</v>
      </c>
      <c r="H62" s="41">
        <f>AVERAGE(Sec_inc_GDP!L65:P65)</f>
        <v>0.20931391920508807</v>
      </c>
      <c r="J62" s="41">
        <f>'CA-GDP'!Q65</f>
        <v>-1.2626507656831496</v>
      </c>
      <c r="K62" s="41">
        <f>GoodsGDP!Q65</f>
        <v>-0.6527456220893002</v>
      </c>
      <c r="L62" s="41">
        <f>Serv_GDP!Q65</f>
        <v>0.54774242152607533</v>
      </c>
      <c r="M62" s="41">
        <f>'Travel balance'!AA65</f>
        <v>-1.687200156424051E-2</v>
      </c>
      <c r="N62" s="41">
        <f>'TT balance'!AA65</f>
        <v>0.84201192858903773</v>
      </c>
      <c r="O62" s="41">
        <f>Pr_inc_GDP!Q65</f>
        <v>-1.2374860644049208</v>
      </c>
      <c r="P62" s="41">
        <f>Sec_inc_GDP!Q65</f>
        <v>7.9834647820729771E-2</v>
      </c>
      <c r="R62" s="41">
        <f t="shared" si="1"/>
        <v>-2.8959419826472654</v>
      </c>
      <c r="S62" s="41">
        <f t="shared" si="2"/>
        <v>3.2661373272010081</v>
      </c>
      <c r="T62" s="41">
        <f t="shared" si="3"/>
        <v>-6.9915161151003211</v>
      </c>
      <c r="U62" s="41">
        <f t="shared" si="4"/>
        <v>-1.361117621647467</v>
      </c>
      <c r="V62" s="41">
        <f t="shared" si="4"/>
        <v>-2.2123500813515937</v>
      </c>
      <c r="W62" s="41">
        <f t="shared" si="5"/>
        <v>0.95891432126881182</v>
      </c>
      <c r="X62" s="41">
        <f t="shared" si="6"/>
        <v>-0.1294792713843583</v>
      </c>
    </row>
    <row r="63" spans="1:24" x14ac:dyDescent="0.25">
      <c r="A63" t="str">
        <f>'CA-GDP'!A66</f>
        <v>Eswatini, Kingdom of</v>
      </c>
      <c r="B63" s="41">
        <f>AVERAGE('CA-GDP'!L66:P66)</f>
        <v>6.5593289342223384</v>
      </c>
      <c r="C63" s="41">
        <f>AVERAGE(GoodsGDP!L66:P66)</f>
        <v>3.9323449235071832</v>
      </c>
      <c r="D63" s="41">
        <f>AVERAGE(Serv_GDP!L66:P66)</f>
        <v>-3.6598327162329101</v>
      </c>
      <c r="E63" s="41">
        <f>AVERAGE('Travel balance'!V66:Z66)</f>
        <v>-0.68448219461923476</v>
      </c>
      <c r="F63" s="41">
        <f>AVERAGE('TT balance'!V66:Z66)</f>
        <v>-1.3405781202686198</v>
      </c>
      <c r="G63" s="41">
        <f>AVERAGE(Pr_inc_GDP!L66:P66)</f>
        <v>-6.5319179186848331</v>
      </c>
      <c r="H63" s="41">
        <f>AVERAGE(Sec_inc_GDP!L66:P66)</f>
        <v>12.818734645632887</v>
      </c>
      <c r="J63" s="41">
        <f>'CA-GDP'!Q66</f>
        <v>6.4546191087401903</v>
      </c>
      <c r="K63" s="41">
        <f>GoodsGDP!Q66</f>
        <v>6.0983920671812042</v>
      </c>
      <c r="L63" s="41">
        <f>Serv_GDP!Q66</f>
        <v>-3.2522799394970736</v>
      </c>
      <c r="M63" s="41">
        <f>'Travel balance'!AA66</f>
        <v>-0.74374422775433768</v>
      </c>
      <c r="N63" s="41">
        <f>'TT balance'!AA66</f>
        <v>-1.5481324663244087</v>
      </c>
      <c r="O63" s="41">
        <f>Pr_inc_GDP!Q66</f>
        <v>-10.393930000190323</v>
      </c>
      <c r="P63" s="41">
        <f>Sec_inc_GDP!Q66</f>
        <v>14.002436981246388</v>
      </c>
      <c r="R63" s="41">
        <f t="shared" si="1"/>
        <v>-0.10470982548214813</v>
      </c>
      <c r="S63" s="41">
        <f t="shared" si="2"/>
        <v>2.166047143674021</v>
      </c>
      <c r="T63" s="41">
        <f t="shared" si="3"/>
        <v>0.40755277673583645</v>
      </c>
      <c r="U63" s="41">
        <f t="shared" si="4"/>
        <v>-5.9262033135102921E-2</v>
      </c>
      <c r="V63" s="41">
        <f t="shared" si="4"/>
        <v>-0.20755434605578893</v>
      </c>
      <c r="W63" s="41">
        <f t="shared" si="5"/>
        <v>-3.8620120815054904</v>
      </c>
      <c r="X63" s="41">
        <f t="shared" si="6"/>
        <v>1.1837023356135017</v>
      </c>
    </row>
    <row r="64" spans="1:24" x14ac:dyDescent="0.25">
      <c r="A64" t="str">
        <f>'CA-GDP'!A67</f>
        <v>Ethiopia, The Federal Dem. Rep. of</v>
      </c>
      <c r="B64" s="41">
        <f>AVERAGE('CA-GDP'!L67:P67)</f>
        <v>-9.1053193454003303</v>
      </c>
      <c r="C64" s="41">
        <f>AVERAGE(GoodsGDP!L67:P67)</f>
        <v>-15.990317066070615</v>
      </c>
      <c r="D64" s="41">
        <f>AVERAGE(Serv_GDP!L67:P67)</f>
        <v>-2.3429610322157757</v>
      </c>
      <c r="E64" s="41">
        <f>AVERAGE('Travel balance'!V67:Z67)</f>
        <v>0.11003713095613539</v>
      </c>
      <c r="F64" s="41">
        <f>AVERAGE('TT balance'!V67:Z67)</f>
        <v>-1.2057818104706048</v>
      </c>
      <c r="G64" s="41">
        <f>AVERAGE(Pr_inc_GDP!L67:P67)</f>
        <v>-0.51640629766703416</v>
      </c>
      <c r="H64" s="41">
        <f>AVERAGE(Sec_inc_GDP!L67:P67)</f>
        <v>9.744365050553089</v>
      </c>
      <c r="J64" s="41" t="str">
        <f>'CA-GDP'!Q67</f>
        <v/>
      </c>
      <c r="K64" s="41" t="str">
        <f>GoodsGDP!Q67</f>
        <v/>
      </c>
      <c r="L64" s="41" t="str">
        <f>Serv_GDP!Q67</f>
        <v/>
      </c>
      <c r="M64" s="41" t="str">
        <f>'Travel balance'!AA67</f>
        <v/>
      </c>
      <c r="N64" s="41" t="str">
        <f>'TT balance'!AA67</f>
        <v/>
      </c>
      <c r="O64" s="41" t="str">
        <f>Pr_inc_GDP!Q67</f>
        <v/>
      </c>
      <c r="P64" s="41" t="str">
        <f>Sec_inc_GDP!Q67</f>
        <v/>
      </c>
      <c r="R64" s="41" t="str">
        <f t="shared" si="1"/>
        <v/>
      </c>
      <c r="S64" s="41" t="str">
        <f t="shared" si="2"/>
        <v/>
      </c>
      <c r="T64" s="41" t="str">
        <f t="shared" si="3"/>
        <v/>
      </c>
      <c r="U64" s="41" t="str">
        <f t="shared" si="4"/>
        <v/>
      </c>
      <c r="V64" s="41" t="str">
        <f t="shared" si="4"/>
        <v/>
      </c>
      <c r="W64" s="41" t="str">
        <f t="shared" si="5"/>
        <v/>
      </c>
      <c r="X64" s="41" t="str">
        <f t="shared" si="6"/>
        <v/>
      </c>
    </row>
    <row r="65" spans="1:24" x14ac:dyDescent="0.25">
      <c r="A65" t="str">
        <f>'CA-GDP'!A68</f>
        <v>Euro Area</v>
      </c>
      <c r="B65" s="41">
        <f>AVERAGE('CA-GDP'!L68:P68)</f>
        <v>2.8719296927962801</v>
      </c>
      <c r="C65" s="41">
        <f>AVERAGE(GoodsGDP!L68:P68)</f>
        <v>2.9881220627199485</v>
      </c>
      <c r="D65" s="41">
        <f>AVERAGE(Serv_GDP!L68:P68)</f>
        <v>0.64380898316090218</v>
      </c>
      <c r="E65" s="41">
        <f>AVERAGE('Travel balance'!V68:Z68)</f>
        <v>0.36221884378372404</v>
      </c>
      <c r="F65" s="41">
        <f>AVERAGE('TT balance'!V68:Z68)</f>
        <v>0.4795961142308709</v>
      </c>
      <c r="G65" s="41">
        <f>AVERAGE(Pr_inc_GDP!L68:P68)</f>
        <v>0.52301103600048537</v>
      </c>
      <c r="H65" s="41">
        <f>AVERAGE(Sec_inc_GDP!L68:P68)</f>
        <v>-1.2830194294057371</v>
      </c>
      <c r="J65" s="41">
        <f>'CA-GDP'!Q68</f>
        <v>2.2497769394446605</v>
      </c>
      <c r="K65" s="41">
        <f>GoodsGDP!Q68</f>
        <v>3.0297342393859839</v>
      </c>
      <c r="L65" s="41">
        <f>Serv_GDP!Q68</f>
        <v>0.28249107720777861</v>
      </c>
      <c r="M65" s="41">
        <f>'Travel balance'!AA68</f>
        <v>7.1665801334626467E-2</v>
      </c>
      <c r="N65" s="41">
        <f>'TT balance'!AA68</f>
        <v>0.16006972819067181</v>
      </c>
      <c r="O65" s="41">
        <f>Pr_inc_GDP!Q68</f>
        <v>0.36509571740995134</v>
      </c>
      <c r="P65" s="41">
        <f>Sec_inc_GDP!Q68</f>
        <v>-1.4275531369799976</v>
      </c>
      <c r="R65" s="41">
        <f t="shared" si="1"/>
        <v>-0.62215275335161957</v>
      </c>
      <c r="S65" s="41">
        <f t="shared" si="2"/>
        <v>4.1612176666035339E-2</v>
      </c>
      <c r="T65" s="41">
        <f t="shared" si="3"/>
        <v>-0.36131790595312357</v>
      </c>
      <c r="U65" s="41">
        <f t="shared" si="4"/>
        <v>-0.29055304244909758</v>
      </c>
      <c r="V65" s="41">
        <f t="shared" si="4"/>
        <v>-0.31952638604019912</v>
      </c>
      <c r="W65" s="41">
        <f t="shared" si="5"/>
        <v>-0.15791531859053404</v>
      </c>
      <c r="X65" s="41">
        <f t="shared" si="6"/>
        <v>-0.14453370757426054</v>
      </c>
    </row>
    <row r="66" spans="1:24" x14ac:dyDescent="0.25">
      <c r="A66" t="str">
        <f>'CA-GDP'!A69</f>
        <v>Faroe Islands</v>
      </c>
      <c r="B66" s="41"/>
      <c r="C66" s="41"/>
      <c r="D66" s="41"/>
      <c r="E66" s="41"/>
      <c r="F66" s="41"/>
      <c r="G66" s="41"/>
      <c r="H66" s="41"/>
      <c r="J66" s="41" t="str">
        <f>'CA-GDP'!Q69</f>
        <v/>
      </c>
      <c r="K66" s="41" t="str">
        <f>GoodsGDP!Q69</f>
        <v/>
      </c>
      <c r="L66" s="41" t="str">
        <f>Serv_GDP!Q69</f>
        <v/>
      </c>
      <c r="M66" s="41" t="str">
        <f>'Travel balance'!AA69</f>
        <v/>
      </c>
      <c r="N66" s="41" t="str">
        <f>'TT balance'!AA69</f>
        <v/>
      </c>
      <c r="O66" s="41" t="str">
        <f>Pr_inc_GDP!Q69</f>
        <v/>
      </c>
      <c r="P66" s="41" t="str">
        <f>Sec_inc_GDP!Q69</f>
        <v/>
      </c>
      <c r="R66" s="41" t="str">
        <f t="shared" si="1"/>
        <v/>
      </c>
      <c r="S66" s="41" t="str">
        <f t="shared" si="2"/>
        <v/>
      </c>
      <c r="T66" s="41" t="str">
        <f t="shared" si="3"/>
        <v/>
      </c>
      <c r="U66" s="41" t="str">
        <f t="shared" si="4"/>
        <v/>
      </c>
      <c r="V66" s="41" t="str">
        <f t="shared" si="4"/>
        <v/>
      </c>
      <c r="W66" s="41" t="str">
        <f t="shared" si="5"/>
        <v/>
      </c>
      <c r="X66" s="41" t="str">
        <f t="shared" si="6"/>
        <v/>
      </c>
    </row>
    <row r="67" spans="1:24" x14ac:dyDescent="0.25">
      <c r="A67" t="str">
        <f>'CA-GDP'!A70</f>
        <v>Fiji, Rep. of</v>
      </c>
      <c r="B67" s="41">
        <f>AVERAGE('CA-GDP'!L70:P70)</f>
        <v>-6.9755102787106695</v>
      </c>
      <c r="C67" s="41">
        <f>AVERAGE(GoodsGDP!L70:P70)</f>
        <v>-21.89056550408808</v>
      </c>
      <c r="D67" s="41">
        <f>AVERAGE(Serv_GDP!L70:P70)</f>
        <v>15.842940218915908</v>
      </c>
      <c r="E67" s="41">
        <f>AVERAGE('Travel balance'!V70:Z70)</f>
        <v>15.040287817390285</v>
      </c>
      <c r="F67" s="41">
        <f>AVERAGE('TT balance'!V70:Z70)</f>
        <v>16.161676549320809</v>
      </c>
      <c r="G67" s="41">
        <f>AVERAGE(Pr_inc_GDP!L70:P70)</f>
        <v>-6.834339909951157</v>
      </c>
      <c r="H67" s="41">
        <f>AVERAGE(Sec_inc_GDP!L70:P70)</f>
        <v>5.9064549164126552</v>
      </c>
      <c r="J67" s="41">
        <f>'CA-GDP'!Q70</f>
        <v>-13.940021654113973</v>
      </c>
      <c r="K67" s="41">
        <f>GoodsGDP!Q70</f>
        <v>-15.208784169102817</v>
      </c>
      <c r="L67" s="41">
        <f>Serv_GDP!Q70</f>
        <v>-1.8407543693747581</v>
      </c>
      <c r="M67" s="41">
        <f>'Travel balance'!AA70</f>
        <v>1.8321873694147357</v>
      </c>
      <c r="N67" s="41">
        <f>'TT balance'!AA70</f>
        <v>-4.0045552422423164E-2</v>
      </c>
      <c r="O67" s="41">
        <f>Pr_inc_GDP!Q70</f>
        <v>-6.4629253565925326</v>
      </c>
      <c r="P67" s="41">
        <f>Sec_inc_GDP!Q70</f>
        <v>9.5724422409561285</v>
      </c>
      <c r="R67" s="41">
        <f t="shared" si="1"/>
        <v>-6.9645113754033039</v>
      </c>
      <c r="S67" s="41">
        <f t="shared" si="2"/>
        <v>6.6817813349852635</v>
      </c>
      <c r="T67" s="41">
        <f t="shared" si="3"/>
        <v>-17.683694588290667</v>
      </c>
      <c r="U67" s="41">
        <f t="shared" si="4"/>
        <v>-13.208100447975548</v>
      </c>
      <c r="V67" s="41">
        <f t="shared" si="4"/>
        <v>-16.201722101743233</v>
      </c>
      <c r="W67" s="41">
        <f t="shared" si="5"/>
        <v>0.37141455335862439</v>
      </c>
      <c r="X67" s="41">
        <f t="shared" si="6"/>
        <v>3.6659873245434733</v>
      </c>
    </row>
    <row r="68" spans="1:24" x14ac:dyDescent="0.25">
      <c r="A68" t="str">
        <f>'CA-GDP'!A71</f>
        <v>Finland</v>
      </c>
      <c r="B68" s="41">
        <f>AVERAGE('CA-GDP'!L71:P71)</f>
        <v>-1.1156412240737523</v>
      </c>
      <c r="C68" s="41">
        <f>AVERAGE(GoodsGDP!L71:P71)</f>
        <v>0.52946053376213509</v>
      </c>
      <c r="D68" s="41">
        <f>AVERAGE(Serv_GDP!L71:P71)</f>
        <v>-1.0538200653682939</v>
      </c>
      <c r="E68" s="41">
        <f>AVERAGE('Travel balance'!V71:Z71)</f>
        <v>-0.893153631237395</v>
      </c>
      <c r="F68" s="41">
        <f>AVERAGE('TT balance'!V71:Z71)</f>
        <v>-1.6446484231277367</v>
      </c>
      <c r="G68" s="41">
        <f>AVERAGE(Pr_inc_GDP!L71:P71)</f>
        <v>0.46390868343773073</v>
      </c>
      <c r="H68" s="41">
        <f>AVERAGE(Sec_inc_GDP!L71:P71)</f>
        <v>-1.0549039593592102</v>
      </c>
      <c r="J68" s="41" t="str">
        <f>'CA-GDP'!Q71</f>
        <v/>
      </c>
      <c r="K68" s="41" t="str">
        <f>GoodsGDP!Q71</f>
        <v/>
      </c>
      <c r="L68" s="41" t="str">
        <f>Serv_GDP!Q71</f>
        <v/>
      </c>
      <c r="M68" s="41" t="str">
        <f>'Travel balance'!AA71</f>
        <v/>
      </c>
      <c r="N68" s="41" t="str">
        <f>'TT balance'!AA71</f>
        <v/>
      </c>
      <c r="O68" s="41" t="str">
        <f>Pr_inc_GDP!Q71</f>
        <v/>
      </c>
      <c r="P68" s="41" t="str">
        <f>Sec_inc_GDP!Q71</f>
        <v/>
      </c>
      <c r="R68" s="41" t="str">
        <f t="shared" ref="R68:R131" si="7">IF(J68="", "", J68-B68)</f>
        <v/>
      </c>
      <c r="S68" s="41" t="str">
        <f t="shared" ref="S68:S131" si="8">IF(K68="", "", K68-C68)</f>
        <v/>
      </c>
      <c r="T68" s="41" t="str">
        <f t="shared" ref="T68:T131" si="9">IF(L68="", "", L68-D68)</f>
        <v/>
      </c>
      <c r="U68" s="41" t="str">
        <f t="shared" ref="U68:V131" si="10">IF(M68="", "", M68-E68)</f>
        <v/>
      </c>
      <c r="V68" s="41" t="str">
        <f t="shared" si="10"/>
        <v/>
      </c>
      <c r="W68" s="41" t="str">
        <f t="shared" ref="W68:W131" si="11">IF(O68="", "", O68-G68)</f>
        <v/>
      </c>
      <c r="X68" s="41" t="str">
        <f t="shared" ref="X68:X131" si="12">IF(P68="", "", P68-H68)</f>
        <v/>
      </c>
    </row>
    <row r="69" spans="1:24" x14ac:dyDescent="0.25">
      <c r="A69" t="str">
        <f>'CA-GDP'!A72</f>
        <v>France</v>
      </c>
      <c r="B69" s="41">
        <f>AVERAGE('CA-GDP'!L72:P72)</f>
        <v>-0.56837334497788317</v>
      </c>
      <c r="C69" s="41">
        <f>AVERAGE(GoodsGDP!L72:P72)</f>
        <v>-1.7477074317021959</v>
      </c>
      <c r="D69" s="41">
        <f>AVERAGE(Serv_GDP!L72:P72)</f>
        <v>0.96636047841901895</v>
      </c>
      <c r="E69" s="41">
        <f>AVERAGE('Travel balance'!V72:Z72)</f>
        <v>0.60229123545821706</v>
      </c>
      <c r="F69" s="41">
        <f>AVERAGE('TT balance'!V72:Z72)</f>
        <v>0.40731221179225247</v>
      </c>
      <c r="G69" s="41">
        <f>AVERAGE(Pr_inc_GDP!L72:P72)</f>
        <v>2.1889118564840047</v>
      </c>
      <c r="H69" s="41">
        <f>AVERAGE(Sec_inc_GDP!L72:P72)</f>
        <v>-1.975929381967358</v>
      </c>
      <c r="J69" s="41">
        <f>'CA-GDP'!Q72</f>
        <v>-1.8819944112500495</v>
      </c>
      <c r="K69" s="41">
        <f>GoodsGDP!Q72</f>
        <v>-2.7426588585992491</v>
      </c>
      <c r="L69" s="41">
        <f>Serv_GDP!Q72</f>
        <v>0.55908741235761406</v>
      </c>
      <c r="M69" s="41">
        <f>'Travel balance'!AA72</f>
        <v>0.18947889958194619</v>
      </c>
      <c r="N69" s="41">
        <f>'TT balance'!AA72</f>
        <v>8.1599193610383119E-2</v>
      </c>
      <c r="O69" s="41">
        <f>Pr_inc_GDP!Q72</f>
        <v>2.3581222612072699</v>
      </c>
      <c r="P69" s="41">
        <f>Sec_inc_GDP!Q72</f>
        <v>-2.056553966693591</v>
      </c>
      <c r="R69" s="41">
        <f t="shared" si="7"/>
        <v>-1.3136210662721663</v>
      </c>
      <c r="S69" s="41">
        <f t="shared" si="8"/>
        <v>-0.99495142689705318</v>
      </c>
      <c r="T69" s="41">
        <f t="shared" si="9"/>
        <v>-0.4072730660614049</v>
      </c>
      <c r="U69" s="41">
        <f t="shared" si="10"/>
        <v>-0.41281233587627086</v>
      </c>
      <c r="V69" s="41">
        <f t="shared" si="10"/>
        <v>-0.32571301818186937</v>
      </c>
      <c r="W69" s="41">
        <f t="shared" si="11"/>
        <v>0.16921040472326521</v>
      </c>
      <c r="X69" s="41">
        <f t="shared" si="12"/>
        <v>-8.0624584726233017E-2</v>
      </c>
    </row>
    <row r="70" spans="1:24" x14ac:dyDescent="0.25">
      <c r="A70" t="str">
        <f>'CA-GDP'!A73</f>
        <v>French Polynesia</v>
      </c>
      <c r="B70" s="41">
        <f>AVERAGE('CA-GDP'!L73:P73)</f>
        <v>6.4844467244774293</v>
      </c>
      <c r="C70" s="41">
        <f>AVERAGE(GoodsGDP!L73:P73)</f>
        <v>-24.80183697409403</v>
      </c>
      <c r="D70" s="41">
        <f>AVERAGE(Serv_GDP!L73:P73)</f>
        <v>11.170388901794022</v>
      </c>
      <c r="E70" s="41">
        <f>AVERAGE('Travel balance'!V73:Z73)</f>
        <v>6.0610415390536456</v>
      </c>
      <c r="F70" s="41">
        <f>AVERAGE('TT balance'!V73:Z73)</f>
        <v>9.0046961580028153</v>
      </c>
      <c r="G70" s="41">
        <f>AVERAGE(Pr_inc_GDP!L73:P73)</f>
        <v>10.134364147540625</v>
      </c>
      <c r="H70" s="41">
        <f>AVERAGE(Sec_inc_GDP!L73:P73)</f>
        <v>9.9815306492368165</v>
      </c>
      <c r="J70" s="41" t="str">
        <f>'CA-GDP'!Q73</f>
        <v/>
      </c>
      <c r="K70" s="41" t="str">
        <f>GoodsGDP!Q73</f>
        <v/>
      </c>
      <c r="L70" s="41" t="str">
        <f>Serv_GDP!Q73</f>
        <v/>
      </c>
      <c r="M70" s="41" t="str">
        <f>'Travel balance'!AA73</f>
        <v/>
      </c>
      <c r="N70" s="41" t="str">
        <f>'TT balance'!AA73</f>
        <v/>
      </c>
      <c r="O70" s="41" t="str">
        <f>Pr_inc_GDP!Q73</f>
        <v/>
      </c>
      <c r="P70" s="41" t="str">
        <f>Sec_inc_GDP!Q73</f>
        <v/>
      </c>
      <c r="R70" s="41" t="str">
        <f t="shared" si="7"/>
        <v/>
      </c>
      <c r="S70" s="41" t="str">
        <f t="shared" si="8"/>
        <v/>
      </c>
      <c r="T70" s="41" t="str">
        <f t="shared" si="9"/>
        <v/>
      </c>
      <c r="U70" s="41" t="str">
        <f t="shared" si="10"/>
        <v/>
      </c>
      <c r="V70" s="41" t="str">
        <f t="shared" si="10"/>
        <v/>
      </c>
      <c r="W70" s="41" t="str">
        <f t="shared" si="11"/>
        <v/>
      </c>
      <c r="X70" s="41" t="str">
        <f t="shared" si="12"/>
        <v/>
      </c>
    </row>
    <row r="71" spans="1:24" x14ac:dyDescent="0.25">
      <c r="A71" t="str">
        <f>'CA-GDP'!A74</f>
        <v>Gabon</v>
      </c>
      <c r="B71" s="41">
        <f>AVERAGE('CA-GDP'!L74:P74)</f>
        <v>0.98015971529329993</v>
      </c>
      <c r="C71" s="41">
        <f>AVERAGE(GoodsGDP!L74:P74)</f>
        <v>13.495096882078627</v>
      </c>
      <c r="D71" s="41">
        <f>AVERAGE(Serv_GDP!L74:P74)</f>
        <v>-11.126679246931658</v>
      </c>
      <c r="E71" s="41">
        <f>AVERAGE('Travel balance'!V74:Z74)</f>
        <v>-1.4402677857901285</v>
      </c>
      <c r="F71" s="41">
        <f>AVERAGE('TT balance'!V74:Z74)</f>
        <v>-5.3670655553815667</v>
      </c>
      <c r="G71" s="41">
        <f>AVERAGE(Pr_inc_GDP!L74:P74)</f>
        <v>-0.72525848081558264</v>
      </c>
      <c r="H71" s="41">
        <f>AVERAGE(Sec_inc_GDP!L74:P74)</f>
        <v>-0.66299943903809067</v>
      </c>
      <c r="J71" s="41" t="str">
        <f>'CA-GDP'!Q74</f>
        <v/>
      </c>
      <c r="K71" s="41" t="str">
        <f>GoodsGDP!Q74</f>
        <v/>
      </c>
      <c r="L71" s="41" t="str">
        <f>Serv_GDP!Q74</f>
        <v/>
      </c>
      <c r="M71" s="41" t="str">
        <f>'Travel balance'!AA74</f>
        <v/>
      </c>
      <c r="N71" s="41" t="str">
        <f>'TT balance'!AA74</f>
        <v/>
      </c>
      <c r="O71" s="41" t="str">
        <f>Pr_inc_GDP!Q74</f>
        <v/>
      </c>
      <c r="P71" s="41" t="str">
        <f>Sec_inc_GDP!Q74</f>
        <v/>
      </c>
      <c r="R71" s="41" t="str">
        <f t="shared" si="7"/>
        <v/>
      </c>
      <c r="S71" s="41" t="str">
        <f t="shared" si="8"/>
        <v/>
      </c>
      <c r="T71" s="41" t="str">
        <f t="shared" si="9"/>
        <v/>
      </c>
      <c r="U71" s="41" t="str">
        <f t="shared" si="10"/>
        <v/>
      </c>
      <c r="V71" s="41" t="str">
        <f t="shared" si="10"/>
        <v/>
      </c>
      <c r="W71" s="41" t="str">
        <f t="shared" si="11"/>
        <v/>
      </c>
      <c r="X71" s="41" t="str">
        <f t="shared" si="12"/>
        <v/>
      </c>
    </row>
    <row r="72" spans="1:24" x14ac:dyDescent="0.25">
      <c r="A72" t="str">
        <f>'CA-GDP'!A75</f>
        <v>Gambia, The</v>
      </c>
      <c r="B72" s="41">
        <f>AVERAGE('CA-GDP'!L75:P75)</f>
        <v>-6.4882670787617052</v>
      </c>
      <c r="C72" s="41">
        <f>AVERAGE(GoodsGDP!L75:P75)</f>
        <v>-18.295001367109592</v>
      </c>
      <c r="D72" s="41">
        <f>AVERAGE(Serv_GDP!L75:P75)</f>
        <v>2.4670047822801466</v>
      </c>
      <c r="E72" s="41">
        <f>AVERAGE('Travel balance'!V75:Z75)</f>
        <v>4.921618916871223</v>
      </c>
      <c r="F72" s="41">
        <f>AVERAGE('TT balance'!V75:Z75)</f>
        <v>2.8528110207902877</v>
      </c>
      <c r="G72" s="41">
        <f>AVERAGE(Pr_inc_GDP!L75:P75)</f>
        <v>-2.3091392668035811</v>
      </c>
      <c r="H72" s="41">
        <f>AVERAGE(Sec_inc_GDP!L75:P75)</f>
        <v>11.648868772871309</v>
      </c>
      <c r="J72" s="41" t="str">
        <f>'CA-GDP'!Q75</f>
        <v/>
      </c>
      <c r="K72" s="41" t="str">
        <f>GoodsGDP!Q75</f>
        <v/>
      </c>
      <c r="L72" s="41" t="str">
        <f>Serv_GDP!Q75</f>
        <v/>
      </c>
      <c r="M72" s="41" t="str">
        <f>'Travel balance'!AA75</f>
        <v/>
      </c>
      <c r="N72" s="41" t="str">
        <f>'TT balance'!AA75</f>
        <v/>
      </c>
      <c r="O72" s="41" t="str">
        <f>Pr_inc_GDP!Q75</f>
        <v/>
      </c>
      <c r="P72" s="41" t="str">
        <f>Sec_inc_GDP!Q75</f>
        <v/>
      </c>
      <c r="R72" s="41" t="str">
        <f t="shared" si="7"/>
        <v/>
      </c>
      <c r="S72" s="41" t="str">
        <f t="shared" si="8"/>
        <v/>
      </c>
      <c r="T72" s="41" t="str">
        <f t="shared" si="9"/>
        <v/>
      </c>
      <c r="U72" s="41" t="str">
        <f t="shared" si="10"/>
        <v/>
      </c>
      <c r="V72" s="41" t="str">
        <f t="shared" si="10"/>
        <v/>
      </c>
      <c r="W72" s="41" t="str">
        <f t="shared" si="11"/>
        <v/>
      </c>
      <c r="X72" s="41" t="str">
        <f t="shared" si="12"/>
        <v/>
      </c>
    </row>
    <row r="73" spans="1:24" x14ac:dyDescent="0.25">
      <c r="A73" t="str">
        <f>'CA-GDP'!A76</f>
        <v>Georgia</v>
      </c>
      <c r="B73" s="41">
        <f>AVERAGE('CA-GDP'!L76:P76)</f>
        <v>-8.916012055791283</v>
      </c>
      <c r="C73" s="41">
        <f>AVERAGE(GoodsGDP!L76:P76)</f>
        <v>-24.057995346509767</v>
      </c>
      <c r="D73" s="41">
        <f>AVERAGE(Serv_GDP!L76:P76)</f>
        <v>11.493747258971068</v>
      </c>
      <c r="E73" s="41">
        <f>AVERAGE('Travel balance'!V76:Z76)</f>
        <v>13.149187140696833</v>
      </c>
      <c r="F73" s="41">
        <f>AVERAGE('TT balance'!V76:Z76)</f>
        <v>12.311657960095285</v>
      </c>
      <c r="G73" s="41">
        <f>AVERAGE(Pr_inc_GDP!L76:P76)</f>
        <v>-4.0210045542601307</v>
      </c>
      <c r="H73" s="41">
        <f>AVERAGE(Sec_inc_GDP!L76:P76)</f>
        <v>7.6692405860075468</v>
      </c>
      <c r="J73" s="41">
        <f>'CA-GDP'!Q76</f>
        <v>-12.489718585838682</v>
      </c>
      <c r="K73" s="41">
        <f>GoodsGDP!Q76</f>
        <v>-19.953358551579484</v>
      </c>
      <c r="L73" s="41">
        <f>Serv_GDP!Q76</f>
        <v>0.82573643596262614</v>
      </c>
      <c r="M73" s="41">
        <f>'Travel balance'!AA76</f>
        <v>2.2959110522468693</v>
      </c>
      <c r="N73" s="41">
        <f>'TT balance'!AA76</f>
        <v>1.5853444777219845</v>
      </c>
      <c r="O73" s="41">
        <f>Pr_inc_GDP!Q76</f>
        <v>-4.8599750238988113</v>
      </c>
      <c r="P73" s="41">
        <f>Sec_inc_GDP!Q76</f>
        <v>11.497878553676983</v>
      </c>
      <c r="R73" s="41">
        <f t="shared" si="7"/>
        <v>-3.5737065300473994</v>
      </c>
      <c r="S73" s="41">
        <f t="shared" si="8"/>
        <v>4.1046367949302827</v>
      </c>
      <c r="T73" s="41">
        <f t="shared" si="9"/>
        <v>-10.668010823008441</v>
      </c>
      <c r="U73" s="41">
        <f t="shared" si="10"/>
        <v>-10.853276088449963</v>
      </c>
      <c r="V73" s="41">
        <f t="shared" si="10"/>
        <v>-10.726313482373302</v>
      </c>
      <c r="W73" s="41">
        <f t="shared" si="11"/>
        <v>-0.8389704696386806</v>
      </c>
      <c r="X73" s="41">
        <f t="shared" si="12"/>
        <v>3.8286379676694366</v>
      </c>
    </row>
    <row r="74" spans="1:24" x14ac:dyDescent="0.25">
      <c r="A74" t="str">
        <f>'CA-GDP'!A77</f>
        <v>Germany</v>
      </c>
      <c r="B74" s="41">
        <f>AVERAGE('CA-GDP'!L77:P77)</f>
        <v>8.0648638277734008</v>
      </c>
      <c r="C74" s="41">
        <f>AVERAGE(GoodsGDP!L77:P77)</f>
        <v>7.4186306332241143</v>
      </c>
      <c r="D74" s="41">
        <f>AVERAGE(Serv_GDP!L77:P77)</f>
        <v>-0.62852813979147759</v>
      </c>
      <c r="E74" s="41">
        <f>AVERAGE('Travel balance'!V77:Z77)</f>
        <v>-1.2861092748291831</v>
      </c>
      <c r="F74" s="41">
        <f>AVERAGE('TT balance'!V77:Z77)</f>
        <v>-1.3930268827211885</v>
      </c>
      <c r="G74" s="41">
        <f>AVERAGE(Pr_inc_GDP!L77:P77)</f>
        <v>2.6737763262785905</v>
      </c>
      <c r="H74" s="41">
        <f>AVERAGE(Sec_inc_GDP!L77:P77)</f>
        <v>-1.3990226052313097</v>
      </c>
      <c r="J74" s="41">
        <f>'CA-GDP'!Q77</f>
        <v>6.9976573037889533</v>
      </c>
      <c r="K74" s="41">
        <f>GoodsGDP!Q77</f>
        <v>5.7137951917359766</v>
      </c>
      <c r="L74" s="41">
        <f>Serv_GDP!Q77</f>
        <v>4.7408315865795837E-2</v>
      </c>
      <c r="M74" s="41">
        <f>'Travel balance'!AA77</f>
        <v>-0.49705366979626414</v>
      </c>
      <c r="N74" s="41">
        <f>'TT balance'!AA77</f>
        <v>-0.68044538383544928</v>
      </c>
      <c r="O74" s="41">
        <f>Pr_inc_GDP!Q77</f>
        <v>2.7922236672624994</v>
      </c>
      <c r="P74" s="41">
        <f>Sec_inc_GDP!Q77</f>
        <v>-1.5557716131077761</v>
      </c>
      <c r="R74" s="41">
        <f t="shared" si="7"/>
        <v>-1.0672065239844475</v>
      </c>
      <c r="S74" s="41">
        <f t="shared" si="8"/>
        <v>-1.7048354414881377</v>
      </c>
      <c r="T74" s="41">
        <f t="shared" si="9"/>
        <v>0.67593645565727345</v>
      </c>
      <c r="U74" s="41">
        <f t="shared" si="10"/>
        <v>0.78905560503291894</v>
      </c>
      <c r="V74" s="41">
        <f t="shared" si="10"/>
        <v>0.71258149888573918</v>
      </c>
      <c r="W74" s="41">
        <f t="shared" si="11"/>
        <v>0.11844734098390886</v>
      </c>
      <c r="X74" s="41">
        <f t="shared" si="12"/>
        <v>-0.1567490078764664</v>
      </c>
    </row>
    <row r="75" spans="1:24" x14ac:dyDescent="0.25">
      <c r="A75" t="str">
        <f>'CA-GDP'!A78</f>
        <v>Ghana</v>
      </c>
      <c r="B75" s="41">
        <f>AVERAGE('CA-GDP'!L78:P78)</f>
        <v>-4.0518253124691412</v>
      </c>
      <c r="C75" s="41">
        <f>AVERAGE(GoodsGDP!L78:P78)</f>
        <v>-0.31052483663864905</v>
      </c>
      <c r="D75" s="41">
        <f>AVERAGE(Serv_GDP!L78:P78)</f>
        <v>-3.7588550585714606</v>
      </c>
      <c r="E75" s="41">
        <f>AVERAGE('Travel balance'!V78:Z78)</f>
        <v>0.58505630386409324</v>
      </c>
      <c r="F75" s="41">
        <f>AVERAGE('TT balance'!V78:Z78)</f>
        <v>-2.0210190347808337</v>
      </c>
      <c r="G75" s="41">
        <f>AVERAGE(Pr_inc_GDP!L78:P78)</f>
        <v>-4.2081017563527912</v>
      </c>
      <c r="H75" s="41">
        <f>AVERAGE(Sec_inc_GDP!L78:P78)</f>
        <v>4.2256563390937583</v>
      </c>
      <c r="J75" s="41" t="str">
        <f>'CA-GDP'!Q78</f>
        <v/>
      </c>
      <c r="K75" s="41" t="str">
        <f>GoodsGDP!Q78</f>
        <v/>
      </c>
      <c r="L75" s="41" t="str">
        <f>Serv_GDP!Q78</f>
        <v/>
      </c>
      <c r="M75" s="41" t="str">
        <f>'Travel balance'!AA78</f>
        <v/>
      </c>
      <c r="N75" s="41" t="str">
        <f>'TT balance'!AA78</f>
        <v/>
      </c>
      <c r="O75" s="41" t="str">
        <f>Pr_inc_GDP!Q78</f>
        <v/>
      </c>
      <c r="P75" s="41" t="str">
        <f>Sec_inc_GDP!Q78</f>
        <v/>
      </c>
      <c r="R75" s="41" t="str">
        <f t="shared" si="7"/>
        <v/>
      </c>
      <c r="S75" s="41" t="str">
        <f t="shared" si="8"/>
        <v/>
      </c>
      <c r="T75" s="41" t="str">
        <f t="shared" si="9"/>
        <v/>
      </c>
      <c r="U75" s="41" t="str">
        <f t="shared" si="10"/>
        <v/>
      </c>
      <c r="V75" s="41" t="str">
        <f t="shared" si="10"/>
        <v/>
      </c>
      <c r="W75" s="41" t="str">
        <f t="shared" si="11"/>
        <v/>
      </c>
      <c r="X75" s="41" t="str">
        <f t="shared" si="12"/>
        <v/>
      </c>
    </row>
    <row r="76" spans="1:24" x14ac:dyDescent="0.25">
      <c r="A76" t="str">
        <f>'CA-GDP'!A79</f>
        <v>Greece</v>
      </c>
      <c r="B76" s="41">
        <f>AVERAGE('CA-GDP'!L79:P79)</f>
        <v>-1.7553132483494633</v>
      </c>
      <c r="C76" s="41">
        <f>AVERAGE(GoodsGDP!L79:P79)</f>
        <v>-11.29398555369233</v>
      </c>
      <c r="D76" s="41">
        <f>AVERAGE(Serv_GDP!L79:P79)</f>
        <v>10.259580960099134</v>
      </c>
      <c r="E76" s="41">
        <f>AVERAGE('Travel balance'!V79:Z79)</f>
        <v>7.3461523831250615</v>
      </c>
      <c r="F76" s="41">
        <f>AVERAGE('TT balance'!V79:Z79)</f>
        <v>10.183542828333392</v>
      </c>
      <c r="G76" s="41">
        <f>AVERAGE(Pr_inc_GDP!L79:P79)</f>
        <v>-0.55980563256610127</v>
      </c>
      <c r="H76" s="41">
        <f>AVERAGE(Sec_inc_GDP!L79:P79)</f>
        <v>-0.16110302219016681</v>
      </c>
      <c r="J76" s="41">
        <f>'CA-GDP'!Q79</f>
        <v>-6.6671717481716879</v>
      </c>
      <c r="K76" s="41">
        <f>GoodsGDP!Q79</f>
        <v>-11.167395673867574</v>
      </c>
      <c r="L76" s="41">
        <f>Serv_GDP!Q79</f>
        <v>4.4375577348074398</v>
      </c>
      <c r="M76" s="41">
        <f>'Travel balance'!AA79</f>
        <v>2.1753407508967166</v>
      </c>
      <c r="N76" s="41">
        <f>'TT balance'!AA79</f>
        <v>4.5437933011875788</v>
      </c>
      <c r="O76" s="41">
        <f>Pr_inc_GDP!Q79</f>
        <v>-0.29189164193456485</v>
      </c>
      <c r="P76" s="41">
        <f>Sec_inc_GDP!Q79</f>
        <v>0.35455783282300918</v>
      </c>
      <c r="R76" s="41">
        <f t="shared" si="7"/>
        <v>-4.911858499822225</v>
      </c>
      <c r="S76" s="41">
        <f t="shared" si="8"/>
        <v>0.12658987982475622</v>
      </c>
      <c r="T76" s="41">
        <f t="shared" si="9"/>
        <v>-5.8220232252916944</v>
      </c>
      <c r="U76" s="41">
        <f t="shared" si="10"/>
        <v>-5.1708116322283448</v>
      </c>
      <c r="V76" s="41">
        <f t="shared" si="10"/>
        <v>-5.6397495271458133</v>
      </c>
      <c r="W76" s="41">
        <f t="shared" si="11"/>
        <v>0.26791399063153643</v>
      </c>
      <c r="X76" s="41">
        <f t="shared" si="12"/>
        <v>0.51566085501317604</v>
      </c>
    </row>
    <row r="77" spans="1:24" x14ac:dyDescent="0.25">
      <c r="A77" t="str">
        <f>'CA-GDP'!A80</f>
        <v>Grenada</v>
      </c>
      <c r="B77" s="41">
        <f>AVERAGE('CA-GDP'!L80:P80)</f>
        <v>-14.050872004424457</v>
      </c>
      <c r="C77" s="41">
        <f>AVERAGE(GoodsGDP!L80:P80)</f>
        <v>-28.536228662541511</v>
      </c>
      <c r="D77" s="41">
        <f>AVERAGE(Serv_GDP!L80:P80)</f>
        <v>25.276863948306421</v>
      </c>
      <c r="E77" s="41">
        <f>AVERAGE('Travel balance'!V80:Z80)</f>
        <v>40.92640991548037</v>
      </c>
      <c r="F77" s="41">
        <f>AVERAGE('TT balance'!V80:Z80)</f>
        <v>36.841802367035733</v>
      </c>
      <c r="G77" s="41">
        <f>AVERAGE(Pr_inc_GDP!L80:P80)</f>
        <v>-10.182110821977375</v>
      </c>
      <c r="H77" s="41">
        <f>AVERAGE(Sec_inc_GDP!L80:P80)</f>
        <v>-0.60939646821198701</v>
      </c>
      <c r="J77" s="41">
        <f>'CA-GDP'!Q80</f>
        <v>-16.891954702377458</v>
      </c>
      <c r="K77" s="41">
        <f>GoodsGDP!Q80</f>
        <v>-30.793689606781768</v>
      </c>
      <c r="L77" s="41">
        <f>Serv_GDP!Q80</f>
        <v>19.807561542706765</v>
      </c>
      <c r="M77" s="41">
        <f>'Travel balance'!AA80</f>
        <v>18.325928287467264</v>
      </c>
      <c r="N77" s="41">
        <f>'TT balance'!AA80</f>
        <v>14.395412563997724</v>
      </c>
      <c r="O77" s="41">
        <f>Pr_inc_GDP!Q80</f>
        <v>-7.8103748828529795</v>
      </c>
      <c r="P77" s="41">
        <f>Sec_inc_GDP!Q80</f>
        <v>1.9045482445505257</v>
      </c>
      <c r="R77" s="41">
        <f t="shared" si="7"/>
        <v>-2.8410826979530004</v>
      </c>
      <c r="S77" s="41">
        <f t="shared" si="8"/>
        <v>-2.2574609442402576</v>
      </c>
      <c r="T77" s="41">
        <f t="shared" si="9"/>
        <v>-5.469302405599656</v>
      </c>
      <c r="U77" s="41">
        <f t="shared" si="10"/>
        <v>-22.600481628013107</v>
      </c>
      <c r="V77" s="41">
        <f t="shared" si="10"/>
        <v>-22.446389803038009</v>
      </c>
      <c r="W77" s="41">
        <f t="shared" si="11"/>
        <v>2.3717359391243953</v>
      </c>
      <c r="X77" s="41">
        <f t="shared" si="12"/>
        <v>2.5139447127625125</v>
      </c>
    </row>
    <row r="78" spans="1:24" x14ac:dyDescent="0.25">
      <c r="A78" t="str">
        <f>'CA-GDP'!A81</f>
        <v>Guatemala</v>
      </c>
      <c r="B78" s="41">
        <f>AVERAGE('CA-GDP'!L81:P81)</f>
        <v>0.82090072064835784</v>
      </c>
      <c r="C78" s="41">
        <f>AVERAGE(GoodsGDP!L81:P81)</f>
        <v>-10.070822954030316</v>
      </c>
      <c r="D78" s="41">
        <f>AVERAGE(Serv_GDP!L81:P81)</f>
        <v>0.2328952747833776</v>
      </c>
      <c r="E78" s="41">
        <f>AVERAGE('Travel balance'!V81:Z81)</f>
        <v>0.61315400357086369</v>
      </c>
      <c r="F78" s="41">
        <f>AVERAGE('TT balance'!V81:Z81)</f>
        <v>-0.76367222994263262</v>
      </c>
      <c r="G78" s="41">
        <f>AVERAGE(Pr_inc_GDP!L81:P81)</f>
        <v>-2.1093830556270645</v>
      </c>
      <c r="H78" s="41">
        <f>AVERAGE(Sec_inc_GDP!L81:P81)</f>
        <v>12.768211461955298</v>
      </c>
      <c r="J78" s="41">
        <f>'CA-GDP'!Q81</f>
        <v>5.5129246428710452</v>
      </c>
      <c r="K78" s="41">
        <f>GoodsGDP!Q81</f>
        <v>-7.6897465779196352</v>
      </c>
      <c r="L78" s="41">
        <f>Serv_GDP!Q81</f>
        <v>-0.32469512021070934</v>
      </c>
      <c r="M78" s="41">
        <f>'Travel balance'!AA81</f>
        <v>5.217530133769286E-2</v>
      </c>
      <c r="N78" s="41">
        <f>'TT balance'!AA81</f>
        <v>-1.1580497969457531</v>
      </c>
      <c r="O78" s="41">
        <f>Pr_inc_GDP!Q81</f>
        <v>-1.8142640872938642</v>
      </c>
      <c r="P78" s="41">
        <f>Sec_inc_GDP!Q81</f>
        <v>15.341630428295256</v>
      </c>
      <c r="R78" s="41">
        <f t="shared" si="7"/>
        <v>4.6920239222226874</v>
      </c>
      <c r="S78" s="41">
        <f t="shared" si="8"/>
        <v>2.3810763761106806</v>
      </c>
      <c r="T78" s="41">
        <f t="shared" si="9"/>
        <v>-0.55759039499408691</v>
      </c>
      <c r="U78" s="41">
        <f t="shared" si="10"/>
        <v>-0.56097870223317081</v>
      </c>
      <c r="V78" s="41">
        <f t="shared" si="10"/>
        <v>-0.39437756700312043</v>
      </c>
      <c r="W78" s="41">
        <f t="shared" si="11"/>
        <v>0.29511896833320028</v>
      </c>
      <c r="X78" s="41">
        <f t="shared" si="12"/>
        <v>2.5734189663399576</v>
      </c>
    </row>
    <row r="79" spans="1:24" x14ac:dyDescent="0.25">
      <c r="A79" t="str">
        <f>'CA-GDP'!A82</f>
        <v>Guinea</v>
      </c>
      <c r="B79" s="41">
        <f>AVERAGE('CA-GDP'!L82:P82)</f>
        <v>-8.4658312654674326</v>
      </c>
      <c r="C79" s="41">
        <f>AVERAGE(GoodsGDP!L82:P82)</f>
        <v>-1.8069215811623991</v>
      </c>
      <c r="D79" s="41">
        <f>AVERAGE(Serv_GDP!L82:P82)</f>
        <v>-6.0914867969854463</v>
      </c>
      <c r="E79" s="41">
        <f>AVERAGE('Travel balance'!V82:Z82)</f>
        <v>2.9887757485759227E-4</v>
      </c>
      <c r="F79" s="41">
        <f>AVERAGE('TT balance'!V82:Z82)</f>
        <v>-3.7231300021258931</v>
      </c>
      <c r="G79" s="41">
        <f>AVERAGE(Pr_inc_GDP!L82:P82)</f>
        <v>-1.2476929019818406</v>
      </c>
      <c r="H79" s="41">
        <f>AVERAGE(Sec_inc_GDP!L82:P82)</f>
        <v>0.68027001466225556</v>
      </c>
      <c r="J79" s="41" t="str">
        <f>'CA-GDP'!Q82</f>
        <v/>
      </c>
      <c r="K79" s="41" t="str">
        <f>GoodsGDP!Q82</f>
        <v/>
      </c>
      <c r="L79" s="41" t="str">
        <f>Serv_GDP!Q82</f>
        <v/>
      </c>
      <c r="M79" s="41" t="str">
        <f>'Travel balance'!AA82</f>
        <v/>
      </c>
      <c r="N79" s="41" t="str">
        <f>'TT balance'!AA82</f>
        <v/>
      </c>
      <c r="O79" s="41" t="str">
        <f>Pr_inc_GDP!Q82</f>
        <v/>
      </c>
      <c r="P79" s="41" t="str">
        <f>Sec_inc_GDP!Q82</f>
        <v/>
      </c>
      <c r="R79" s="41" t="str">
        <f t="shared" si="7"/>
        <v/>
      </c>
      <c r="S79" s="41" t="str">
        <f t="shared" si="8"/>
        <v/>
      </c>
      <c r="T79" s="41" t="str">
        <f t="shared" si="9"/>
        <v/>
      </c>
      <c r="U79" s="41" t="str">
        <f t="shared" si="10"/>
        <v/>
      </c>
      <c r="V79" s="41" t="str">
        <f t="shared" si="10"/>
        <v/>
      </c>
      <c r="W79" s="41" t="str">
        <f t="shared" si="11"/>
        <v/>
      </c>
      <c r="X79" s="41" t="str">
        <f t="shared" si="12"/>
        <v/>
      </c>
    </row>
    <row r="80" spans="1:24" x14ac:dyDescent="0.25">
      <c r="A80" t="str">
        <f>'CA-GDP'!A83</f>
        <v>Guinea-Bissau</v>
      </c>
      <c r="B80" s="41">
        <f>AVERAGE('CA-GDP'!L83:P83)</f>
        <v>-1.9108811528749488</v>
      </c>
      <c r="C80" s="41">
        <f>AVERAGE(GoodsGDP!L83:P83)</f>
        <v>1.3054565198204355</v>
      </c>
      <c r="D80" s="41">
        <f>AVERAGE(Serv_GDP!L83:P83)</f>
        <v>-7.6393462325680996</v>
      </c>
      <c r="E80" s="41">
        <f>AVERAGE('Travel balance'!V83:Z83)</f>
        <v>-3.282149257956096</v>
      </c>
      <c r="F80" s="41">
        <f>AVERAGE('TT balance'!V83:Z83)</f>
        <v>-6.57599760942239</v>
      </c>
      <c r="G80" s="41">
        <f>AVERAGE(Pr_inc_GDP!L83:P83)</f>
        <v>0.61290121063271041</v>
      </c>
      <c r="H80" s="41">
        <f>AVERAGE(Sec_inc_GDP!L83:P83)</f>
        <v>3.8101073492400062</v>
      </c>
      <c r="J80" s="41" t="str">
        <f>'CA-GDP'!Q83</f>
        <v/>
      </c>
      <c r="K80" s="41" t="str">
        <f>GoodsGDP!Q83</f>
        <v/>
      </c>
      <c r="L80" s="41" t="str">
        <f>Serv_GDP!Q83</f>
        <v/>
      </c>
      <c r="M80" s="41" t="str">
        <f>'Travel balance'!AA83</f>
        <v/>
      </c>
      <c r="N80" s="41" t="str">
        <f>'TT balance'!AA83</f>
        <v/>
      </c>
      <c r="O80" s="41" t="str">
        <f>Pr_inc_GDP!Q83</f>
        <v/>
      </c>
      <c r="P80" s="41" t="str">
        <f>Sec_inc_GDP!Q83</f>
        <v/>
      </c>
      <c r="R80" s="41" t="str">
        <f t="shared" si="7"/>
        <v/>
      </c>
      <c r="S80" s="41" t="str">
        <f t="shared" si="8"/>
        <v/>
      </c>
      <c r="T80" s="41" t="str">
        <f t="shared" si="9"/>
        <v/>
      </c>
      <c r="U80" s="41" t="str">
        <f t="shared" si="10"/>
        <v/>
      </c>
      <c r="V80" s="41" t="str">
        <f t="shared" si="10"/>
        <v/>
      </c>
      <c r="W80" s="41" t="str">
        <f t="shared" si="11"/>
        <v/>
      </c>
      <c r="X80" s="41" t="str">
        <f t="shared" si="12"/>
        <v/>
      </c>
    </row>
    <row r="81" spans="1:24" x14ac:dyDescent="0.25">
      <c r="A81" t="str">
        <f>'CA-GDP'!A84</f>
        <v>Guyana</v>
      </c>
      <c r="B81" s="41">
        <f>AVERAGE('CA-GDP'!L84:P84)</f>
        <v>-13.521494027174885</v>
      </c>
      <c r="C81" s="41">
        <f>AVERAGE(GoodsGDP!L84:P84)</f>
        <v>-7.3953812460641597</v>
      </c>
      <c r="D81" s="41">
        <f>AVERAGE(Serv_GDP!L84:P84)</f>
        <v>-13.366179558593865</v>
      </c>
      <c r="E81" s="41">
        <f>AVERAGE('Travel balance'!V84:Z84)</f>
        <v>-0.4158703115451835</v>
      </c>
      <c r="F81" s="41">
        <f>AVERAGE('TT balance'!V84:Z84)</f>
        <v>-5.3004843229460192</v>
      </c>
      <c r="G81" s="41">
        <f>AVERAGE(Pr_inc_GDP!L84:P84)</f>
        <v>-1.1729591440648082</v>
      </c>
      <c r="H81" s="41">
        <f>AVERAGE(Sec_inc_GDP!L84:P84)</f>
        <v>8.4125586318283254</v>
      </c>
      <c r="J81" s="41" t="str">
        <f>'CA-GDP'!Q84</f>
        <v/>
      </c>
      <c r="K81" s="41" t="str">
        <f>GoodsGDP!Q84</f>
        <v/>
      </c>
      <c r="L81" s="41" t="str">
        <f>Serv_GDP!Q84</f>
        <v/>
      </c>
      <c r="M81" s="41" t="str">
        <f>'Travel balance'!AA84</f>
        <v/>
      </c>
      <c r="N81" s="41" t="str">
        <f>'TT balance'!AA84</f>
        <v/>
      </c>
      <c r="O81" s="41" t="str">
        <f>Pr_inc_GDP!Q84</f>
        <v/>
      </c>
      <c r="P81" s="41" t="str">
        <f>Sec_inc_GDP!Q84</f>
        <v/>
      </c>
      <c r="R81" s="41" t="str">
        <f t="shared" si="7"/>
        <v/>
      </c>
      <c r="S81" s="41" t="str">
        <f t="shared" si="8"/>
        <v/>
      </c>
      <c r="T81" s="41" t="str">
        <f t="shared" si="9"/>
        <v/>
      </c>
      <c r="U81" s="41" t="str">
        <f t="shared" si="10"/>
        <v/>
      </c>
      <c r="V81" s="41" t="str">
        <f t="shared" si="10"/>
        <v/>
      </c>
      <c r="W81" s="41" t="str">
        <f t="shared" si="11"/>
        <v/>
      </c>
      <c r="X81" s="41" t="str">
        <f t="shared" si="12"/>
        <v/>
      </c>
    </row>
    <row r="82" spans="1:24" x14ac:dyDescent="0.25">
      <c r="A82" t="str">
        <f>'CA-GDP'!A85</f>
        <v>Haiti</v>
      </c>
      <c r="B82" s="41">
        <f>AVERAGE('CA-GDP'!L85:P85)</f>
        <v>-1.1718767291398142</v>
      </c>
      <c r="C82" s="41">
        <f>AVERAGE(GoodsGDP!L85:P85)</f>
        <v>-18.59426251476847</v>
      </c>
      <c r="D82" s="41">
        <f>AVERAGE(Serv_GDP!L85:P85)</f>
        <v>-3.02664398461325</v>
      </c>
      <c r="E82" s="41">
        <f>AVERAGE('Travel balance'!V85:Z85)</f>
        <v>2.9108834360875213</v>
      </c>
      <c r="F82" s="41">
        <f>AVERAGE('TT balance'!V85:Z85)</f>
        <v>-1.9461670780795199</v>
      </c>
      <c r="G82" s="41">
        <f>AVERAGE(Pr_inc_GDP!L85:P85)</f>
        <v>0.32142439146361695</v>
      </c>
      <c r="H82" s="41">
        <f>AVERAGE(Sec_inc_GDP!L85:P85)</f>
        <v>20.127605378778284</v>
      </c>
      <c r="J82" s="41" t="str">
        <f>'CA-GDP'!Q85</f>
        <v/>
      </c>
      <c r="K82" s="41" t="str">
        <f>GoodsGDP!Q85</f>
        <v/>
      </c>
      <c r="L82" s="41" t="str">
        <f>Serv_GDP!Q85</f>
        <v/>
      </c>
      <c r="M82" s="41" t="str">
        <f>'Travel balance'!AA85</f>
        <v/>
      </c>
      <c r="N82" s="41" t="str">
        <f>'TT balance'!AA85</f>
        <v/>
      </c>
      <c r="O82" s="41" t="str">
        <f>Pr_inc_GDP!Q85</f>
        <v/>
      </c>
      <c r="P82" s="41" t="str">
        <f>Sec_inc_GDP!Q85</f>
        <v/>
      </c>
      <c r="R82" s="41" t="str">
        <f t="shared" si="7"/>
        <v/>
      </c>
      <c r="S82" s="41" t="str">
        <f t="shared" si="8"/>
        <v/>
      </c>
      <c r="T82" s="41" t="str">
        <f t="shared" si="9"/>
        <v/>
      </c>
      <c r="U82" s="41" t="str">
        <f t="shared" si="10"/>
        <v/>
      </c>
      <c r="V82" s="41" t="str">
        <f t="shared" si="10"/>
        <v/>
      </c>
      <c r="W82" s="41" t="str">
        <f t="shared" si="11"/>
        <v/>
      </c>
      <c r="X82" s="41" t="str">
        <f t="shared" si="12"/>
        <v/>
      </c>
    </row>
    <row r="83" spans="1:24" x14ac:dyDescent="0.25">
      <c r="A83" t="str">
        <f>'CA-GDP'!A86</f>
        <v>Honduras</v>
      </c>
      <c r="B83" s="41">
        <f>AVERAGE('CA-GDP'!L86:P86)</f>
        <v>-3.2228633532515891</v>
      </c>
      <c r="C83" s="41">
        <f>AVERAGE(GoodsGDP!L86:P86)</f>
        <v>-20.223289137822878</v>
      </c>
      <c r="D83" s="41">
        <f>AVERAGE(Serv_GDP!L86:P86)</f>
        <v>3.6305383369592548</v>
      </c>
      <c r="E83" s="41">
        <f>AVERAGE('Travel balance'!V86:Z86)</f>
        <v>0.84845716900324819</v>
      </c>
      <c r="F83" s="41">
        <f>AVERAGE('TT balance'!V86:Z86)</f>
        <v>-3.1540829937673514</v>
      </c>
      <c r="G83" s="41">
        <f>AVERAGE(Pr_inc_GDP!L86:P86)</f>
        <v>-7.0668987547206665</v>
      </c>
      <c r="H83" s="41">
        <f>AVERAGE(Sec_inc_GDP!L86:P86)</f>
        <v>20.436786202332677</v>
      </c>
      <c r="J83" s="41">
        <f>'CA-GDP'!Q86</f>
        <v>2.9298045671351991</v>
      </c>
      <c r="K83" s="41" t="str">
        <f>GoodsGDP!Q86</f>
        <v/>
      </c>
      <c r="L83" s="41" t="str">
        <f>Serv_GDP!Q86</f>
        <v/>
      </c>
      <c r="M83" s="41">
        <f>'Travel balance'!AA86</f>
        <v>0.10299269764889611</v>
      </c>
      <c r="N83" s="41">
        <f>'TT balance'!AA86</f>
        <v>-3.4114220590097508</v>
      </c>
      <c r="O83" s="41">
        <f>Pr_inc_GDP!Q86</f>
        <v>-6.8198894094803935</v>
      </c>
      <c r="P83" s="41">
        <f>Sec_inc_GDP!Q86</f>
        <v>25.253893883753324</v>
      </c>
      <c r="R83" s="41">
        <f t="shared" si="7"/>
        <v>6.1526679203867882</v>
      </c>
      <c r="S83" s="41" t="str">
        <f t="shared" si="8"/>
        <v/>
      </c>
      <c r="T83" s="41" t="str">
        <f t="shared" si="9"/>
        <v/>
      </c>
      <c r="U83" s="41">
        <f t="shared" si="10"/>
        <v>-0.74546447135435212</v>
      </c>
      <c r="V83" s="41">
        <f t="shared" si="10"/>
        <v>-0.25733906524239947</v>
      </c>
      <c r="W83" s="41">
        <f t="shared" si="11"/>
        <v>0.24700934524027307</v>
      </c>
      <c r="X83" s="41">
        <f t="shared" si="12"/>
        <v>4.8171076814206479</v>
      </c>
    </row>
    <row r="84" spans="1:24" x14ac:dyDescent="0.25">
      <c r="A84" t="str">
        <f>'CA-GDP'!A87</f>
        <v>Hungary</v>
      </c>
      <c r="B84" s="41">
        <f>AVERAGE('CA-GDP'!L87:P87)</f>
        <v>1.7700990853483944</v>
      </c>
      <c r="C84" s="41">
        <f>AVERAGE(GoodsGDP!L87:P87)</f>
        <v>1.0155257237472259</v>
      </c>
      <c r="D84" s="41">
        <f>AVERAGE(Serv_GDP!L87:P87)</f>
        <v>5.1413047123987878</v>
      </c>
      <c r="E84" s="41">
        <f>AVERAGE('Travel balance'!V87:Z87)</f>
        <v>2.7161815018227236</v>
      </c>
      <c r="F84" s="41">
        <f>AVERAGE('TT balance'!V87:Z87)</f>
        <v>4.0571733565348733</v>
      </c>
      <c r="G84" s="41">
        <f>AVERAGE(Pr_inc_GDP!L87:P87)</f>
        <v>-3.463571391798097</v>
      </c>
      <c r="H84" s="41">
        <f>AVERAGE(Sec_inc_GDP!L87:P87)</f>
        <v>-0.92315995899952452</v>
      </c>
      <c r="J84" s="41">
        <f>'CA-GDP'!Q87</f>
        <v>0.10802698683691925</v>
      </c>
      <c r="K84" s="41">
        <f>GoodsGDP!Q87</f>
        <v>-0.60166654404293585</v>
      </c>
      <c r="L84" s="41">
        <f>Serv_GDP!Q87</f>
        <v>2.9168979352354882</v>
      </c>
      <c r="M84" s="41">
        <f>'Travel balance'!AA87</f>
        <v>1.4960594464464898</v>
      </c>
      <c r="N84" s="41">
        <f>'TT balance'!AA87</f>
        <v>1.9730895309165462</v>
      </c>
      <c r="O84" s="41">
        <f>Pr_inc_GDP!Q87</f>
        <v>-1.6278648446305521</v>
      </c>
      <c r="P84" s="41">
        <f>Sec_inc_GDP!Q87</f>
        <v>-0.57933955972508033</v>
      </c>
      <c r="R84" s="41">
        <f t="shared" si="7"/>
        <v>-1.6620720985114752</v>
      </c>
      <c r="S84" s="41">
        <f t="shared" si="8"/>
        <v>-1.6171922677901618</v>
      </c>
      <c r="T84" s="41">
        <f t="shared" si="9"/>
        <v>-2.2244067771632996</v>
      </c>
      <c r="U84" s="41">
        <f t="shared" si="10"/>
        <v>-1.2201220553762337</v>
      </c>
      <c r="V84" s="41">
        <f t="shared" si="10"/>
        <v>-2.0840838256183272</v>
      </c>
      <c r="W84" s="41">
        <f t="shared" si="11"/>
        <v>1.8357065471675449</v>
      </c>
      <c r="X84" s="41">
        <f t="shared" si="12"/>
        <v>0.34382039927444419</v>
      </c>
    </row>
    <row r="85" spans="1:24" x14ac:dyDescent="0.25">
      <c r="A85" t="str">
        <f>'CA-GDP'!A88</f>
        <v>Iceland</v>
      </c>
      <c r="B85" s="41">
        <f>AVERAGE('CA-GDP'!L88:P88)</f>
        <v>5.6543785296992448</v>
      </c>
      <c r="C85" s="41">
        <f>AVERAGE(GoodsGDP!L88:P88)</f>
        <v>-4.0850702933941969</v>
      </c>
      <c r="D85" s="41">
        <f>AVERAGE(Serv_GDP!L88:P88)</f>
        <v>9.5538040752281113</v>
      </c>
      <c r="E85" s="41">
        <f>AVERAGE('Travel balance'!V88:Z88)</f>
        <v>5.1634888746234555</v>
      </c>
      <c r="F85" s="41">
        <f>AVERAGE('TT balance'!V88:Z88)</f>
        <v>10.082003383496343</v>
      </c>
      <c r="G85" s="41">
        <f>AVERAGE(Pr_inc_GDP!L88:P88)</f>
        <v>1.0712785589851512</v>
      </c>
      <c r="H85" s="41">
        <f>AVERAGE(Sec_inc_GDP!L88:P88)</f>
        <v>-0.88563384041694593</v>
      </c>
      <c r="J85" s="41">
        <f>'CA-GDP'!Q88</f>
        <v>1.0845793126628671</v>
      </c>
      <c r="K85" s="41">
        <f>GoodsGDP!Q88</f>
        <v>-3.0731967174386261</v>
      </c>
      <c r="L85" s="41">
        <f>Serv_GDP!Q88</f>
        <v>2.5091839067512733</v>
      </c>
      <c r="M85" s="41">
        <f>'Travel balance'!AA88</f>
        <v>0.61260641024417517</v>
      </c>
      <c r="N85" s="41">
        <f>'TT balance'!AA88</f>
        <v>1.6659439459836054</v>
      </c>
      <c r="O85" s="41">
        <f>Pr_inc_GDP!Q88</f>
        <v>2.3946098353155794</v>
      </c>
      <c r="P85" s="41">
        <f>Sec_inc_GDP!Q88</f>
        <v>-0.7460544023533916</v>
      </c>
      <c r="R85" s="41">
        <f t="shared" si="7"/>
        <v>-4.5697992170363779</v>
      </c>
      <c r="S85" s="41">
        <f t="shared" si="8"/>
        <v>1.0118735759555708</v>
      </c>
      <c r="T85" s="41">
        <f t="shared" si="9"/>
        <v>-7.0446201684768379</v>
      </c>
      <c r="U85" s="41">
        <f t="shared" si="10"/>
        <v>-4.5508824643792805</v>
      </c>
      <c r="V85" s="41">
        <f t="shared" si="10"/>
        <v>-8.4160594375127378</v>
      </c>
      <c r="W85" s="41">
        <f t="shared" si="11"/>
        <v>1.3233312763304281</v>
      </c>
      <c r="X85" s="41">
        <f t="shared" si="12"/>
        <v>0.13957943806355433</v>
      </c>
    </row>
    <row r="86" spans="1:24" x14ac:dyDescent="0.25">
      <c r="A86" t="str">
        <f>'CA-GDP'!A89</f>
        <v>India</v>
      </c>
      <c r="B86" s="41">
        <f>AVERAGE('CA-GDP'!L89:P89)</f>
        <v>-1.3001077031104951</v>
      </c>
      <c r="C86" s="41">
        <f>AVERAGE(GoodsGDP!L89:P89)</f>
        <v>-5.8367192183010825</v>
      </c>
      <c r="D86" s="41">
        <f>AVERAGE(Serv_GDP!L89:P89)</f>
        <v>3.0321757942815455</v>
      </c>
      <c r="E86" s="41">
        <f>AVERAGE('Travel balance'!V89:Z89)</f>
        <v>0.28682088356776886</v>
      </c>
      <c r="F86" s="41">
        <f>AVERAGE('TT balance'!V89:Z89)</f>
        <v>0.26289600030670829</v>
      </c>
      <c r="G86" s="41">
        <f>AVERAGE(Pr_inc_GDP!L89:P89)</f>
        <v>-1.0849590260234336</v>
      </c>
      <c r="H86" s="41">
        <f>AVERAGE(Sec_inc_GDP!L89:P89)</f>
        <v>2.589394746932471</v>
      </c>
      <c r="J86" s="41">
        <f>'CA-GDP'!Q89</f>
        <v>1.2185184865581133</v>
      </c>
      <c r="K86" s="41">
        <f>GoodsGDP!Q89</f>
        <v>-3.5161907982728855</v>
      </c>
      <c r="L86" s="41">
        <f>Serv_GDP!Q89</f>
        <v>3.2126298032364522</v>
      </c>
      <c r="M86" s="41">
        <f>'Travel balance'!AA89</f>
        <v>1.7172790640338519E-2</v>
      </c>
      <c r="N86" s="41">
        <f>'TT balance'!AA89</f>
        <v>5.0890663310909613E-2</v>
      </c>
      <c r="O86" s="41">
        <f>Pr_inc_GDP!Q89</f>
        <v>-1.1771917714555662</v>
      </c>
      <c r="P86" s="41">
        <f>Sec_inc_GDP!Q89</f>
        <v>2.6992712530501111</v>
      </c>
      <c r="R86" s="41">
        <f t="shared" si="7"/>
        <v>2.5186261896686082</v>
      </c>
      <c r="S86" s="41">
        <f t="shared" si="8"/>
        <v>2.320528420028197</v>
      </c>
      <c r="T86" s="41">
        <f t="shared" si="9"/>
        <v>0.18045400895490671</v>
      </c>
      <c r="U86" s="41">
        <f t="shared" si="10"/>
        <v>-0.26964809292743036</v>
      </c>
      <c r="V86" s="41">
        <f t="shared" si="10"/>
        <v>-0.21200533699579868</v>
      </c>
      <c r="W86" s="41">
        <f t="shared" si="11"/>
        <v>-9.2232745432132557E-2</v>
      </c>
      <c r="X86" s="41">
        <f t="shared" si="12"/>
        <v>0.1098765061176401</v>
      </c>
    </row>
    <row r="87" spans="1:24" x14ac:dyDescent="0.25">
      <c r="A87" t="str">
        <f>'CA-GDP'!A90</f>
        <v>Indonesia</v>
      </c>
      <c r="B87" s="41">
        <f>AVERAGE('CA-GDP'!L90:P90)</f>
        <v>-2.2180312289587265</v>
      </c>
      <c r="C87" s="41">
        <f>AVERAGE(GoodsGDP!L90:P90)</f>
        <v>1.0839144386858559</v>
      </c>
      <c r="D87" s="41">
        <f>AVERAGE(Serv_GDP!L90:P90)</f>
        <v>-0.76023203631043934</v>
      </c>
      <c r="E87" s="41">
        <f>AVERAGE('Travel balance'!V90:Z90)</f>
        <v>0.47150850171039449</v>
      </c>
      <c r="F87" s="41">
        <f>AVERAGE('TT balance'!V90:Z90)</f>
        <v>-0.23220292917283675</v>
      </c>
      <c r="G87" s="41">
        <f>AVERAGE(Pr_inc_GDP!L90:P90)</f>
        <v>-3.1225344239630162</v>
      </c>
      <c r="H87" s="41">
        <f>AVERAGE(Sec_inc_GDP!L90:P90)</f>
        <v>0.58082079262887287</v>
      </c>
      <c r="J87" s="41">
        <f>'CA-GDP'!Q90</f>
        <v>-0.4472122013675589</v>
      </c>
      <c r="K87" s="41">
        <f>GoodsGDP!Q90</f>
        <v>2.6613324129064453</v>
      </c>
      <c r="L87" s="41">
        <f>Serv_GDP!Q90</f>
        <v>-0.92892860181978976</v>
      </c>
      <c r="M87" s="41">
        <f>'Travel balance'!AA90</f>
        <v>0.1306396352983572</v>
      </c>
      <c r="N87" s="41">
        <f>'TT balance'!AA90</f>
        <v>-0.33099223690926494</v>
      </c>
      <c r="O87" s="41">
        <f>Pr_inc_GDP!Q90</f>
        <v>-2.7393826213013153</v>
      </c>
      <c r="P87" s="41">
        <f>Sec_inc_GDP!Q90</f>
        <v>0.55976660884709806</v>
      </c>
      <c r="R87" s="41">
        <f t="shared" si="7"/>
        <v>1.7708190275911675</v>
      </c>
      <c r="S87" s="41">
        <f t="shared" si="8"/>
        <v>1.5774179742205894</v>
      </c>
      <c r="T87" s="41">
        <f t="shared" si="9"/>
        <v>-0.16869656550935042</v>
      </c>
      <c r="U87" s="41">
        <f t="shared" si="10"/>
        <v>-0.34086886641203729</v>
      </c>
      <c r="V87" s="41">
        <f t="shared" si="10"/>
        <v>-9.8789307736428189E-2</v>
      </c>
      <c r="W87" s="41">
        <f t="shared" si="11"/>
        <v>0.3831518026617009</v>
      </c>
      <c r="X87" s="41">
        <f t="shared" si="12"/>
        <v>-2.1054183781774816E-2</v>
      </c>
    </row>
    <row r="88" spans="1:24" x14ac:dyDescent="0.25">
      <c r="A88" t="str">
        <f>'CA-GDP'!A91</f>
        <v>Iraq</v>
      </c>
      <c r="B88" s="41">
        <f>AVERAGE('CA-GDP'!L91:P91)</f>
        <v>6.0806758143815625</v>
      </c>
      <c r="C88" s="41">
        <f>AVERAGE(GoodsGDP!L91:P91)</f>
        <v>12.603000003383078</v>
      </c>
      <c r="D88" s="41">
        <f>AVERAGE(Serv_GDP!L91:P91)</f>
        <v>-6.1794678479821235</v>
      </c>
      <c r="E88" s="41">
        <f>AVERAGE('Travel balance'!V91:Z91)</f>
        <v>-2.8481821059377439</v>
      </c>
      <c r="F88" s="41">
        <f>AVERAGE('TT balance'!V91:Z91)</f>
        <v>-5.2077385876474054</v>
      </c>
      <c r="G88" s="41">
        <f>AVERAGE(Pr_inc_GDP!L91:P91)</f>
        <v>-0.77322703196054121</v>
      </c>
      <c r="H88" s="41">
        <f>AVERAGE(Sec_inc_GDP!L91:P91)</f>
        <v>0.43037069094114389</v>
      </c>
      <c r="J88" s="41">
        <f>'CA-GDP'!Q91</f>
        <v>-3.6003578919236108</v>
      </c>
      <c r="K88" s="41">
        <f>GoodsGDP!Q91</f>
        <v>3.4181002678379491</v>
      </c>
      <c r="L88" s="41">
        <f>Serv_GDP!Q91</f>
        <v>-5.8060411691910829</v>
      </c>
      <c r="M88" s="41">
        <f>'Travel balance'!AA91</f>
        <v>-1.8694043074849376</v>
      </c>
      <c r="N88" s="41">
        <f>'TT balance'!AA91</f>
        <v>-4.861113531916871</v>
      </c>
      <c r="O88" s="41">
        <f>Pr_inc_GDP!Q91</f>
        <v>-1.0378284791336227</v>
      </c>
      <c r="P88" s="41">
        <f>Sec_inc_GDP!Q91</f>
        <v>-0.17458851143685475</v>
      </c>
      <c r="R88" s="41">
        <f t="shared" si="7"/>
        <v>-9.6810337063051737</v>
      </c>
      <c r="S88" s="41">
        <f t="shared" si="8"/>
        <v>-9.1848997355451303</v>
      </c>
      <c r="T88" s="41">
        <f t="shared" si="9"/>
        <v>0.37342667879104052</v>
      </c>
      <c r="U88" s="41">
        <f t="shared" si="10"/>
        <v>0.97877779845280632</v>
      </c>
      <c r="V88" s="41">
        <f t="shared" si="10"/>
        <v>0.34662505573053437</v>
      </c>
      <c r="W88" s="41">
        <f t="shared" si="11"/>
        <v>-0.26460144717308154</v>
      </c>
      <c r="X88" s="41">
        <f t="shared" si="12"/>
        <v>-0.60495920237799861</v>
      </c>
    </row>
    <row r="89" spans="1:24" x14ac:dyDescent="0.25">
      <c r="A89" t="str">
        <f>'CA-GDP'!A92</f>
        <v>Ireland</v>
      </c>
      <c r="B89" s="41">
        <f>AVERAGE('CA-GDP'!L92:P92)</f>
        <v>-0.75724954517892262</v>
      </c>
      <c r="C89" s="41">
        <f>AVERAGE(GoodsGDP!L92:P92)</f>
        <v>37.1573580079896</v>
      </c>
      <c r="D89" s="41">
        <f>AVERAGE(Serv_GDP!L92:P92)</f>
        <v>-15.57942195695008</v>
      </c>
      <c r="E89" s="41">
        <f>AVERAGE('Travel balance'!V92:Z92)</f>
        <v>-0.31536068567703285</v>
      </c>
      <c r="F89" s="41">
        <f>AVERAGE('TT balance'!V92:Z92)</f>
        <v>1.2376747970882189</v>
      </c>
      <c r="G89" s="41">
        <f>AVERAGE(Pr_inc_GDP!L92:P92)</f>
        <v>-21.163683905013865</v>
      </c>
      <c r="H89" s="41">
        <f>AVERAGE(Sec_inc_GDP!L92:P92)</f>
        <v>-1.1715016912045768</v>
      </c>
      <c r="J89" s="41" t="str">
        <f>'CA-GDP'!Q92</f>
        <v/>
      </c>
      <c r="K89" s="41" t="str">
        <f>GoodsGDP!Q92</f>
        <v/>
      </c>
      <c r="L89" s="41" t="str">
        <f>Serv_GDP!Q92</f>
        <v/>
      </c>
      <c r="M89" s="41" t="str">
        <f>'Travel balance'!AA92</f>
        <v/>
      </c>
      <c r="N89" s="41" t="str">
        <f>'TT balance'!AA92</f>
        <v/>
      </c>
      <c r="O89" s="41" t="str">
        <f>Pr_inc_GDP!Q92</f>
        <v/>
      </c>
      <c r="P89" s="41" t="str">
        <f>Sec_inc_GDP!Q92</f>
        <v/>
      </c>
      <c r="R89" s="41" t="str">
        <f t="shared" si="7"/>
        <v/>
      </c>
      <c r="S89" s="41" t="str">
        <f t="shared" si="8"/>
        <v/>
      </c>
      <c r="T89" s="41" t="str">
        <f t="shared" si="9"/>
        <v/>
      </c>
      <c r="U89" s="41" t="str">
        <f t="shared" si="10"/>
        <v/>
      </c>
      <c r="V89" s="41" t="str">
        <f t="shared" si="10"/>
        <v/>
      </c>
      <c r="W89" s="41" t="str">
        <f t="shared" si="11"/>
        <v/>
      </c>
      <c r="X89" s="41" t="str">
        <f t="shared" si="12"/>
        <v/>
      </c>
    </row>
    <row r="90" spans="1:24" x14ac:dyDescent="0.25">
      <c r="A90" t="str">
        <f>'CA-GDP'!A93</f>
        <v>Israel</v>
      </c>
      <c r="B90" s="41">
        <f>AVERAGE('CA-GDP'!L93:P93)</f>
        <v>3.5722493296497242</v>
      </c>
      <c r="C90" s="41">
        <f>AVERAGE(GoodsGDP!L93:P93)</f>
        <v>-3.0807211306134432</v>
      </c>
      <c r="D90" s="41">
        <f>AVERAGE(Serv_GDP!L93:P93)</f>
        <v>4.8074076520057121</v>
      </c>
      <c r="E90" s="41">
        <f>AVERAGE('Travel balance'!V93:Z93)</f>
        <v>-0.11706911767067682</v>
      </c>
      <c r="F90" s="41">
        <f>AVERAGE('TT balance'!V93:Z93)</f>
        <v>-1.0278712821506946</v>
      </c>
      <c r="G90" s="41">
        <f>AVERAGE(Pr_inc_GDP!L93:P93)</f>
        <v>-0.60248758761178678</v>
      </c>
      <c r="H90" s="41">
        <f>AVERAGE(Sec_inc_GDP!L93:P93)</f>
        <v>2.4480503958692426</v>
      </c>
      <c r="J90" s="41">
        <f>'CA-GDP'!Q93</f>
        <v>4.9137564915470184</v>
      </c>
      <c r="K90" s="41">
        <f>GoodsGDP!Q93</f>
        <v>-2.656573257930801</v>
      </c>
      <c r="L90" s="41">
        <f>Serv_GDP!Q93</f>
        <v>6.9638559603019079</v>
      </c>
      <c r="M90" s="41">
        <f>'Travel balance'!AA93</f>
        <v>0.18555082840956791</v>
      </c>
      <c r="N90" s="41">
        <f>'TT balance'!AA93</f>
        <v>-0.24170534896023482</v>
      </c>
      <c r="O90" s="41">
        <f>Pr_inc_GDP!Q93</f>
        <v>-1.1896761118520562</v>
      </c>
      <c r="P90" s="41">
        <f>Sec_inc_GDP!Q93</f>
        <v>1.796149901027968</v>
      </c>
      <c r="R90" s="41">
        <f t="shared" si="7"/>
        <v>1.3415071618972942</v>
      </c>
      <c r="S90" s="41">
        <f t="shared" si="8"/>
        <v>0.4241478726826422</v>
      </c>
      <c r="T90" s="41">
        <f t="shared" si="9"/>
        <v>2.1564483082961958</v>
      </c>
      <c r="U90" s="41">
        <f t="shared" si="10"/>
        <v>0.30261994608024473</v>
      </c>
      <c r="V90" s="41">
        <f t="shared" si="10"/>
        <v>0.7861659331904598</v>
      </c>
      <c r="W90" s="41">
        <f t="shared" si="11"/>
        <v>-0.58718852424026946</v>
      </c>
      <c r="X90" s="41">
        <f t="shared" si="12"/>
        <v>-0.65190049484127455</v>
      </c>
    </row>
    <row r="91" spans="1:24" x14ac:dyDescent="0.25">
      <c r="A91" t="str">
        <f>'CA-GDP'!A94</f>
        <v>Italy</v>
      </c>
      <c r="B91" s="41">
        <f>AVERAGE('CA-GDP'!L94:P94)</f>
        <v>2.4532165168467737</v>
      </c>
      <c r="C91" s="41">
        <f>AVERAGE(GoodsGDP!L94:P94)</f>
        <v>3.1565086041943644</v>
      </c>
      <c r="D91" s="41">
        <f>AVERAGE(Serv_GDP!L94:P94)</f>
        <v>-0.17794276420078675</v>
      </c>
      <c r="E91" s="41">
        <f>AVERAGE('Travel balance'!V94:Z94)</f>
        <v>0.87136893269146198</v>
      </c>
      <c r="F91" s="41">
        <f>AVERAGE('TT balance'!V94:Z94)</f>
        <v>0.34928784792050754</v>
      </c>
      <c r="G91" s="41">
        <f>AVERAGE(Pr_inc_GDP!L94:P94)</f>
        <v>0.41568132296682181</v>
      </c>
      <c r="H91" s="41">
        <f>AVERAGE(Sec_inc_GDP!L94:P94)</f>
        <v>-0.94103138272424103</v>
      </c>
      <c r="J91" s="41">
        <f>'CA-GDP'!Q94</f>
        <v>3.6995862458356004</v>
      </c>
      <c r="K91" s="41">
        <f>GoodsGDP!Q94</f>
        <v>4.1017186775696715</v>
      </c>
      <c r="L91" s="41">
        <f>Serv_GDP!Q94</f>
        <v>-0.2866471667092314</v>
      </c>
      <c r="M91" s="41">
        <f>'Travel balance'!AA94</f>
        <v>0.48691353273291371</v>
      </c>
      <c r="N91" s="41">
        <f>'TT balance'!AA94</f>
        <v>0.10601691927811079</v>
      </c>
      <c r="O91" s="41">
        <f>Pr_inc_GDP!Q94</f>
        <v>1.0511840198457234</v>
      </c>
      <c r="P91" s="41">
        <f>Sec_inc_GDP!Q94</f>
        <v>-1.1666059991181512</v>
      </c>
      <c r="R91" s="41">
        <f t="shared" si="7"/>
        <v>1.2463697289888267</v>
      </c>
      <c r="S91" s="41">
        <f t="shared" si="8"/>
        <v>0.94521007337530705</v>
      </c>
      <c r="T91" s="41">
        <f t="shared" si="9"/>
        <v>-0.10870440250844465</v>
      </c>
      <c r="U91" s="41">
        <f t="shared" si="10"/>
        <v>-0.38445539995854827</v>
      </c>
      <c r="V91" s="41">
        <f t="shared" si="10"/>
        <v>-0.24327092864239674</v>
      </c>
      <c r="W91" s="41">
        <f t="shared" si="11"/>
        <v>0.6355026968789016</v>
      </c>
      <c r="X91" s="41">
        <f t="shared" si="12"/>
        <v>-0.22557461639391019</v>
      </c>
    </row>
    <row r="92" spans="1:24" x14ac:dyDescent="0.25">
      <c r="A92" t="str">
        <f>'CA-GDP'!A95</f>
        <v>Jamaica</v>
      </c>
      <c r="B92" s="41">
        <f>AVERAGE('CA-GDP'!L95:P95)</f>
        <v>-1.9214470550333544</v>
      </c>
      <c r="C92" s="41">
        <f>AVERAGE(GoodsGDP!L95:P95)</f>
        <v>-23.017253129562221</v>
      </c>
      <c r="D92" s="41">
        <f>AVERAGE(Serv_GDP!L95:P95)</f>
        <v>8.3413299354435466</v>
      </c>
      <c r="E92" s="41">
        <f>AVERAGE('Travel balance'!V95:Z95)</f>
        <v>17.526779182111031</v>
      </c>
      <c r="F92" s="41">
        <f>AVERAGE('TT balance'!V95:Z95)</f>
        <v>13.34679862339809</v>
      </c>
      <c r="G92" s="41">
        <f>AVERAGE(Pr_inc_GDP!L95:P95)</f>
        <v>-3.3110340703427807</v>
      </c>
      <c r="H92" s="41">
        <f>AVERAGE(Sec_inc_GDP!L95:P95)</f>
        <v>16.065510209428105</v>
      </c>
      <c r="J92" s="41" t="str">
        <f>'CA-GDP'!Q95</f>
        <v/>
      </c>
      <c r="K92" s="41" t="str">
        <f>GoodsGDP!Q95</f>
        <v/>
      </c>
      <c r="L92" s="41" t="str">
        <f>Serv_GDP!Q95</f>
        <v/>
      </c>
      <c r="M92" s="41" t="str">
        <f>'Travel balance'!AA95</f>
        <v/>
      </c>
      <c r="N92" s="41" t="str">
        <f>'TT balance'!AA95</f>
        <v/>
      </c>
      <c r="O92" s="41" t="str">
        <f>Pr_inc_GDP!Q95</f>
        <v/>
      </c>
      <c r="P92" s="41" t="str">
        <f>Sec_inc_GDP!Q95</f>
        <v/>
      </c>
      <c r="R92" s="41" t="str">
        <f t="shared" si="7"/>
        <v/>
      </c>
      <c r="S92" s="41" t="str">
        <f t="shared" si="8"/>
        <v/>
      </c>
      <c r="T92" s="41" t="str">
        <f t="shared" si="9"/>
        <v/>
      </c>
      <c r="U92" s="41" t="str">
        <f t="shared" si="10"/>
        <v/>
      </c>
      <c r="V92" s="41" t="str">
        <f t="shared" si="10"/>
        <v/>
      </c>
      <c r="W92" s="41" t="str">
        <f t="shared" si="11"/>
        <v/>
      </c>
      <c r="X92" s="41" t="str">
        <f t="shared" si="12"/>
        <v/>
      </c>
    </row>
    <row r="93" spans="1:24" x14ac:dyDescent="0.25">
      <c r="A93" t="str">
        <f>'CA-GDP'!A96</f>
        <v>Japan</v>
      </c>
      <c r="B93" s="41">
        <f>AVERAGE('CA-GDP'!L96:P96)</f>
        <v>3.6164365657076822</v>
      </c>
      <c r="C93" s="41">
        <f>AVERAGE(GoodsGDP!L96:P96)</f>
        <v>0.39662723705305758</v>
      </c>
      <c r="D93" s="41">
        <f>AVERAGE(Serv_GDP!L96:P96)</f>
        <v>-0.2149308122210892</v>
      </c>
      <c r="E93" s="41">
        <f>AVERAGE('Travel balance'!V96:Z96)</f>
        <v>0.33677947095509764</v>
      </c>
      <c r="F93" s="41">
        <f>AVERAGE('TT balance'!V96:Z96)</f>
        <v>0.19191132215585666</v>
      </c>
      <c r="G93" s="41">
        <f>AVERAGE(Pr_inc_GDP!L96:P96)</f>
        <v>3.7847338307492704</v>
      </c>
      <c r="H93" s="41">
        <f>AVERAGE(Sec_inc_GDP!L96:P96)</f>
        <v>-0.34999368987355833</v>
      </c>
      <c r="J93" s="41">
        <f>'CA-GDP'!Q96</f>
        <v>3.2582041016979399</v>
      </c>
      <c r="K93" s="41">
        <f>GoodsGDP!Q96</f>
        <v>0.57056927923957157</v>
      </c>
      <c r="L93" s="41">
        <f>Serv_GDP!Q96</f>
        <v>-0.6933748792224983</v>
      </c>
      <c r="M93" s="41">
        <f>'Travel balance'!AA96</f>
        <v>0.10199977009425912</v>
      </c>
      <c r="N93" s="41">
        <f>'TT balance'!AA96</f>
        <v>-3.9449081096056784E-2</v>
      </c>
      <c r="O93" s="41">
        <f>Pr_inc_GDP!Q96</f>
        <v>3.8553171682046234</v>
      </c>
      <c r="P93" s="41">
        <f>Sec_inc_GDP!Q96</f>
        <v>-0.47430746652375383</v>
      </c>
      <c r="R93" s="41">
        <f t="shared" si="7"/>
        <v>-0.35823246400974229</v>
      </c>
      <c r="S93" s="41">
        <f t="shared" si="8"/>
        <v>0.17394204218651399</v>
      </c>
      <c r="T93" s="41">
        <f t="shared" si="9"/>
        <v>-0.47844406700140907</v>
      </c>
      <c r="U93" s="41">
        <f t="shared" si="10"/>
        <v>-0.23477970086083852</v>
      </c>
      <c r="V93" s="41">
        <f t="shared" si="10"/>
        <v>-0.23136040325191343</v>
      </c>
      <c r="W93" s="41">
        <f t="shared" si="11"/>
        <v>7.0583337455353057E-2</v>
      </c>
      <c r="X93" s="41">
        <f t="shared" si="12"/>
        <v>-0.1243137766501955</v>
      </c>
    </row>
    <row r="94" spans="1:24" x14ac:dyDescent="0.25">
      <c r="A94" t="str">
        <f>'CA-GDP'!A97</f>
        <v>Jordan</v>
      </c>
      <c r="B94" s="41">
        <f>AVERAGE('CA-GDP'!L97:P97)</f>
        <v>-7.6715231089082279</v>
      </c>
      <c r="C94" s="41">
        <f>AVERAGE(GoodsGDP!L97:P97)</f>
        <v>-24.086762874511386</v>
      </c>
      <c r="D94" s="41">
        <f>AVERAGE(Serv_GDP!L97:P97)</f>
        <v>5.0212898199721181</v>
      </c>
      <c r="E94" s="41">
        <f>AVERAGE('Travel balance'!V97:Z97)</f>
        <v>8.2045955168297304</v>
      </c>
      <c r="F94" s="41">
        <f>AVERAGE('TT balance'!V97:Z97)</f>
        <v>5.1371225775844236</v>
      </c>
      <c r="G94" s="41">
        <f>AVERAGE(Pr_inc_GDP!L97:P97)</f>
        <v>-0.60922936768563096</v>
      </c>
      <c r="H94" s="41">
        <f>AVERAGE(Sec_inc_GDP!L97:P97)</f>
        <v>12.003179313316668</v>
      </c>
      <c r="J94" s="41" t="str">
        <f>'CA-GDP'!Q97</f>
        <v/>
      </c>
      <c r="K94" s="41" t="str">
        <f>GoodsGDP!Q97</f>
        <v/>
      </c>
      <c r="L94" s="41" t="str">
        <f>Serv_GDP!Q97</f>
        <v/>
      </c>
      <c r="M94" s="41" t="str">
        <f>'Travel balance'!AA97</f>
        <v/>
      </c>
      <c r="N94" s="41" t="str">
        <f>'TT balance'!AA97</f>
        <v/>
      </c>
      <c r="O94" s="41" t="str">
        <f>Pr_inc_GDP!Q97</f>
        <v/>
      </c>
      <c r="P94" s="41" t="str">
        <f>Sec_inc_GDP!Q97</f>
        <v/>
      </c>
      <c r="R94" s="41" t="str">
        <f t="shared" si="7"/>
        <v/>
      </c>
      <c r="S94" s="41" t="str">
        <f t="shared" si="8"/>
        <v/>
      </c>
      <c r="T94" s="41" t="str">
        <f t="shared" si="9"/>
        <v/>
      </c>
      <c r="U94" s="41" t="str">
        <f t="shared" si="10"/>
        <v/>
      </c>
      <c r="V94" s="41" t="str">
        <f t="shared" si="10"/>
        <v/>
      </c>
      <c r="W94" s="41" t="str">
        <f t="shared" si="11"/>
        <v/>
      </c>
      <c r="X94" s="41" t="str">
        <f t="shared" si="12"/>
        <v/>
      </c>
    </row>
    <row r="95" spans="1:24" x14ac:dyDescent="0.25">
      <c r="A95" t="str">
        <f>'CA-GDP'!A98</f>
        <v>Kazakhstan, Rep. of</v>
      </c>
      <c r="B95" s="41">
        <f>AVERAGE('CA-GDP'!L98:P98)</f>
        <v>-3.2671520842440342</v>
      </c>
      <c r="C95" s="41">
        <f>AVERAGE(GoodsGDP!L98:P98)</f>
        <v>9.4634359701524922</v>
      </c>
      <c r="D95" s="41">
        <f>AVERAGE(Serv_GDP!L98:P98)</f>
        <v>-2.4181165033154821</v>
      </c>
      <c r="E95" s="41">
        <f>AVERAGE('Travel balance'!V98:Z98)</f>
        <v>-0.35175406242735796</v>
      </c>
      <c r="F95" s="41">
        <f>AVERAGE('TT balance'!V98:Z98)</f>
        <v>0.66001057079150449</v>
      </c>
      <c r="G95" s="41">
        <f>AVERAGE(Pr_inc_GDP!L98:P98)</f>
        <v>-10.351000377107594</v>
      </c>
      <c r="H95" s="41">
        <f>AVERAGE(Sec_inc_GDP!L98:P98)</f>
        <v>3.852882602655474E-2</v>
      </c>
      <c r="J95" s="41">
        <f>'CA-GDP'!Q98</f>
        <v>-3.8065116951174027</v>
      </c>
      <c r="K95" s="41">
        <f>GoodsGDP!Q98</f>
        <v>6.3754161451358327</v>
      </c>
      <c r="L95" s="41">
        <f>Serv_GDP!Q98</f>
        <v>-1.8595079790581355</v>
      </c>
      <c r="M95" s="41">
        <f>'Travel balance'!AA98</f>
        <v>-0.2228080931947915</v>
      </c>
      <c r="N95" s="41">
        <f>'TT balance'!AA98</f>
        <v>0.51532282559742504</v>
      </c>
      <c r="O95" s="41">
        <f>Pr_inc_GDP!Q98</f>
        <v>-9.0599816767628703</v>
      </c>
      <c r="P95" s="41">
        <f>Sec_inc_GDP!Q98</f>
        <v>0.73756181556776057</v>
      </c>
      <c r="R95" s="41">
        <f t="shared" si="7"/>
        <v>-0.53935961087336848</v>
      </c>
      <c r="S95" s="41">
        <f t="shared" si="8"/>
        <v>-3.0880198250166595</v>
      </c>
      <c r="T95" s="41">
        <f t="shared" si="9"/>
        <v>0.55860852425734664</v>
      </c>
      <c r="U95" s="41">
        <f t="shared" si="10"/>
        <v>0.12894596923256646</v>
      </c>
      <c r="V95" s="41">
        <f t="shared" si="10"/>
        <v>-0.14468774519407945</v>
      </c>
      <c r="W95" s="41">
        <f t="shared" si="11"/>
        <v>1.2910187003447238</v>
      </c>
      <c r="X95" s="41">
        <f t="shared" si="12"/>
        <v>0.69903298954120585</v>
      </c>
    </row>
    <row r="96" spans="1:24" x14ac:dyDescent="0.25">
      <c r="A96" t="str">
        <f>'CA-GDP'!A99</f>
        <v>Kenya</v>
      </c>
      <c r="B96" s="41">
        <f>AVERAGE('CA-GDP'!L99:P99)</f>
        <v>-6.2996399581497737</v>
      </c>
      <c r="C96" s="41">
        <f>AVERAGE(GoodsGDP!L99:P99)</f>
        <v>-11.977125439911877</v>
      </c>
      <c r="D96" s="41">
        <f>AVERAGE(Serv_GDP!L99:P99)</f>
        <v>1.9523039568224543</v>
      </c>
      <c r="E96" s="41">
        <f>AVERAGE('Travel balance'!V99:Z99)</f>
        <v>0.88204598417502145</v>
      </c>
      <c r="F96" s="41">
        <f>AVERAGE('TT balance'!V99:Z99)</f>
        <v>1.6470123221380344</v>
      </c>
      <c r="G96" s="41">
        <f>AVERAGE(Pr_inc_GDP!L99:P99)</f>
        <v>-1.6611340457795716</v>
      </c>
      <c r="H96" s="41">
        <f>AVERAGE(Sec_inc_GDP!L99:P99)</f>
        <v>5.3863155707192316</v>
      </c>
      <c r="J96" s="41" t="str">
        <f>'CA-GDP'!Q99</f>
        <v/>
      </c>
      <c r="K96" s="41" t="str">
        <f>GoodsGDP!Q99</f>
        <v/>
      </c>
      <c r="L96" s="41" t="str">
        <f>Serv_GDP!Q99</f>
        <v/>
      </c>
      <c r="M96" s="41" t="str">
        <f>'Travel balance'!AA99</f>
        <v/>
      </c>
      <c r="N96" s="41" t="str">
        <f>'TT balance'!AA99</f>
        <v/>
      </c>
      <c r="O96" s="41" t="str">
        <f>Pr_inc_GDP!Q99</f>
        <v/>
      </c>
      <c r="P96" s="41" t="str">
        <f>Sec_inc_GDP!Q99</f>
        <v/>
      </c>
      <c r="R96" s="41" t="str">
        <f t="shared" si="7"/>
        <v/>
      </c>
      <c r="S96" s="41" t="str">
        <f t="shared" si="8"/>
        <v/>
      </c>
      <c r="T96" s="41" t="str">
        <f t="shared" si="9"/>
        <v/>
      </c>
      <c r="U96" s="41" t="str">
        <f t="shared" si="10"/>
        <v/>
      </c>
      <c r="V96" s="41" t="str">
        <f t="shared" si="10"/>
        <v/>
      </c>
      <c r="W96" s="41" t="str">
        <f t="shared" si="11"/>
        <v/>
      </c>
      <c r="X96" s="41" t="str">
        <f t="shared" si="12"/>
        <v/>
      </c>
    </row>
    <row r="97" spans="1:24" x14ac:dyDescent="0.25">
      <c r="A97" t="str">
        <f>'CA-GDP'!A100</f>
        <v>Kiribati</v>
      </c>
      <c r="B97" s="41">
        <f>AVERAGE('CA-GDP'!L100:P100)</f>
        <v>32.74150008292581</v>
      </c>
      <c r="C97" s="41">
        <f>AVERAGE(GoodsGDP!L100:P100)</f>
        <v>-50.471717115682004</v>
      </c>
      <c r="D97" s="41">
        <f>AVERAGE(Serv_GDP!L100:P100)</f>
        <v>-33.415532083570646</v>
      </c>
      <c r="E97" s="41">
        <f>AVERAGE('Travel balance'!V100:Z100)</f>
        <v>-5.7621843908788462</v>
      </c>
      <c r="F97" s="41">
        <f>AVERAGE('TT balance'!V100:Z100)</f>
        <v>-22.92130833283445</v>
      </c>
      <c r="G97" s="41">
        <f>AVERAGE(Pr_inc_GDP!L100:P100)</f>
        <v>91.743741697906515</v>
      </c>
      <c r="H97" s="41">
        <f>AVERAGE(Sec_inc_GDP!L100:P100)</f>
        <v>24.823538188000946</v>
      </c>
      <c r="J97" s="41" t="str">
        <f>'CA-GDP'!Q100</f>
        <v/>
      </c>
      <c r="K97" s="41" t="str">
        <f>GoodsGDP!Q100</f>
        <v/>
      </c>
      <c r="L97" s="41" t="str">
        <f>Serv_GDP!Q100</f>
        <v/>
      </c>
      <c r="M97" s="41" t="str">
        <f>'Travel balance'!AA100</f>
        <v/>
      </c>
      <c r="N97" s="41" t="str">
        <f>'TT balance'!AA100</f>
        <v/>
      </c>
      <c r="O97" s="41" t="str">
        <f>Pr_inc_GDP!Q100</f>
        <v/>
      </c>
      <c r="P97" s="41" t="str">
        <f>Sec_inc_GDP!Q100</f>
        <v/>
      </c>
      <c r="R97" s="41" t="str">
        <f t="shared" si="7"/>
        <v/>
      </c>
      <c r="S97" s="41" t="str">
        <f t="shared" si="8"/>
        <v/>
      </c>
      <c r="T97" s="41" t="str">
        <f t="shared" si="9"/>
        <v/>
      </c>
      <c r="U97" s="41" t="str">
        <f t="shared" si="10"/>
        <v/>
      </c>
      <c r="V97" s="41" t="str">
        <f t="shared" si="10"/>
        <v/>
      </c>
      <c r="W97" s="41" t="str">
        <f t="shared" si="11"/>
        <v/>
      </c>
      <c r="X97" s="41" t="str">
        <f t="shared" si="12"/>
        <v/>
      </c>
    </row>
    <row r="98" spans="1:24" x14ac:dyDescent="0.25">
      <c r="A98" t="str">
        <f>'CA-GDP'!A101</f>
        <v>Korea, Rep. of</v>
      </c>
      <c r="B98" s="41">
        <f>AVERAGE('CA-GDP'!L101:P101)</f>
        <v>5.2900229803176213</v>
      </c>
      <c r="C98" s="41">
        <f>AVERAGE(GoodsGDP!L101:P101)</f>
        <v>6.839458654251187</v>
      </c>
      <c r="D98" s="41">
        <f>AVERAGE(Serv_GDP!L101:P101)</f>
        <v>-1.5499384491390995</v>
      </c>
      <c r="E98" s="41">
        <f>AVERAGE('Travel balance'!V101:Z101)</f>
        <v>-0.84301527444689861</v>
      </c>
      <c r="F98" s="41">
        <f>AVERAGE('TT balance'!V101:Z101)</f>
        <v>-0.91418813547337496</v>
      </c>
      <c r="G98" s="41">
        <f>AVERAGE(Pr_inc_GDP!L101:P101)</f>
        <v>0.40041443067941207</v>
      </c>
      <c r="H98" s="41">
        <f>AVERAGE(Sec_inc_GDP!L101:P101)</f>
        <v>-0.39991165547387897</v>
      </c>
      <c r="J98" s="41">
        <f>'CA-GDP'!Q101</f>
        <v>4.6156775218135104</v>
      </c>
      <c r="K98" s="41">
        <f>GoodsGDP!Q101</f>
        <v>5.0246310251583512</v>
      </c>
      <c r="L98" s="41">
        <f>Serv_GDP!Q101</f>
        <v>-0.99272780785715609</v>
      </c>
      <c r="M98" s="41">
        <f>'Travel balance'!AA101</f>
        <v>-0.34519612231508334</v>
      </c>
      <c r="N98" s="41">
        <f>'TT balance'!AA101</f>
        <v>-0.21446221955152808</v>
      </c>
      <c r="O98" s="41">
        <f>Pr_inc_GDP!Q101</f>
        <v>0.73888783287447812</v>
      </c>
      <c r="P98" s="41">
        <f>Sec_inc_GDP!Q101</f>
        <v>-0.15511352836216252</v>
      </c>
      <c r="R98" s="41">
        <f t="shared" si="7"/>
        <v>-0.67434545850411087</v>
      </c>
      <c r="S98" s="41">
        <f t="shared" si="8"/>
        <v>-1.8148276290928358</v>
      </c>
      <c r="T98" s="41">
        <f t="shared" si="9"/>
        <v>0.55721064128194342</v>
      </c>
      <c r="U98" s="41">
        <f t="shared" si="10"/>
        <v>0.49781915213181527</v>
      </c>
      <c r="V98" s="41">
        <f t="shared" si="10"/>
        <v>0.69972591592184685</v>
      </c>
      <c r="W98" s="41">
        <f t="shared" si="11"/>
        <v>0.33847340219506605</v>
      </c>
      <c r="X98" s="41">
        <f t="shared" si="12"/>
        <v>0.24479812711171645</v>
      </c>
    </row>
    <row r="99" spans="1:24" x14ac:dyDescent="0.25">
      <c r="A99" t="str">
        <f>'CA-GDP'!A102</f>
        <v>Kosovo, Rep. of</v>
      </c>
      <c r="B99" s="41">
        <f>AVERAGE('CA-GDP'!L102:P102)</f>
        <v>-6.9572825811497108</v>
      </c>
      <c r="C99" s="41">
        <f>AVERAGE(GoodsGDP!L102:P102)</f>
        <v>-38.631613205540056</v>
      </c>
      <c r="D99" s="41">
        <f>AVERAGE(Serv_GDP!L102:P102)</f>
        <v>11.461696129983313</v>
      </c>
      <c r="E99" s="41">
        <f>AVERAGE('Travel balance'!V102:Z102)</f>
        <v>12.393874188721162</v>
      </c>
      <c r="F99" s="41">
        <f>AVERAGE('TT balance'!V102:Z102)</f>
        <v>11.027724047613203</v>
      </c>
      <c r="G99" s="41">
        <f>AVERAGE(Pr_inc_GDP!L102:P102)</f>
        <v>1.7598513247519179</v>
      </c>
      <c r="H99" s="41">
        <f>AVERAGE(Sec_inc_GDP!L102:P102)</f>
        <v>18.452783169655127</v>
      </c>
      <c r="J99" s="41">
        <f>'CA-GDP'!Q102</f>
        <v>-7.0785474827298103</v>
      </c>
      <c r="K99" s="41">
        <f>GoodsGDP!Q102</f>
        <v>-37.872479416477795</v>
      </c>
      <c r="L99" s="41">
        <f>Serv_GDP!Q102</f>
        <v>5.7777693416262599</v>
      </c>
      <c r="M99" s="41">
        <f>'Travel balance'!AA102</f>
        <v>6.2424058167642906</v>
      </c>
      <c r="N99" s="41">
        <f>'TT balance'!AA102</f>
        <v>5.0050825828852679</v>
      </c>
      <c r="O99" s="41">
        <f>Pr_inc_GDP!Q102</f>
        <v>2.3889086635737282</v>
      </c>
      <c r="P99" s="41">
        <f>Sec_inc_GDP!Q102</f>
        <v>22.627253928548011</v>
      </c>
      <c r="R99" s="41">
        <f t="shared" si="7"/>
        <v>-0.1212649015800995</v>
      </c>
      <c r="S99" s="41">
        <f t="shared" si="8"/>
        <v>0.75913378906226114</v>
      </c>
      <c r="T99" s="41">
        <f t="shared" si="9"/>
        <v>-5.683926788357053</v>
      </c>
      <c r="U99" s="41">
        <f t="shared" si="10"/>
        <v>-6.151468371956871</v>
      </c>
      <c r="V99" s="41">
        <f t="shared" si="10"/>
        <v>-6.0226414647279354</v>
      </c>
      <c r="W99" s="41">
        <f t="shared" si="11"/>
        <v>0.62905733882181036</v>
      </c>
      <c r="X99" s="41">
        <f t="shared" si="12"/>
        <v>4.174470758892884</v>
      </c>
    </row>
    <row r="100" spans="1:24" x14ac:dyDescent="0.25">
      <c r="A100" t="str">
        <f>'CA-GDP'!A103</f>
        <v>Kuwait</v>
      </c>
      <c r="B100" s="41">
        <f>AVERAGE('CA-GDP'!L103:P103)</f>
        <v>11.343199413119214</v>
      </c>
      <c r="C100" s="41">
        <f>AVERAGE(GoodsGDP!L103:P103)</f>
        <v>24.554742031593509</v>
      </c>
      <c r="D100" s="41">
        <f>AVERAGE(Serv_GDP!L103:P103)</f>
        <v>-18.079290978706048</v>
      </c>
      <c r="E100" s="41">
        <f>AVERAGE('Travel balance'!V103:Z103)</f>
        <v>-10.466825574575546</v>
      </c>
      <c r="F100" s="41">
        <f>AVERAGE('TT balance'!V103:Z103)</f>
        <v>-13.37289655556178</v>
      </c>
      <c r="G100" s="41">
        <f>AVERAGE(Pr_inc_GDP!L103:P103)</f>
        <v>17.812261399594487</v>
      </c>
      <c r="H100" s="41">
        <f>AVERAGE(Sec_inc_GDP!L103:P103)</f>
        <v>-12.944513039362722</v>
      </c>
      <c r="J100" s="41" t="str">
        <f>'CA-GDP'!Q103</f>
        <v/>
      </c>
      <c r="K100" s="41" t="str">
        <f>GoodsGDP!Q103</f>
        <v/>
      </c>
      <c r="L100" s="41" t="str">
        <f>Serv_GDP!Q103</f>
        <v/>
      </c>
      <c r="M100" s="41" t="str">
        <f>'Travel balance'!AA103</f>
        <v/>
      </c>
      <c r="N100" s="41" t="str">
        <f>'TT balance'!AA103</f>
        <v/>
      </c>
      <c r="O100" s="41" t="str">
        <f>Pr_inc_GDP!Q103</f>
        <v/>
      </c>
      <c r="P100" s="41" t="str">
        <f>Sec_inc_GDP!Q103</f>
        <v/>
      </c>
      <c r="R100" s="41" t="str">
        <f t="shared" si="7"/>
        <v/>
      </c>
      <c r="S100" s="41" t="str">
        <f t="shared" si="8"/>
        <v/>
      </c>
      <c r="T100" s="41" t="str">
        <f t="shared" si="9"/>
        <v/>
      </c>
      <c r="U100" s="41" t="str">
        <f t="shared" si="10"/>
        <v/>
      </c>
      <c r="V100" s="41" t="str">
        <f t="shared" si="10"/>
        <v/>
      </c>
      <c r="W100" s="41" t="str">
        <f t="shared" si="11"/>
        <v/>
      </c>
      <c r="X100" s="41" t="str">
        <f t="shared" si="12"/>
        <v/>
      </c>
    </row>
    <row r="101" spans="1:24" x14ac:dyDescent="0.25">
      <c r="A101" t="str">
        <f>'CA-GDP'!A104</f>
        <v>Kyrgyz Rep.</v>
      </c>
      <c r="B101" s="41">
        <f>AVERAGE('CA-GDP'!L104:P104)</f>
        <v>-11.717221401416474</v>
      </c>
      <c r="C101" s="41">
        <f>AVERAGE(GoodsGDP!L104:P104)</f>
        <v>-32.624623357930531</v>
      </c>
      <c r="D101" s="41">
        <f>AVERAGE(Serv_GDP!L104:P104)</f>
        <v>-1.6170060901459891</v>
      </c>
      <c r="E101" s="41">
        <f>AVERAGE('Travel balance'!V104:Z104)</f>
        <v>1.2972062402322013</v>
      </c>
      <c r="F101" s="41">
        <f>AVERAGE('TT balance'!V104:Z104)</f>
        <v>-1.8848802727573575</v>
      </c>
      <c r="G101" s="41">
        <f>AVERAGE(Pr_inc_GDP!L104:P104)</f>
        <v>-5.3045642398893955</v>
      </c>
      <c r="H101" s="41">
        <f>AVERAGE(Sec_inc_GDP!L104:P104)</f>
        <v>27.828972286549451</v>
      </c>
      <c r="J101" s="41" t="str">
        <f>'CA-GDP'!Q104</f>
        <v/>
      </c>
      <c r="K101" s="41" t="str">
        <f>GoodsGDP!Q104</f>
        <v/>
      </c>
      <c r="L101" s="41" t="str">
        <f>Serv_GDP!Q104</f>
        <v/>
      </c>
      <c r="M101" s="41" t="str">
        <f>'Travel balance'!AA104</f>
        <v/>
      </c>
      <c r="N101" s="41" t="str">
        <f>'TT balance'!AA104</f>
        <v/>
      </c>
      <c r="O101" s="41" t="str">
        <f>Pr_inc_GDP!Q104</f>
        <v/>
      </c>
      <c r="P101" s="41" t="str">
        <f>Sec_inc_GDP!Q104</f>
        <v/>
      </c>
      <c r="R101" s="41" t="str">
        <f t="shared" si="7"/>
        <v/>
      </c>
      <c r="S101" s="41" t="str">
        <f t="shared" si="8"/>
        <v/>
      </c>
      <c r="T101" s="41" t="str">
        <f t="shared" si="9"/>
        <v/>
      </c>
      <c r="U101" s="41" t="str">
        <f t="shared" si="10"/>
        <v/>
      </c>
      <c r="V101" s="41" t="str">
        <f t="shared" si="10"/>
        <v/>
      </c>
      <c r="W101" s="41" t="str">
        <f t="shared" si="11"/>
        <v/>
      </c>
      <c r="X101" s="41" t="str">
        <f t="shared" si="12"/>
        <v/>
      </c>
    </row>
    <row r="102" spans="1:24" x14ac:dyDescent="0.25">
      <c r="A102" t="str">
        <f>'CA-GDP'!A105</f>
        <v>Lao People's Dem. Rep.</v>
      </c>
      <c r="B102" s="41">
        <f>AVERAGE('CA-GDP'!L105:P105)</f>
        <v>-9.2021606398959346</v>
      </c>
      <c r="C102" s="41">
        <f>AVERAGE(GoodsGDP!L105:P105)</f>
        <v>-6.6604676899853033</v>
      </c>
      <c r="D102" s="41">
        <f>AVERAGE(Serv_GDP!L105:P105)</f>
        <v>-1.3184911305692857</v>
      </c>
      <c r="E102" s="41">
        <f>AVERAGE('Travel balance'!V105:Z105)</f>
        <v>-1.2280816616096177</v>
      </c>
      <c r="F102" s="41">
        <f>AVERAGE('TT balance'!V105:Z105)</f>
        <v>-1.1851690744249697</v>
      </c>
      <c r="G102" s="41">
        <f>AVERAGE(Pr_inc_GDP!L105:P105)</f>
        <v>-2.878954222805493</v>
      </c>
      <c r="H102" s="41">
        <f>AVERAGE(Sec_inc_GDP!L105:P105)</f>
        <v>1.655752403464146</v>
      </c>
      <c r="J102" s="41" t="str">
        <f>'CA-GDP'!Q105</f>
        <v/>
      </c>
      <c r="K102" s="41" t="str">
        <f>GoodsGDP!Q105</f>
        <v/>
      </c>
      <c r="L102" s="41" t="str">
        <f>Serv_GDP!Q105</f>
        <v/>
      </c>
      <c r="M102" s="41" t="str">
        <f>'Travel balance'!AA105</f>
        <v/>
      </c>
      <c r="N102" s="41" t="str">
        <f>'TT balance'!AA105</f>
        <v/>
      </c>
      <c r="O102" s="41" t="str">
        <f>Pr_inc_GDP!Q105</f>
        <v/>
      </c>
      <c r="P102" s="41" t="str">
        <f>Sec_inc_GDP!Q105</f>
        <v/>
      </c>
      <c r="R102" s="41" t="str">
        <f t="shared" si="7"/>
        <v/>
      </c>
      <c r="S102" s="41" t="str">
        <f t="shared" si="8"/>
        <v/>
      </c>
      <c r="T102" s="41" t="str">
        <f t="shared" si="9"/>
        <v/>
      </c>
      <c r="U102" s="41" t="str">
        <f t="shared" si="10"/>
        <v/>
      </c>
      <c r="V102" s="41" t="str">
        <f t="shared" si="10"/>
        <v/>
      </c>
      <c r="W102" s="41" t="str">
        <f t="shared" si="11"/>
        <v/>
      </c>
      <c r="X102" s="41" t="str">
        <f t="shared" si="12"/>
        <v/>
      </c>
    </row>
    <row r="103" spans="1:24" x14ac:dyDescent="0.25">
      <c r="A103" t="str">
        <f>'CA-GDP'!A106</f>
        <v>Latvia</v>
      </c>
      <c r="B103" s="41">
        <f>AVERAGE('CA-GDP'!L106:P106)</f>
        <v>0.26376577520790001</v>
      </c>
      <c r="C103" s="41">
        <f>AVERAGE(GoodsGDP!L106:P106)</f>
        <v>-8.934530559183484</v>
      </c>
      <c r="D103" s="41">
        <f>AVERAGE(Serv_GDP!L106:P106)</f>
        <v>8.2028161416273271</v>
      </c>
      <c r="E103" s="41">
        <f>AVERAGE('Travel balance'!V106:Z106)</f>
        <v>0.81251042725343381</v>
      </c>
      <c r="F103" s="41">
        <f>AVERAGE('TT balance'!V106:Z106)</f>
        <v>5.1611065086110957</v>
      </c>
      <c r="G103" s="41">
        <f>AVERAGE(Pr_inc_GDP!L106:P106)</f>
        <v>-0.79022603185405793</v>
      </c>
      <c r="H103" s="41">
        <f>AVERAGE(Sec_inc_GDP!L106:P106)</f>
        <v>1.7861202839132804</v>
      </c>
      <c r="J103" s="41">
        <f>'CA-GDP'!Q106</f>
        <v>2.9993093753292719</v>
      </c>
      <c r="K103" s="41">
        <f>GoodsGDP!Q106</f>
        <v>-5.0087246333584874</v>
      </c>
      <c r="L103" s="41">
        <f>Serv_GDP!Q106</f>
        <v>6.1738649423075511</v>
      </c>
      <c r="M103" s="41">
        <f>'Travel balance'!AA106</f>
        <v>0.4242754498574402</v>
      </c>
      <c r="N103" s="41">
        <f>'TT balance'!AA106</f>
        <v>2.7343450947594912</v>
      </c>
      <c r="O103" s="41">
        <f>Pr_inc_GDP!Q106</f>
        <v>0.18177696174364288</v>
      </c>
      <c r="P103" s="41">
        <f>Sec_inc_GDP!Q106</f>
        <v>1.6561569536848155</v>
      </c>
      <c r="R103" s="41">
        <f t="shared" si="7"/>
        <v>2.735543600121372</v>
      </c>
      <c r="S103" s="41">
        <f t="shared" si="8"/>
        <v>3.9258059258249967</v>
      </c>
      <c r="T103" s="41">
        <f t="shared" si="9"/>
        <v>-2.028951199319776</v>
      </c>
      <c r="U103" s="41">
        <f t="shared" si="10"/>
        <v>-0.38823497739599361</v>
      </c>
      <c r="V103" s="41">
        <f t="shared" si="10"/>
        <v>-2.4267614138516045</v>
      </c>
      <c r="W103" s="41">
        <f t="shared" si="11"/>
        <v>0.97200299359770082</v>
      </c>
      <c r="X103" s="41">
        <f t="shared" si="12"/>
        <v>-0.12996333022846485</v>
      </c>
    </row>
    <row r="104" spans="1:24" x14ac:dyDescent="0.25">
      <c r="A104" t="str">
        <f>'CA-GDP'!A107</f>
        <v>Lebanon</v>
      </c>
      <c r="B104" s="41">
        <f>AVERAGE('CA-GDP'!L107:P107)</f>
        <v>-21.331866342511915</v>
      </c>
      <c r="C104" s="41">
        <f>AVERAGE(GoodsGDP!L107:P107)</f>
        <v>-26.922536297719574</v>
      </c>
      <c r="D104" s="41">
        <f>AVERAGE(Serv_GDP!L107:P107)</f>
        <v>2.710407395515666</v>
      </c>
      <c r="E104" s="41">
        <f>AVERAGE('Travel balance'!V107:Z107)</f>
        <v>3.9049760886006637</v>
      </c>
      <c r="F104" s="41">
        <f>AVERAGE('TT balance'!V107:Z107)</f>
        <v>2.1321082736093522</v>
      </c>
      <c r="G104" s="41">
        <f>AVERAGE(Pr_inc_GDP!L107:P107)</f>
        <v>-1.4893742888702639</v>
      </c>
      <c r="H104" s="41">
        <f>AVERAGE(Sec_inc_GDP!L107:P107)</f>
        <v>4.3696368472570049</v>
      </c>
      <c r="J104" s="41" t="str">
        <f>'CA-GDP'!Q107</f>
        <v/>
      </c>
      <c r="K104" s="41" t="str">
        <f>GoodsGDP!Q107</f>
        <v/>
      </c>
      <c r="L104" s="41" t="str">
        <f>Serv_GDP!Q107</f>
        <v/>
      </c>
      <c r="M104" s="41" t="str">
        <f>'Travel balance'!AA107</f>
        <v/>
      </c>
      <c r="N104" s="41" t="str">
        <f>'TT balance'!AA107</f>
        <v/>
      </c>
      <c r="O104" s="41" t="str">
        <f>Pr_inc_GDP!Q107</f>
        <v/>
      </c>
      <c r="P104" s="41" t="str">
        <f>Sec_inc_GDP!Q107</f>
        <v/>
      </c>
      <c r="R104" s="41" t="str">
        <f t="shared" si="7"/>
        <v/>
      </c>
      <c r="S104" s="41" t="str">
        <f t="shared" si="8"/>
        <v/>
      </c>
      <c r="T104" s="41" t="str">
        <f t="shared" si="9"/>
        <v/>
      </c>
      <c r="U104" s="41" t="str">
        <f t="shared" si="10"/>
        <v/>
      </c>
      <c r="V104" s="41" t="str">
        <f t="shared" si="10"/>
        <v/>
      </c>
      <c r="W104" s="41" t="str">
        <f t="shared" si="11"/>
        <v/>
      </c>
      <c r="X104" s="41" t="str">
        <f t="shared" si="12"/>
        <v/>
      </c>
    </row>
    <row r="105" spans="1:24" x14ac:dyDescent="0.25">
      <c r="A105" t="str">
        <f>'CA-GDP'!A108</f>
        <v>Lesotho, Kingdom of</v>
      </c>
      <c r="B105" s="41">
        <f>AVERAGE('CA-GDP'!L108:P108)</f>
        <v>-4.8745398445580248</v>
      </c>
      <c r="C105" s="41">
        <f>AVERAGE(GoodsGDP!L108:P108)</f>
        <v>-33.044108202973455</v>
      </c>
      <c r="D105" s="41">
        <f>AVERAGE(Serv_GDP!L108:P108)</f>
        <v>-16.091296927651491</v>
      </c>
      <c r="E105" s="41">
        <f>AVERAGE('Travel balance'!V108:Z108)</f>
        <v>-10.249162172545558</v>
      </c>
      <c r="F105" s="41">
        <f>AVERAGE('TT balance'!V108:Z108)</f>
        <v>-12.698617284611</v>
      </c>
      <c r="G105" s="41">
        <f>AVERAGE(Pr_inc_GDP!L108:P108)</f>
        <v>18.382712710044139</v>
      </c>
      <c r="H105" s="41">
        <f>AVERAGE(Sec_inc_GDP!L108:P108)</f>
        <v>25.878152576022778</v>
      </c>
      <c r="J105" s="41">
        <f>'CA-GDP'!Q108</f>
        <v>-2.5095143643077629</v>
      </c>
      <c r="K105" s="41">
        <f>GoodsGDP!Q108</f>
        <v>-34.467970141100878</v>
      </c>
      <c r="L105" s="41">
        <f>Serv_GDP!Q108</f>
        <v>-16.783634770332672</v>
      </c>
      <c r="M105" s="41">
        <f>'Travel balance'!AA108</f>
        <v>-11.382154678292817</v>
      </c>
      <c r="N105" s="41">
        <f>'TT balance'!AA108</f>
        <v>-13.650363078242188</v>
      </c>
      <c r="O105" s="41">
        <f>Pr_inc_GDP!Q108</f>
        <v>17.765084136092923</v>
      </c>
      <c r="P105" s="41">
        <f>Sec_inc_GDP!Q108</f>
        <v>30.977006411032892</v>
      </c>
      <c r="R105" s="41">
        <f t="shared" si="7"/>
        <v>2.3650254802502619</v>
      </c>
      <c r="S105" s="41">
        <f t="shared" si="8"/>
        <v>-1.4238619381274233</v>
      </c>
      <c r="T105" s="41">
        <f t="shared" si="9"/>
        <v>-0.69233784268118015</v>
      </c>
      <c r="U105" s="41">
        <f t="shared" si="10"/>
        <v>-1.132992505747259</v>
      </c>
      <c r="V105" s="41">
        <f t="shared" si="10"/>
        <v>-0.95174579363118816</v>
      </c>
      <c r="W105" s="41">
        <f t="shared" si="11"/>
        <v>-0.61762857395121529</v>
      </c>
      <c r="X105" s="41">
        <f t="shared" si="12"/>
        <v>5.0988538350101145</v>
      </c>
    </row>
    <row r="106" spans="1:24" x14ac:dyDescent="0.25">
      <c r="A106" t="str">
        <f>'CA-GDP'!A109</f>
        <v>Liberia</v>
      </c>
      <c r="B106" s="41">
        <f>AVERAGE('CA-GDP'!L109:P109)</f>
        <v>-12.373481345806667</v>
      </c>
      <c r="C106" s="41">
        <f>AVERAGE(GoodsGDP!L109:P109)</f>
        <v>-23.413557898330303</v>
      </c>
      <c r="D106" s="41">
        <f>AVERAGE(Serv_GDP!L109:P109)</f>
        <v>-5.6306045994990308</v>
      </c>
      <c r="E106" s="41"/>
      <c r="F106" s="41"/>
      <c r="G106" s="41">
        <f>AVERAGE(Pr_inc_GDP!L109:P109)</f>
        <v>-3.0155991380270901</v>
      </c>
      <c r="H106" s="41">
        <f>AVERAGE(Sec_inc_GDP!L109:P109)</f>
        <v>19.686280290049773</v>
      </c>
      <c r="J106" s="41" t="str">
        <f>'CA-GDP'!Q109</f>
        <v/>
      </c>
      <c r="K106" s="41" t="str">
        <f>GoodsGDP!Q109</f>
        <v/>
      </c>
      <c r="L106" s="41" t="str">
        <f>Serv_GDP!Q109</f>
        <v/>
      </c>
      <c r="M106" s="41" t="str">
        <f>'Travel balance'!AA109</f>
        <v/>
      </c>
      <c r="N106" s="41" t="str">
        <f>'TT balance'!AA109</f>
        <v/>
      </c>
      <c r="O106" s="41" t="str">
        <f>Pr_inc_GDP!Q109</f>
        <v/>
      </c>
      <c r="P106" s="41" t="str">
        <f>Sec_inc_GDP!Q109</f>
        <v/>
      </c>
      <c r="R106" s="41" t="str">
        <f t="shared" si="7"/>
        <v/>
      </c>
      <c r="S106" s="41" t="str">
        <f t="shared" si="8"/>
        <v/>
      </c>
      <c r="T106" s="41" t="str">
        <f t="shared" si="9"/>
        <v/>
      </c>
      <c r="U106" s="41" t="str">
        <f t="shared" si="10"/>
        <v/>
      </c>
      <c r="V106" s="41" t="str">
        <f t="shared" si="10"/>
        <v/>
      </c>
      <c r="W106" s="41" t="str">
        <f t="shared" si="11"/>
        <v/>
      </c>
      <c r="X106" s="41" t="str">
        <f t="shared" si="12"/>
        <v/>
      </c>
    </row>
    <row r="107" spans="1:24" x14ac:dyDescent="0.25">
      <c r="A107" t="str">
        <f>'CA-GDP'!A110</f>
        <v>Libya</v>
      </c>
      <c r="B107" s="41">
        <f>AVERAGE('CA-GDP'!L110:P110)</f>
        <v>-9.441652602284119</v>
      </c>
      <c r="C107" s="41">
        <f>AVERAGE(GoodsGDP!L110:P110)</f>
        <v>5.9088189129630981</v>
      </c>
      <c r="D107" s="41">
        <f>AVERAGE(Serv_GDP!L110:P110)</f>
        <v>-16.488512540109603</v>
      </c>
      <c r="E107" s="41">
        <f>AVERAGE('Travel balance'!V110:Z110)</f>
        <v>-5.2572220881004208</v>
      </c>
      <c r="F107" s="41">
        <f>AVERAGE('TT balance'!V110:Z110)</f>
        <v>-10.326227479682304</v>
      </c>
      <c r="G107" s="41">
        <f>AVERAGE(Pr_inc_GDP!L110:P110)</f>
        <v>4.4222136901608255</v>
      </c>
      <c r="H107" s="41">
        <f>AVERAGE(Sec_inc_GDP!L110:P110)</f>
        <v>-3.2841726652984358</v>
      </c>
      <c r="J107" s="41" t="str">
        <f>'CA-GDP'!Q110</f>
        <v/>
      </c>
      <c r="K107" s="41" t="str">
        <f>GoodsGDP!Q110</f>
        <v/>
      </c>
      <c r="L107" s="41" t="str">
        <f>Serv_GDP!Q110</f>
        <v/>
      </c>
      <c r="M107" s="41" t="str">
        <f>'Travel balance'!AA110</f>
        <v/>
      </c>
      <c r="N107" s="41" t="str">
        <f>'TT balance'!AA110</f>
        <v/>
      </c>
      <c r="O107" s="41" t="str">
        <f>Pr_inc_GDP!Q110</f>
        <v/>
      </c>
      <c r="P107" s="41" t="str">
        <f>Sec_inc_GDP!Q110</f>
        <v/>
      </c>
      <c r="R107" s="41" t="str">
        <f t="shared" si="7"/>
        <v/>
      </c>
      <c r="S107" s="41" t="str">
        <f t="shared" si="8"/>
        <v/>
      </c>
      <c r="T107" s="41" t="str">
        <f t="shared" si="9"/>
        <v/>
      </c>
      <c r="U107" s="41" t="str">
        <f t="shared" si="10"/>
        <v/>
      </c>
      <c r="V107" s="41" t="str">
        <f t="shared" si="10"/>
        <v/>
      </c>
      <c r="W107" s="41" t="str">
        <f t="shared" si="11"/>
        <v/>
      </c>
      <c r="X107" s="41" t="str">
        <f t="shared" si="12"/>
        <v/>
      </c>
    </row>
    <row r="108" spans="1:24" x14ac:dyDescent="0.25">
      <c r="A108" t="str">
        <f>'CA-GDP'!A111</f>
        <v>Lithuania</v>
      </c>
      <c r="B108" s="41">
        <f>AVERAGE('CA-GDP'!L111:P111)</f>
        <v>0.13156694275384667</v>
      </c>
      <c r="C108" s="41">
        <f>AVERAGE(GoodsGDP!L111:P111)</f>
        <v>-5.2728957570644441</v>
      </c>
      <c r="D108" s="41">
        <f>AVERAGE(Serv_GDP!L111:P111)</f>
        <v>7.0896729091638075</v>
      </c>
      <c r="E108" s="41">
        <f>AVERAGE('Travel balance'!V111:Z111)</f>
        <v>0.35482719666057172</v>
      </c>
      <c r="F108" s="41">
        <f>AVERAGE('TT balance'!V111:Z111)</f>
        <v>5.4756585962342488</v>
      </c>
      <c r="G108" s="41">
        <f>AVERAGE(Pr_inc_GDP!L111:P111)</f>
        <v>-3.471618862584223</v>
      </c>
      <c r="H108" s="41">
        <f>AVERAGE(Sec_inc_GDP!L111:P111)</f>
        <v>1.7864086532387051</v>
      </c>
      <c r="J108" s="41">
        <f>'CA-GDP'!Q111</f>
        <v>8.4396643329392145</v>
      </c>
      <c r="K108" s="41">
        <f>GoodsGDP!Q111</f>
        <v>-0.5464287596160009</v>
      </c>
      <c r="L108" s="41">
        <f>Serv_GDP!Q111</f>
        <v>10.276904707389384</v>
      </c>
      <c r="M108" s="41">
        <f>'Travel balance'!AA111</f>
        <v>5.7160879410450324E-2</v>
      </c>
      <c r="N108" s="41">
        <f>'TT balance'!AA111</f>
        <v>7.6057770974040109</v>
      </c>
      <c r="O108" s="41">
        <f>Pr_inc_GDP!Q111</f>
        <v>-2.3985316886398604</v>
      </c>
      <c r="P108" s="41">
        <f>Sec_inc_GDP!Q111</f>
        <v>1.1077200738056938</v>
      </c>
      <c r="R108" s="41">
        <f t="shared" si="7"/>
        <v>8.3080973901853685</v>
      </c>
      <c r="S108" s="41">
        <f t="shared" si="8"/>
        <v>4.7264669974484432</v>
      </c>
      <c r="T108" s="41">
        <f t="shared" si="9"/>
        <v>3.1872317982255769</v>
      </c>
      <c r="U108" s="41">
        <f t="shared" si="10"/>
        <v>-0.29766631725012138</v>
      </c>
      <c r="V108" s="41">
        <f t="shared" si="10"/>
        <v>2.1301185011697621</v>
      </c>
      <c r="W108" s="41">
        <f t="shared" si="11"/>
        <v>1.0730871739443626</v>
      </c>
      <c r="X108" s="41">
        <f t="shared" si="12"/>
        <v>-0.67868857943301131</v>
      </c>
    </row>
    <row r="109" spans="1:24" x14ac:dyDescent="0.25">
      <c r="A109" t="str">
        <f>'CA-GDP'!A112</f>
        <v>Luxembourg</v>
      </c>
      <c r="B109" s="41">
        <f>AVERAGE('CA-GDP'!L112:P112)</f>
        <v>4.8450816513909309</v>
      </c>
      <c r="C109" s="41">
        <f>AVERAGE(GoodsGDP!L112:P112)</f>
        <v>-2.8666671022257582</v>
      </c>
      <c r="D109" s="41">
        <f>AVERAGE(Serv_GDP!L112:P112)</f>
        <v>39.588868445807258</v>
      </c>
      <c r="E109" s="41">
        <f>AVERAGE('Travel balance'!V112:Z112)</f>
        <v>2.4199357237029933</v>
      </c>
      <c r="F109" s="41">
        <f>AVERAGE('TT balance'!V112:Z112)</f>
        <v>4.3915450212867295</v>
      </c>
      <c r="G109" s="41">
        <f>AVERAGE(Pr_inc_GDP!L112:P112)</f>
        <v>-32.044520955811898</v>
      </c>
      <c r="H109" s="41">
        <f>AVERAGE(Sec_inc_GDP!L112:P112)</f>
        <v>0.16740126362132929</v>
      </c>
      <c r="J109" s="41">
        <f>'CA-GDP'!Q112</f>
        <v>4.0968086722503152</v>
      </c>
      <c r="K109" s="41">
        <f>GoodsGDP!Q112</f>
        <v>3.7953892223847174</v>
      </c>
      <c r="L109" s="41">
        <f>Serv_GDP!Q112</f>
        <v>33.066334156909413</v>
      </c>
      <c r="M109" s="41">
        <f>'Travel balance'!AA112</f>
        <v>2.7549739324965015</v>
      </c>
      <c r="N109" s="41">
        <f>'TT balance'!AA112</f>
        <v>2.9858918792067017</v>
      </c>
      <c r="O109" s="41">
        <f>Pr_inc_GDP!Q112</f>
        <v>-31.249424185045374</v>
      </c>
      <c r="P109" s="41">
        <f>Sec_inc_GDP!Q112</f>
        <v>-1.5154905219984407</v>
      </c>
      <c r="R109" s="41">
        <f t="shared" si="7"/>
        <v>-0.74827297914061575</v>
      </c>
      <c r="S109" s="41">
        <f t="shared" si="8"/>
        <v>6.6620563246104751</v>
      </c>
      <c r="T109" s="41">
        <f t="shared" si="9"/>
        <v>-6.5225342888978446</v>
      </c>
      <c r="U109" s="41">
        <f t="shared" si="10"/>
        <v>0.33503820879350821</v>
      </c>
      <c r="V109" s="41">
        <f t="shared" si="10"/>
        <v>-1.4056531420800278</v>
      </c>
      <c r="W109" s="41">
        <f t="shared" si="11"/>
        <v>0.79509677076652352</v>
      </c>
      <c r="X109" s="41">
        <f t="shared" si="12"/>
        <v>-1.68289178561977</v>
      </c>
    </row>
    <row r="110" spans="1:24" x14ac:dyDescent="0.25">
      <c r="A110" t="str">
        <f>'CA-GDP'!A113</f>
        <v>Madagascar, Rep. of</v>
      </c>
      <c r="B110" s="41">
        <f>AVERAGE('CA-GDP'!L113:P113)</f>
        <v>-0.73692546671088277</v>
      </c>
      <c r="C110" s="41">
        <f>AVERAGE(GoodsGDP!L113:P113)</f>
        <v>-3.5309888439394861</v>
      </c>
      <c r="D110" s="41">
        <f>AVERAGE(Serv_GDP!L113:P113)</f>
        <v>0.65710888509219445</v>
      </c>
      <c r="E110" s="41">
        <f>AVERAGE('Travel balance'!V113:Z113)</f>
        <v>4.1659770520194801</v>
      </c>
      <c r="F110" s="41">
        <f>AVERAGE('TT balance'!V113:Z113)</f>
        <v>2.2721336710261126</v>
      </c>
      <c r="G110" s="41">
        <f>AVERAGE(Pr_inc_GDP!L113:P113)</f>
        <v>-3.5532505466661184</v>
      </c>
      <c r="H110" s="41">
        <f>AVERAGE(Sec_inc_GDP!L113:P113)</f>
        <v>5.6902050388025263</v>
      </c>
      <c r="J110" s="41" t="str">
        <f>'CA-GDP'!Q113</f>
        <v/>
      </c>
      <c r="K110" s="41" t="str">
        <f>GoodsGDP!Q113</f>
        <v/>
      </c>
      <c r="L110" s="41" t="str">
        <f>Serv_GDP!Q113</f>
        <v/>
      </c>
      <c r="M110" s="41" t="str">
        <f>'Travel balance'!AA113</f>
        <v/>
      </c>
      <c r="N110" s="41" t="str">
        <f>'TT balance'!AA113</f>
        <v/>
      </c>
      <c r="O110" s="41" t="str">
        <f>Pr_inc_GDP!Q113</f>
        <v/>
      </c>
      <c r="P110" s="41" t="str">
        <f>Sec_inc_GDP!Q113</f>
        <v/>
      </c>
      <c r="R110" s="41" t="str">
        <f t="shared" si="7"/>
        <v/>
      </c>
      <c r="S110" s="41" t="str">
        <f t="shared" si="8"/>
        <v/>
      </c>
      <c r="T110" s="41" t="str">
        <f t="shared" si="9"/>
        <v/>
      </c>
      <c r="U110" s="41" t="str">
        <f t="shared" si="10"/>
        <v/>
      </c>
      <c r="V110" s="41" t="str">
        <f t="shared" si="10"/>
        <v/>
      </c>
      <c r="W110" s="41" t="str">
        <f t="shared" si="11"/>
        <v/>
      </c>
      <c r="X110" s="41" t="str">
        <f t="shared" si="12"/>
        <v/>
      </c>
    </row>
    <row r="111" spans="1:24" x14ac:dyDescent="0.25">
      <c r="A111" t="str">
        <f>'CA-GDP'!A114</f>
        <v>Malawi</v>
      </c>
      <c r="B111" s="41">
        <f>AVERAGE('CA-GDP'!L114:P114)</f>
        <v>-21.401241232524139</v>
      </c>
      <c r="C111" s="41">
        <f>AVERAGE(GoodsGDP!L114:P114)</f>
        <v>-22.009013566958306</v>
      </c>
      <c r="D111" s="41">
        <f>AVERAGE(Serv_GDP!L114:P114)</f>
        <v>-2.4300057925587928</v>
      </c>
      <c r="E111" s="41">
        <f>AVERAGE('Travel balance'!V114:Z114)</f>
        <v>-0.84557665657100889</v>
      </c>
      <c r="F111" s="41">
        <f>AVERAGE('TT balance'!V114:Z114)</f>
        <v>-1.6736674831148697</v>
      </c>
      <c r="G111" s="41">
        <f>AVERAGE(Pr_inc_GDP!L114:P114)</f>
        <v>-3.2126729353904251</v>
      </c>
      <c r="H111" s="41">
        <f>AVERAGE(Sec_inc_GDP!L114:P114)</f>
        <v>6.2504510623833633</v>
      </c>
      <c r="J111" s="41" t="str">
        <f>'CA-GDP'!Q114</f>
        <v/>
      </c>
      <c r="K111" s="41" t="str">
        <f>GoodsGDP!Q114</f>
        <v/>
      </c>
      <c r="L111" s="41" t="str">
        <f>Serv_GDP!Q114</f>
        <v/>
      </c>
      <c r="M111" s="41" t="str">
        <f>'Travel balance'!AA114</f>
        <v/>
      </c>
      <c r="N111" s="41" t="str">
        <f>'TT balance'!AA114</f>
        <v/>
      </c>
      <c r="O111" s="41" t="str">
        <f>Pr_inc_GDP!Q114</f>
        <v/>
      </c>
      <c r="P111" s="41" t="str">
        <f>Sec_inc_GDP!Q114</f>
        <v/>
      </c>
      <c r="R111" s="41" t="str">
        <f t="shared" si="7"/>
        <v/>
      </c>
      <c r="S111" s="41" t="str">
        <f t="shared" si="8"/>
        <v/>
      </c>
      <c r="T111" s="41" t="str">
        <f t="shared" si="9"/>
        <v/>
      </c>
      <c r="U111" s="41" t="str">
        <f t="shared" si="10"/>
        <v/>
      </c>
      <c r="V111" s="41" t="str">
        <f t="shared" si="10"/>
        <v/>
      </c>
      <c r="W111" s="41" t="str">
        <f t="shared" si="11"/>
        <v/>
      </c>
      <c r="X111" s="41" t="str">
        <f t="shared" si="12"/>
        <v/>
      </c>
    </row>
    <row r="112" spans="1:24" x14ac:dyDescent="0.25">
      <c r="A112" t="str">
        <f>'CA-GDP'!A115</f>
        <v>Malaysia</v>
      </c>
      <c r="B112" s="41">
        <f>AVERAGE('CA-GDP'!L115:P115)</f>
        <v>2.7587538424304894</v>
      </c>
      <c r="C112" s="41">
        <f>AVERAGE(GoodsGDP!L115:P115)</f>
        <v>8.4136569062869402</v>
      </c>
      <c r="D112" s="41">
        <f>AVERAGE(Serv_GDP!L115:P115)</f>
        <v>-1.3709461947910622</v>
      </c>
      <c r="E112" s="41">
        <f>AVERAGE('Travel balance'!V115:Z115)</f>
        <v>2.2660034256452426</v>
      </c>
      <c r="F112" s="41">
        <f>AVERAGE('TT balance'!V115:Z115)</f>
        <v>0.31520754634330445</v>
      </c>
      <c r="G112" s="41">
        <f>AVERAGE(Pr_inc_GDP!L115:P115)</f>
        <v>-2.8132448283009044</v>
      </c>
      <c r="H112" s="41">
        <f>AVERAGE(Sec_inc_GDP!L115:P115)</f>
        <v>-1.4707120407644845</v>
      </c>
      <c r="J112" s="41">
        <f>'CA-GDP'!Q115</f>
        <v>4.3892900734990743</v>
      </c>
      <c r="K112" s="41">
        <f>GoodsGDP!Q115</f>
        <v>9.816531750984387</v>
      </c>
      <c r="L112" s="41">
        <f>Serv_GDP!Q115</f>
        <v>-3.3769886247586149</v>
      </c>
      <c r="M112" s="41">
        <f>'Travel balance'!AA115</f>
        <v>-0.54398918306282529</v>
      </c>
      <c r="N112" s="41">
        <f>'TT balance'!AA115</f>
        <v>-2.4833514285769711</v>
      </c>
      <c r="O112" s="41">
        <f>Pr_inc_GDP!Q115</f>
        <v>-1.8509255167406988</v>
      </c>
      <c r="P112" s="41">
        <f>Sec_inc_GDP!Q115</f>
        <v>-0.1993275359859977</v>
      </c>
      <c r="R112" s="41">
        <f t="shared" si="7"/>
        <v>1.6305362310685849</v>
      </c>
      <c r="S112" s="41">
        <f t="shared" si="8"/>
        <v>1.4028748446974468</v>
      </c>
      <c r="T112" s="41">
        <f t="shared" si="9"/>
        <v>-2.006042429967553</v>
      </c>
      <c r="U112" s="41">
        <f t="shared" si="10"/>
        <v>-2.8099926087080678</v>
      </c>
      <c r="V112" s="41">
        <f t="shared" si="10"/>
        <v>-2.7985589749202755</v>
      </c>
      <c r="W112" s="41">
        <f t="shared" si="11"/>
        <v>0.96231931156020556</v>
      </c>
      <c r="X112" s="41">
        <f t="shared" si="12"/>
        <v>1.2713845047784869</v>
      </c>
    </row>
    <row r="113" spans="1:24" x14ac:dyDescent="0.25">
      <c r="A113" t="str">
        <f>'CA-GDP'!A116</f>
        <v>Maldives</v>
      </c>
      <c r="B113" s="41">
        <f>AVERAGE('CA-GDP'!L116:P116)</f>
        <v>-21.493577196823953</v>
      </c>
      <c r="C113" s="41">
        <f>AVERAGE(GoodsGDP!L116:P116)</f>
        <v>-42.19399709335697</v>
      </c>
      <c r="D113" s="41">
        <f>AVERAGE(Serv_GDP!L116:P116)</f>
        <v>39.83596690745906</v>
      </c>
      <c r="E113" s="41">
        <f>AVERAGE('Travel balance'!V116:Z116)</f>
        <v>51.875032977628074</v>
      </c>
      <c r="F113" s="41">
        <f>AVERAGE('TT balance'!V116:Z116)</f>
        <v>49.68512504150177</v>
      </c>
      <c r="G113" s="41">
        <f>AVERAGE(Pr_inc_GDP!L116:P116)</f>
        <v>-8.6698315154086831</v>
      </c>
      <c r="H113" s="41">
        <f>AVERAGE(Sec_inc_GDP!L116:P116)</f>
        <v>-10.465715495517349</v>
      </c>
      <c r="J113" s="41">
        <f>'CA-GDP'!Q116</f>
        <v>-29.787629107687039</v>
      </c>
      <c r="K113" s="41">
        <f>GoodsGDP!Q116</f>
        <v>-38.633276192617814</v>
      </c>
      <c r="L113" s="41">
        <f>Serv_GDP!Q116</f>
        <v>21.359442338628284</v>
      </c>
      <c r="M113" s="41">
        <f>'Travel balance'!AA116</f>
        <v>34.790150562062728</v>
      </c>
      <c r="N113" s="41">
        <f>'TT balance'!AA116</f>
        <v>31.397923148261565</v>
      </c>
      <c r="O113" s="41">
        <f>Pr_inc_GDP!Q116</f>
        <v>-7.5703552252489228</v>
      </c>
      <c r="P113" s="41">
        <f>Sec_inc_GDP!Q116</f>
        <v>-4.9434400284485882</v>
      </c>
      <c r="R113" s="41">
        <f t="shared" si="7"/>
        <v>-8.2940519108630859</v>
      </c>
      <c r="S113" s="41">
        <f t="shared" si="8"/>
        <v>3.560720900739156</v>
      </c>
      <c r="T113" s="41">
        <f t="shared" si="9"/>
        <v>-18.476524568830776</v>
      </c>
      <c r="U113" s="41">
        <f t="shared" si="10"/>
        <v>-17.084882415565346</v>
      </c>
      <c r="V113" s="41">
        <f t="shared" si="10"/>
        <v>-18.287201893240205</v>
      </c>
      <c r="W113" s="41">
        <f t="shared" si="11"/>
        <v>1.0994762901597603</v>
      </c>
      <c r="X113" s="41">
        <f t="shared" si="12"/>
        <v>5.522275467068761</v>
      </c>
    </row>
    <row r="114" spans="1:24" x14ac:dyDescent="0.25">
      <c r="A114" t="str">
        <f>'CA-GDP'!A117</f>
        <v>Mali</v>
      </c>
      <c r="B114" s="41">
        <f>AVERAGE('CA-GDP'!L117:P117)</f>
        <v>-6.3330501902967011</v>
      </c>
      <c r="C114" s="41">
        <f>AVERAGE(GoodsGDP!L117:P117)</f>
        <v>-3.6409099635444284</v>
      </c>
      <c r="D114" s="41">
        <f>AVERAGE(Serv_GDP!L117:P117)</f>
        <v>-10.807964672078516</v>
      </c>
      <c r="E114" s="41">
        <f>AVERAGE('Travel balance'!V117:Z117)</f>
        <v>0.29269344942932496</v>
      </c>
      <c r="F114" s="41">
        <f>AVERAGE('TT balance'!V117:Z117)</f>
        <v>-4.5339314630979963</v>
      </c>
      <c r="G114" s="41">
        <f>AVERAGE(Pr_inc_GDP!L117:P117)</f>
        <v>-2.7912544369982299</v>
      </c>
      <c r="H114" s="41">
        <f>AVERAGE(Sec_inc_GDP!L117:P117)</f>
        <v>10.90707888232447</v>
      </c>
      <c r="J114" s="41" t="str">
        <f>'CA-GDP'!Q117</f>
        <v/>
      </c>
      <c r="K114" s="41" t="str">
        <f>GoodsGDP!Q117</f>
        <v/>
      </c>
      <c r="L114" s="41" t="str">
        <f>Serv_GDP!Q117</f>
        <v/>
      </c>
      <c r="M114" s="41" t="str">
        <f>'Travel balance'!AA117</f>
        <v/>
      </c>
      <c r="N114" s="41" t="str">
        <f>'TT balance'!AA117</f>
        <v/>
      </c>
      <c r="O114" s="41" t="str">
        <f>Pr_inc_GDP!Q117</f>
        <v/>
      </c>
      <c r="P114" s="41" t="str">
        <f>Sec_inc_GDP!Q117</f>
        <v/>
      </c>
      <c r="R114" s="41" t="str">
        <f t="shared" si="7"/>
        <v/>
      </c>
      <c r="S114" s="41" t="str">
        <f t="shared" si="8"/>
        <v/>
      </c>
      <c r="T114" s="41" t="str">
        <f t="shared" si="9"/>
        <v/>
      </c>
      <c r="U114" s="41" t="str">
        <f t="shared" si="10"/>
        <v/>
      </c>
      <c r="V114" s="41" t="str">
        <f t="shared" si="10"/>
        <v/>
      </c>
      <c r="W114" s="41" t="str">
        <f t="shared" si="11"/>
        <v/>
      </c>
      <c r="X114" s="41" t="str">
        <f t="shared" si="12"/>
        <v/>
      </c>
    </row>
    <row r="115" spans="1:24" x14ac:dyDescent="0.25">
      <c r="A115" t="str">
        <f>'CA-GDP'!A118</f>
        <v>Malta</v>
      </c>
      <c r="B115" s="41">
        <f>AVERAGE('CA-GDP'!L118:P118)</f>
        <v>3.8084570651777341</v>
      </c>
      <c r="C115" s="41">
        <f>AVERAGE(GoodsGDP!L118:P118)</f>
        <v>-14.893776285252844</v>
      </c>
      <c r="D115" s="41">
        <f>AVERAGE(Serv_GDP!L118:P118)</f>
        <v>28.505232699004249</v>
      </c>
      <c r="E115" s="41">
        <f>AVERAGE('Travel balance'!V118:Z118)</f>
        <v>9.1249572158788101</v>
      </c>
      <c r="F115" s="41">
        <f>AVERAGE('TT balance'!V118:Z118)</f>
        <v>11.42882568431242</v>
      </c>
      <c r="G115" s="41">
        <f>AVERAGE(Pr_inc_GDP!L118:P118)</f>
        <v>-8.6244065865066943</v>
      </c>
      <c r="H115" s="41">
        <f>AVERAGE(Sec_inc_GDP!L118:P118)</f>
        <v>-1.1785927620669849</v>
      </c>
      <c r="J115" s="41">
        <f>'CA-GDP'!Q118</f>
        <v>-3.9554745769821849</v>
      </c>
      <c r="K115" s="41">
        <f>GoodsGDP!Q118</f>
        <v>-11.027358540044101</v>
      </c>
      <c r="L115" s="41">
        <f>Serv_GDP!Q118</f>
        <v>18.06519993063419</v>
      </c>
      <c r="M115" s="41">
        <f>'Travel balance'!AA118</f>
        <v>1.9938160459224119</v>
      </c>
      <c r="N115" s="41">
        <f>'TT balance'!AA118</f>
        <v>3.1701757031431792</v>
      </c>
      <c r="O115" s="41">
        <f>Pr_inc_GDP!Q118</f>
        <v>-9.8426629162535999</v>
      </c>
      <c r="P115" s="41">
        <f>Sec_inc_GDP!Q118</f>
        <v>-1.1506530513186846</v>
      </c>
      <c r="R115" s="41">
        <f t="shared" si="7"/>
        <v>-7.7639316421599194</v>
      </c>
      <c r="S115" s="41">
        <f t="shared" si="8"/>
        <v>3.8664177452087429</v>
      </c>
      <c r="T115" s="41">
        <f t="shared" si="9"/>
        <v>-10.44003276837006</v>
      </c>
      <c r="U115" s="41">
        <f t="shared" si="10"/>
        <v>-7.1311411699563987</v>
      </c>
      <c r="V115" s="41">
        <f t="shared" si="10"/>
        <v>-8.2586499811692402</v>
      </c>
      <c r="W115" s="41">
        <f t="shared" si="11"/>
        <v>-1.2182563297469056</v>
      </c>
      <c r="X115" s="41">
        <f t="shared" si="12"/>
        <v>2.7939710748300373E-2</v>
      </c>
    </row>
    <row r="116" spans="1:24" x14ac:dyDescent="0.25">
      <c r="A116" t="str">
        <f>'CA-GDP'!A119</f>
        <v>Marshall Islands, Rep. of the</v>
      </c>
      <c r="B116" s="41">
        <f>AVERAGE('CA-GDP'!L119:P119)</f>
        <v>4.5236194134792846</v>
      </c>
      <c r="C116" s="41">
        <f>AVERAGE(GoodsGDP!L119:P119)</f>
        <v>-26.993616112742224</v>
      </c>
      <c r="D116" s="41">
        <f>AVERAGE(Serv_GDP!L119:P119)</f>
        <v>-18.458393617317824</v>
      </c>
      <c r="E116" s="41">
        <f>AVERAGE('Travel balance'!V119:Z119)</f>
        <v>-6.1358408999546805</v>
      </c>
      <c r="F116" s="41">
        <f>AVERAGE('TT balance'!V119:Z119)</f>
        <v>-15.345207677334738</v>
      </c>
      <c r="G116" s="41">
        <f>AVERAGE(Pr_inc_GDP!L119:P119)</f>
        <v>26.346273736697238</v>
      </c>
      <c r="H116" s="41">
        <f>AVERAGE(Sec_inc_GDP!L119:P119)</f>
        <v>23.629355406842116</v>
      </c>
      <c r="J116" s="41" t="str">
        <f>'CA-GDP'!Q119</f>
        <v/>
      </c>
      <c r="K116" s="41" t="str">
        <f>GoodsGDP!Q119</f>
        <v/>
      </c>
      <c r="L116" s="41" t="str">
        <f>Serv_GDP!Q119</f>
        <v/>
      </c>
      <c r="M116" s="41" t="str">
        <f>'Travel balance'!AA119</f>
        <v/>
      </c>
      <c r="N116" s="41" t="str">
        <f>'TT balance'!AA119</f>
        <v/>
      </c>
      <c r="O116" s="41" t="str">
        <f>Pr_inc_GDP!Q119</f>
        <v/>
      </c>
      <c r="P116" s="41" t="str">
        <f>Sec_inc_GDP!Q119</f>
        <v/>
      </c>
      <c r="R116" s="41" t="str">
        <f t="shared" si="7"/>
        <v/>
      </c>
      <c r="S116" s="41" t="str">
        <f t="shared" si="8"/>
        <v/>
      </c>
      <c r="T116" s="41" t="str">
        <f t="shared" si="9"/>
        <v/>
      </c>
      <c r="U116" s="41" t="str">
        <f t="shared" si="10"/>
        <v/>
      </c>
      <c r="V116" s="41" t="str">
        <f t="shared" si="10"/>
        <v/>
      </c>
      <c r="W116" s="41" t="str">
        <f t="shared" si="11"/>
        <v/>
      </c>
      <c r="X116" s="41" t="str">
        <f t="shared" si="12"/>
        <v/>
      </c>
    </row>
    <row r="117" spans="1:24" x14ac:dyDescent="0.25">
      <c r="A117" t="str">
        <f>'CA-GDP'!A120</f>
        <v>Mauritania, Islamic Rep. of</v>
      </c>
      <c r="B117" s="41">
        <f>AVERAGE('CA-GDP'!L120:P120)</f>
        <v>-12.243626213789964</v>
      </c>
      <c r="C117" s="41">
        <f>AVERAGE(GoodsGDP!L120:P120)</f>
        <v>-7.9052882441038861</v>
      </c>
      <c r="D117" s="41">
        <f>AVERAGE(Serv_GDP!L120:P120)</f>
        <v>-6.9567535719075853</v>
      </c>
      <c r="E117" s="41">
        <f>AVERAGE('Travel balance'!V120:Z120)</f>
        <v>-0.17086746027928421</v>
      </c>
      <c r="F117" s="41">
        <f>AVERAGE('TT balance'!V120:Z120)</f>
        <v>-3.0526144928476961</v>
      </c>
      <c r="G117" s="41">
        <f>AVERAGE(Pr_inc_GDP!L120:P120)</f>
        <v>-0.84049644666859424</v>
      </c>
      <c r="H117" s="41">
        <f>AVERAGE(Sec_inc_GDP!L120:P120)</f>
        <v>3.4586172375693529</v>
      </c>
      <c r="J117" s="41" t="str">
        <f>'CA-GDP'!Q120</f>
        <v/>
      </c>
      <c r="K117" s="41" t="str">
        <f>GoodsGDP!Q120</f>
        <v/>
      </c>
      <c r="L117" s="41" t="str">
        <f>Serv_GDP!Q120</f>
        <v/>
      </c>
      <c r="M117" s="41" t="str">
        <f>'Travel balance'!AA120</f>
        <v/>
      </c>
      <c r="N117" s="41" t="str">
        <f>'TT balance'!AA120</f>
        <v/>
      </c>
      <c r="O117" s="41" t="str">
        <f>Pr_inc_GDP!Q120</f>
        <v/>
      </c>
      <c r="P117" s="41" t="str">
        <f>Sec_inc_GDP!Q120</f>
        <v/>
      </c>
      <c r="R117" s="41" t="str">
        <f t="shared" si="7"/>
        <v/>
      </c>
      <c r="S117" s="41" t="str">
        <f t="shared" si="8"/>
        <v/>
      </c>
      <c r="T117" s="41" t="str">
        <f t="shared" si="9"/>
        <v/>
      </c>
      <c r="U117" s="41" t="str">
        <f t="shared" si="10"/>
        <v/>
      </c>
      <c r="V117" s="41" t="str">
        <f t="shared" si="10"/>
        <v/>
      </c>
      <c r="W117" s="41" t="str">
        <f t="shared" si="11"/>
        <v/>
      </c>
      <c r="X117" s="41" t="str">
        <f t="shared" si="12"/>
        <v/>
      </c>
    </row>
    <row r="118" spans="1:24" x14ac:dyDescent="0.25">
      <c r="A118" t="str">
        <f>'CA-GDP'!A121</f>
        <v>Mauritius</v>
      </c>
      <c r="B118" s="41">
        <f>AVERAGE('CA-GDP'!L121:P121)</f>
        <v>-4.3000824418794661</v>
      </c>
      <c r="C118" s="41">
        <f>AVERAGE(GoodsGDP!L121:P121)</f>
        <v>-19.124956458353545</v>
      </c>
      <c r="D118" s="41">
        <f>AVERAGE(Serv_GDP!L121:P121)</f>
        <v>6.4639821859236548</v>
      </c>
      <c r="E118" s="41">
        <f>AVERAGE('Travel balance'!V121:Z121)</f>
        <v>8.1909745719014406</v>
      </c>
      <c r="F118" s="41">
        <f>AVERAGE('TT balance'!V121:Z121)</f>
        <v>6.5558577140324417</v>
      </c>
      <c r="G118" s="41">
        <f>AVERAGE(Pr_inc_GDP!L121:P121)</f>
        <v>10.982428183443457</v>
      </c>
      <c r="H118" s="41">
        <f>AVERAGE(Sec_inc_GDP!L121:P121)</f>
        <v>-2.6215363528930338</v>
      </c>
      <c r="J118" s="41">
        <f>'CA-GDP'!Q121</f>
        <v>-12.132088498904054</v>
      </c>
      <c r="K118" s="41">
        <f>GoodsGDP!Q121</f>
        <v>-18.695905202943464</v>
      </c>
      <c r="L118" s="41">
        <f>Serv_GDP!Q121</f>
        <v>-0.19625437277638907</v>
      </c>
      <c r="M118" s="41">
        <f>'Travel balance'!AA121</f>
        <v>2.1880132401240378</v>
      </c>
      <c r="N118" s="41">
        <f>'TT balance'!AA121</f>
        <v>4.9509625859498252E-2</v>
      </c>
      <c r="O118" s="41">
        <f>Pr_inc_GDP!Q121</f>
        <v>9.5972848614308255</v>
      </c>
      <c r="P118" s="41">
        <f>Sec_inc_GDP!Q121</f>
        <v>-2.8372137846150243</v>
      </c>
      <c r="R118" s="41">
        <f t="shared" si="7"/>
        <v>-7.8320060570245875</v>
      </c>
      <c r="S118" s="41">
        <f t="shared" si="8"/>
        <v>0.42905125541008005</v>
      </c>
      <c r="T118" s="41">
        <f t="shared" si="9"/>
        <v>-6.6602365587000438</v>
      </c>
      <c r="U118" s="41">
        <f t="shared" si="10"/>
        <v>-6.0029613317774029</v>
      </c>
      <c r="V118" s="41">
        <f t="shared" si="10"/>
        <v>-6.5063480881729436</v>
      </c>
      <c r="W118" s="41">
        <f t="shared" si="11"/>
        <v>-1.385143322012631</v>
      </c>
      <c r="X118" s="41">
        <f t="shared" si="12"/>
        <v>-0.2156774317219905</v>
      </c>
    </row>
    <row r="119" spans="1:24" x14ac:dyDescent="0.25">
      <c r="A119" t="str">
        <f>'CA-GDP'!A122</f>
        <v>Mexico</v>
      </c>
      <c r="B119" s="41">
        <f>AVERAGE('CA-GDP'!L122:P122)</f>
        <v>-1.8157027483302119</v>
      </c>
      <c r="C119" s="41">
        <f>AVERAGE(GoodsGDP!L122:P122)</f>
        <v>-0.82415535841977561</v>
      </c>
      <c r="D119" s="41">
        <f>AVERAGE(Serv_GDP!L122:P122)</f>
        <v>-0.81490521434573804</v>
      </c>
      <c r="E119" s="41">
        <f>AVERAGE('Travel balance'!V122:Z122)</f>
        <v>0.90120286017044648</v>
      </c>
      <c r="F119" s="41">
        <f>AVERAGE('TT balance'!V122:Z122)</f>
        <v>-0.13440690809219891</v>
      </c>
      <c r="G119" s="41">
        <f>AVERAGE(Pr_inc_GDP!L122:P122)</f>
        <v>-2.713404095327733</v>
      </c>
      <c r="H119" s="41">
        <f>AVERAGE(Sec_inc_GDP!L122:P122)</f>
        <v>2.5367619197630349</v>
      </c>
      <c r="J119" s="41">
        <f>'CA-GDP'!Q122</f>
        <v>2.469016645108534</v>
      </c>
      <c r="K119" s="41">
        <f>GoodsGDP!Q122</f>
        <v>3.2007289072256908</v>
      </c>
      <c r="L119" s="41">
        <f>Serv_GDP!Q122</f>
        <v>-0.94510405590246804</v>
      </c>
      <c r="M119" s="41">
        <f>'Travel balance'!AA122</f>
        <v>0.69173139765462366</v>
      </c>
      <c r="N119" s="41">
        <f>'TT balance'!AA122</f>
        <v>-0.12640473897933391</v>
      </c>
      <c r="O119" s="41">
        <f>Pr_inc_GDP!Q122</f>
        <v>-3.5096353025572404</v>
      </c>
      <c r="P119" s="41">
        <f>Sec_inc_GDP!Q122</f>
        <v>3.7230270963425509</v>
      </c>
      <c r="R119" s="41">
        <f t="shared" si="7"/>
        <v>4.2847193934387455</v>
      </c>
      <c r="S119" s="41">
        <f t="shared" si="8"/>
        <v>4.0248842656454666</v>
      </c>
      <c r="T119" s="41">
        <f t="shared" si="9"/>
        <v>-0.13019884155673001</v>
      </c>
      <c r="U119" s="41">
        <f t="shared" si="10"/>
        <v>-0.20947146251582283</v>
      </c>
      <c r="V119" s="41">
        <f t="shared" si="10"/>
        <v>8.0021691128649985E-3</v>
      </c>
      <c r="W119" s="41">
        <f t="shared" si="11"/>
        <v>-0.79623120722950746</v>
      </c>
      <c r="X119" s="41">
        <f t="shared" si="12"/>
        <v>1.186265176579516</v>
      </c>
    </row>
    <row r="120" spans="1:24" x14ac:dyDescent="0.25">
      <c r="A120" t="str">
        <f>'CA-GDP'!A123</f>
        <v>Micronesia, Federated States of</v>
      </c>
      <c r="B120" s="41"/>
      <c r="C120" s="41"/>
      <c r="D120" s="41"/>
      <c r="E120" s="41"/>
      <c r="F120" s="41"/>
      <c r="G120" s="41"/>
      <c r="H120" s="41"/>
      <c r="J120" s="41" t="str">
        <f>'CA-GDP'!Q123</f>
        <v/>
      </c>
      <c r="K120" s="41" t="str">
        <f>GoodsGDP!Q123</f>
        <v/>
      </c>
      <c r="L120" s="41" t="str">
        <f>Serv_GDP!Q123</f>
        <v/>
      </c>
      <c r="M120" s="41" t="str">
        <f>'Travel balance'!AA123</f>
        <v/>
      </c>
      <c r="N120" s="41" t="str">
        <f>'TT balance'!AA123</f>
        <v/>
      </c>
      <c r="O120" s="41" t="str">
        <f>Pr_inc_GDP!Q123</f>
        <v/>
      </c>
      <c r="P120" s="41" t="str">
        <f>Sec_inc_GDP!Q123</f>
        <v/>
      </c>
      <c r="R120" s="41" t="str">
        <f t="shared" si="7"/>
        <v/>
      </c>
      <c r="S120" s="41" t="str">
        <f t="shared" si="8"/>
        <v/>
      </c>
      <c r="T120" s="41" t="str">
        <f t="shared" si="9"/>
        <v/>
      </c>
      <c r="U120" s="41" t="str">
        <f t="shared" si="10"/>
        <v/>
      </c>
      <c r="V120" s="41" t="str">
        <f t="shared" si="10"/>
        <v/>
      </c>
      <c r="W120" s="41" t="str">
        <f t="shared" si="11"/>
        <v/>
      </c>
      <c r="X120" s="41" t="str">
        <f t="shared" si="12"/>
        <v/>
      </c>
    </row>
    <row r="121" spans="1:24" x14ac:dyDescent="0.25">
      <c r="A121" t="str">
        <f>'CA-GDP'!A124</f>
        <v>Moldova, Rep. of</v>
      </c>
      <c r="B121" s="41">
        <f>AVERAGE('CA-GDP'!L124:P124)</f>
        <v>-7.0136558680207202</v>
      </c>
      <c r="C121" s="41">
        <f>AVERAGE(GoodsGDP!L124:P124)</f>
        <v>-27.305616594685677</v>
      </c>
      <c r="D121" s="41">
        <f>AVERAGE(Serv_GDP!L124:P124)</f>
        <v>2.7501145853038165</v>
      </c>
      <c r="E121" s="41">
        <f>AVERAGE('Travel balance'!V124:Z124)</f>
        <v>-5.821493078734831E-2</v>
      </c>
      <c r="F121" s="41">
        <f>AVERAGE('TT balance'!V124:Z124)</f>
        <v>0.28466087030821702</v>
      </c>
      <c r="G121" s="41">
        <f>AVERAGE(Pr_inc_GDP!L124:P124)</f>
        <v>5.4582509520646543</v>
      </c>
      <c r="H121" s="41">
        <f>AVERAGE(Sec_inc_GDP!L124:P124)</f>
        <v>12.083595189296485</v>
      </c>
      <c r="J121" s="41">
        <f>'CA-GDP'!Q124</f>
        <v>-6.9193817873671817</v>
      </c>
      <c r="K121" s="41">
        <f>GoodsGDP!Q124</f>
        <v>-26.746173913043481</v>
      </c>
      <c r="L121" s="41">
        <f>Serv_GDP!Q124</f>
        <v>3.3771399517632497</v>
      </c>
      <c r="M121" s="41">
        <f>'Travel balance'!AA124</f>
        <v>0.34304347826086945</v>
      </c>
      <c r="N121" s="41">
        <f>'TT balance'!AA124</f>
        <v>-0.11095652173913136</v>
      </c>
      <c r="O121" s="41">
        <f>Pr_inc_GDP!Q124</f>
        <v>4.1107826086956525</v>
      </c>
      <c r="P121" s="41">
        <f>Sec_inc_GDP!Q124</f>
        <v>12.33886956521739</v>
      </c>
      <c r="R121" s="41">
        <f t="shared" si="7"/>
        <v>9.4274080653538483E-2</v>
      </c>
      <c r="S121" s="41">
        <f t="shared" si="8"/>
        <v>0.55944268164219579</v>
      </c>
      <c r="T121" s="41">
        <f t="shared" si="9"/>
        <v>0.62702536645943319</v>
      </c>
      <c r="U121" s="41">
        <f t="shared" si="10"/>
        <v>0.40125840904821775</v>
      </c>
      <c r="V121" s="41">
        <f t="shared" si="10"/>
        <v>-0.39561739204734836</v>
      </c>
      <c r="W121" s="41">
        <f t="shared" si="11"/>
        <v>-1.3474683433690018</v>
      </c>
      <c r="X121" s="41">
        <f t="shared" si="12"/>
        <v>0.25527437592090507</v>
      </c>
    </row>
    <row r="122" spans="1:24" x14ac:dyDescent="0.25">
      <c r="A122" t="str">
        <f>'CA-GDP'!A125</f>
        <v>Mongolia</v>
      </c>
      <c r="B122" s="41">
        <f>AVERAGE('CA-GDP'!L125:P125)</f>
        <v>-10.875853193170464</v>
      </c>
      <c r="C122" s="41">
        <f>AVERAGE(GoodsGDP!L125:P125)</f>
        <v>8.6608822897083648</v>
      </c>
      <c r="D122" s="41">
        <f>AVERAGE(Serv_GDP!L125:P125)</f>
        <v>-10.789828670804123</v>
      </c>
      <c r="E122" s="41">
        <f>AVERAGE('Travel balance'!V125:Z125)</f>
        <v>-1.8192742323705602</v>
      </c>
      <c r="F122" s="41">
        <f>AVERAGE('TT balance'!V125:Z125)</f>
        <v>-4.3122209396695457</v>
      </c>
      <c r="G122" s="41">
        <f>AVERAGE(Pr_inc_GDP!L125:P125)</f>
        <v>-10.514139617398934</v>
      </c>
      <c r="H122" s="41">
        <f>AVERAGE(Sec_inc_GDP!L125:P125)</f>
        <v>1.7672328053242226</v>
      </c>
      <c r="J122" s="41">
        <f>'CA-GDP'!Q125</f>
        <v>-4.386143216881381</v>
      </c>
      <c r="K122" s="41">
        <f>GoodsGDP!Q125</f>
        <v>13.451639966607742</v>
      </c>
      <c r="L122" s="41">
        <f>Serv_GDP!Q125</f>
        <v>-11.310461814582272</v>
      </c>
      <c r="M122" s="41">
        <f>'Travel balance'!AA125</f>
        <v>-4.9592539085265113</v>
      </c>
      <c r="N122" s="41">
        <f>'TT balance'!AA125</f>
        <v>-6.3689053341777875</v>
      </c>
      <c r="O122" s="41">
        <f>Pr_inc_GDP!Q125</f>
        <v>-10.000876324871356</v>
      </c>
      <c r="P122" s="41">
        <f>Sec_inc_GDP!Q125</f>
        <v>3.4735549559645058</v>
      </c>
      <c r="R122" s="41">
        <f t="shared" si="7"/>
        <v>6.4897099762890829</v>
      </c>
      <c r="S122" s="41">
        <f t="shared" si="8"/>
        <v>4.7907576768993767</v>
      </c>
      <c r="T122" s="41">
        <f t="shared" si="9"/>
        <v>-0.52063314377814862</v>
      </c>
      <c r="U122" s="41">
        <f t="shared" si="10"/>
        <v>-3.1399796761559511</v>
      </c>
      <c r="V122" s="41">
        <f t="shared" si="10"/>
        <v>-2.0566843945082418</v>
      </c>
      <c r="W122" s="41">
        <f t="shared" si="11"/>
        <v>0.51326329252757752</v>
      </c>
      <c r="X122" s="41">
        <f t="shared" si="12"/>
        <v>1.7063221506402833</v>
      </c>
    </row>
    <row r="123" spans="1:24" x14ac:dyDescent="0.25">
      <c r="A123" t="str">
        <f>'CA-GDP'!A126</f>
        <v>Montenegro</v>
      </c>
      <c r="B123" s="41">
        <f>AVERAGE('CA-GDP'!L126:P126)</f>
        <v>-15.000164796088978</v>
      </c>
      <c r="C123" s="41">
        <f>AVERAGE(GoodsGDP!L126:P126)</f>
        <v>-42.196301554608795</v>
      </c>
      <c r="D123" s="41">
        <f>AVERAGE(Serv_GDP!L126:P126)</f>
        <v>20.398151302599508</v>
      </c>
      <c r="E123" s="41">
        <f>AVERAGE('Travel balance'!V126:Z126)</f>
        <v>20.519960796365762</v>
      </c>
      <c r="F123" s="41">
        <f>AVERAGE('TT balance'!V126:Z126)</f>
        <v>21.840547732346117</v>
      </c>
      <c r="G123" s="41">
        <f>AVERAGE(Pr_inc_GDP!L126:P126)</f>
        <v>1.3261175344235274</v>
      </c>
      <c r="H123" s="41">
        <f>AVERAGE(Sec_inc_GDP!L126:P126)</f>
        <v>5.4718679214967851</v>
      </c>
      <c r="J123" s="41">
        <f>'CA-GDP'!Q126</f>
        <v>-25.791906363425003</v>
      </c>
      <c r="K123" s="41">
        <f>GoodsGDP!Q126</f>
        <v>-39.082971322555082</v>
      </c>
      <c r="L123" s="41">
        <f>Serv_GDP!Q126</f>
        <v>4.3886606916646773</v>
      </c>
      <c r="M123" s="41">
        <f>'Travel balance'!AA126</f>
        <v>2.8401741259068398</v>
      </c>
      <c r="N123" s="41">
        <f>'TT balance'!AA126</f>
        <v>3.8221140212682689</v>
      </c>
      <c r="O123" s="41">
        <f>Pr_inc_GDP!Q126</f>
        <v>1.4691442133824235</v>
      </c>
      <c r="P123" s="41">
        <f>Sec_inc_GDP!Q126</f>
        <v>7.4332600540829663</v>
      </c>
      <c r="R123" s="41">
        <f t="shared" si="7"/>
        <v>-10.791741567336025</v>
      </c>
      <c r="S123" s="41">
        <f t="shared" si="8"/>
        <v>3.1133302320537126</v>
      </c>
      <c r="T123" s="41">
        <f t="shared" si="9"/>
        <v>-16.009490610934833</v>
      </c>
      <c r="U123" s="41">
        <f t="shared" si="10"/>
        <v>-17.679786670458924</v>
      </c>
      <c r="V123" s="41">
        <f t="shared" si="10"/>
        <v>-18.018433711077847</v>
      </c>
      <c r="W123" s="41">
        <f t="shared" si="11"/>
        <v>0.14302667895889609</v>
      </c>
      <c r="X123" s="41">
        <f t="shared" si="12"/>
        <v>1.9613921325861812</v>
      </c>
    </row>
    <row r="124" spans="1:24" x14ac:dyDescent="0.25">
      <c r="A124" t="str">
        <f>'CA-GDP'!A127</f>
        <v>Montserrat</v>
      </c>
      <c r="B124" s="41">
        <f>AVERAGE('CA-GDP'!L127:P127)</f>
        <v>-5.5976496795777626</v>
      </c>
      <c r="C124" s="41">
        <f>AVERAGE(GoodsGDP!L127:P127)</f>
        <v>-41.729137115620198</v>
      </c>
      <c r="D124" s="41">
        <f>AVERAGE(Serv_GDP!L127:P127)</f>
        <v>-8.846808205801274</v>
      </c>
      <c r="E124" s="41">
        <f>AVERAGE('Travel balance'!V127:Z127)</f>
        <v>4.8308770861343646</v>
      </c>
      <c r="F124" s="41">
        <f>AVERAGE('TT balance'!V127:Z127)</f>
        <v>0.89107345381254355</v>
      </c>
      <c r="G124" s="41">
        <f>AVERAGE(Pr_inc_GDP!L127:P127)</f>
        <v>1.5341122263631806</v>
      </c>
      <c r="H124" s="41">
        <f>AVERAGE(Sec_inc_GDP!L127:P127)</f>
        <v>43.444183415480531</v>
      </c>
      <c r="J124" s="41">
        <f>'CA-GDP'!Q127</f>
        <v>10.767875169762275</v>
      </c>
      <c r="K124" s="41">
        <f>GoodsGDP!Q127</f>
        <v>-33.606823997725336</v>
      </c>
      <c r="L124" s="41">
        <f>Serv_GDP!Q127</f>
        <v>-5.6068787405748779</v>
      </c>
      <c r="M124" s="41">
        <f>'Travel balance'!AA127</f>
        <v>5.0976192477258593</v>
      </c>
      <c r="N124" s="41">
        <f>'TT balance'!AA127</f>
        <v>0.87035138753662111</v>
      </c>
      <c r="O124" s="41">
        <f>Pr_inc_GDP!Q127</f>
        <v>3.2137738855587648</v>
      </c>
      <c r="P124" s="41">
        <f>Sec_inc_GDP!Q127</f>
        <v>46.767804022503718</v>
      </c>
      <c r="R124" s="41">
        <f t="shared" si="7"/>
        <v>16.365524849340037</v>
      </c>
      <c r="S124" s="41">
        <f t="shared" si="8"/>
        <v>8.122313117894862</v>
      </c>
      <c r="T124" s="41">
        <f t="shared" si="9"/>
        <v>3.2399294652263961</v>
      </c>
      <c r="U124" s="41">
        <f t="shared" si="10"/>
        <v>0.26674216159149466</v>
      </c>
      <c r="V124" s="41">
        <f t="shared" si="10"/>
        <v>-2.0722066275922435E-2</v>
      </c>
      <c r="W124" s="41">
        <f t="shared" si="11"/>
        <v>1.6796616591955842</v>
      </c>
      <c r="X124" s="41">
        <f t="shared" si="12"/>
        <v>3.3236206070231873</v>
      </c>
    </row>
    <row r="125" spans="1:24" x14ac:dyDescent="0.25">
      <c r="A125" t="str">
        <f>'CA-GDP'!A128</f>
        <v>Morocco</v>
      </c>
      <c r="B125" s="41">
        <f>AVERAGE('CA-GDP'!L128:P128)</f>
        <v>-3.693933242552947</v>
      </c>
      <c r="C125" s="41">
        <f>AVERAGE(GoodsGDP!L128:P128)</f>
        <v>-16.343696995593859</v>
      </c>
      <c r="D125" s="41">
        <f>AVERAGE(Serv_GDP!L128:P128)</f>
        <v>7.0400317278163573</v>
      </c>
      <c r="E125" s="41">
        <f>AVERAGE('Travel balance'!V128:Z128)</f>
        <v>4.9725549716170621</v>
      </c>
      <c r="F125" s="41">
        <f>AVERAGE('TT balance'!V128:Z128)</f>
        <v>4.4324289768767411</v>
      </c>
      <c r="G125" s="41">
        <f>AVERAGE(Pr_inc_GDP!L128:P128)</f>
        <v>-1.7347971675354834</v>
      </c>
      <c r="H125" s="41">
        <f>AVERAGE(Sec_inc_GDP!L128:P128)</f>
        <v>7.3445291927600378</v>
      </c>
      <c r="J125" s="41">
        <f>'CA-GDP'!Q128</f>
        <v>-1.4384653310848645</v>
      </c>
      <c r="K125" s="41">
        <f>GoodsGDP!Q128</f>
        <v>-13.657050954678422</v>
      </c>
      <c r="L125" s="41">
        <f>Serv_GDP!Q128</f>
        <v>5.9594875617433827</v>
      </c>
      <c r="M125" s="41">
        <f>'Travel balance'!AA128</f>
        <v>2.408916342747327</v>
      </c>
      <c r="N125" s="41">
        <f>'TT balance'!AA128</f>
        <v>2.0294980098730147</v>
      </c>
      <c r="O125" s="41">
        <f>Pr_inc_GDP!Q128</f>
        <v>-1.3478598459071547</v>
      </c>
      <c r="P125" s="41">
        <f>Sec_inc_GDP!Q128</f>
        <v>7.606957907757331</v>
      </c>
      <c r="R125" s="41">
        <f t="shared" si="7"/>
        <v>2.2554679114680827</v>
      </c>
      <c r="S125" s="41">
        <f t="shared" si="8"/>
        <v>2.6866460409154378</v>
      </c>
      <c r="T125" s="41">
        <f t="shared" si="9"/>
        <v>-1.0805441660729747</v>
      </c>
      <c r="U125" s="41">
        <f t="shared" si="10"/>
        <v>-2.563638628869735</v>
      </c>
      <c r="V125" s="41">
        <f t="shared" si="10"/>
        <v>-2.4029309670037264</v>
      </c>
      <c r="W125" s="41">
        <f t="shared" si="11"/>
        <v>0.38693732162832872</v>
      </c>
      <c r="X125" s="41">
        <f t="shared" si="12"/>
        <v>0.26242871499729326</v>
      </c>
    </row>
    <row r="126" spans="1:24" x14ac:dyDescent="0.25">
      <c r="A126" t="str">
        <f>'CA-GDP'!A129</f>
        <v>Mozambique, Rep. of</v>
      </c>
      <c r="B126" s="41">
        <f>AVERAGE('CA-GDP'!L129:P129)</f>
        <v>-27.956352080833028</v>
      </c>
      <c r="C126" s="41">
        <f>AVERAGE(GoodsGDP!L129:P129)</f>
        <v>-12.396252727432231</v>
      </c>
      <c r="D126" s="41">
        <f>AVERAGE(Serv_GDP!L129:P129)</f>
        <v>-18.30214794338368</v>
      </c>
      <c r="E126" s="41">
        <f>AVERAGE('Travel balance'!V129:Z129)</f>
        <v>2.58213343918559E-2</v>
      </c>
      <c r="F126" s="41">
        <f>AVERAGE('TT balance'!V129:Z129)</f>
        <v>-1.1678889883039485</v>
      </c>
      <c r="G126" s="41">
        <f>AVERAGE(Pr_inc_GDP!L129:P129)</f>
        <v>-2.2029549566120172</v>
      </c>
      <c r="H126" s="41">
        <f>AVERAGE(Sec_inc_GDP!L129:P129)</f>
        <v>4.945003546594906</v>
      </c>
      <c r="J126" s="41">
        <f>'CA-GDP'!Q129</f>
        <v>-26.505328065177931</v>
      </c>
      <c r="K126" s="41">
        <f>GoodsGDP!Q129</f>
        <v>-15.948902402817588</v>
      </c>
      <c r="L126" s="41">
        <f>Serv_GDP!Q129</f>
        <v>-12.050037060198457</v>
      </c>
      <c r="M126" s="41">
        <f>'Travel balance'!AA129</f>
        <v>1.0416897999848949E-4</v>
      </c>
      <c r="N126" s="41">
        <f>'TT balance'!AA129</f>
        <v>0.5568005666596435</v>
      </c>
      <c r="O126" s="41">
        <f>Pr_inc_GDP!Q129</f>
        <v>-3.2165271445792336</v>
      </c>
      <c r="P126" s="41">
        <f>Sec_inc_GDP!Q129</f>
        <v>4.7101385424173463</v>
      </c>
      <c r="R126" s="41">
        <f t="shared" si="7"/>
        <v>1.4510240156550971</v>
      </c>
      <c r="S126" s="41">
        <f t="shared" si="8"/>
        <v>-3.5526496753853571</v>
      </c>
      <c r="T126" s="41">
        <f t="shared" si="9"/>
        <v>6.2521108831852228</v>
      </c>
      <c r="U126" s="41">
        <f t="shared" si="10"/>
        <v>-2.5717165411857409E-2</v>
      </c>
      <c r="V126" s="41">
        <f t="shared" si="10"/>
        <v>1.7246895549635921</v>
      </c>
      <c r="W126" s="41">
        <f t="shared" si="11"/>
        <v>-1.0135721879672164</v>
      </c>
      <c r="X126" s="41">
        <f t="shared" si="12"/>
        <v>-0.23486500417755973</v>
      </c>
    </row>
    <row r="127" spans="1:24" x14ac:dyDescent="0.25">
      <c r="A127" t="str">
        <f>'CA-GDP'!A130</f>
        <v>Myanmar</v>
      </c>
      <c r="B127" s="41">
        <f>AVERAGE('CA-GDP'!L130:P130)</f>
        <v>-3.7924805973906914</v>
      </c>
      <c r="C127" s="41">
        <f>AVERAGE(GoodsGDP!L130:P130)</f>
        <v>-6.3585704627718727</v>
      </c>
      <c r="D127" s="41">
        <f>AVERAGE(Serv_GDP!L130:P130)</f>
        <v>2.3976225439852938</v>
      </c>
      <c r="E127" s="41">
        <f>AVERAGE('Travel balance'!V130:Z130)</f>
        <v>3.1326780043816691</v>
      </c>
      <c r="F127" s="41">
        <f>AVERAGE('TT balance'!V130:Z130)</f>
        <v>1.2809858501575746</v>
      </c>
      <c r="G127" s="41">
        <f>AVERAGE(Pr_inc_GDP!L130:P130)</f>
        <v>-3.1370608685874108</v>
      </c>
      <c r="H127" s="41">
        <f>AVERAGE(Sec_inc_GDP!L130:P130)</f>
        <v>3.3055281899832956</v>
      </c>
      <c r="J127" s="41" t="str">
        <f>'CA-GDP'!Q130</f>
        <v/>
      </c>
      <c r="K127" s="41" t="str">
        <f>GoodsGDP!Q130</f>
        <v/>
      </c>
      <c r="L127" s="41" t="str">
        <f>Serv_GDP!Q130</f>
        <v/>
      </c>
      <c r="M127" s="41" t="str">
        <f>'Travel balance'!AA130</f>
        <v/>
      </c>
      <c r="N127" s="41" t="str">
        <f>'TT balance'!AA130</f>
        <v/>
      </c>
      <c r="O127" s="41" t="str">
        <f>Pr_inc_GDP!Q130</f>
        <v/>
      </c>
      <c r="P127" s="41" t="str">
        <f>Sec_inc_GDP!Q130</f>
        <v/>
      </c>
      <c r="R127" s="41" t="str">
        <f t="shared" si="7"/>
        <v/>
      </c>
      <c r="S127" s="41" t="str">
        <f t="shared" si="8"/>
        <v/>
      </c>
      <c r="T127" s="41" t="str">
        <f t="shared" si="9"/>
        <v/>
      </c>
      <c r="U127" s="41" t="str">
        <f t="shared" si="10"/>
        <v/>
      </c>
      <c r="V127" s="41" t="str">
        <f t="shared" si="10"/>
        <v/>
      </c>
      <c r="W127" s="41" t="str">
        <f t="shared" si="11"/>
        <v/>
      </c>
      <c r="X127" s="41" t="str">
        <f t="shared" si="12"/>
        <v/>
      </c>
    </row>
    <row r="128" spans="1:24" x14ac:dyDescent="0.25">
      <c r="A128" t="str">
        <f>'CA-GDP'!A131</f>
        <v>Namibia</v>
      </c>
      <c r="B128" s="41">
        <f>AVERAGE('CA-GDP'!L131:P131)</f>
        <v>-7.8320191714812326</v>
      </c>
      <c r="C128" s="41">
        <f>AVERAGE(GoodsGDP!L131:P131)</f>
        <v>-17.149961445977848</v>
      </c>
      <c r="D128" s="41">
        <f>AVERAGE(Serv_GDP!L131:P131)</f>
        <v>0.76065542873625691</v>
      </c>
      <c r="E128" s="41">
        <f>AVERAGE('Travel balance'!V131:Z131)</f>
        <v>2.4035709577945887</v>
      </c>
      <c r="F128" s="41">
        <f>AVERAGE('TT balance'!V131:Z131)</f>
        <v>2.0274739859339341</v>
      </c>
      <c r="G128" s="41">
        <f>AVERAGE(Pr_inc_GDP!L131:P131)</f>
        <v>-2.2664548486806164</v>
      </c>
      <c r="H128" s="41">
        <f>AVERAGE(Sec_inc_GDP!L131:P131)</f>
        <v>10.823741694440969</v>
      </c>
      <c r="J128" s="41">
        <f>'CA-GDP'!Q131</f>
        <v>1.6995003586386219</v>
      </c>
      <c r="K128" s="41">
        <f>GoodsGDP!Q131</f>
        <v>-8.5876977241704697</v>
      </c>
      <c r="L128" s="41">
        <f>Serv_GDP!Q131</f>
        <v>-0.75029862259326607</v>
      </c>
      <c r="M128" s="41">
        <f>'Travel balance'!AA131</f>
        <v>0.56903708637590011</v>
      </c>
      <c r="N128" s="41">
        <f>'TT balance'!AA131</f>
        <v>4.9830667238327572E-3</v>
      </c>
      <c r="O128" s="41">
        <f>Pr_inc_GDP!Q131</f>
        <v>-1.6972272033157227</v>
      </c>
      <c r="P128" s="41">
        <f>Sec_inc_GDP!Q131</f>
        <v>12.734723908718085</v>
      </c>
      <c r="R128" s="41">
        <f t="shared" si="7"/>
        <v>9.531519530119855</v>
      </c>
      <c r="S128" s="41">
        <f t="shared" si="8"/>
        <v>8.562263721807378</v>
      </c>
      <c r="T128" s="41">
        <f t="shared" si="9"/>
        <v>-1.510954051329523</v>
      </c>
      <c r="U128" s="41">
        <f t="shared" si="10"/>
        <v>-1.8345338714186887</v>
      </c>
      <c r="V128" s="41">
        <f t="shared" si="10"/>
        <v>-2.0224909192101013</v>
      </c>
      <c r="W128" s="41">
        <f t="shared" si="11"/>
        <v>0.56922764536489368</v>
      </c>
      <c r="X128" s="41">
        <f t="shared" si="12"/>
        <v>1.9109822142771158</v>
      </c>
    </row>
    <row r="129" spans="1:24" x14ac:dyDescent="0.25">
      <c r="A129" t="str">
        <f>'CA-GDP'!A132</f>
        <v>Nauru, Rep. of</v>
      </c>
      <c r="B129" s="41">
        <f>AVERAGE('CA-GDP'!L132:P132)</f>
        <v>0.6221430142202633</v>
      </c>
      <c r="C129" s="41">
        <f>AVERAGE(GoodsGDP!L132:P132)</f>
        <v>-35.40686687628137</v>
      </c>
      <c r="D129" s="41">
        <f>AVERAGE(Serv_GDP!L132:P132)</f>
        <v>-16.594612206109876</v>
      </c>
      <c r="E129" s="41">
        <f>AVERAGE('Travel balance'!V132:Z132)</f>
        <v>-5.2398067226232596</v>
      </c>
      <c r="F129" s="41">
        <f>AVERAGE('TT balance'!V132:Z132)</f>
        <v>-26.235287191550213</v>
      </c>
      <c r="G129" s="41">
        <f>AVERAGE(Pr_inc_GDP!L132:P132)</f>
        <v>35.772658720290892</v>
      </c>
      <c r="H129" s="41">
        <f>AVERAGE(Sec_inc_GDP!L132:P132)</f>
        <v>16.8509633763206</v>
      </c>
      <c r="J129" s="41" t="str">
        <f>'CA-GDP'!Q132</f>
        <v/>
      </c>
      <c r="K129" s="41" t="str">
        <f>GoodsGDP!Q132</f>
        <v/>
      </c>
      <c r="L129" s="41" t="str">
        <f>Serv_GDP!Q132</f>
        <v/>
      </c>
      <c r="M129" s="41" t="str">
        <f>'Travel balance'!AA132</f>
        <v/>
      </c>
      <c r="N129" s="41" t="str">
        <f>'TT balance'!AA132</f>
        <v/>
      </c>
      <c r="O129" s="41" t="str">
        <f>Pr_inc_GDP!Q132</f>
        <v/>
      </c>
      <c r="P129" s="41" t="str">
        <f>Sec_inc_GDP!Q132</f>
        <v/>
      </c>
      <c r="R129" s="41" t="str">
        <f t="shared" si="7"/>
        <v/>
      </c>
      <c r="S129" s="41" t="str">
        <f t="shared" si="8"/>
        <v/>
      </c>
      <c r="T129" s="41" t="str">
        <f t="shared" si="9"/>
        <v/>
      </c>
      <c r="U129" s="41" t="str">
        <f t="shared" si="10"/>
        <v/>
      </c>
      <c r="V129" s="41" t="str">
        <f t="shared" si="10"/>
        <v/>
      </c>
      <c r="W129" s="41" t="str">
        <f t="shared" si="11"/>
        <v/>
      </c>
      <c r="X129" s="41" t="str">
        <f t="shared" si="12"/>
        <v/>
      </c>
    </row>
    <row r="130" spans="1:24" x14ac:dyDescent="0.25">
      <c r="A130" t="str">
        <f>'CA-GDP'!A133</f>
        <v>Nepal</v>
      </c>
      <c r="B130" s="41">
        <f>AVERAGE('CA-GDP'!L133:P133)</f>
        <v>-1.5194704276352018</v>
      </c>
      <c r="C130" s="41">
        <f>AVERAGE(GoodsGDP!L133:P133)</f>
        <v>-31.312780906849685</v>
      </c>
      <c r="D130" s="41">
        <f>AVERAGE(Serv_GDP!L133:P133)</f>
        <v>0.16985759703161082</v>
      </c>
      <c r="E130" s="41">
        <f>AVERAGE('Travel balance'!V133:Z133)</f>
        <v>-0.3796671252624963</v>
      </c>
      <c r="F130" s="41">
        <f>AVERAGE('TT balance'!V133:Z133)</f>
        <v>-1.9011821381743146</v>
      </c>
      <c r="G130" s="41">
        <f>AVERAGE(Pr_inc_GDP!L133:P133)</f>
        <v>1.1732534919779996</v>
      </c>
      <c r="H130" s="41">
        <f>AVERAGE(Sec_inc_GDP!L133:P133)</f>
        <v>28.450199390204865</v>
      </c>
      <c r="J130" s="41">
        <f>'CA-GDP'!Q133</f>
        <v>-0.14505234664974717</v>
      </c>
      <c r="K130" s="41">
        <f>GoodsGDP!Q133</f>
        <v>-25.2424399346298</v>
      </c>
      <c r="L130" s="41">
        <f>Serv_GDP!Q133</f>
        <v>-0.53358440507551497</v>
      </c>
      <c r="M130" s="41">
        <f>'Travel balance'!AA133</f>
        <v>-0.19065311811054234</v>
      </c>
      <c r="N130" s="41">
        <f>'TT balance'!AA133</f>
        <v>-1.6191882704736102</v>
      </c>
      <c r="O130" s="41">
        <f>Pr_inc_GDP!Q133</f>
        <v>0.49545899105076879</v>
      </c>
      <c r="P130" s="41">
        <f>Sec_inc_GDP!Q133</f>
        <v>25.135513002004807</v>
      </c>
      <c r="R130" s="41">
        <f t="shared" si="7"/>
        <v>1.3744180809854547</v>
      </c>
      <c r="S130" s="41">
        <f t="shared" si="8"/>
        <v>6.0703409722198849</v>
      </c>
      <c r="T130" s="41">
        <f t="shared" si="9"/>
        <v>-0.70344200210712582</v>
      </c>
      <c r="U130" s="41">
        <f t="shared" si="10"/>
        <v>0.18901400715195396</v>
      </c>
      <c r="V130" s="41">
        <f t="shared" si="10"/>
        <v>0.28199386770070434</v>
      </c>
      <c r="W130" s="41">
        <f t="shared" si="11"/>
        <v>-0.67779450092723081</v>
      </c>
      <c r="X130" s="41">
        <f t="shared" si="12"/>
        <v>-3.3146863882000588</v>
      </c>
    </row>
    <row r="131" spans="1:24" x14ac:dyDescent="0.25">
      <c r="A131" t="str">
        <f>'CA-GDP'!A134</f>
        <v>Netherlands Antilles</v>
      </c>
      <c r="B131" s="41"/>
      <c r="C131" s="41"/>
      <c r="D131" s="41"/>
      <c r="E131" s="41"/>
      <c r="F131" s="41"/>
      <c r="G131" s="41"/>
      <c r="H131" s="41"/>
      <c r="J131" s="41" t="str">
        <f>'CA-GDP'!Q134</f>
        <v/>
      </c>
      <c r="K131" s="41" t="str">
        <f>GoodsGDP!Q134</f>
        <v/>
      </c>
      <c r="L131" s="41" t="str">
        <f>Serv_GDP!Q134</f>
        <v/>
      </c>
      <c r="M131" s="41" t="str">
        <f>'Travel balance'!AA134</f>
        <v/>
      </c>
      <c r="N131" s="41" t="str">
        <f>'TT balance'!AA134</f>
        <v/>
      </c>
      <c r="O131" s="41" t="str">
        <f>Pr_inc_GDP!Q134</f>
        <v/>
      </c>
      <c r="P131" s="41" t="str">
        <f>Sec_inc_GDP!Q134</f>
        <v/>
      </c>
      <c r="R131" s="41" t="str">
        <f t="shared" si="7"/>
        <v/>
      </c>
      <c r="S131" s="41" t="str">
        <f t="shared" si="8"/>
        <v/>
      </c>
      <c r="T131" s="41" t="str">
        <f t="shared" si="9"/>
        <v/>
      </c>
      <c r="U131" s="41" t="str">
        <f t="shared" si="10"/>
        <v/>
      </c>
      <c r="V131" s="41" t="str">
        <f t="shared" si="10"/>
        <v/>
      </c>
      <c r="W131" s="41" t="str">
        <f t="shared" si="11"/>
        <v/>
      </c>
      <c r="X131" s="41" t="str">
        <f t="shared" si="12"/>
        <v/>
      </c>
    </row>
    <row r="132" spans="1:24" x14ac:dyDescent="0.25">
      <c r="A132" t="str">
        <f>'CA-GDP'!A135</f>
        <v>Netherlands, The</v>
      </c>
      <c r="B132" s="41">
        <f>AVERAGE('CA-GDP'!L135:P135)</f>
        <v>9.1916451385467255</v>
      </c>
      <c r="C132" s="41">
        <f>AVERAGE(GoodsGDP!L135:P135)</f>
        <v>9.2339309979325623</v>
      </c>
      <c r="D132" s="41">
        <f>AVERAGE(Serv_GDP!L135:P135)</f>
        <v>0.65588258762954132</v>
      </c>
      <c r="E132" s="41">
        <f>AVERAGE('Travel balance'!V135:Z135)</f>
        <v>-0.43173091750965975</v>
      </c>
      <c r="F132" s="41">
        <f>AVERAGE('TT balance'!V135:Z135)</f>
        <v>0.87059448156716113</v>
      </c>
      <c r="G132" s="41">
        <f>AVERAGE(Pr_inc_GDP!L135:P135)</f>
        <v>0.17428515143256129</v>
      </c>
      <c r="H132" s="41">
        <f>AVERAGE(Sec_inc_GDP!L135:P135)</f>
        <v>-0.87245359844793813</v>
      </c>
      <c r="J132" s="41">
        <f>'CA-GDP'!Q135</f>
        <v>7.8133268635113229</v>
      </c>
      <c r="K132" s="41">
        <f>GoodsGDP!Q135</f>
        <v>8.7683831974329358</v>
      </c>
      <c r="L132" s="41">
        <f>Serv_GDP!Q135</f>
        <v>1.9099418237309049</v>
      </c>
      <c r="M132" s="41">
        <f>'Travel balance'!AA135</f>
        <v>0.20669699606847605</v>
      </c>
      <c r="N132" s="41">
        <f>'TT balance'!AA135</f>
        <v>1.1444794108097489</v>
      </c>
      <c r="O132" s="41">
        <f>Pr_inc_GDP!Q135</f>
        <v>-1.1691793681659877</v>
      </c>
      <c r="P132" s="41">
        <f>Sec_inc_GDP!Q135</f>
        <v>-1.6958187894865309</v>
      </c>
      <c r="R132" s="41">
        <f t="shared" ref="R132:R195" si="13">IF(J132="", "", J132-B132)</f>
        <v>-1.3783182750354026</v>
      </c>
      <c r="S132" s="41">
        <f t="shared" ref="S132:S195" si="14">IF(K132="", "", K132-C132)</f>
        <v>-0.46554780049962652</v>
      </c>
      <c r="T132" s="41">
        <f t="shared" ref="T132:T195" si="15">IF(L132="", "", L132-D132)</f>
        <v>1.2540592361013636</v>
      </c>
      <c r="U132" s="41">
        <f t="shared" ref="U132:V195" si="16">IF(M132="", "", M132-E132)</f>
        <v>0.63842791357813578</v>
      </c>
      <c r="V132" s="41">
        <f t="shared" si="16"/>
        <v>0.27388492924258778</v>
      </c>
      <c r="W132" s="41">
        <f t="shared" ref="W132:W195" si="17">IF(O132="", "", O132-G132)</f>
        <v>-1.3434645195985491</v>
      </c>
      <c r="X132" s="41">
        <f t="shared" ref="X132:X195" si="18">IF(P132="", "", P132-H132)</f>
        <v>-0.82336519103859274</v>
      </c>
    </row>
    <row r="133" spans="1:24" x14ac:dyDescent="0.25">
      <c r="A133" t="str">
        <f>'CA-GDP'!A136</f>
        <v>New Caledonia</v>
      </c>
      <c r="B133" s="41">
        <f>AVERAGE('CA-GDP'!L136:P136)</f>
        <v>-10.001464215208912</v>
      </c>
      <c r="C133" s="41">
        <f>AVERAGE(GoodsGDP!L136:P136)</f>
        <v>-12.806377353355437</v>
      </c>
      <c r="D133" s="41">
        <f>AVERAGE(Serv_GDP!L136:P136)</f>
        <v>-6.6946740335052759</v>
      </c>
      <c r="E133" s="41">
        <f>AVERAGE('Travel balance'!V136:Z136)</f>
        <v>0.10495137349997176</v>
      </c>
      <c r="F133" s="41">
        <f>AVERAGE('TT balance'!V136:Z136)</f>
        <v>-1.9019186343055619</v>
      </c>
      <c r="G133" s="41">
        <f>AVERAGE(Pr_inc_GDP!L136:P136)</f>
        <v>5.9484096721559681</v>
      </c>
      <c r="H133" s="41">
        <f>AVERAGE(Sec_inc_GDP!L136:P136)</f>
        <v>3.5511774994958385</v>
      </c>
      <c r="J133" s="41" t="str">
        <f>'CA-GDP'!Q136</f>
        <v/>
      </c>
      <c r="K133" s="41" t="str">
        <f>GoodsGDP!Q136</f>
        <v/>
      </c>
      <c r="L133" s="41" t="str">
        <f>Serv_GDP!Q136</f>
        <v/>
      </c>
      <c r="M133" s="41" t="str">
        <f>'Travel balance'!AA136</f>
        <v/>
      </c>
      <c r="N133" s="41" t="str">
        <f>'TT balance'!AA136</f>
        <v/>
      </c>
      <c r="O133" s="41" t="str">
        <f>Pr_inc_GDP!Q136</f>
        <v/>
      </c>
      <c r="P133" s="41" t="str">
        <f>Sec_inc_GDP!Q136</f>
        <v/>
      </c>
      <c r="R133" s="41" t="str">
        <f t="shared" si="13"/>
        <v/>
      </c>
      <c r="S133" s="41" t="str">
        <f t="shared" si="14"/>
        <v/>
      </c>
      <c r="T133" s="41" t="str">
        <f t="shared" si="15"/>
        <v/>
      </c>
      <c r="U133" s="41" t="str">
        <f t="shared" si="16"/>
        <v/>
      </c>
      <c r="V133" s="41" t="str">
        <f t="shared" si="16"/>
        <v/>
      </c>
      <c r="W133" s="41" t="str">
        <f t="shared" si="17"/>
        <v/>
      </c>
      <c r="X133" s="41" t="str">
        <f t="shared" si="18"/>
        <v/>
      </c>
    </row>
    <row r="134" spans="1:24" x14ac:dyDescent="0.25">
      <c r="A134" t="str">
        <f>'CA-GDP'!A137</f>
        <v>New Zealand</v>
      </c>
      <c r="B134" s="41">
        <f>AVERAGE('CA-GDP'!L137:P137)</f>
        <v>-3.0790354561407569</v>
      </c>
      <c r="C134" s="41">
        <f>AVERAGE(GoodsGDP!L137:P137)</f>
        <v>-1.0660612161594023</v>
      </c>
      <c r="D134" s="41">
        <f>AVERAGE(Serv_GDP!L137:P137)</f>
        <v>1.4646896758907362</v>
      </c>
      <c r="E134" s="41">
        <f>AVERAGE('Travel balance'!V137:Z137)</f>
        <v>3.0632993267090347</v>
      </c>
      <c r="F134" s="41">
        <f>AVERAGE('TT balance'!V137:Z137)</f>
        <v>2.6023652597473395</v>
      </c>
      <c r="G134" s="41">
        <f>AVERAGE(Pr_inc_GDP!L137:P137)</f>
        <v>-3.3615452288607832</v>
      </c>
      <c r="H134" s="41">
        <f>AVERAGE(Sec_inc_GDP!L137:P137)</f>
        <v>-0.11634777947570714</v>
      </c>
      <c r="J134" s="41">
        <f>'CA-GDP'!Q137</f>
        <v>-0.90105731843212566</v>
      </c>
      <c r="K134" s="41">
        <f>GoodsGDP!Q137</f>
        <v>0.95731183728037095</v>
      </c>
      <c r="L134" s="41">
        <f>Serv_GDP!Q137</f>
        <v>0.26979905898649464</v>
      </c>
      <c r="M134" s="41">
        <f>'Travel balance'!AA137</f>
        <v>2.275239401455198</v>
      </c>
      <c r="N134" s="41">
        <f>'TT balance'!AA137</f>
        <v>1.8766731574644773</v>
      </c>
      <c r="O134" s="41">
        <f>Pr_inc_GDP!Q137</f>
        <v>-1.8585168080588819</v>
      </c>
      <c r="P134" s="41">
        <f>Sec_inc_GDP!Q137</f>
        <v>-0.27027051121305912</v>
      </c>
      <c r="R134" s="41">
        <f t="shared" si="13"/>
        <v>2.1779781377086311</v>
      </c>
      <c r="S134" s="41">
        <f t="shared" si="14"/>
        <v>2.0233730534397734</v>
      </c>
      <c r="T134" s="41">
        <f t="shared" si="15"/>
        <v>-1.1948906169042415</v>
      </c>
      <c r="U134" s="41">
        <f t="shared" si="16"/>
        <v>-0.78805992525383672</v>
      </c>
      <c r="V134" s="41">
        <f t="shared" si="16"/>
        <v>-0.72569210228286218</v>
      </c>
      <c r="W134" s="41">
        <f t="shared" si="17"/>
        <v>1.5030284208019014</v>
      </c>
      <c r="X134" s="41">
        <f t="shared" si="18"/>
        <v>-0.15392273173735199</v>
      </c>
    </row>
    <row r="135" spans="1:24" x14ac:dyDescent="0.25">
      <c r="A135" t="str">
        <f>'CA-GDP'!A138</f>
        <v>Nicaragua</v>
      </c>
      <c r="B135" s="41">
        <f>AVERAGE('CA-GDP'!L138:P138)</f>
        <v>-4.2585062679756929</v>
      </c>
      <c r="C135" s="41">
        <f>AVERAGE(GoodsGDP!L138:P138)</f>
        <v>-15.278692437562555</v>
      </c>
      <c r="D135" s="41">
        <f>AVERAGE(Serv_GDP!L138:P138)</f>
        <v>3.1704563390901317</v>
      </c>
      <c r="E135" s="41">
        <f>AVERAGE('Travel balance'!V138:Z138)</f>
        <v>3.186472459270731</v>
      </c>
      <c r="F135" s="41">
        <f>AVERAGE('TT balance'!V138:Z138)</f>
        <v>0.22761278541315719</v>
      </c>
      <c r="G135" s="41">
        <f>AVERAGE(Pr_inc_GDP!L138:P138)</f>
        <v>-4.4964492440731565</v>
      </c>
      <c r="H135" s="41">
        <f>AVERAGE(Sec_inc_GDP!L138:P138)</f>
        <v>12.346179074569886</v>
      </c>
      <c r="J135" s="41">
        <f>'CA-GDP'!Q138</f>
        <v>7.8857236950436356</v>
      </c>
      <c r="K135" s="41">
        <f>GoodsGDP!Q138</f>
        <v>-7.6395521159229363</v>
      </c>
      <c r="L135" s="41">
        <f>Serv_GDP!Q138</f>
        <v>2.7070640540095505</v>
      </c>
      <c r="M135" s="41">
        <f>'Travel balance'!AA138</f>
        <v>1.1131236621109828</v>
      </c>
      <c r="N135" s="41">
        <f>'TT balance'!AA138</f>
        <v>-1.0958340194302651</v>
      </c>
      <c r="O135" s="41">
        <f>Pr_inc_GDP!Q138</f>
        <v>-2.9927548164004611</v>
      </c>
      <c r="P135" s="41">
        <f>Sec_inc_GDP!Q138</f>
        <v>15.810966573357485</v>
      </c>
      <c r="R135" s="41">
        <f t="shared" si="13"/>
        <v>12.144229963019328</v>
      </c>
      <c r="S135" s="41">
        <f t="shared" si="14"/>
        <v>7.6391403216396183</v>
      </c>
      <c r="T135" s="41">
        <f t="shared" si="15"/>
        <v>-0.46339228508058117</v>
      </c>
      <c r="U135" s="41">
        <f t="shared" si="16"/>
        <v>-2.0733487971597482</v>
      </c>
      <c r="V135" s="41">
        <f t="shared" si="16"/>
        <v>-1.3234468048434223</v>
      </c>
      <c r="W135" s="41">
        <f t="shared" si="17"/>
        <v>1.5036944276726953</v>
      </c>
      <c r="X135" s="41">
        <f t="shared" si="18"/>
        <v>3.4647874987875991</v>
      </c>
    </row>
    <row r="136" spans="1:24" x14ac:dyDescent="0.25">
      <c r="A136" t="str">
        <f>'CA-GDP'!A139</f>
        <v>Niger</v>
      </c>
      <c r="B136" s="41">
        <f>AVERAGE('CA-GDP'!L139:P139)</f>
        <v>-12.596383799939051</v>
      </c>
      <c r="C136" s="41">
        <f>AVERAGE(GoodsGDP!L139:P139)</f>
        <v>-8.0333190314424137</v>
      </c>
      <c r="D136" s="41">
        <f>AVERAGE(Serv_GDP!L139:P139)</f>
        <v>-6.6276021388007491</v>
      </c>
      <c r="E136" s="41">
        <f>AVERAGE('Travel balance'!V139:Z139)</f>
        <v>4.2954037514844057E-2</v>
      </c>
      <c r="F136" s="41">
        <f>AVERAGE('TT balance'!V139:Z139)</f>
        <v>-5.0131203776161115</v>
      </c>
      <c r="G136" s="41">
        <f>AVERAGE(Pr_inc_GDP!L139:P139)</f>
        <v>-1.5548660922642528</v>
      </c>
      <c r="H136" s="41">
        <f>AVERAGE(Sec_inc_GDP!L139:P139)</f>
        <v>3.6194034625683669</v>
      </c>
      <c r="J136" s="41" t="str">
        <f>'CA-GDP'!Q139</f>
        <v/>
      </c>
      <c r="K136" s="41" t="str">
        <f>GoodsGDP!Q139</f>
        <v/>
      </c>
      <c r="L136" s="41" t="str">
        <f>Serv_GDP!Q139</f>
        <v/>
      </c>
      <c r="M136" s="41" t="str">
        <f>'Travel balance'!AA139</f>
        <v/>
      </c>
      <c r="N136" s="41" t="str">
        <f>'TT balance'!AA139</f>
        <v/>
      </c>
      <c r="O136" s="41" t="str">
        <f>Pr_inc_GDP!Q139</f>
        <v/>
      </c>
      <c r="P136" s="41" t="str">
        <f>Sec_inc_GDP!Q139</f>
        <v/>
      </c>
      <c r="R136" s="41" t="str">
        <f t="shared" si="13"/>
        <v/>
      </c>
      <c r="S136" s="41" t="str">
        <f t="shared" si="14"/>
        <v/>
      </c>
      <c r="T136" s="41" t="str">
        <f t="shared" si="15"/>
        <v/>
      </c>
      <c r="U136" s="41" t="str">
        <f t="shared" si="16"/>
        <v/>
      </c>
      <c r="V136" s="41" t="str">
        <f t="shared" si="16"/>
        <v/>
      </c>
      <c r="W136" s="41" t="str">
        <f t="shared" si="17"/>
        <v/>
      </c>
      <c r="X136" s="41" t="str">
        <f t="shared" si="18"/>
        <v/>
      </c>
    </row>
    <row r="137" spans="1:24" x14ac:dyDescent="0.25">
      <c r="A137" t="str">
        <f>'CA-GDP'!A140</f>
        <v>Nigeria</v>
      </c>
      <c r="B137" s="41">
        <f>AVERAGE('CA-GDP'!L140:P140)</f>
        <v>-5.6585024393818809E-2</v>
      </c>
      <c r="C137" s="41">
        <f>AVERAGE(GoodsGDP!L140:P140)</f>
        <v>1.5101079080326774</v>
      </c>
      <c r="D137" s="41">
        <f>AVERAGE(Serv_GDP!L140:P140)</f>
        <v>-4.511675704262613</v>
      </c>
      <c r="E137" s="41">
        <f>AVERAGE('Travel balance'!V140:Z140)</f>
        <v>-1.283537109306923</v>
      </c>
      <c r="F137" s="41">
        <f>AVERAGE('TT balance'!V140:Z140)</f>
        <v>-2.3649679015627845</v>
      </c>
      <c r="G137" s="41">
        <f>AVERAGE(Pr_inc_GDP!L140:P140)</f>
        <v>-2.3493582179841268</v>
      </c>
      <c r="H137" s="41">
        <f>AVERAGE(Sec_inc_GDP!L140:P140)</f>
        <v>5.2943409898202409</v>
      </c>
      <c r="J137" s="41">
        <f>'CA-GDP'!Q140</f>
        <v>-3.9531938028139066</v>
      </c>
      <c r="K137" s="41">
        <f>GoodsGDP!Q140</f>
        <v>-3.8194884715342146</v>
      </c>
      <c r="L137" s="41">
        <f>Serv_GDP!Q140</f>
        <v>-3.6885546687069857</v>
      </c>
      <c r="M137" s="41">
        <f>'Travel balance'!AA140</f>
        <v>-1.2190716453192607</v>
      </c>
      <c r="N137" s="41">
        <f>'TT balance'!AA140</f>
        <v>-1.9840050704709298</v>
      </c>
      <c r="O137" s="41">
        <f>Pr_inc_GDP!Q140</f>
        <v>-1.3406310228990195</v>
      </c>
      <c r="P137" s="41">
        <f>Sec_inc_GDP!Q140</f>
        <v>4.8954803603263146</v>
      </c>
      <c r="R137" s="41">
        <f t="shared" si="13"/>
        <v>-3.896608778420088</v>
      </c>
      <c r="S137" s="41">
        <f t="shared" si="14"/>
        <v>-5.3295963795668921</v>
      </c>
      <c r="T137" s="41">
        <f t="shared" si="15"/>
        <v>0.82312103555562732</v>
      </c>
      <c r="U137" s="41">
        <f t="shared" si="16"/>
        <v>6.4465463987662286E-2</v>
      </c>
      <c r="V137" s="41">
        <f t="shared" si="16"/>
        <v>0.38096283109185469</v>
      </c>
      <c r="W137" s="41">
        <f t="shared" si="17"/>
        <v>1.0087271950851073</v>
      </c>
      <c r="X137" s="41">
        <f t="shared" si="18"/>
        <v>-0.39886062949392631</v>
      </c>
    </row>
    <row r="138" spans="1:24" x14ac:dyDescent="0.25">
      <c r="A138" t="str">
        <f>'CA-GDP'!A141</f>
        <v>North Macedonia, Republic of</v>
      </c>
      <c r="B138" s="41">
        <f>AVERAGE('CA-GDP'!L141:P141)</f>
        <v>-1.8262097868498259</v>
      </c>
      <c r="C138" s="41">
        <f>AVERAGE(GoodsGDP!L141:P141)</f>
        <v>-18.073016217585057</v>
      </c>
      <c r="D138" s="41">
        <f>AVERAGE(Serv_GDP!L141:P141)</f>
        <v>3.548572185979066</v>
      </c>
      <c r="E138" s="41">
        <f>AVERAGE('Travel balance'!V141:Z141)</f>
        <v>0.98165879924728761</v>
      </c>
      <c r="F138" s="41">
        <f>AVERAGE('TT balance'!V141:Z141)</f>
        <v>1.4589686234313615</v>
      </c>
      <c r="G138" s="41">
        <f>AVERAGE(Pr_inc_GDP!L141:P141)</f>
        <v>-3.9802359283723519</v>
      </c>
      <c r="H138" s="41">
        <f>AVERAGE(Sec_inc_GDP!L141:P141)</f>
        <v>16.67847017312852</v>
      </c>
      <c r="J138" s="41">
        <f>'CA-GDP'!Q141</f>
        <v>-3.4517941645998209</v>
      </c>
      <c r="K138" s="41">
        <f>GoodsGDP!Q141</f>
        <v>-16.813898669901565</v>
      </c>
      <c r="L138" s="41">
        <f>Serv_GDP!Q141</f>
        <v>3.9631790784173333</v>
      </c>
      <c r="M138" s="41">
        <f>'Travel balance'!AA141</f>
        <v>0.85632565917968739</v>
      </c>
      <c r="N138" s="41">
        <f>'TT balance'!AA141</f>
        <v>1.3140247495670563</v>
      </c>
      <c r="O138" s="41">
        <f>Pr_inc_GDP!Q141</f>
        <v>-3.8376604875255693</v>
      </c>
      <c r="P138" s="41">
        <f>Sec_inc_GDP!Q141</f>
        <v>13.236585914409991</v>
      </c>
      <c r="R138" s="41">
        <f t="shared" si="13"/>
        <v>-1.625584377749995</v>
      </c>
      <c r="S138" s="41">
        <f t="shared" si="14"/>
        <v>1.2591175476834913</v>
      </c>
      <c r="T138" s="41">
        <f t="shared" si="15"/>
        <v>0.41460689243826732</v>
      </c>
      <c r="U138" s="41">
        <f t="shared" si="16"/>
        <v>-0.12533314006760021</v>
      </c>
      <c r="V138" s="41">
        <f t="shared" si="16"/>
        <v>-0.14494387386430518</v>
      </c>
      <c r="W138" s="41">
        <f t="shared" si="17"/>
        <v>0.14257544084678253</v>
      </c>
      <c r="X138" s="41">
        <f t="shared" si="18"/>
        <v>-3.4418842587185292</v>
      </c>
    </row>
    <row r="139" spans="1:24" x14ac:dyDescent="0.25">
      <c r="A139" t="str">
        <f>'CA-GDP'!A142</f>
        <v>Norway</v>
      </c>
      <c r="B139" s="41">
        <f>AVERAGE('CA-GDP'!L142:P142)</f>
        <v>5.6765713068059096</v>
      </c>
      <c r="C139" s="41">
        <f>AVERAGE(GoodsGDP!L142:P142)</f>
        <v>5.6108016529014844</v>
      </c>
      <c r="D139" s="41">
        <f>AVERAGE(Serv_GDP!L142:P142)</f>
        <v>-1.9805992713390044</v>
      </c>
      <c r="E139" s="41">
        <f>AVERAGE('Travel balance'!V142:Z142)</f>
        <v>-2.6445850206758781</v>
      </c>
      <c r="F139" s="41">
        <f>AVERAGE('TT balance'!V142:Z142)</f>
        <v>-0.90037443583820576</v>
      </c>
      <c r="G139" s="41">
        <f>AVERAGE(Pr_inc_GDP!L142:P142)</f>
        <v>3.7572479115883248</v>
      </c>
      <c r="H139" s="41">
        <f>AVERAGE(Sec_inc_GDP!L142:P142)</f>
        <v>-1.7108789863448952</v>
      </c>
      <c r="J139" s="41">
        <f>'CA-GDP'!Q142</f>
        <v>1.9428327091342723</v>
      </c>
      <c r="K139" s="41">
        <f>GoodsGDP!Q142</f>
        <v>-0.2296914582866785</v>
      </c>
      <c r="L139" s="41">
        <f>Serv_GDP!Q142</f>
        <v>-0.32884339231803578</v>
      </c>
      <c r="M139" s="41">
        <f>'Travel balance'!AA142</f>
        <v>-0.57650390353820657</v>
      </c>
      <c r="N139" s="41">
        <f>'TT balance'!AA142</f>
        <v>0.91624354079942827</v>
      </c>
      <c r="O139" s="41">
        <f>Pr_inc_GDP!Q142</f>
        <v>4.4781803389577064</v>
      </c>
      <c r="P139" s="41">
        <f>Sec_inc_GDP!Q142</f>
        <v>-1.9768127792187198</v>
      </c>
      <c r="R139" s="41">
        <f t="shared" si="13"/>
        <v>-3.7337385976716373</v>
      </c>
      <c r="S139" s="41">
        <f t="shared" si="14"/>
        <v>-5.8404931111881631</v>
      </c>
      <c r="T139" s="41">
        <f t="shared" si="15"/>
        <v>1.6517558790209685</v>
      </c>
      <c r="U139" s="41">
        <f t="shared" si="16"/>
        <v>2.0680811171376714</v>
      </c>
      <c r="V139" s="41">
        <f t="shared" si="16"/>
        <v>1.816617976637634</v>
      </c>
      <c r="W139" s="41">
        <f t="shared" si="17"/>
        <v>0.72093242736938157</v>
      </c>
      <c r="X139" s="41">
        <f t="shared" si="18"/>
        <v>-0.26593379287382457</v>
      </c>
    </row>
    <row r="140" spans="1:24" x14ac:dyDescent="0.25">
      <c r="A140" t="str">
        <f>'CA-GDP'!A143</f>
        <v>Oman</v>
      </c>
      <c r="B140" s="41">
        <f>AVERAGE('CA-GDP'!L143:P143)</f>
        <v>-12.279426774985055</v>
      </c>
      <c r="C140" s="41">
        <f>AVERAGE(GoodsGDP!L143:P143)</f>
        <v>16.349876123474829</v>
      </c>
      <c r="D140" s="41">
        <f>AVERAGE(Serv_GDP!L143:P143)</f>
        <v>-9.50267374109184</v>
      </c>
      <c r="E140" s="41">
        <f>AVERAGE('Travel balance'!V143:Z143)</f>
        <v>-0.79905205580158778</v>
      </c>
      <c r="F140" s="41">
        <f>AVERAGE('TT balance'!V143:Z143)</f>
        <v>-4.0241800895575315</v>
      </c>
      <c r="G140" s="41">
        <f>AVERAGE(Pr_inc_GDP!L143:P143)</f>
        <v>-5.1175982260703829</v>
      </c>
      <c r="H140" s="41">
        <f>AVERAGE(Sec_inc_GDP!L143:P143)</f>
        <v>-14.009030931297636</v>
      </c>
      <c r="J140" s="41" t="str">
        <f>'CA-GDP'!Q143</f>
        <v/>
      </c>
      <c r="K140" s="41" t="str">
        <f>GoodsGDP!Q143</f>
        <v/>
      </c>
      <c r="L140" s="41" t="str">
        <f>Serv_GDP!Q143</f>
        <v/>
      </c>
      <c r="M140" s="41" t="str">
        <f>'Travel balance'!AA143</f>
        <v/>
      </c>
      <c r="N140" s="41" t="str">
        <f>'TT balance'!AA143</f>
        <v/>
      </c>
      <c r="O140" s="41" t="str">
        <f>Pr_inc_GDP!Q143</f>
        <v/>
      </c>
      <c r="P140" s="41" t="str">
        <f>Sec_inc_GDP!Q143</f>
        <v/>
      </c>
      <c r="R140" s="41" t="str">
        <f t="shared" si="13"/>
        <v/>
      </c>
      <c r="S140" s="41" t="str">
        <f t="shared" si="14"/>
        <v/>
      </c>
      <c r="T140" s="41" t="str">
        <f t="shared" si="15"/>
        <v/>
      </c>
      <c r="U140" s="41" t="str">
        <f t="shared" si="16"/>
        <v/>
      </c>
      <c r="V140" s="41" t="str">
        <f t="shared" si="16"/>
        <v/>
      </c>
      <c r="W140" s="41" t="str">
        <f t="shared" si="17"/>
        <v/>
      </c>
      <c r="X140" s="41" t="str">
        <f t="shared" si="18"/>
        <v/>
      </c>
    </row>
    <row r="141" spans="1:24" x14ac:dyDescent="0.25">
      <c r="A141" t="str">
        <f>'CA-GDP'!A144</f>
        <v>Pakistan</v>
      </c>
      <c r="B141" s="41">
        <f>AVERAGE('CA-GDP'!L144:P144)</f>
        <v>-3.5092926560352806</v>
      </c>
      <c r="C141" s="41">
        <f>AVERAGE(GoodsGDP!L144:P144)</f>
        <v>-8.2873314539940175</v>
      </c>
      <c r="D141" s="41">
        <f>AVERAGE(Serv_GDP!L144:P144)</f>
        <v>-1.5658095569470638</v>
      </c>
      <c r="E141" s="41">
        <f>AVERAGE('Travel balance'!V144:Z144)</f>
        <v>-0.51417591686539743</v>
      </c>
      <c r="F141" s="41">
        <f>AVERAGE('TT balance'!V144:Z144)</f>
        <v>-1.452021576970822</v>
      </c>
      <c r="G141" s="41">
        <f>AVERAGE(Pr_inc_GDP!L144:P144)</f>
        <v>-1.8649452552260641</v>
      </c>
      <c r="H141" s="41">
        <f>AVERAGE(Sec_inc_GDP!L144:P144)</f>
        <v>8.2087936101318633</v>
      </c>
      <c r="J141" s="41">
        <f>'CA-GDP'!Q144</f>
        <v>7.3392973337037412E-2</v>
      </c>
      <c r="K141" s="41">
        <f>GoodsGDP!Q144</f>
        <v>-8.208174308121416</v>
      </c>
      <c r="L141" s="41">
        <f>Serv_GDP!Q144</f>
        <v>-0.80180061567966388</v>
      </c>
      <c r="M141" s="41">
        <f>'Travel balance'!AA144</f>
        <v>-0.15753484602300619</v>
      </c>
      <c r="N141" s="41">
        <f>'TT balance'!AA144</f>
        <v>-0.91443422539659591</v>
      </c>
      <c r="O141" s="41">
        <f>Pr_inc_GDP!Q144</f>
        <v>-2.0019102051377673</v>
      </c>
      <c r="P141" s="41">
        <f>Sec_inc_GDP!Q144</f>
        <v>11.085278102275884</v>
      </c>
      <c r="R141" s="41">
        <f t="shared" si="13"/>
        <v>3.5826856293723179</v>
      </c>
      <c r="S141" s="41">
        <f t="shared" si="14"/>
        <v>7.9157145872601475E-2</v>
      </c>
      <c r="T141" s="41">
        <f t="shared" si="15"/>
        <v>0.76400894126739993</v>
      </c>
      <c r="U141" s="41">
        <f t="shared" si="16"/>
        <v>0.35664107084239127</v>
      </c>
      <c r="V141" s="41">
        <f t="shared" si="16"/>
        <v>0.5375873515742261</v>
      </c>
      <c r="W141" s="41">
        <f t="shared" si="17"/>
        <v>-0.13696494991170316</v>
      </c>
      <c r="X141" s="41">
        <f t="shared" si="18"/>
        <v>2.8764844921440211</v>
      </c>
    </row>
    <row r="142" spans="1:24" x14ac:dyDescent="0.25">
      <c r="A142" t="str">
        <f>'CA-GDP'!A145</f>
        <v>Palau, Rep. of</v>
      </c>
      <c r="B142" s="41">
        <f>AVERAGE('CA-GDP'!L145:P145)</f>
        <v>-14.082477169127372</v>
      </c>
      <c r="C142" s="41">
        <f>AVERAGE(GoodsGDP!L145:P145)</f>
        <v>-49.39418379378116</v>
      </c>
      <c r="D142" s="41">
        <f>AVERAGE(Serv_GDP!L145:P145)</f>
        <v>34.182534585775521</v>
      </c>
      <c r="E142" s="41">
        <f>AVERAGE('Travel balance'!V145:Z145)</f>
        <v>42.284021688450387</v>
      </c>
      <c r="F142" s="41">
        <f>AVERAGE('TT balance'!V145:Z145)</f>
        <v>35.119603081824842</v>
      </c>
      <c r="G142" s="41">
        <f>AVERAGE(Pr_inc_GDP!L145:P145)</f>
        <v>-5.2241160382502612</v>
      </c>
      <c r="H142" s="41">
        <f>AVERAGE(Sec_inc_GDP!L145:P145)</f>
        <v>6.353288077128453</v>
      </c>
      <c r="J142" s="41" t="str">
        <f>'CA-GDP'!Q145</f>
        <v/>
      </c>
      <c r="K142" s="41" t="str">
        <f>GoodsGDP!Q145</f>
        <v/>
      </c>
      <c r="L142" s="41" t="str">
        <f>Serv_GDP!Q145</f>
        <v/>
      </c>
      <c r="M142" s="41" t="str">
        <f>'Travel balance'!AA145</f>
        <v/>
      </c>
      <c r="N142" s="41" t="str">
        <f>'TT balance'!AA145</f>
        <v/>
      </c>
      <c r="O142" s="41" t="str">
        <f>Pr_inc_GDP!Q145</f>
        <v/>
      </c>
      <c r="P142" s="41" t="str">
        <f>Sec_inc_GDP!Q145</f>
        <v/>
      </c>
      <c r="R142" s="41" t="str">
        <f t="shared" si="13"/>
        <v/>
      </c>
      <c r="S142" s="41" t="str">
        <f t="shared" si="14"/>
        <v/>
      </c>
      <c r="T142" s="41" t="str">
        <f t="shared" si="15"/>
        <v/>
      </c>
      <c r="U142" s="41" t="str">
        <f t="shared" si="16"/>
        <v/>
      </c>
      <c r="V142" s="41" t="str">
        <f t="shared" si="16"/>
        <v/>
      </c>
      <c r="W142" s="41" t="str">
        <f t="shared" si="17"/>
        <v/>
      </c>
      <c r="X142" s="41" t="str">
        <f t="shared" si="18"/>
        <v/>
      </c>
    </row>
    <row r="143" spans="1:24" x14ac:dyDescent="0.25">
      <c r="A143" t="str">
        <f>'CA-GDP'!A146</f>
        <v>Panama</v>
      </c>
      <c r="B143" s="41">
        <f>AVERAGE('CA-GDP'!L146:P146)</f>
        <v>-7.0613167881152039</v>
      </c>
      <c r="C143" s="41">
        <f>AVERAGE(GoodsGDP!L146:P146)</f>
        <v>-13.598613491585414</v>
      </c>
      <c r="D143" s="41">
        <f>AVERAGE(Serv_GDP!L146:P146)</f>
        <v>13.345530912121186</v>
      </c>
      <c r="E143" s="41">
        <f>AVERAGE('Travel balance'!V146:Z146)</f>
        <v>5.2515699222687093</v>
      </c>
      <c r="F143" s="41">
        <f>AVERAGE('TT balance'!V146:Z146)</f>
        <v>12.267591254342765</v>
      </c>
      <c r="G143" s="41">
        <f>AVERAGE(Pr_inc_GDP!L146:P146)</f>
        <v>-6.6620553019045108</v>
      </c>
      <c r="H143" s="41">
        <f>AVERAGE(Sec_inc_GDP!L146:P146)</f>
        <v>-0.14613241780287306</v>
      </c>
      <c r="J143" s="41">
        <f>'CA-GDP'!Q146</f>
        <v>2.3292804300742214</v>
      </c>
      <c r="K143" s="41">
        <f>GoodsGDP!Q146</f>
        <v>-5.1264280467150218</v>
      </c>
      <c r="L143" s="41">
        <f>Serv_GDP!Q146</f>
        <v>10.362497570502645</v>
      </c>
      <c r="M143" s="41">
        <f>'Travel balance'!AA146</f>
        <v>1.2319192999357738</v>
      </c>
      <c r="N143" s="41">
        <f>'TT balance'!AA146</f>
        <v>9.2567434545128258</v>
      </c>
      <c r="O143" s="41">
        <f>Pr_inc_GDP!Q146</f>
        <v>-3.1546368605160748</v>
      </c>
      <c r="P143" s="41">
        <f>Sec_inc_GDP!Q146</f>
        <v>0.2478477668026747</v>
      </c>
      <c r="R143" s="41">
        <f t="shared" si="13"/>
        <v>9.3905972181894253</v>
      </c>
      <c r="S143" s="41">
        <f t="shared" si="14"/>
        <v>8.4721854448703926</v>
      </c>
      <c r="T143" s="41">
        <f t="shared" si="15"/>
        <v>-2.9830333416185404</v>
      </c>
      <c r="U143" s="41">
        <f t="shared" si="16"/>
        <v>-4.0196506223329358</v>
      </c>
      <c r="V143" s="41">
        <f t="shared" si="16"/>
        <v>-3.0108477998299392</v>
      </c>
      <c r="W143" s="41">
        <f t="shared" si="17"/>
        <v>3.5074184413884359</v>
      </c>
      <c r="X143" s="41">
        <f t="shared" si="18"/>
        <v>0.39398018460554773</v>
      </c>
    </row>
    <row r="144" spans="1:24" x14ac:dyDescent="0.25">
      <c r="A144" t="str">
        <f>'CA-GDP'!A147</f>
        <v>Papua New Guinea</v>
      </c>
      <c r="B144" s="41">
        <f>AVERAGE('CA-GDP'!L147:P147)</f>
        <v>22.834595879641348</v>
      </c>
      <c r="C144" s="41">
        <f>AVERAGE(GoodsGDP!L147:P147)</f>
        <v>28.974897029251316</v>
      </c>
      <c r="D144" s="41">
        <f>AVERAGE(Serv_GDP!L147:P147)</f>
        <v>-5.2240036063493314</v>
      </c>
      <c r="E144" s="41">
        <f>AVERAGE('Travel balance'!V147:Z147)</f>
        <v>-0.56632106626518497</v>
      </c>
      <c r="F144" s="41">
        <f>AVERAGE('TT balance'!V147:Z147)</f>
        <v>-2.0010496705638832</v>
      </c>
      <c r="G144" s="41">
        <f>AVERAGE(Pr_inc_GDP!L147:P147)</f>
        <v>-1.8708217495852661</v>
      </c>
      <c r="H144" s="41">
        <f>AVERAGE(Sec_inc_GDP!L147:P147)</f>
        <v>0.95452420632462909</v>
      </c>
      <c r="J144" s="41" t="str">
        <f>'CA-GDP'!Q147</f>
        <v/>
      </c>
      <c r="K144" s="41" t="str">
        <f>GoodsGDP!Q147</f>
        <v/>
      </c>
      <c r="L144" s="41" t="str">
        <f>Serv_GDP!Q147</f>
        <v/>
      </c>
      <c r="M144" s="41" t="str">
        <f>'Travel balance'!AA147</f>
        <v/>
      </c>
      <c r="N144" s="41" t="str">
        <f>'TT balance'!AA147</f>
        <v/>
      </c>
      <c r="O144" s="41" t="str">
        <f>Pr_inc_GDP!Q147</f>
        <v/>
      </c>
      <c r="P144" s="41" t="str">
        <f>Sec_inc_GDP!Q147</f>
        <v/>
      </c>
      <c r="R144" s="41" t="str">
        <f t="shared" si="13"/>
        <v/>
      </c>
      <c r="S144" s="41" t="str">
        <f t="shared" si="14"/>
        <v/>
      </c>
      <c r="T144" s="41" t="str">
        <f t="shared" si="15"/>
        <v/>
      </c>
      <c r="U144" s="41" t="str">
        <f t="shared" si="16"/>
        <v/>
      </c>
      <c r="V144" s="41" t="str">
        <f t="shared" si="16"/>
        <v/>
      </c>
      <c r="W144" s="41" t="str">
        <f t="shared" si="17"/>
        <v/>
      </c>
      <c r="X144" s="41" t="str">
        <f t="shared" si="18"/>
        <v/>
      </c>
    </row>
    <row r="145" spans="1:24" x14ac:dyDescent="0.25">
      <c r="A145" t="str">
        <f>'CA-GDP'!A148</f>
        <v>Paraguay</v>
      </c>
      <c r="B145" s="41">
        <f>AVERAGE('CA-GDP'!L148:P148)</f>
        <v>1.0801218840444811</v>
      </c>
      <c r="C145" s="41">
        <f>AVERAGE(GoodsGDP!L148:P148)</f>
        <v>2.8103033660126679</v>
      </c>
      <c r="D145" s="41">
        <f>AVERAGE(Serv_GDP!L148:P148)</f>
        <v>-0.28966235470245094</v>
      </c>
      <c r="E145" s="41">
        <f>AVERAGE('Travel balance'!V148:Z148)</f>
        <v>8.8431391273481208E-2</v>
      </c>
      <c r="F145" s="41">
        <f>AVERAGE('TT balance'!V148:Z148)</f>
        <v>-0.91321513482719197</v>
      </c>
      <c r="G145" s="41">
        <f>AVERAGE(Pr_inc_GDP!L148:P148)</f>
        <v>-3.4777742924458344</v>
      </c>
      <c r="H145" s="41">
        <f>AVERAGE(Sec_inc_GDP!L148:P148)</f>
        <v>2.0372551651801016</v>
      </c>
      <c r="J145" s="41">
        <f>'CA-GDP'!Q148</f>
        <v>2.0560563797493807</v>
      </c>
      <c r="K145" s="41">
        <f>GoodsGDP!Q148</f>
        <v>3.4833275121951219</v>
      </c>
      <c r="L145" s="41">
        <f>Serv_GDP!Q148</f>
        <v>-0.16137925444705245</v>
      </c>
      <c r="M145" s="41">
        <f>'Travel balance'!AA148</f>
        <v>-4.3421495715139626E-2</v>
      </c>
      <c r="N145" s="41">
        <f>'TT balance'!AA148</f>
        <v>-0.96248746976613986</v>
      </c>
      <c r="O145" s="41">
        <f>Pr_inc_GDP!Q148</f>
        <v>-3.2012646693568394</v>
      </c>
      <c r="P145" s="41">
        <f>Sec_inc_GDP!Q148</f>
        <v>1.9353727913581522</v>
      </c>
      <c r="R145" s="41">
        <f t="shared" si="13"/>
        <v>0.97593449570489965</v>
      </c>
      <c r="S145" s="41">
        <f t="shared" si="14"/>
        <v>0.67302414618245399</v>
      </c>
      <c r="T145" s="41">
        <f t="shared" si="15"/>
        <v>0.12828310025539849</v>
      </c>
      <c r="U145" s="41">
        <f t="shared" si="16"/>
        <v>-0.13185288698862083</v>
      </c>
      <c r="V145" s="41">
        <f t="shared" si="16"/>
        <v>-4.9272334938947893E-2</v>
      </c>
      <c r="W145" s="41">
        <f t="shared" si="17"/>
        <v>0.27650962308899496</v>
      </c>
      <c r="X145" s="41">
        <f t="shared" si="18"/>
        <v>-0.10188237382194942</v>
      </c>
    </row>
    <row r="146" spans="1:24" x14ac:dyDescent="0.25">
      <c r="A146" t="str">
        <f>'CA-GDP'!A149</f>
        <v>Peru</v>
      </c>
      <c r="B146" s="41">
        <f>AVERAGE('CA-GDP'!L149:P149)</f>
        <v>-2.4102143453939759</v>
      </c>
      <c r="C146" s="41">
        <f>AVERAGE(GoodsGDP!L149:P149)</f>
        <v>1.8956668790625482</v>
      </c>
      <c r="D146" s="41">
        <f>AVERAGE(Serv_GDP!L149:P149)</f>
        <v>-1.2310242125916679</v>
      </c>
      <c r="E146" s="41">
        <f>AVERAGE('Travel balance'!V149:Z149)</f>
        <v>0.60893089968541303</v>
      </c>
      <c r="F146" s="41">
        <f>AVERAGE('TT balance'!V149:Z149)</f>
        <v>-3.1624763298942163E-2</v>
      </c>
      <c r="G146" s="41">
        <f>AVERAGE(Pr_inc_GDP!L149:P149)</f>
        <v>-4.8035284829548042</v>
      </c>
      <c r="H146" s="41">
        <f>AVERAGE(Sec_inc_GDP!L149:P149)</f>
        <v>1.7286714710899482</v>
      </c>
      <c r="J146" s="41">
        <f>'CA-GDP'!Q149</f>
        <v>0.48485562295114149</v>
      </c>
      <c r="K146" s="41">
        <f>GoodsGDP!Q149</f>
        <v>3.803270321732132</v>
      </c>
      <c r="L146" s="41">
        <f>Serv_GDP!Q149</f>
        <v>-2.0076359853169232</v>
      </c>
      <c r="M146" s="41">
        <f>'Travel balance'!AA149</f>
        <v>2.11020159786428E-2</v>
      </c>
      <c r="N146" s="41">
        <f>'TT balance'!AA149</f>
        <v>-0.84506212826099758</v>
      </c>
      <c r="O146" s="41">
        <f>Pr_inc_GDP!Q149</f>
        <v>-3.2816088569577766</v>
      </c>
      <c r="P146" s="41">
        <f>Sec_inc_GDP!Q149</f>
        <v>1.9708301434937088</v>
      </c>
      <c r="R146" s="41">
        <f t="shared" si="13"/>
        <v>2.8950699683451173</v>
      </c>
      <c r="S146" s="41">
        <f t="shared" si="14"/>
        <v>1.9076034426695838</v>
      </c>
      <c r="T146" s="41">
        <f t="shared" si="15"/>
        <v>-0.77661177272525528</v>
      </c>
      <c r="U146" s="41">
        <f t="shared" si="16"/>
        <v>-0.58782888370677022</v>
      </c>
      <c r="V146" s="41">
        <f t="shared" si="16"/>
        <v>-0.81343736496205543</v>
      </c>
      <c r="W146" s="41">
        <f t="shared" si="17"/>
        <v>1.5219196259970276</v>
      </c>
      <c r="X146" s="41">
        <f t="shared" si="18"/>
        <v>0.24215867240376054</v>
      </c>
    </row>
    <row r="147" spans="1:24" x14ac:dyDescent="0.25">
      <c r="A147" t="str">
        <f>'CA-GDP'!A150</f>
        <v>Philippines</v>
      </c>
      <c r="B147" s="41">
        <f>AVERAGE('CA-GDP'!L150:P150)</f>
        <v>-0.40514246377701052</v>
      </c>
      <c r="C147" s="41">
        <f>AVERAGE(GoodsGDP!L150:P150)</f>
        <v>-11.757821725220662</v>
      </c>
      <c r="D147" s="41">
        <f>AVERAGE(Serv_GDP!L150:P150)</f>
        <v>2.6888734156684215</v>
      </c>
      <c r="E147" s="41">
        <f>AVERAGE('Travel balance'!V150:Z150)</f>
        <v>-1.3970393274256334</v>
      </c>
      <c r="F147" s="41">
        <f>AVERAGE('TT balance'!V150:Z150)</f>
        <v>-2.1039663224101099</v>
      </c>
      <c r="G147" s="41">
        <f>AVERAGE(Pr_inc_GDP!L150:P150)</f>
        <v>0.97114324522855144</v>
      </c>
      <c r="H147" s="41">
        <f>AVERAGE(Sec_inc_GDP!L150:P150)</f>
        <v>7.6926626005466732</v>
      </c>
      <c r="J147" s="41">
        <f>'CA-GDP'!Q150</f>
        <v>3.5828711561537276</v>
      </c>
      <c r="K147" s="41">
        <f>GoodsGDP!Q150</f>
        <v>-8.7893589682330742</v>
      </c>
      <c r="L147" s="41">
        <f>Serv_GDP!Q150</f>
        <v>3.6107333695326003</v>
      </c>
      <c r="M147" s="41">
        <f>'Travel balance'!AA150</f>
        <v>-0.70623002853424532</v>
      </c>
      <c r="N147" s="41">
        <f>'TT balance'!AA150</f>
        <v>-1.3553461558529039</v>
      </c>
      <c r="O147" s="41">
        <f>Pr_inc_GDP!Q150</f>
        <v>1.2026339624957758</v>
      </c>
      <c r="P147" s="41">
        <f>Sec_inc_GDP!Q150</f>
        <v>7.5588627923584113</v>
      </c>
      <c r="R147" s="41">
        <f t="shared" si="13"/>
        <v>3.9880136199307383</v>
      </c>
      <c r="S147" s="41">
        <f t="shared" si="14"/>
        <v>2.9684627569875879</v>
      </c>
      <c r="T147" s="41">
        <f t="shared" si="15"/>
        <v>0.92185995386417874</v>
      </c>
      <c r="U147" s="41">
        <f t="shared" si="16"/>
        <v>0.69080929889138809</v>
      </c>
      <c r="V147" s="41">
        <f t="shared" si="16"/>
        <v>0.74862016655720609</v>
      </c>
      <c r="W147" s="41">
        <f t="shared" si="17"/>
        <v>0.23149071726722437</v>
      </c>
      <c r="X147" s="41">
        <f t="shared" si="18"/>
        <v>-0.13379980818826187</v>
      </c>
    </row>
    <row r="148" spans="1:24" x14ac:dyDescent="0.25">
      <c r="A148" t="str">
        <f>'CA-GDP'!A151</f>
        <v>Poland, Rep. of</v>
      </c>
      <c r="B148" s="41">
        <f>AVERAGE('CA-GDP'!L151:P151)</f>
        <v>-0.57198723864083378</v>
      </c>
      <c r="C148" s="41">
        <f>AVERAGE(GoodsGDP!L151:P151)</f>
        <v>-8.9310499708977503E-2</v>
      </c>
      <c r="D148" s="41">
        <f>AVERAGE(Serv_GDP!L151:P151)</f>
        <v>3.660080389397327</v>
      </c>
      <c r="E148" s="41">
        <f>AVERAGE('Travel balance'!V151:Z151)</f>
        <v>0.68119399727772889</v>
      </c>
      <c r="F148" s="41">
        <f>AVERAGE('TT balance'!V151:Z151)</f>
        <v>2.1143190241193279</v>
      </c>
      <c r="G148" s="41">
        <f>AVERAGE(Pr_inc_GDP!L151:P151)</f>
        <v>-3.9038059472804614</v>
      </c>
      <c r="H148" s="41">
        <f>AVERAGE(Sec_inc_GDP!L151:P151)</f>
        <v>-0.23895118104872237</v>
      </c>
      <c r="J148" s="41">
        <f>'CA-GDP'!Q151</f>
        <v>3.5455585849405904</v>
      </c>
      <c r="K148" s="41">
        <f>GoodsGDP!Q151</f>
        <v>2.400282742603252</v>
      </c>
      <c r="L148" s="41">
        <f>Serv_GDP!Q151</f>
        <v>4.5166447877747489</v>
      </c>
      <c r="M148" s="41">
        <f>'Travel balance'!AA151</f>
        <v>0.43236056413881319</v>
      </c>
      <c r="N148" s="41">
        <f>'TT balance'!AA151</f>
        <v>2.1612979231882599</v>
      </c>
      <c r="O148" s="41">
        <f>Pr_inc_GDP!Q151</f>
        <v>-3.0581641926688885</v>
      </c>
      <c r="P148" s="41">
        <f>Sec_inc_GDP!Q151</f>
        <v>-0.31320475276852133</v>
      </c>
      <c r="R148" s="41">
        <f t="shared" si="13"/>
        <v>4.1175458235814242</v>
      </c>
      <c r="S148" s="41">
        <f t="shared" si="14"/>
        <v>2.4895932423122296</v>
      </c>
      <c r="T148" s="41">
        <f t="shared" si="15"/>
        <v>0.85656439837742182</v>
      </c>
      <c r="U148" s="41">
        <f t="shared" si="16"/>
        <v>-0.24883343313891571</v>
      </c>
      <c r="V148" s="41">
        <f t="shared" si="16"/>
        <v>4.6978899068931934E-2</v>
      </c>
      <c r="W148" s="41">
        <f t="shared" si="17"/>
        <v>0.84564175461157287</v>
      </c>
      <c r="X148" s="41">
        <f t="shared" si="18"/>
        <v>-7.4253571719798961E-2</v>
      </c>
    </row>
    <row r="149" spans="1:24" x14ac:dyDescent="0.25">
      <c r="A149" t="str">
        <f>'CA-GDP'!A152</f>
        <v>Portugal</v>
      </c>
      <c r="B149" s="41">
        <f>AVERAGE('CA-GDP'!L152:P152)</f>
        <v>0.73875276570576365</v>
      </c>
      <c r="C149" s="41">
        <f>AVERAGE(GoodsGDP!L152:P152)</f>
        <v>-6.5615013444589438</v>
      </c>
      <c r="D149" s="41">
        <f>AVERAGE(Serv_GDP!L152:P152)</f>
        <v>7.8132643136826969</v>
      </c>
      <c r="E149" s="41">
        <f>AVERAGE('Travel balance'!V152:Z152)</f>
        <v>5.5386220897591913</v>
      </c>
      <c r="F149" s="41">
        <f>AVERAGE('TT balance'!V152:Z152)</f>
        <v>7.0054661088476635</v>
      </c>
      <c r="G149" s="41">
        <f>AVERAGE(Pr_inc_GDP!L152:P152)</f>
        <v>-2.4550190826659728</v>
      </c>
      <c r="H149" s="41">
        <f>AVERAGE(Sec_inc_GDP!L152:P152)</f>
        <v>1.9421132363774376</v>
      </c>
      <c r="J149" s="41">
        <f>'CA-GDP'!Q152</f>
        <v>-1.1268096190045991</v>
      </c>
      <c r="K149" s="41">
        <f>GoodsGDP!Q152</f>
        <v>-5.991609947588433</v>
      </c>
      <c r="L149" s="41">
        <f>Serv_GDP!Q152</f>
        <v>4.2493941422431227</v>
      </c>
      <c r="M149" s="41">
        <f>'Travel balance'!AA152</f>
        <v>2.4548711312982285</v>
      </c>
      <c r="N149" s="41">
        <f>'TT balance'!AA152</f>
        <v>3.3651411242839573</v>
      </c>
      <c r="O149" s="41">
        <f>Pr_inc_GDP!Q152</f>
        <v>-1.4807728992632985</v>
      </c>
      <c r="P149" s="41">
        <f>Sec_inc_GDP!Q152</f>
        <v>2.095663456136049</v>
      </c>
      <c r="R149" s="41">
        <f t="shared" si="13"/>
        <v>-1.8655623847103628</v>
      </c>
      <c r="S149" s="41">
        <f t="shared" si="14"/>
        <v>0.56989139687051082</v>
      </c>
      <c r="T149" s="41">
        <f t="shared" si="15"/>
        <v>-3.5638701714395742</v>
      </c>
      <c r="U149" s="41">
        <f t="shared" si="16"/>
        <v>-3.0837509584609628</v>
      </c>
      <c r="V149" s="41">
        <f t="shared" si="16"/>
        <v>-3.6403249845637062</v>
      </c>
      <c r="W149" s="41">
        <f t="shared" si="17"/>
        <v>0.97424618340267433</v>
      </c>
      <c r="X149" s="41">
        <f t="shared" si="18"/>
        <v>0.15355021975861138</v>
      </c>
    </row>
    <row r="150" spans="1:24" x14ac:dyDescent="0.25">
      <c r="A150" t="str">
        <f>'CA-GDP'!A153</f>
        <v>Qatar</v>
      </c>
      <c r="B150" s="41">
        <f>AVERAGE('CA-GDP'!L153:P153)</f>
        <v>3.7091725605610648</v>
      </c>
      <c r="C150" s="41">
        <f>AVERAGE(GoodsGDP!L153:P153)</f>
        <v>24.230098163232221</v>
      </c>
      <c r="D150" s="41">
        <f>AVERAGE(Serv_GDP!L153:P153)</f>
        <v>-9.218662301162512</v>
      </c>
      <c r="E150" s="41">
        <f>AVERAGE('Travel balance'!V153:Z153)</f>
        <v>-2.1921207614975118</v>
      </c>
      <c r="F150" s="41">
        <f>AVERAGE('TT balance'!V153:Z153)</f>
        <v>-3.7458866751716933</v>
      </c>
      <c r="G150" s="41">
        <f>AVERAGE(Pr_inc_GDP!L153:P153)</f>
        <v>-1.5493146933609843</v>
      </c>
      <c r="H150" s="41">
        <f>AVERAGE(Sec_inc_GDP!L153:P153)</f>
        <v>-9.7529486081476566</v>
      </c>
      <c r="J150" s="41">
        <f>'CA-GDP'!Q153</f>
        <v>-2.4760816567237267</v>
      </c>
      <c r="K150" s="41">
        <f>GoodsGDP!Q153</f>
        <v>18.57559580538566</v>
      </c>
      <c r="L150" s="41">
        <f>Serv_GDP!Q153</f>
        <v>-10.451370109799846</v>
      </c>
      <c r="M150" s="41">
        <f>'Travel balance'!AA153</f>
        <v>-2.1761385988916961</v>
      </c>
      <c r="N150" s="41">
        <f>'TT balance'!AA153</f>
        <v>-5.1099390034293179</v>
      </c>
      <c r="O150" s="41">
        <f>Pr_inc_GDP!Q153</f>
        <v>-2.0894465928349151</v>
      </c>
      <c r="P150" s="41">
        <f>Sec_inc_GDP!Q153</f>
        <v>-8.5108607594746264</v>
      </c>
      <c r="R150" s="41">
        <f t="shared" si="13"/>
        <v>-6.1852542172847915</v>
      </c>
      <c r="S150" s="41">
        <f t="shared" si="14"/>
        <v>-5.6545023578465603</v>
      </c>
      <c r="T150" s="41">
        <f t="shared" si="15"/>
        <v>-1.2327078086373344</v>
      </c>
      <c r="U150" s="41">
        <f t="shared" si="16"/>
        <v>1.5982162605815642E-2</v>
      </c>
      <c r="V150" s="41">
        <f t="shared" si="16"/>
        <v>-1.3640523282576247</v>
      </c>
      <c r="W150" s="41">
        <f t="shared" si="17"/>
        <v>-0.54013189947393081</v>
      </c>
      <c r="X150" s="41">
        <f t="shared" si="18"/>
        <v>1.2420878486730302</v>
      </c>
    </row>
    <row r="151" spans="1:24" x14ac:dyDescent="0.25">
      <c r="A151" t="str">
        <f>'CA-GDP'!A154</f>
        <v>Romania</v>
      </c>
      <c r="B151" s="41">
        <f>AVERAGE('CA-GDP'!L154:P154)</f>
        <v>-2.9974126804899641</v>
      </c>
      <c r="C151" s="41">
        <f>AVERAGE(GoodsGDP!L154:P154)</f>
        <v>-6.6142932948340514</v>
      </c>
      <c r="D151" s="41">
        <f>AVERAGE(Serv_GDP!L154:P154)</f>
        <v>4.2441240219239562</v>
      </c>
      <c r="E151" s="41">
        <f>AVERAGE('Travel balance'!V154:Z154)</f>
        <v>-0.57905949166534276</v>
      </c>
      <c r="F151" s="41">
        <f>AVERAGE('TT balance'!V154:Z154)</f>
        <v>1.5031294375103448</v>
      </c>
      <c r="G151" s="41">
        <f>AVERAGE(Pr_inc_GDP!L154:P154)</f>
        <v>-1.4113670449616795</v>
      </c>
      <c r="H151" s="41">
        <f>AVERAGE(Sec_inc_GDP!L154:P154)</f>
        <v>0.78404005392268039</v>
      </c>
      <c r="J151" s="41">
        <f>'CA-GDP'!Q154</f>
        <v>-5.3143122124803934</v>
      </c>
      <c r="K151" s="41">
        <f>GoodsGDP!Q154</f>
        <v>-8.870714850518036</v>
      </c>
      <c r="L151" s="41">
        <f>Serv_GDP!Q154</f>
        <v>4.3604551663106887</v>
      </c>
      <c r="M151" s="41">
        <f>'Travel balance'!AA154</f>
        <v>-0.64276438810252223</v>
      </c>
      <c r="N151" s="41">
        <f>'TT balance'!AA154</f>
        <v>1.244192315868329</v>
      </c>
      <c r="O151" s="41">
        <f>Pr_inc_GDP!Q154</f>
        <v>-1.731898988742149</v>
      </c>
      <c r="P151" s="41">
        <f>Sec_inc_GDP!Q154</f>
        <v>0.92813511289662087</v>
      </c>
      <c r="R151" s="41">
        <f t="shared" si="13"/>
        <v>-2.3168995319904293</v>
      </c>
      <c r="S151" s="41">
        <f t="shared" si="14"/>
        <v>-2.2564215556839846</v>
      </c>
      <c r="T151" s="41">
        <f t="shared" si="15"/>
        <v>0.11633114438673253</v>
      </c>
      <c r="U151" s="41">
        <f t="shared" si="16"/>
        <v>-6.370489643717947E-2</v>
      </c>
      <c r="V151" s="41">
        <f t="shared" si="16"/>
        <v>-0.25893712164201577</v>
      </c>
      <c r="W151" s="41">
        <f t="shared" si="17"/>
        <v>-0.32053194378046945</v>
      </c>
      <c r="X151" s="41">
        <f t="shared" si="18"/>
        <v>0.14409505897394048</v>
      </c>
    </row>
    <row r="152" spans="1:24" x14ac:dyDescent="0.25">
      <c r="A152" t="str">
        <f>'CA-GDP'!A155</f>
        <v>Russian Federation</v>
      </c>
      <c r="B152" s="41">
        <f>AVERAGE('CA-GDP'!L155:P155)</f>
        <v>3.956743191920586</v>
      </c>
      <c r="C152" s="41">
        <f>AVERAGE(GoodsGDP!L155:P155)</f>
        <v>9.3675724028611587</v>
      </c>
      <c r="D152" s="41">
        <f>AVERAGE(Serv_GDP!L155:P155)</f>
        <v>-2.1185509940695511</v>
      </c>
      <c r="E152" s="41">
        <f>AVERAGE('Travel balance'!V155:Z155)</f>
        <v>-1.4967047702525558</v>
      </c>
      <c r="F152" s="41">
        <f>AVERAGE('TT balance'!V155:Z155)</f>
        <v>-1.1354805461532596</v>
      </c>
      <c r="G152" s="41">
        <f>AVERAGE(Pr_inc_GDP!L155:P155)</f>
        <v>-2.767140897520453</v>
      </c>
      <c r="H152" s="41">
        <f>AVERAGE(Sec_inc_GDP!L155:P155)</f>
        <v>-0.52513731935056684</v>
      </c>
      <c r="J152" s="41">
        <f>'CA-GDP'!Q155</f>
        <v>2.3038389500400394</v>
      </c>
      <c r="K152" s="41">
        <f>GoodsGDP!Q155</f>
        <v>6.232995154657365</v>
      </c>
      <c r="L152" s="41">
        <f>Serv_GDP!Q155</f>
        <v>-1.1818123210141289</v>
      </c>
      <c r="M152" s="41">
        <f>'Travel balance'!AA155</f>
        <v>-0.42656727154277335</v>
      </c>
      <c r="N152" s="41">
        <f>'TT balance'!AA155</f>
        <v>-0.1279611558245905</v>
      </c>
      <c r="O152" s="41">
        <f>Pr_inc_GDP!Q155</f>
        <v>-2.3665433841393071</v>
      </c>
      <c r="P152" s="41">
        <f>Sec_inc_GDP!Q155</f>
        <v>-0.38080049946389066</v>
      </c>
      <c r="R152" s="41">
        <f t="shared" si="13"/>
        <v>-1.6529042418805466</v>
      </c>
      <c r="S152" s="41">
        <f t="shared" si="14"/>
        <v>-3.1345772482037937</v>
      </c>
      <c r="T152" s="41">
        <f t="shared" si="15"/>
        <v>0.93673867305542213</v>
      </c>
      <c r="U152" s="41">
        <f t="shared" si="16"/>
        <v>1.0701374987097825</v>
      </c>
      <c r="V152" s="41">
        <f t="shared" si="16"/>
        <v>1.007519390328669</v>
      </c>
      <c r="W152" s="41">
        <f t="shared" si="17"/>
        <v>0.40059751338114591</v>
      </c>
      <c r="X152" s="41">
        <f t="shared" si="18"/>
        <v>0.14433681988667618</v>
      </c>
    </row>
    <row r="153" spans="1:24" x14ac:dyDescent="0.25">
      <c r="A153" t="str">
        <f>'CA-GDP'!A156</f>
        <v>Rwanda</v>
      </c>
      <c r="B153" s="41">
        <f>AVERAGE('CA-GDP'!L156:P156)</f>
        <v>-11.943433071521437</v>
      </c>
      <c r="C153" s="41">
        <f>AVERAGE(GoodsGDP!L156:P156)</f>
        <v>-13.257216197443537</v>
      </c>
      <c r="D153" s="41">
        <f>AVERAGE(Serv_GDP!L156:P156)</f>
        <v>-1.9011554930939236</v>
      </c>
      <c r="E153" s="41">
        <f>AVERAGE('Travel balance'!V156:Z156)</f>
        <v>0.52583981978029359</v>
      </c>
      <c r="F153" s="41">
        <f>AVERAGE('TT balance'!V156:Z156)</f>
        <v>-2.8572233853295463</v>
      </c>
      <c r="G153" s="41">
        <f>AVERAGE(Pr_inc_GDP!L156:P156)</f>
        <v>-3.0659795826629539</v>
      </c>
      <c r="H153" s="41">
        <f>AVERAGE(Sec_inc_GDP!L156:P156)</f>
        <v>6.2809182016789702</v>
      </c>
      <c r="J153" s="41" t="str">
        <f>'CA-GDP'!Q156</f>
        <v/>
      </c>
      <c r="K153" s="41" t="str">
        <f>GoodsGDP!Q156</f>
        <v/>
      </c>
      <c r="L153" s="41" t="str">
        <f>Serv_GDP!Q156</f>
        <v/>
      </c>
      <c r="M153" s="41" t="str">
        <f>'Travel balance'!AA156</f>
        <v/>
      </c>
      <c r="N153" s="41" t="str">
        <f>'TT balance'!AA156</f>
        <v/>
      </c>
      <c r="O153" s="41" t="str">
        <f>Pr_inc_GDP!Q156</f>
        <v/>
      </c>
      <c r="P153" s="41" t="str">
        <f>Sec_inc_GDP!Q156</f>
        <v/>
      </c>
      <c r="R153" s="41" t="str">
        <f t="shared" si="13"/>
        <v/>
      </c>
      <c r="S153" s="41" t="str">
        <f t="shared" si="14"/>
        <v/>
      </c>
      <c r="T153" s="41" t="str">
        <f t="shared" si="15"/>
        <v/>
      </c>
      <c r="U153" s="41" t="str">
        <f t="shared" si="16"/>
        <v/>
      </c>
      <c r="V153" s="41" t="str">
        <f t="shared" si="16"/>
        <v/>
      </c>
      <c r="W153" s="41" t="str">
        <f t="shared" si="17"/>
        <v/>
      </c>
      <c r="X153" s="41" t="str">
        <f t="shared" si="18"/>
        <v/>
      </c>
    </row>
    <row r="154" spans="1:24" x14ac:dyDescent="0.25">
      <c r="A154" t="str">
        <f>'CA-GDP'!A157</f>
        <v>Samoa</v>
      </c>
      <c r="B154" s="41">
        <f>AVERAGE('CA-GDP'!L157:P157)</f>
        <v>-1.3132426576330569</v>
      </c>
      <c r="C154" s="41">
        <f>AVERAGE(GoodsGDP!L157:P157)</f>
        <v>-34.214173264507558</v>
      </c>
      <c r="D154" s="41">
        <f>AVERAGE(Serv_GDP!L157:P157)</f>
        <v>17.388795355995512</v>
      </c>
      <c r="E154" s="41">
        <f>AVERAGE('Travel balance'!V157:Z157)</f>
        <v>19.58724774782636</v>
      </c>
      <c r="F154" s="41">
        <f>AVERAGE('TT balance'!V157:Z157)</f>
        <v>16.869157856063566</v>
      </c>
      <c r="G154" s="41">
        <f>AVERAGE(Pr_inc_GDP!L157:P157)</f>
        <v>-3.0118799005871129</v>
      </c>
      <c r="H154" s="41">
        <f>AVERAGE(Sec_inc_GDP!L157:P157)</f>
        <v>18.524015151466081</v>
      </c>
      <c r="J154" s="41" t="str">
        <f>'CA-GDP'!Q157</f>
        <v/>
      </c>
      <c r="K154" s="41" t="str">
        <f>GoodsGDP!Q157</f>
        <v/>
      </c>
      <c r="L154" s="41" t="str">
        <f>Serv_GDP!Q157</f>
        <v/>
      </c>
      <c r="M154" s="41" t="str">
        <f>'Travel balance'!AA157</f>
        <v/>
      </c>
      <c r="N154" s="41" t="str">
        <f>'TT balance'!AA157</f>
        <v/>
      </c>
      <c r="O154" s="41" t="str">
        <f>Pr_inc_GDP!Q157</f>
        <v/>
      </c>
      <c r="P154" s="41" t="str">
        <f>Sec_inc_GDP!Q157</f>
        <v/>
      </c>
      <c r="R154" s="41" t="str">
        <f t="shared" si="13"/>
        <v/>
      </c>
      <c r="S154" s="41" t="str">
        <f t="shared" si="14"/>
        <v/>
      </c>
      <c r="T154" s="41" t="str">
        <f t="shared" si="15"/>
        <v/>
      </c>
      <c r="U154" s="41" t="str">
        <f t="shared" si="16"/>
        <v/>
      </c>
      <c r="V154" s="41" t="str">
        <f t="shared" si="16"/>
        <v/>
      </c>
      <c r="W154" s="41" t="str">
        <f t="shared" si="17"/>
        <v/>
      </c>
      <c r="X154" s="41" t="str">
        <f t="shared" si="18"/>
        <v/>
      </c>
    </row>
    <row r="155" spans="1:24" x14ac:dyDescent="0.25">
      <c r="A155" t="str">
        <f>'CA-GDP'!A158</f>
        <v>São Tomé and Príncipe, Dem. Rep. of</v>
      </c>
      <c r="B155" s="41">
        <f>AVERAGE('CA-GDP'!L158:P158)</f>
        <v>-19.515878049601067</v>
      </c>
      <c r="C155" s="41">
        <f>AVERAGE(GoodsGDP!L158:P158)</f>
        <v>-29.777333315253589</v>
      </c>
      <c r="D155" s="41">
        <f>AVERAGE(Serv_GDP!L158:P158)</f>
        <v>2.954439496139428</v>
      </c>
      <c r="E155" s="41">
        <f>AVERAGE('Travel balance'!V158:Z158)</f>
        <v>12.421345754197551</v>
      </c>
      <c r="F155" s="41">
        <f>AVERAGE('TT balance'!V158:Z158)</f>
        <v>6.3158549252423253</v>
      </c>
      <c r="G155" s="41">
        <f>AVERAGE(Pr_inc_GDP!L158:P158)</f>
        <v>0.11490756692274195</v>
      </c>
      <c r="H155" s="41">
        <f>AVERAGE(Sec_inc_GDP!L158:P158)</f>
        <v>7.1921082025903518</v>
      </c>
      <c r="J155" s="41" t="str">
        <f>'CA-GDP'!Q158</f>
        <v/>
      </c>
      <c r="K155" s="41" t="str">
        <f>GoodsGDP!Q158</f>
        <v/>
      </c>
      <c r="L155" s="41" t="str">
        <f>Serv_GDP!Q158</f>
        <v/>
      </c>
      <c r="M155" s="41" t="str">
        <f>'Travel balance'!AA158</f>
        <v/>
      </c>
      <c r="N155" s="41" t="str">
        <f>'TT balance'!AA158</f>
        <v/>
      </c>
      <c r="O155" s="41" t="str">
        <f>Pr_inc_GDP!Q158</f>
        <v/>
      </c>
      <c r="P155" s="41" t="str">
        <f>Sec_inc_GDP!Q158</f>
        <v/>
      </c>
      <c r="R155" s="41" t="str">
        <f t="shared" si="13"/>
        <v/>
      </c>
      <c r="S155" s="41" t="str">
        <f t="shared" si="14"/>
        <v/>
      </c>
      <c r="T155" s="41" t="str">
        <f t="shared" si="15"/>
        <v/>
      </c>
      <c r="U155" s="41" t="str">
        <f t="shared" si="16"/>
        <v/>
      </c>
      <c r="V155" s="41" t="str">
        <f t="shared" si="16"/>
        <v/>
      </c>
      <c r="W155" s="41" t="str">
        <f t="shared" si="17"/>
        <v/>
      </c>
      <c r="X155" s="41" t="str">
        <f t="shared" si="18"/>
        <v/>
      </c>
    </row>
    <row r="156" spans="1:24" x14ac:dyDescent="0.25">
      <c r="A156" t="str">
        <f>'CA-GDP'!A159</f>
        <v>Saudi Arabia</v>
      </c>
      <c r="B156" s="41">
        <f>AVERAGE('CA-GDP'!L159:P159)</f>
        <v>0.62494869608095416</v>
      </c>
      <c r="C156" s="41">
        <f>AVERAGE(GoodsGDP!L159:P159)</f>
        <v>13.293551662593904</v>
      </c>
      <c r="D156" s="41">
        <f>AVERAGE(Serv_GDP!L159:P159)</f>
        <v>-8.633494226855607</v>
      </c>
      <c r="E156" s="41">
        <f>AVERAGE('Travel balance'!V159:Z159)</f>
        <v>-0.65400284668521347</v>
      </c>
      <c r="F156" s="41">
        <f>AVERAGE('TT balance'!V159:Z159)</f>
        <v>-2.4974444710176571</v>
      </c>
      <c r="G156" s="41">
        <f>AVERAGE(Pr_inc_GDP!L159:P159)</f>
        <v>1.7219580486650194</v>
      </c>
      <c r="H156" s="41">
        <f>AVERAGE(Sec_inc_GDP!L159:P159)</f>
        <v>-5.7570667883223594</v>
      </c>
      <c r="J156" s="41">
        <f>'CA-GDP'!Q159</f>
        <v>-1.6235992125973677</v>
      </c>
      <c r="K156" s="41">
        <f>GoodsGDP!Q159</f>
        <v>7.9085980626734171</v>
      </c>
      <c r="L156" s="41">
        <f>Serv_GDP!Q159</f>
        <v>-6.1440954063464979</v>
      </c>
      <c r="M156" s="41">
        <f>'Travel balance'!AA159</f>
        <v>-0.64107913430972718</v>
      </c>
      <c r="N156" s="41">
        <f>'TT balance'!AA159</f>
        <v>-2.2358447519237741</v>
      </c>
      <c r="O156" s="41">
        <f>Pr_inc_GDP!Q159</f>
        <v>2.2271839242327331</v>
      </c>
      <c r="P156" s="41">
        <f>Sec_inc_GDP!Q159</f>
        <v>-5.6152857931570272</v>
      </c>
      <c r="R156" s="41">
        <f t="shared" si="13"/>
        <v>-2.2485479086783218</v>
      </c>
      <c r="S156" s="41">
        <f t="shared" si="14"/>
        <v>-5.3849535999204869</v>
      </c>
      <c r="T156" s="41">
        <f t="shared" si="15"/>
        <v>2.4893988205091091</v>
      </c>
      <c r="U156" s="41">
        <f t="shared" si="16"/>
        <v>1.2923712375486285E-2</v>
      </c>
      <c r="V156" s="41">
        <f t="shared" si="16"/>
        <v>0.26159971909388302</v>
      </c>
      <c r="W156" s="41">
        <f t="shared" si="17"/>
        <v>0.5052258755677137</v>
      </c>
      <c r="X156" s="41">
        <f t="shared" si="18"/>
        <v>0.14178099516533216</v>
      </c>
    </row>
    <row r="157" spans="1:24" x14ac:dyDescent="0.25">
      <c r="A157" t="str">
        <f>'CA-GDP'!A160</f>
        <v>Senegal</v>
      </c>
      <c r="B157" s="41">
        <f>AVERAGE('CA-GDP'!L160:P160)</f>
        <v>-6.5864665770744715</v>
      </c>
      <c r="C157" s="41">
        <f>AVERAGE(GoodsGDP!L160:P160)</f>
        <v>-12.502389485474158</v>
      </c>
      <c r="D157" s="41">
        <f>AVERAGE(Serv_GDP!L160:P160)</f>
        <v>-0.86440636393434789</v>
      </c>
      <c r="E157" s="41">
        <f>AVERAGE('Travel balance'!V160:Z160)</f>
        <v>1.318544076998468</v>
      </c>
      <c r="F157" s="41">
        <f>AVERAGE('TT balance'!V160:Z160)</f>
        <v>-1.8522220028269301</v>
      </c>
      <c r="G157" s="41">
        <f>AVERAGE(Pr_inc_GDP!L160:P160)</f>
        <v>-2.5543186820714037</v>
      </c>
      <c r="H157" s="41">
        <f>AVERAGE(Sec_inc_GDP!L160:P160)</f>
        <v>9.3346479544054386</v>
      </c>
      <c r="J157" s="41" t="str">
        <f>'CA-GDP'!Q160</f>
        <v/>
      </c>
      <c r="K157" s="41" t="str">
        <f>GoodsGDP!Q160</f>
        <v/>
      </c>
      <c r="L157" s="41" t="str">
        <f>Serv_GDP!Q160</f>
        <v/>
      </c>
      <c r="M157" s="41" t="str">
        <f>'Travel balance'!AA160</f>
        <v/>
      </c>
      <c r="N157" s="41" t="str">
        <f>'TT balance'!AA160</f>
        <v/>
      </c>
      <c r="O157" s="41" t="str">
        <f>Pr_inc_GDP!Q160</f>
        <v/>
      </c>
      <c r="P157" s="41" t="str">
        <f>Sec_inc_GDP!Q160</f>
        <v/>
      </c>
      <c r="R157" s="41" t="str">
        <f t="shared" si="13"/>
        <v/>
      </c>
      <c r="S157" s="41" t="str">
        <f t="shared" si="14"/>
        <v/>
      </c>
      <c r="T157" s="41" t="str">
        <f t="shared" si="15"/>
        <v/>
      </c>
      <c r="U157" s="41" t="str">
        <f t="shared" si="16"/>
        <v/>
      </c>
      <c r="V157" s="41" t="str">
        <f t="shared" si="16"/>
        <v/>
      </c>
      <c r="W157" s="41" t="str">
        <f t="shared" si="17"/>
        <v/>
      </c>
      <c r="X157" s="41" t="str">
        <f t="shared" si="18"/>
        <v/>
      </c>
    </row>
    <row r="158" spans="1:24" x14ac:dyDescent="0.25">
      <c r="A158" t="str">
        <f>'CA-GDP'!A161</f>
        <v>Serbia, Rep. of</v>
      </c>
      <c r="B158" s="41">
        <f>AVERAGE('CA-GDP'!L161:P161)</f>
        <v>-4.6722062560158708</v>
      </c>
      <c r="C158" s="41">
        <f>AVERAGE(GoodsGDP!L161:P161)</f>
        <v>-10.593059663364013</v>
      </c>
      <c r="D158" s="41">
        <f>AVERAGE(Serv_GDP!L161:P161)</f>
        <v>2.2984130779525356</v>
      </c>
      <c r="E158" s="41">
        <f>AVERAGE('Travel balance'!V161:Z161)</f>
        <v>-0.1849930042905315</v>
      </c>
      <c r="F158" s="41">
        <f>AVERAGE('TT balance'!V161:Z161)</f>
        <v>-0.17172966330280542</v>
      </c>
      <c r="G158" s="41">
        <f>AVERAGE(Pr_inc_GDP!L161:P161)</f>
        <v>-5.4268651568250856</v>
      </c>
      <c r="H158" s="41">
        <f>AVERAGE(Sec_inc_GDP!L161:P161)</f>
        <v>9.0493054862206908</v>
      </c>
      <c r="J158" s="41">
        <f>'CA-GDP'!Q161</f>
        <v>-4.2212155282082477</v>
      </c>
      <c r="K158" s="41">
        <f>GoodsGDP!Q161</f>
        <v>-11.266674325034607</v>
      </c>
      <c r="L158" s="41">
        <f>Serv_GDP!Q161</f>
        <v>2.3274705948036414</v>
      </c>
      <c r="M158" s="41">
        <f>'Travel balance'!AA161</f>
        <v>0.24530755127082687</v>
      </c>
      <c r="N158" s="41">
        <f>'TT balance'!AA161</f>
        <v>-0.23854136688948896</v>
      </c>
      <c r="O158" s="41">
        <f>Pr_inc_GDP!Q161</f>
        <v>-3.0249780506154402</v>
      </c>
      <c r="P158" s="41">
        <f>Sec_inc_GDP!Q161</f>
        <v>7.7429662526381353</v>
      </c>
      <c r="R158" s="41">
        <f t="shared" si="13"/>
        <v>0.45099072780762306</v>
      </c>
      <c r="S158" s="41">
        <f t="shared" si="14"/>
        <v>-0.67361466167059447</v>
      </c>
      <c r="T158" s="41">
        <f t="shared" si="15"/>
        <v>2.9057516851105802E-2</v>
      </c>
      <c r="U158" s="41">
        <f t="shared" si="16"/>
        <v>0.43030055556135838</v>
      </c>
      <c r="V158" s="41">
        <f t="shared" si="16"/>
        <v>-6.6811703586683535E-2</v>
      </c>
      <c r="W158" s="41">
        <f t="shared" si="17"/>
        <v>2.4018871062096454</v>
      </c>
      <c r="X158" s="41">
        <f t="shared" si="18"/>
        <v>-1.3063392335825554</v>
      </c>
    </row>
    <row r="159" spans="1:24" x14ac:dyDescent="0.25">
      <c r="A159" t="str">
        <f>'CA-GDP'!A162</f>
        <v>Seychelles</v>
      </c>
      <c r="B159" s="41">
        <f>AVERAGE('CA-GDP'!L162:P162)</f>
        <v>-18.696582394652239</v>
      </c>
      <c r="C159" s="41">
        <f>AVERAGE(GoodsGDP!L162:P162)</f>
        <v>-38.020398777202288</v>
      </c>
      <c r="D159" s="41">
        <f>AVERAGE(Serv_GDP!L162:P162)</f>
        <v>27.646504080250274</v>
      </c>
      <c r="E159" s="41">
        <f>AVERAGE('Travel balance'!V162:Z162)</f>
        <v>28.808455092921413</v>
      </c>
      <c r="F159" s="41">
        <f>AVERAGE('TT balance'!V162:Z162)</f>
        <v>28.872948253747602</v>
      </c>
      <c r="G159" s="41">
        <f>AVERAGE(Pr_inc_GDP!L162:P162)</f>
        <v>-7.5276024580411161</v>
      </c>
      <c r="H159" s="41">
        <f>AVERAGE(Sec_inc_GDP!L162:P162)</f>
        <v>-0.79508523965909172</v>
      </c>
      <c r="J159" s="41">
        <f>'CA-GDP'!Q162</f>
        <v>-29.221153895513218</v>
      </c>
      <c r="K159" s="41">
        <f>GoodsGDP!Q162</f>
        <v>-38.285036697396393</v>
      </c>
      <c r="L159" s="41">
        <f>Serv_GDP!Q162</f>
        <v>15.668479066707604</v>
      </c>
      <c r="M159" s="41">
        <f>'Travel balance'!AA162</f>
        <v>17.307832192525801</v>
      </c>
      <c r="N159" s="41">
        <f>'TT balance'!AA162</f>
        <v>14.647325153054496</v>
      </c>
      <c r="O159" s="41">
        <f>Pr_inc_GDP!Q162</f>
        <v>-5.4322987768375954</v>
      </c>
      <c r="P159" s="41">
        <f>Sec_inc_GDP!Q162</f>
        <v>-1.17229748798677</v>
      </c>
      <c r="R159" s="41">
        <f t="shared" si="13"/>
        <v>-10.524571500860979</v>
      </c>
      <c r="S159" s="41">
        <f t="shared" si="14"/>
        <v>-0.26463792019410448</v>
      </c>
      <c r="T159" s="41">
        <f t="shared" si="15"/>
        <v>-11.97802501354267</v>
      </c>
      <c r="U159" s="41">
        <f t="shared" si="16"/>
        <v>-11.500622900395612</v>
      </c>
      <c r="V159" s="41">
        <f t="shared" si="16"/>
        <v>-14.225623100693106</v>
      </c>
      <c r="W159" s="41">
        <f t="shared" si="17"/>
        <v>2.0953036812035206</v>
      </c>
      <c r="X159" s="41">
        <f t="shared" si="18"/>
        <v>-0.3772122483276783</v>
      </c>
    </row>
    <row r="160" spans="1:24" x14ac:dyDescent="0.25">
      <c r="A160" t="str">
        <f>'CA-GDP'!A163</f>
        <v>Sierra Leone</v>
      </c>
      <c r="B160" s="41">
        <f>AVERAGE('CA-GDP'!L163:P163)</f>
        <v>-19.135458189740358</v>
      </c>
      <c r="C160" s="41">
        <f>AVERAGE(GoodsGDP!L163:P163)</f>
        <v>-14.516482602345098</v>
      </c>
      <c r="D160" s="41">
        <f>AVERAGE(Serv_GDP!L163:P163)</f>
        <v>-10.05905232382354</v>
      </c>
      <c r="E160" s="41">
        <f>AVERAGE('Travel balance'!V163:Z163)</f>
        <v>-0.21933984413589641</v>
      </c>
      <c r="F160" s="41">
        <f>AVERAGE('TT balance'!V163:Z163)</f>
        <v>-3.5737507741878884</v>
      </c>
      <c r="G160" s="41">
        <f>AVERAGE(Pr_inc_GDP!L163:P163)</f>
        <v>-2.2317126497397197</v>
      </c>
      <c r="H160" s="41">
        <f>AVERAGE(Sec_inc_GDP!L163:P163)</f>
        <v>7.6723081929124985</v>
      </c>
      <c r="J160" s="41" t="str">
        <f>'CA-GDP'!Q163</f>
        <v/>
      </c>
      <c r="K160" s="41" t="str">
        <f>GoodsGDP!Q163</f>
        <v/>
      </c>
      <c r="L160" s="41" t="str">
        <f>Serv_GDP!Q163</f>
        <v/>
      </c>
      <c r="M160" s="41" t="str">
        <f>'Travel balance'!AA163</f>
        <v/>
      </c>
      <c r="N160" s="41" t="str">
        <f>'TT balance'!AA163</f>
        <v/>
      </c>
      <c r="O160" s="41" t="str">
        <f>Pr_inc_GDP!Q163</f>
        <v/>
      </c>
      <c r="P160" s="41" t="str">
        <f>Sec_inc_GDP!Q163</f>
        <v/>
      </c>
      <c r="R160" s="41" t="str">
        <f t="shared" si="13"/>
        <v/>
      </c>
      <c r="S160" s="41" t="str">
        <f t="shared" si="14"/>
        <v/>
      </c>
      <c r="T160" s="41" t="str">
        <f t="shared" si="15"/>
        <v/>
      </c>
      <c r="U160" s="41" t="str">
        <f t="shared" si="16"/>
        <v/>
      </c>
      <c r="V160" s="41" t="str">
        <f t="shared" si="16"/>
        <v/>
      </c>
      <c r="W160" s="41" t="str">
        <f t="shared" si="17"/>
        <v/>
      </c>
      <c r="X160" s="41" t="str">
        <f t="shared" si="18"/>
        <v/>
      </c>
    </row>
    <row r="161" spans="1:24" x14ac:dyDescent="0.25">
      <c r="A161" t="str">
        <f>'CA-GDP'!A164</f>
        <v>Singapore</v>
      </c>
      <c r="B161" s="41">
        <f>AVERAGE('CA-GDP'!L164:P164)</f>
        <v>16.640848293330343</v>
      </c>
      <c r="C161" s="41">
        <f>AVERAGE(GoodsGDP!L164:P164)</f>
        <v>28.11854758181746</v>
      </c>
      <c r="D161" s="41">
        <f>AVERAGE(Serv_GDP!L164:P164)</f>
        <v>-0.727354848636241</v>
      </c>
      <c r="E161" s="41">
        <f>AVERAGE('Travel balance'!V164:Z164)</f>
        <v>-1.7689950852015166</v>
      </c>
      <c r="F161" s="41">
        <f>AVERAGE('TT balance'!V164:Z164)</f>
        <v>-2.3027907492521882</v>
      </c>
      <c r="G161" s="41">
        <f>AVERAGE(Pr_inc_GDP!L164:P164)</f>
        <v>-8.8602301910266767</v>
      </c>
      <c r="H161" s="41">
        <f>AVERAGE(Sec_inc_GDP!L164:P164)</f>
        <v>-1.890114248824196</v>
      </c>
      <c r="J161" s="41">
        <f>'CA-GDP'!Q164</f>
        <v>17.585007549903345</v>
      </c>
      <c r="K161" s="41">
        <f>GoodsGDP!Q164</f>
        <v>27.543587601843157</v>
      </c>
      <c r="L161" s="41">
        <f>Serv_GDP!Q164</f>
        <v>4.3753175577074304</v>
      </c>
      <c r="M161" s="41">
        <f>'Travel balance'!AA164</f>
        <v>-0.48195858187804319</v>
      </c>
      <c r="N161" s="41">
        <f>'TT balance'!AA164</f>
        <v>-0.3314317972601693</v>
      </c>
      <c r="O161" s="41">
        <f>Pr_inc_GDP!Q164</f>
        <v>-12.223623369550463</v>
      </c>
      <c r="P161" s="41">
        <f>Sec_inc_GDP!Q164</f>
        <v>-2.1102742400967576</v>
      </c>
      <c r="R161" s="41">
        <f t="shared" si="13"/>
        <v>0.94415925657300193</v>
      </c>
      <c r="S161" s="41">
        <f t="shared" si="14"/>
        <v>-0.57495997997430237</v>
      </c>
      <c r="T161" s="41">
        <f t="shared" si="15"/>
        <v>5.1026724063436717</v>
      </c>
      <c r="U161" s="41">
        <f t="shared" si="16"/>
        <v>1.2870365033234734</v>
      </c>
      <c r="V161" s="41">
        <f t="shared" si="16"/>
        <v>1.9713589519920189</v>
      </c>
      <c r="W161" s="41">
        <f t="shared" si="17"/>
        <v>-3.3633931785237863</v>
      </c>
      <c r="X161" s="41">
        <f t="shared" si="18"/>
        <v>-0.22015999127256158</v>
      </c>
    </row>
    <row r="162" spans="1:24" x14ac:dyDescent="0.25">
      <c r="A162" t="str">
        <f>'CA-GDP'!A165</f>
        <v>Sint Maarten, Kingdom of the Netherlands</v>
      </c>
      <c r="B162" s="41">
        <f>AVERAGE('CA-GDP'!L165:P165)</f>
        <v>-0.60995913709224081</v>
      </c>
      <c r="C162" s="41">
        <f>AVERAGE(GoodsGDP!L165:P165)</f>
        <v>-70.564662653753231</v>
      </c>
      <c r="D162" s="41">
        <f>AVERAGE(Serv_GDP!L165:P165)</f>
        <v>59.883296257928691</v>
      </c>
      <c r="E162" s="41">
        <f>AVERAGE('Travel balance'!V165:Z165)</f>
        <v>60.207974676378726</v>
      </c>
      <c r="F162" s="41">
        <f>AVERAGE('TT balance'!V165:Z165)</f>
        <v>60.654310444279204</v>
      </c>
      <c r="G162" s="41">
        <f>AVERAGE(Pr_inc_GDP!L165:P165)</f>
        <v>-2.2839825957683102</v>
      </c>
      <c r="H162" s="41">
        <f>AVERAGE(Sec_inc_GDP!L165:P165)</f>
        <v>12.355389854500592</v>
      </c>
      <c r="J162" s="41" t="str">
        <f>'CA-GDP'!Q165</f>
        <v/>
      </c>
      <c r="K162" s="41" t="str">
        <f>GoodsGDP!Q165</f>
        <v/>
      </c>
      <c r="L162" s="41" t="str">
        <f>Serv_GDP!Q165</f>
        <v/>
      </c>
      <c r="M162" s="41" t="str">
        <f>'Travel balance'!AA165</f>
        <v/>
      </c>
      <c r="N162" s="41" t="str">
        <f>'TT balance'!AA165</f>
        <v/>
      </c>
      <c r="O162" s="41" t="str">
        <f>Pr_inc_GDP!Q165</f>
        <v/>
      </c>
      <c r="P162" s="41" t="str">
        <f>Sec_inc_GDP!Q165</f>
        <v/>
      </c>
      <c r="R162" s="41" t="str">
        <f t="shared" si="13"/>
        <v/>
      </c>
      <c r="S162" s="41" t="str">
        <f t="shared" si="14"/>
        <v/>
      </c>
      <c r="T162" s="41" t="str">
        <f t="shared" si="15"/>
        <v/>
      </c>
      <c r="U162" s="41" t="str">
        <f t="shared" si="16"/>
        <v/>
      </c>
      <c r="V162" s="41" t="str">
        <f t="shared" si="16"/>
        <v/>
      </c>
      <c r="W162" s="41" t="str">
        <f t="shared" si="17"/>
        <v/>
      </c>
      <c r="X162" s="41" t="str">
        <f t="shared" si="18"/>
        <v/>
      </c>
    </row>
    <row r="163" spans="1:24" x14ac:dyDescent="0.25">
      <c r="A163" t="str">
        <f>'CA-GDP'!A166</f>
        <v>Slovak Rep.</v>
      </c>
      <c r="B163" s="41">
        <f>AVERAGE('CA-GDP'!L166:P166)</f>
        <v>-2.323122419080403</v>
      </c>
      <c r="C163" s="41">
        <f>AVERAGE(GoodsGDP!L166:P166)</f>
        <v>0.39798676115184145</v>
      </c>
      <c r="D163" s="41">
        <f>AVERAGE(Serv_GDP!L166:P166)</f>
        <v>0.80740319793643189</v>
      </c>
      <c r="E163" s="41">
        <f>AVERAGE('Travel balance'!V166:Z166)</f>
        <v>0.51747257238810629</v>
      </c>
      <c r="F163" s="41">
        <f>AVERAGE('TT balance'!V166:Z166)</f>
        <v>0.92227861497026176</v>
      </c>
      <c r="G163" s="41">
        <f>AVERAGE(Pr_inc_GDP!L166:P166)</f>
        <v>-2.1583098186476919</v>
      </c>
      <c r="H163" s="41">
        <f>AVERAGE(Sec_inc_GDP!L166:P166)</f>
        <v>-1.3702033120814316</v>
      </c>
      <c r="J163" s="41">
        <f>'CA-GDP'!Q166</f>
        <v>-0.28284865072351234</v>
      </c>
      <c r="K163" s="41">
        <f>GoodsGDP!Q166</f>
        <v>0.72843527614728709</v>
      </c>
      <c r="L163" s="41">
        <f>Serv_GDP!Q166</f>
        <v>1.1632897216875984</v>
      </c>
      <c r="M163" s="41">
        <f>'Travel balance'!AA166</f>
        <v>2.8789566014890335E-2</v>
      </c>
      <c r="N163" s="41">
        <f>'TT balance'!AA166</f>
        <v>0.62619618326612736</v>
      </c>
      <c r="O163" s="41">
        <f>Pr_inc_GDP!Q166</f>
        <v>-1.6067244316776006</v>
      </c>
      <c r="P163" s="41">
        <f>Sec_inc_GDP!Q166</f>
        <v>-0.56784921568177893</v>
      </c>
      <c r="R163" s="41">
        <f t="shared" si="13"/>
        <v>2.0402737683568906</v>
      </c>
      <c r="S163" s="41">
        <f t="shared" si="14"/>
        <v>0.33044851499544564</v>
      </c>
      <c r="T163" s="41">
        <f t="shared" si="15"/>
        <v>0.35588652375116647</v>
      </c>
      <c r="U163" s="41">
        <f t="shared" si="16"/>
        <v>-0.48868300637321593</v>
      </c>
      <c r="V163" s="41">
        <f t="shared" si="16"/>
        <v>-0.2960824317041344</v>
      </c>
      <c r="W163" s="41">
        <f t="shared" si="17"/>
        <v>0.5515853869700913</v>
      </c>
      <c r="X163" s="41">
        <f t="shared" si="18"/>
        <v>0.80235409639965272</v>
      </c>
    </row>
    <row r="164" spans="1:24" x14ac:dyDescent="0.25">
      <c r="A164" t="str">
        <f>'CA-GDP'!A167</f>
        <v>Slovenia, Rep. of</v>
      </c>
      <c r="B164" s="41">
        <f>AVERAGE('CA-GDP'!L167:P167)</f>
        <v>5.2669900950614146</v>
      </c>
      <c r="C164" s="41">
        <f>AVERAGE(GoodsGDP!L167:P167)</f>
        <v>3.3823960839528247</v>
      </c>
      <c r="D164" s="41">
        <f>AVERAGE(Serv_GDP!L167:P167)</f>
        <v>5.1505520147950943</v>
      </c>
      <c r="E164" s="41">
        <f>AVERAGE('Travel balance'!V167:Z167)</f>
        <v>2.6914830630118045</v>
      </c>
      <c r="F164" s="41">
        <f>AVERAGE('TT balance'!V167:Z167)</f>
        <v>5.1860697326795409</v>
      </c>
      <c r="G164" s="41">
        <f>AVERAGE(Pr_inc_GDP!L167:P167)</f>
        <v>-2.3234642451753222</v>
      </c>
      <c r="H164" s="41">
        <f>AVERAGE(Sec_inc_GDP!L167:P167)</f>
        <v>-0.94249376730367784</v>
      </c>
      <c r="J164" s="41">
        <f>'CA-GDP'!Q167</f>
        <v>7.094264318450711</v>
      </c>
      <c r="K164" s="41">
        <f>GoodsGDP!Q167</f>
        <v>5.4160684069703162</v>
      </c>
      <c r="L164" s="41">
        <f>Serv_GDP!Q167</f>
        <v>4.2996994327885893</v>
      </c>
      <c r="M164" s="41">
        <f>'Travel balance'!AA167</f>
        <v>0.91276103838197675</v>
      </c>
      <c r="N164" s="41">
        <f>'TT balance'!AA167</f>
        <v>3.5206761615760902</v>
      </c>
      <c r="O164" s="41">
        <f>Pr_inc_GDP!Q167</f>
        <v>-1.4917089535082575</v>
      </c>
      <c r="P164" s="41">
        <f>Sec_inc_GDP!Q167</f>
        <v>-1.1297924809288633</v>
      </c>
      <c r="R164" s="41">
        <f t="shared" si="13"/>
        <v>1.8272742233892965</v>
      </c>
      <c r="S164" s="41">
        <f t="shared" si="14"/>
        <v>2.0336723230174916</v>
      </c>
      <c r="T164" s="41">
        <f t="shared" si="15"/>
        <v>-0.85085258200650493</v>
      </c>
      <c r="U164" s="41">
        <f t="shared" si="16"/>
        <v>-1.7787220246298276</v>
      </c>
      <c r="V164" s="41">
        <f t="shared" si="16"/>
        <v>-1.6653935711034507</v>
      </c>
      <c r="W164" s="41">
        <f t="shared" si="17"/>
        <v>0.83175529166706474</v>
      </c>
      <c r="X164" s="41">
        <f t="shared" si="18"/>
        <v>-0.18729871362518546</v>
      </c>
    </row>
    <row r="165" spans="1:24" x14ac:dyDescent="0.25">
      <c r="A165" t="str">
        <f>'CA-GDP'!A168</f>
        <v>Solomon Islands</v>
      </c>
      <c r="B165" s="41">
        <f>AVERAGE('CA-GDP'!L168:P168)</f>
        <v>-4.6802436842168991</v>
      </c>
      <c r="C165" s="41">
        <f>AVERAGE(GoodsGDP!L168:P168)</f>
        <v>-0.36743216443929361</v>
      </c>
      <c r="D165" s="41">
        <f>AVERAGE(Serv_GDP!L168:P168)</f>
        <v>-6.1902079384922057</v>
      </c>
      <c r="E165" s="41">
        <f>AVERAGE('Travel balance'!V168:Z168)</f>
        <v>1.113424493367019E-2</v>
      </c>
      <c r="F165" s="41">
        <f>AVERAGE('TT balance'!V168:Z168)</f>
        <v>-1.6219425975683002</v>
      </c>
      <c r="G165" s="41">
        <f>AVERAGE(Pr_inc_GDP!L168:P168)</f>
        <v>-1.8459898766702143</v>
      </c>
      <c r="H165" s="41">
        <f>AVERAGE(Sec_inc_GDP!L168:P168)</f>
        <v>3.7233862953848158</v>
      </c>
      <c r="J165" s="41">
        <f>'CA-GDP'!Q168</f>
        <v>-1.5992055423956684</v>
      </c>
      <c r="K165" s="41">
        <f>GoodsGDP!Q168</f>
        <v>-1.6153468507652542</v>
      </c>
      <c r="L165" s="41">
        <f>Serv_GDP!Q168</f>
        <v>-6.516535895364437</v>
      </c>
      <c r="M165" s="41">
        <f>'Travel balance'!AA168</f>
        <v>-1.5830195381113201</v>
      </c>
      <c r="N165" s="41">
        <f>'TT balance'!AA168</f>
        <v>-2.5635558786610071</v>
      </c>
      <c r="O165" s="41">
        <f>Pr_inc_GDP!Q168</f>
        <v>2.2876408442891463</v>
      </c>
      <c r="P165" s="41">
        <f>Sec_inc_GDP!Q168</f>
        <v>4.2450363594448577</v>
      </c>
      <c r="R165" s="41">
        <f t="shared" si="13"/>
        <v>3.0810381418212307</v>
      </c>
      <c r="S165" s="41">
        <f t="shared" si="14"/>
        <v>-1.2479146863259607</v>
      </c>
      <c r="T165" s="41">
        <f t="shared" si="15"/>
        <v>-0.32632795687223126</v>
      </c>
      <c r="U165" s="41">
        <f t="shared" si="16"/>
        <v>-1.5941537830449903</v>
      </c>
      <c r="V165" s="41">
        <f t="shared" si="16"/>
        <v>-0.94161328109270692</v>
      </c>
      <c r="W165" s="41">
        <f t="shared" si="17"/>
        <v>4.1336307209593608</v>
      </c>
      <c r="X165" s="41">
        <f t="shared" si="18"/>
        <v>0.52165006406004188</v>
      </c>
    </row>
    <row r="166" spans="1:24" x14ac:dyDescent="0.25">
      <c r="A166" t="str">
        <f>'CA-GDP'!A169</f>
        <v>Somalia</v>
      </c>
      <c r="B166" s="41"/>
      <c r="C166" s="41"/>
      <c r="D166" s="41"/>
      <c r="E166" s="41"/>
      <c r="F166" s="41"/>
      <c r="G166" s="41"/>
      <c r="H166" s="41"/>
      <c r="J166" s="41" t="str">
        <f>'CA-GDP'!Q169</f>
        <v/>
      </c>
      <c r="K166" s="41" t="str">
        <f>GoodsGDP!Q169</f>
        <v/>
      </c>
      <c r="L166" s="41" t="str">
        <f>Serv_GDP!Q169</f>
        <v/>
      </c>
      <c r="M166" s="41" t="str">
        <f>'Travel balance'!AA169</f>
        <v/>
      </c>
      <c r="N166" s="41" t="str">
        <f>'TT balance'!AA169</f>
        <v/>
      </c>
      <c r="O166" s="41" t="str">
        <f>Pr_inc_GDP!Q169</f>
        <v/>
      </c>
      <c r="P166" s="41" t="str">
        <f>Sec_inc_GDP!Q169</f>
        <v/>
      </c>
      <c r="R166" s="41" t="str">
        <f t="shared" si="13"/>
        <v/>
      </c>
      <c r="S166" s="41" t="str">
        <f t="shared" si="14"/>
        <v/>
      </c>
      <c r="T166" s="41" t="str">
        <f t="shared" si="15"/>
        <v/>
      </c>
      <c r="U166" s="41" t="str">
        <f t="shared" si="16"/>
        <v/>
      </c>
      <c r="V166" s="41" t="str">
        <f t="shared" si="16"/>
        <v/>
      </c>
      <c r="W166" s="41" t="str">
        <f t="shared" si="17"/>
        <v/>
      </c>
      <c r="X166" s="41" t="str">
        <f t="shared" si="18"/>
        <v/>
      </c>
    </row>
    <row r="167" spans="1:24" x14ac:dyDescent="0.25">
      <c r="A167" t="str">
        <f>'CA-GDP'!A170</f>
        <v>South Africa</v>
      </c>
      <c r="B167" s="41">
        <f>AVERAGE('CA-GDP'!L170:P170)</f>
        <v>-3.3257787263045748</v>
      </c>
      <c r="C167" s="41">
        <f>AVERAGE(GoodsGDP!L170:P170)</f>
        <v>0.44290109409730205</v>
      </c>
      <c r="D167" s="41">
        <f>AVERAGE(Serv_GDP!L170:P170)</f>
        <v>-0.17522426955812997</v>
      </c>
      <c r="E167" s="41">
        <f>AVERAGE('Travel balance'!V170:Z170)</f>
        <v>1.5934259330915475</v>
      </c>
      <c r="F167" s="41">
        <f>AVERAGE('TT balance'!V170:Z170)</f>
        <v>0.37478733715037388</v>
      </c>
      <c r="G167" s="41">
        <f>AVERAGE(Pr_inc_GDP!L170:P170)</f>
        <v>-2.848054931673258</v>
      </c>
      <c r="H167" s="41">
        <f>AVERAGE(Sec_inc_GDP!L170:P170)</f>
        <v>-0.74540061917048983</v>
      </c>
      <c r="J167" s="41">
        <f>'CA-GDP'!Q170</f>
        <v>2.2213908812885306</v>
      </c>
      <c r="K167" s="41">
        <f>GoodsGDP!Q170</f>
        <v>5.7871574722887598</v>
      </c>
      <c r="L167" s="41">
        <f>Serv_GDP!Q170</f>
        <v>-0.7705590570763069</v>
      </c>
      <c r="M167" s="41">
        <f>'Travel balance'!AA170</f>
        <v>0.55586306985625311</v>
      </c>
      <c r="N167" s="41">
        <f>'TT balance'!AA170</f>
        <v>-0.35610641453827041</v>
      </c>
      <c r="O167" s="41">
        <f>Pr_inc_GDP!Q170</f>
        <v>-1.92183927635346</v>
      </c>
      <c r="P167" s="41">
        <f>Sec_inc_GDP!Q170</f>
        <v>-0.8733682575704631</v>
      </c>
      <c r="R167" s="41">
        <f t="shared" si="13"/>
        <v>5.547169607593105</v>
      </c>
      <c r="S167" s="41">
        <f t="shared" si="14"/>
        <v>5.3442563781914574</v>
      </c>
      <c r="T167" s="41">
        <f t="shared" si="15"/>
        <v>-0.59533478751817692</v>
      </c>
      <c r="U167" s="41">
        <f t="shared" si="16"/>
        <v>-1.0375628632352942</v>
      </c>
      <c r="V167" s="41">
        <f t="shared" si="16"/>
        <v>-0.73089375168864423</v>
      </c>
      <c r="W167" s="41">
        <f t="shared" si="17"/>
        <v>0.92621565531979799</v>
      </c>
      <c r="X167" s="41">
        <f t="shared" si="18"/>
        <v>-0.12796763839997327</v>
      </c>
    </row>
    <row r="168" spans="1:24" x14ac:dyDescent="0.25">
      <c r="A168" t="str">
        <f>'CA-GDP'!A171</f>
        <v>South Sudan, Rep. of</v>
      </c>
      <c r="B168" s="41">
        <f>AVERAGE('CA-GDP'!L171:P171)</f>
        <v>-0.41043355727403535</v>
      </c>
      <c r="C168" s="41">
        <f>AVERAGE(GoodsGDP!L171:P171)</f>
        <v>13.159844404940619</v>
      </c>
      <c r="D168" s="41">
        <f>AVERAGE(Serv_GDP!L171:P171)</f>
        <v>-16.349667904892748</v>
      </c>
      <c r="E168" s="41">
        <f>AVERAGE('Travel balance'!V171:Z171)</f>
        <v>9.7399143475521505E-2</v>
      </c>
      <c r="F168" s="41">
        <f>AVERAGE('TT balance'!V171:Z171)</f>
        <v>-7.9873920293108487</v>
      </c>
      <c r="G168" s="41">
        <f>AVERAGE(Pr_inc_GDP!L171:P171)</f>
        <v>-4.7379695907194534</v>
      </c>
      <c r="H168" s="41">
        <f>AVERAGE(Sec_inc_GDP!L171:P171)</f>
        <v>7.5173595333975438</v>
      </c>
      <c r="J168" s="41" t="str">
        <f>'CA-GDP'!Q171</f>
        <v/>
      </c>
      <c r="K168" s="41" t="str">
        <f>GoodsGDP!Q171</f>
        <v/>
      </c>
      <c r="L168" s="41" t="str">
        <f>Serv_GDP!Q171</f>
        <v/>
      </c>
      <c r="M168" s="41" t="str">
        <f>'Travel balance'!AA171</f>
        <v/>
      </c>
      <c r="N168" s="41" t="str">
        <f>'TT balance'!AA171</f>
        <v/>
      </c>
      <c r="O168" s="41" t="str">
        <f>Pr_inc_GDP!Q171</f>
        <v/>
      </c>
      <c r="P168" s="41" t="str">
        <f>Sec_inc_GDP!Q171</f>
        <v/>
      </c>
      <c r="R168" s="41" t="str">
        <f t="shared" si="13"/>
        <v/>
      </c>
      <c r="S168" s="41" t="str">
        <f t="shared" si="14"/>
        <v/>
      </c>
      <c r="T168" s="41" t="str">
        <f t="shared" si="15"/>
        <v/>
      </c>
      <c r="U168" s="41" t="str">
        <f t="shared" si="16"/>
        <v/>
      </c>
      <c r="V168" s="41" t="str">
        <f t="shared" si="16"/>
        <v/>
      </c>
      <c r="W168" s="41" t="str">
        <f t="shared" si="17"/>
        <v/>
      </c>
      <c r="X168" s="41" t="str">
        <f t="shared" si="18"/>
        <v/>
      </c>
    </row>
    <row r="169" spans="1:24" x14ac:dyDescent="0.25">
      <c r="A169" t="str">
        <f>'CA-GDP'!A172</f>
        <v>Spain</v>
      </c>
      <c r="B169" s="41">
        <f>AVERAGE('CA-GDP'!L172:P172)</f>
        <v>2.4100853821899131</v>
      </c>
      <c r="C169" s="41">
        <f>AVERAGE(GoodsGDP!L172:P172)</f>
        <v>-1.9373082978125633</v>
      </c>
      <c r="D169" s="41">
        <f>AVERAGE(Serv_GDP!L172:P172)</f>
        <v>5.2160851675690649</v>
      </c>
      <c r="E169" s="41">
        <f>AVERAGE('Travel balance'!V172:Z172)</f>
        <v>3.8682799660313991</v>
      </c>
      <c r="F169" s="41">
        <f>AVERAGE('TT balance'!V172:Z172)</f>
        <v>4.2517851376080369</v>
      </c>
      <c r="G169" s="41">
        <f>AVERAGE(Pr_inc_GDP!L172:P172)</f>
        <v>0.11511230919546138</v>
      </c>
      <c r="H169" s="41">
        <f>AVERAGE(Sec_inc_GDP!L172:P172)</f>
        <v>-0.98380556871303837</v>
      </c>
      <c r="J169" s="41">
        <f>'CA-GDP'!Q172</f>
        <v>0.67789412413567796</v>
      </c>
      <c r="K169" s="41">
        <f>GoodsGDP!Q172</f>
        <v>-0.8033012385445879</v>
      </c>
      <c r="L169" s="41">
        <f>Serv_GDP!Q172</f>
        <v>2.3038059028245499</v>
      </c>
      <c r="M169" s="41">
        <f>'Travel balance'!AA172</f>
        <v>0.75187824461359232</v>
      </c>
      <c r="N169" s="41">
        <f>'TT balance'!AA172</f>
        <v>1.2176976839937341</v>
      </c>
      <c r="O169" s="41">
        <f>Pr_inc_GDP!Q172</f>
        <v>0.4714167158776072</v>
      </c>
      <c r="P169" s="41">
        <f>Sec_inc_GDP!Q172</f>
        <v>-1.2942048734329021</v>
      </c>
      <c r="R169" s="41">
        <f t="shared" si="13"/>
        <v>-1.7321912580542351</v>
      </c>
      <c r="S169" s="41">
        <f t="shared" si="14"/>
        <v>1.1340070592679754</v>
      </c>
      <c r="T169" s="41">
        <f t="shared" si="15"/>
        <v>-2.912279264744515</v>
      </c>
      <c r="U169" s="41">
        <f t="shared" si="16"/>
        <v>-3.116401721417807</v>
      </c>
      <c r="V169" s="41">
        <f t="shared" si="16"/>
        <v>-3.034087453614303</v>
      </c>
      <c r="W169" s="41">
        <f t="shared" si="17"/>
        <v>0.3563044066821458</v>
      </c>
      <c r="X169" s="41">
        <f t="shared" si="18"/>
        <v>-0.31039930471986377</v>
      </c>
    </row>
    <row r="170" spans="1:24" x14ac:dyDescent="0.25">
      <c r="A170" t="str">
        <f>'CA-GDP'!A173</f>
        <v>Sri Lanka</v>
      </c>
      <c r="B170" s="41">
        <f>AVERAGE('CA-GDP'!L173:P173)</f>
        <v>-2.4953974577979294</v>
      </c>
      <c r="C170" s="41">
        <f>AVERAGE(GoodsGDP!L173:P173)</f>
        <v>-10.694479837304398</v>
      </c>
      <c r="D170" s="41">
        <f>AVERAGE(Serv_GDP!L173:P173)</f>
        <v>3.5669399450843273</v>
      </c>
      <c r="E170" s="41">
        <f>AVERAGE('Travel balance'!V173:Z173)</f>
        <v>2.4873508272394402</v>
      </c>
      <c r="F170" s="41">
        <f>AVERAGE('TT balance'!V173:Z173)</f>
        <v>3.2411045564636121</v>
      </c>
      <c r="G170" s="41">
        <f>AVERAGE(Pr_inc_GDP!L173:P173)</f>
        <v>-2.6943386422301332</v>
      </c>
      <c r="H170" s="41">
        <f>AVERAGE(Sec_inc_GDP!L173:P173)</f>
        <v>7.3264810766522741</v>
      </c>
      <c r="J170" s="41">
        <f>'CA-GDP'!Q173</f>
        <v>-1.342006451394818</v>
      </c>
      <c r="K170" s="41">
        <f>GoodsGDP!Q173</f>
        <v>-7.444793939845141</v>
      </c>
      <c r="L170" s="41">
        <f>Serv_GDP!Q173</f>
        <v>1.0153810225338638</v>
      </c>
      <c r="M170" s="41">
        <f>'Travel balance'!AA173</f>
        <v>0.28947643351555341</v>
      </c>
      <c r="N170" s="41">
        <f>'TT balance'!AA173</f>
        <v>0.43128560248680781</v>
      </c>
      <c r="O170" s="41">
        <f>Pr_inc_GDP!Q173</f>
        <v>-2.6037600564006929</v>
      </c>
      <c r="P170" s="41">
        <f>Sec_inc_GDP!Q173</f>
        <v>7.6911665223171539</v>
      </c>
      <c r="R170" s="41">
        <f t="shared" si="13"/>
        <v>1.1533910064031114</v>
      </c>
      <c r="S170" s="41">
        <f t="shared" si="14"/>
        <v>3.2496858974592566</v>
      </c>
      <c r="T170" s="41">
        <f t="shared" si="15"/>
        <v>-2.5515589225504636</v>
      </c>
      <c r="U170" s="41">
        <f t="shared" si="16"/>
        <v>-2.1978743937238869</v>
      </c>
      <c r="V170" s="41">
        <f t="shared" si="16"/>
        <v>-2.8098189539768041</v>
      </c>
      <c r="W170" s="41">
        <f t="shared" si="17"/>
        <v>9.0578585829440339E-2</v>
      </c>
      <c r="X170" s="41">
        <f t="shared" si="18"/>
        <v>0.36468544566487981</v>
      </c>
    </row>
    <row r="171" spans="1:24" x14ac:dyDescent="0.25">
      <c r="A171" t="str">
        <f>'CA-GDP'!A174</f>
        <v>St. Kitts and Nevis</v>
      </c>
      <c r="B171" s="41">
        <f>AVERAGE('CA-GDP'!L174:P174)</f>
        <v>-8.7125961408004944</v>
      </c>
      <c r="C171" s="41">
        <f>AVERAGE(GoodsGDP!L174:P174)</f>
        <v>-31.129698229493435</v>
      </c>
      <c r="D171" s="41">
        <f>AVERAGE(Serv_GDP!L174:P174)</f>
        <v>30.157106686011918</v>
      </c>
      <c r="E171" s="41">
        <f>AVERAGE('Travel balance'!V174:Z174)</f>
        <v>30.928542546060026</v>
      </c>
      <c r="F171" s="41">
        <f>AVERAGE('TT balance'!V174:Z174)</f>
        <v>27.28020861343478</v>
      </c>
      <c r="G171" s="41">
        <f>AVERAGE(Pr_inc_GDP!L174:P174)</f>
        <v>-5.4149979679702032</v>
      </c>
      <c r="H171" s="41">
        <f>AVERAGE(Sec_inc_GDP!L174:P174)</f>
        <v>-2.3250066293487737</v>
      </c>
      <c r="J171" s="41">
        <f>'CA-GDP'!Q174</f>
        <v>-16.659200402190233</v>
      </c>
      <c r="K171" s="41">
        <f>GoodsGDP!Q174</f>
        <v>-28.489995381811635</v>
      </c>
      <c r="L171" s="41">
        <f>Serv_GDP!Q174</f>
        <v>16.1984342469481</v>
      </c>
      <c r="M171" s="41">
        <f>'Travel balance'!AA174</f>
        <v>12.104871912880647</v>
      </c>
      <c r="N171" s="41">
        <f>'TT balance'!AA174</f>
        <v>8.3840334680657911</v>
      </c>
      <c r="O171" s="41">
        <f>Pr_inc_GDP!Q174</f>
        <v>-1.5375921299287878</v>
      </c>
      <c r="P171" s="41">
        <f>Sec_inc_GDP!Q174</f>
        <v>-2.830047137397909</v>
      </c>
      <c r="R171" s="41">
        <f t="shared" si="13"/>
        <v>-7.946604261389739</v>
      </c>
      <c r="S171" s="41">
        <f t="shared" si="14"/>
        <v>2.6397028476818001</v>
      </c>
      <c r="T171" s="41">
        <f t="shared" si="15"/>
        <v>-13.958672439063818</v>
      </c>
      <c r="U171" s="41">
        <f t="shared" si="16"/>
        <v>-18.823670633179379</v>
      </c>
      <c r="V171" s="41">
        <f t="shared" si="16"/>
        <v>-18.896175145368989</v>
      </c>
      <c r="W171" s="41">
        <f t="shared" si="17"/>
        <v>3.8774058380414154</v>
      </c>
      <c r="X171" s="41">
        <f t="shared" si="18"/>
        <v>-0.50504050804913536</v>
      </c>
    </row>
    <row r="172" spans="1:24" x14ac:dyDescent="0.25">
      <c r="A172" t="str">
        <f>'CA-GDP'!A175</f>
        <v>St. Lucia</v>
      </c>
      <c r="B172" s="41">
        <f>AVERAGE('CA-GDP'!L175:P175)</f>
        <v>0.15737707346685123</v>
      </c>
      <c r="C172" s="41">
        <f>AVERAGE(GoodsGDP!L175:P175)</f>
        <v>-23.45377825527823</v>
      </c>
      <c r="D172" s="41">
        <f>AVERAGE(Serv_GDP!L175:P175)</f>
        <v>29.679932487423365</v>
      </c>
      <c r="E172" s="41">
        <f>AVERAGE('Travel balance'!V175:Z175)</f>
        <v>42.674862357832104</v>
      </c>
      <c r="F172" s="41">
        <f>AVERAGE('TT balance'!V175:Z175)</f>
        <v>38.669811070999756</v>
      </c>
      <c r="G172" s="41">
        <f>AVERAGE(Pr_inc_GDP!L175:P175)</f>
        <v>-6.335874616621008</v>
      </c>
      <c r="H172" s="41">
        <f>AVERAGE(Sec_inc_GDP!L175:P175)</f>
        <v>0.26709745794272283</v>
      </c>
      <c r="J172" s="41">
        <f>'CA-GDP'!Q175</f>
        <v>-12.930416811370884</v>
      </c>
      <c r="K172" s="41">
        <f>GoodsGDP!Q175</f>
        <v>-23.315777296208744</v>
      </c>
      <c r="L172" s="41">
        <f>Serv_GDP!Q175</f>
        <v>11.249891609185289</v>
      </c>
      <c r="M172" s="41">
        <f>'Travel balance'!AA175</f>
        <v>18.979025943236643</v>
      </c>
      <c r="N172" s="41">
        <f>'TT balance'!AA175</f>
        <v>15.636193416335573</v>
      </c>
      <c r="O172" s="41">
        <f>Pr_inc_GDP!Q175</f>
        <v>-2.1651421996208073</v>
      </c>
      <c r="P172" s="41">
        <f>Sec_inc_GDP!Q175</f>
        <v>1.3006110752733702</v>
      </c>
      <c r="R172" s="41">
        <f t="shared" si="13"/>
        <v>-13.087793884837735</v>
      </c>
      <c r="S172" s="41">
        <f t="shared" si="14"/>
        <v>0.13800095906948684</v>
      </c>
      <c r="T172" s="41">
        <f t="shared" si="15"/>
        <v>-18.430040878238074</v>
      </c>
      <c r="U172" s="41">
        <f t="shared" si="16"/>
        <v>-23.695836414595462</v>
      </c>
      <c r="V172" s="41">
        <f t="shared" si="16"/>
        <v>-23.033617654664184</v>
      </c>
      <c r="W172" s="41">
        <f t="shared" si="17"/>
        <v>4.1707324170002007</v>
      </c>
      <c r="X172" s="41">
        <f t="shared" si="18"/>
        <v>1.0335136173306474</v>
      </c>
    </row>
    <row r="173" spans="1:24" x14ac:dyDescent="0.25">
      <c r="A173" t="str">
        <f>'CA-GDP'!A176</f>
        <v>St. Vincent and the Grenadines</v>
      </c>
      <c r="B173" s="41">
        <f>AVERAGE('CA-GDP'!L176:P176)</f>
        <v>-12.437762563137573</v>
      </c>
      <c r="C173" s="41">
        <f>AVERAGE(GoodsGDP!L176:P176)</f>
        <v>-31.998325638455043</v>
      </c>
      <c r="D173" s="41">
        <f>AVERAGE(Serv_GDP!L176:P176)</f>
        <v>15.514953404458343</v>
      </c>
      <c r="E173" s="41">
        <f>AVERAGE('Travel balance'!V176:Z176)</f>
        <v>24.964015303922473</v>
      </c>
      <c r="F173" s="41">
        <f>AVERAGE('TT balance'!V176:Z176)</f>
        <v>20.122363501110264</v>
      </c>
      <c r="G173" s="41">
        <f>AVERAGE(Pr_inc_GDP!L176:P176)</f>
        <v>-0.91140617367622578</v>
      </c>
      <c r="H173" s="41">
        <f>AVERAGE(Sec_inc_GDP!L176:P176)</f>
        <v>4.9570158445353529</v>
      </c>
      <c r="J173" s="41">
        <f>'CA-GDP'!Q176</f>
        <v>-18.089831936088849</v>
      </c>
      <c r="K173" s="41">
        <f>GoodsGDP!Q176</f>
        <v>-26.99656454421384</v>
      </c>
      <c r="L173" s="41">
        <f>Serv_GDP!Q176</f>
        <v>3.4285625332312302</v>
      </c>
      <c r="M173" s="41">
        <f>'Travel balance'!AA176</f>
        <v>9.3910781216223445</v>
      </c>
      <c r="N173" s="41">
        <f>'TT balance'!AA176</f>
        <v>6.2110295250296907</v>
      </c>
      <c r="O173" s="41">
        <f>Pr_inc_GDP!Q176</f>
        <v>0.29978155993808198</v>
      </c>
      <c r="P173" s="41">
        <f>Sec_inc_GDP!Q176</f>
        <v>5.178388514955671</v>
      </c>
      <c r="R173" s="41">
        <f t="shared" si="13"/>
        <v>-5.6520693729512761</v>
      </c>
      <c r="S173" s="41">
        <f t="shared" si="14"/>
        <v>5.0017610942412034</v>
      </c>
      <c r="T173" s="41">
        <f t="shared" si="15"/>
        <v>-12.086390871227113</v>
      </c>
      <c r="U173" s="41">
        <f t="shared" si="16"/>
        <v>-15.572937182300128</v>
      </c>
      <c r="V173" s="41">
        <f t="shared" si="16"/>
        <v>-13.911333976080574</v>
      </c>
      <c r="W173" s="41">
        <f t="shared" si="17"/>
        <v>1.2111877336143078</v>
      </c>
      <c r="X173" s="41">
        <f t="shared" si="18"/>
        <v>0.22137267042031805</v>
      </c>
    </row>
    <row r="174" spans="1:24" x14ac:dyDescent="0.25">
      <c r="A174" t="str">
        <f>'CA-GDP'!A177</f>
        <v>Sudan</v>
      </c>
      <c r="B174" s="41">
        <f>AVERAGE('CA-GDP'!L177:P177)</f>
        <v>-10.633539888186068</v>
      </c>
      <c r="C174" s="41">
        <f>AVERAGE(GoodsGDP!L177:P177)</f>
        <v>-9.4926105592516183</v>
      </c>
      <c r="D174" s="41">
        <f>AVERAGE(Serv_GDP!L177:P177)</f>
        <v>0.30674214225873986</v>
      </c>
      <c r="E174" s="41">
        <f>AVERAGE('Travel balance'!V177:Z177)</f>
        <v>1.9570757656825293</v>
      </c>
      <c r="F174" s="41">
        <f>AVERAGE('TT balance'!V177:Z177)</f>
        <v>0.8978906527813727</v>
      </c>
      <c r="G174" s="41">
        <f>AVERAGE(Pr_inc_GDP!L177:P177)</f>
        <v>-3.2932139627314294</v>
      </c>
      <c r="H174" s="41">
        <f>AVERAGE(Sec_inc_GDP!L177:P177)</f>
        <v>1.8455424915382437</v>
      </c>
      <c r="J174" s="41" t="str">
        <f>'CA-GDP'!Q177</f>
        <v/>
      </c>
      <c r="K174" s="41" t="str">
        <f>GoodsGDP!Q177</f>
        <v/>
      </c>
      <c r="L174" s="41" t="str">
        <f>Serv_GDP!Q177</f>
        <v/>
      </c>
      <c r="M174" s="41" t="str">
        <f>'Travel balance'!AA177</f>
        <v/>
      </c>
      <c r="N174" s="41" t="str">
        <f>'TT balance'!AA177</f>
        <v/>
      </c>
      <c r="O174" s="41" t="str">
        <f>Pr_inc_GDP!Q177</f>
        <v/>
      </c>
      <c r="P174" s="41" t="str">
        <f>Sec_inc_GDP!Q177</f>
        <v/>
      </c>
      <c r="R174" s="41" t="str">
        <f t="shared" si="13"/>
        <v/>
      </c>
      <c r="S174" s="41" t="str">
        <f t="shared" si="14"/>
        <v/>
      </c>
      <c r="T174" s="41" t="str">
        <f t="shared" si="15"/>
        <v/>
      </c>
      <c r="U174" s="41" t="str">
        <f t="shared" si="16"/>
        <v/>
      </c>
      <c r="V174" s="41" t="str">
        <f t="shared" si="16"/>
        <v/>
      </c>
      <c r="W174" s="41" t="str">
        <f t="shared" si="17"/>
        <v/>
      </c>
      <c r="X174" s="41" t="str">
        <f t="shared" si="18"/>
        <v/>
      </c>
    </row>
    <row r="175" spans="1:24" x14ac:dyDescent="0.25">
      <c r="A175" t="str">
        <f>'CA-GDP'!A178</f>
        <v>Suriname</v>
      </c>
      <c r="B175" s="41">
        <f>AVERAGE('CA-GDP'!L178:P178)</f>
        <v>-6.9950356029824361</v>
      </c>
      <c r="C175" s="41">
        <f>AVERAGE(GoodsGDP!L178:P178)</f>
        <v>11.751376349333393</v>
      </c>
      <c r="D175" s="41">
        <f>AVERAGE(Serv_GDP!L178:P178)</f>
        <v>-13.330299247717553</v>
      </c>
      <c r="E175" s="41">
        <f>AVERAGE('Travel balance'!V178:Z178)</f>
        <v>-1.1009892373060755</v>
      </c>
      <c r="F175" s="41">
        <f>AVERAGE('TT balance'!V178:Z178)</f>
        <v>-2.3505633148386442</v>
      </c>
      <c r="G175" s="41">
        <f>AVERAGE(Pr_inc_GDP!L178:P178)</f>
        <v>-8.0383229323671781</v>
      </c>
      <c r="H175" s="41">
        <f>AVERAGE(Sec_inc_GDP!L178:P178)</f>
        <v>2.622210227768893</v>
      </c>
      <c r="J175" s="41" t="str">
        <f>'CA-GDP'!Q178</f>
        <v/>
      </c>
      <c r="K175" s="41" t="str">
        <f>GoodsGDP!Q178</f>
        <v/>
      </c>
      <c r="L175" s="41" t="str">
        <f>Serv_GDP!Q178</f>
        <v/>
      </c>
      <c r="M175" s="41" t="str">
        <f>'Travel balance'!AA178</f>
        <v/>
      </c>
      <c r="N175" s="41" t="str">
        <f>'TT balance'!AA178</f>
        <v/>
      </c>
      <c r="O175" s="41" t="str">
        <f>Pr_inc_GDP!Q178</f>
        <v/>
      </c>
      <c r="P175" s="41" t="str">
        <f>Sec_inc_GDP!Q178</f>
        <v/>
      </c>
      <c r="R175" s="41" t="str">
        <f t="shared" si="13"/>
        <v/>
      </c>
      <c r="S175" s="41" t="str">
        <f t="shared" si="14"/>
        <v/>
      </c>
      <c r="T175" s="41" t="str">
        <f t="shared" si="15"/>
        <v/>
      </c>
      <c r="U175" s="41" t="str">
        <f t="shared" si="16"/>
        <v/>
      </c>
      <c r="V175" s="41" t="str">
        <f t="shared" si="16"/>
        <v/>
      </c>
      <c r="W175" s="41" t="str">
        <f t="shared" si="17"/>
        <v/>
      </c>
      <c r="X175" s="41" t="str">
        <f t="shared" si="18"/>
        <v/>
      </c>
    </row>
    <row r="176" spans="1:24" x14ac:dyDescent="0.25">
      <c r="A176" t="str">
        <f>'CA-GDP'!A179</f>
        <v>Sweden</v>
      </c>
      <c r="B176" s="41">
        <f>AVERAGE('CA-GDP'!L179:P179)</f>
        <v>3.2762509050254649</v>
      </c>
      <c r="C176" s="41">
        <f>AVERAGE(GoodsGDP!L179:P179)</f>
        <v>2.2821811555505449</v>
      </c>
      <c r="D176" s="41">
        <f>AVERAGE(Serv_GDP!L179:P179)</f>
        <v>1.0007218943739209</v>
      </c>
      <c r="E176" s="41">
        <f>AVERAGE('Travel balance'!V179:Z179)</f>
        <v>-0.94548243280401967</v>
      </c>
      <c r="F176" s="41">
        <f>AVERAGE('TT balance'!V179:Z179)</f>
        <v>-1.1767886008285739</v>
      </c>
      <c r="G176" s="41">
        <f>AVERAGE(Pr_inc_GDP!L179:P179)</f>
        <v>1.5422506863263399</v>
      </c>
      <c r="H176" s="41">
        <f>AVERAGE(Sec_inc_GDP!L179:P179)</f>
        <v>-1.5488986748862159</v>
      </c>
      <c r="J176" s="41">
        <f>'CA-GDP'!Q179</f>
        <v>5.243291729186387</v>
      </c>
      <c r="K176" s="41">
        <f>GoodsGDP!Q179</f>
        <v>3.9275140231349046</v>
      </c>
      <c r="L176" s="41">
        <f>Serv_GDP!Q179</f>
        <v>0.23882215188960412</v>
      </c>
      <c r="M176" s="41">
        <f>'Travel balance'!AA179</f>
        <v>-0.32968911302865139</v>
      </c>
      <c r="N176" s="41">
        <f>'TT balance'!AA179</f>
        <v>-0.5039966166017682</v>
      </c>
      <c r="O176" s="41">
        <f>Pr_inc_GDP!Q179</f>
        <v>3.1174531582206466</v>
      </c>
      <c r="P176" s="41">
        <f>Sec_inc_GDP!Q179</f>
        <v>-2.0404976040587681</v>
      </c>
      <c r="R176" s="41">
        <f t="shared" si="13"/>
        <v>1.9670408241609221</v>
      </c>
      <c r="S176" s="41">
        <f t="shared" si="14"/>
        <v>1.6453328675843597</v>
      </c>
      <c r="T176" s="41">
        <f t="shared" si="15"/>
        <v>-0.7618997424843168</v>
      </c>
      <c r="U176" s="41">
        <f t="shared" si="16"/>
        <v>0.61579331977536822</v>
      </c>
      <c r="V176" s="41">
        <f t="shared" si="16"/>
        <v>0.67279198422680575</v>
      </c>
      <c r="W176" s="41">
        <f t="shared" si="17"/>
        <v>1.5752024718943067</v>
      </c>
      <c r="X176" s="41">
        <f t="shared" si="18"/>
        <v>-0.49159892917255221</v>
      </c>
    </row>
    <row r="177" spans="1:24" x14ac:dyDescent="0.25">
      <c r="A177" t="str">
        <f>'CA-GDP'!A180</f>
        <v>Switzerland</v>
      </c>
      <c r="B177" s="41">
        <f>AVERAGE('CA-GDP'!L180:P180)</f>
        <v>7.9721465435217693</v>
      </c>
      <c r="C177" s="41">
        <f>AVERAGE(GoodsGDP!L180:P180)</f>
        <v>9.3702546000002478</v>
      </c>
      <c r="D177" s="41">
        <f>AVERAGE(Serv_GDP!L180:P180)</f>
        <v>1.5755090052106624</v>
      </c>
      <c r="E177" s="41">
        <f>AVERAGE('Travel balance'!V180:Z180)</f>
        <v>-0.13593524384391548</v>
      </c>
      <c r="F177" s="41">
        <f>AVERAGE('TT balance'!V180:Z180)</f>
        <v>0.12094106916564115</v>
      </c>
      <c r="G177" s="41">
        <f>AVERAGE(Pr_inc_GDP!L180:P180)</f>
        <v>-1.3961269645396632</v>
      </c>
      <c r="H177" s="41">
        <f>AVERAGE(Sec_inc_GDP!L180:P180)</f>
        <v>-1.5774900971494699</v>
      </c>
      <c r="J177" s="41">
        <f>'CA-GDP'!Q180</f>
        <v>3.7588049967933315</v>
      </c>
      <c r="K177" s="41">
        <f>GoodsGDP!Q180</f>
        <v>9.1012807148127095</v>
      </c>
      <c r="L177" s="41">
        <f>Serv_GDP!Q180</f>
        <v>0.13068133581832767</v>
      </c>
      <c r="M177" s="41">
        <f>'Travel balance'!AA180</f>
        <v>-6.8042504710949719E-2</v>
      </c>
      <c r="N177" s="41">
        <f>'TT balance'!AA180</f>
        <v>5.4895476773336935E-2</v>
      </c>
      <c r="O177" s="41">
        <f>Pr_inc_GDP!Q180</f>
        <v>-3.4156300826967092</v>
      </c>
      <c r="P177" s="41">
        <f>Sec_inc_GDP!Q180</f>
        <v>-2.0575269711409936</v>
      </c>
      <c r="R177" s="41">
        <f t="shared" si="13"/>
        <v>-4.2133415467284383</v>
      </c>
      <c r="S177" s="41">
        <f t="shared" si="14"/>
        <v>-0.26897388518753829</v>
      </c>
      <c r="T177" s="41">
        <f t="shared" si="15"/>
        <v>-1.4448276693923348</v>
      </c>
      <c r="U177" s="41">
        <f t="shared" si="16"/>
        <v>6.7892739132965757E-2</v>
      </c>
      <c r="V177" s="41">
        <f t="shared" si="16"/>
        <v>-6.6045592392304217E-2</v>
      </c>
      <c r="W177" s="41">
        <f t="shared" si="17"/>
        <v>-2.0195031181570462</v>
      </c>
      <c r="X177" s="41">
        <f t="shared" si="18"/>
        <v>-0.48003687399152373</v>
      </c>
    </row>
    <row r="178" spans="1:24" x14ac:dyDescent="0.25">
      <c r="A178" t="str">
        <f>'CA-GDP'!A181</f>
        <v>Syrian Arab Rep.</v>
      </c>
      <c r="B178" s="41"/>
      <c r="C178" s="41"/>
      <c r="D178" s="41"/>
      <c r="E178" s="41"/>
      <c r="F178" s="41"/>
      <c r="G178" s="41"/>
      <c r="H178" s="41"/>
      <c r="J178" s="41" t="str">
        <f>'CA-GDP'!Q181</f>
        <v/>
      </c>
      <c r="K178" s="41" t="str">
        <f>GoodsGDP!Q181</f>
        <v/>
      </c>
      <c r="L178" s="41" t="str">
        <f>Serv_GDP!Q181</f>
        <v/>
      </c>
      <c r="M178" s="41" t="str">
        <f>'Travel balance'!AA181</f>
        <v/>
      </c>
      <c r="N178" s="41" t="str">
        <f>'TT balance'!AA181</f>
        <v/>
      </c>
      <c r="O178" s="41" t="str">
        <f>Pr_inc_GDP!Q181</f>
        <v/>
      </c>
      <c r="P178" s="41" t="str">
        <f>Sec_inc_GDP!Q181</f>
        <v/>
      </c>
      <c r="R178" s="41" t="str">
        <f t="shared" si="13"/>
        <v/>
      </c>
      <c r="S178" s="41" t="str">
        <f t="shared" si="14"/>
        <v/>
      </c>
      <c r="T178" s="41" t="str">
        <f t="shared" si="15"/>
        <v/>
      </c>
      <c r="U178" s="41" t="str">
        <f t="shared" si="16"/>
        <v/>
      </c>
      <c r="V178" s="41" t="str">
        <f t="shared" si="16"/>
        <v/>
      </c>
      <c r="W178" s="41" t="str">
        <f t="shared" si="17"/>
        <v/>
      </c>
      <c r="X178" s="41" t="str">
        <f t="shared" si="18"/>
        <v/>
      </c>
    </row>
    <row r="179" spans="1:24" x14ac:dyDescent="0.25">
      <c r="A179" t="str">
        <f>'CA-GDP'!A182</f>
        <v>Taiwan Province of China</v>
      </c>
      <c r="B179" s="41">
        <f>AVERAGE('CA-GDP'!L182:P182)</f>
        <v>12.610734085232931</v>
      </c>
      <c r="C179" s="41">
        <f>AVERAGE(GoodsGDP!L182:P182)</f>
        <v>12.185863345620779</v>
      </c>
      <c r="D179" s="41">
        <f>AVERAGE(Serv_GDP!L182:P182)</f>
        <v>-1.4720077081314602</v>
      </c>
      <c r="E179" s="41">
        <f>AVERAGE('Travel balance'!V182:Z182)</f>
        <v>-0.73946304966259091</v>
      </c>
      <c r="F179" s="41">
        <f>AVERAGE('TT balance'!V182:Z182)</f>
        <v>-0.96634497890432858</v>
      </c>
      <c r="G179" s="41">
        <f>AVERAGE(Pr_inc_GDP!L182:P182)</f>
        <v>2.4815221686492812</v>
      </c>
      <c r="H179" s="41">
        <f>AVERAGE(Sec_inc_GDP!L182:P182)</f>
        <v>-0.57883324080809095</v>
      </c>
      <c r="J179" s="41">
        <f>'CA-GDP'!Q182</f>
        <v>14.102406845073373</v>
      </c>
      <c r="K179" s="41">
        <f>GoodsGDP!Q182</f>
        <v>11.180386232068331</v>
      </c>
      <c r="L179" s="41">
        <f>Serv_GDP!Q182</f>
        <v>0.49587889485572395</v>
      </c>
      <c r="M179" s="41">
        <f>'Travel balance'!AA182</f>
        <v>-0.19506065728261357</v>
      </c>
      <c r="N179" s="41">
        <f>'TT balance'!AA182</f>
        <v>-2.9318933149840694E-2</v>
      </c>
      <c r="O179" s="41">
        <f>Pr_inc_GDP!Q182</f>
        <v>2.89629175330212</v>
      </c>
      <c r="P179" s="41">
        <f>Sec_inc_GDP!Q182</f>
        <v>-0.42467577149182506</v>
      </c>
      <c r="R179" s="41">
        <f t="shared" si="13"/>
        <v>1.4916727598404425</v>
      </c>
      <c r="S179" s="41">
        <f t="shared" si="14"/>
        <v>-1.0054771135524483</v>
      </c>
      <c r="T179" s="41">
        <f t="shared" si="15"/>
        <v>1.9678866029871842</v>
      </c>
      <c r="U179" s="41">
        <f t="shared" si="16"/>
        <v>0.54440239237997734</v>
      </c>
      <c r="V179" s="41">
        <f t="shared" si="16"/>
        <v>0.93702604575448789</v>
      </c>
      <c r="W179" s="41">
        <f t="shared" si="17"/>
        <v>0.41476958465283875</v>
      </c>
      <c r="X179" s="41">
        <f t="shared" si="18"/>
        <v>0.15415746931626589</v>
      </c>
    </row>
    <row r="180" spans="1:24" x14ac:dyDescent="0.25">
      <c r="A180" t="str">
        <f>'CA-GDP'!A183</f>
        <v>Tajikistan, Rep. of</v>
      </c>
      <c r="B180" s="41">
        <f>AVERAGE('CA-GDP'!L183:P183)</f>
        <v>-3.0722548632336619</v>
      </c>
      <c r="C180" s="41">
        <f>AVERAGE(GoodsGDP!L183:P183)</f>
        <v>-25.253999604189268</v>
      </c>
      <c r="D180" s="41">
        <f>AVERAGE(Serv_GDP!L183:P183)</f>
        <v>-2.4645680402096182</v>
      </c>
      <c r="E180" s="41">
        <f>AVERAGE('Travel balance'!V183:Z183)</f>
        <v>2.9981149217617943E-2</v>
      </c>
      <c r="F180" s="41">
        <f>AVERAGE('TT balance'!V183:Z183)</f>
        <v>-2.0042582712216306</v>
      </c>
      <c r="G180" s="41">
        <f>AVERAGE(Pr_inc_GDP!L183:P183)</f>
        <v>17.174948384002427</v>
      </c>
      <c r="H180" s="41">
        <f>AVERAGE(Sec_inc_GDP!L183:P183)</f>
        <v>7.4713643971627963</v>
      </c>
      <c r="J180" s="41">
        <f>'CA-GDP'!Q183</f>
        <v>4.200399580648031</v>
      </c>
      <c r="K180" s="41">
        <f>GoodsGDP!Q183</f>
        <v>-18.067783629630149</v>
      </c>
      <c r="L180" s="41">
        <f>Serv_GDP!Q183</f>
        <v>-3.39411833059386</v>
      </c>
      <c r="M180" s="41">
        <f>'Travel balance'!AA183</f>
        <v>3.5724271601850696E-2</v>
      </c>
      <c r="N180" s="41">
        <f>'TT balance'!AA183</f>
        <v>-2.9525575163505193</v>
      </c>
      <c r="O180" s="41">
        <f>Pr_inc_GDP!Q183</f>
        <v>17.058333307647217</v>
      </c>
      <c r="P180" s="41">
        <f>Sec_inc_GDP!Q183</f>
        <v>8.6039682332248226</v>
      </c>
      <c r="R180" s="41">
        <f t="shared" si="13"/>
        <v>7.2726544438816934</v>
      </c>
      <c r="S180" s="41">
        <f t="shared" si="14"/>
        <v>7.1862159745591185</v>
      </c>
      <c r="T180" s="41">
        <f t="shared" si="15"/>
        <v>-0.92955029038424186</v>
      </c>
      <c r="U180" s="41">
        <f t="shared" si="16"/>
        <v>5.7431223842327531E-3</v>
      </c>
      <c r="V180" s="41">
        <f t="shared" si="16"/>
        <v>-0.94829924512888875</v>
      </c>
      <c r="W180" s="41">
        <f t="shared" si="17"/>
        <v>-0.11661507635520962</v>
      </c>
      <c r="X180" s="41">
        <f t="shared" si="18"/>
        <v>1.1326038360620263</v>
      </c>
    </row>
    <row r="181" spans="1:24" x14ac:dyDescent="0.25">
      <c r="A181" t="str">
        <f>'CA-GDP'!A184</f>
        <v>Tanzania, United Rep. of</v>
      </c>
      <c r="B181" s="41">
        <f>AVERAGE('CA-GDP'!L184:P184)</f>
        <v>-4.8875060197129674</v>
      </c>
      <c r="C181" s="41">
        <f>AVERAGE(GoodsGDP!L184:P184)</f>
        <v>-7.2393541842811615</v>
      </c>
      <c r="D181" s="41">
        <f>AVERAGE(Serv_GDP!L184:P184)</f>
        <v>3.152818560745994</v>
      </c>
      <c r="E181" s="41">
        <f>AVERAGE('Travel balance'!V184:Z184)</f>
        <v>2.5655858868949979</v>
      </c>
      <c r="F181" s="41">
        <f>AVERAGE('TT balance'!V184:Z184)</f>
        <v>3.210907591998525</v>
      </c>
      <c r="G181" s="41">
        <f>AVERAGE(Pr_inc_GDP!L184:P184)</f>
        <v>-1.6256809223656075</v>
      </c>
      <c r="H181" s="41">
        <f>AVERAGE(Sec_inc_GDP!L184:P184)</f>
        <v>0.82471052618780283</v>
      </c>
      <c r="J181" s="41" t="str">
        <f>'CA-GDP'!Q184</f>
        <v/>
      </c>
      <c r="K181" s="41" t="str">
        <f>GoodsGDP!Q184</f>
        <v/>
      </c>
      <c r="L181" s="41" t="str">
        <f>Serv_GDP!Q184</f>
        <v/>
      </c>
      <c r="M181" s="41" t="str">
        <f>'Travel balance'!AA184</f>
        <v/>
      </c>
      <c r="N181" s="41" t="str">
        <f>'TT balance'!AA184</f>
        <v/>
      </c>
      <c r="O181" s="41" t="str">
        <f>Pr_inc_GDP!Q184</f>
        <v/>
      </c>
      <c r="P181" s="41" t="str">
        <f>Sec_inc_GDP!Q184</f>
        <v/>
      </c>
      <c r="R181" s="41" t="str">
        <f t="shared" si="13"/>
        <v/>
      </c>
      <c r="S181" s="41" t="str">
        <f t="shared" si="14"/>
        <v/>
      </c>
      <c r="T181" s="41" t="str">
        <f t="shared" si="15"/>
        <v/>
      </c>
      <c r="U181" s="41" t="str">
        <f t="shared" si="16"/>
        <v/>
      </c>
      <c r="V181" s="41" t="str">
        <f t="shared" si="16"/>
        <v/>
      </c>
      <c r="W181" s="41" t="str">
        <f t="shared" si="17"/>
        <v/>
      </c>
      <c r="X181" s="41" t="str">
        <f t="shared" si="18"/>
        <v/>
      </c>
    </row>
    <row r="182" spans="1:24" x14ac:dyDescent="0.25">
      <c r="A182" t="str">
        <f>'CA-GDP'!A185</f>
        <v>Thailand</v>
      </c>
      <c r="B182" s="41">
        <f>AVERAGE('CA-GDP'!L185:P185)</f>
        <v>7.9369564306514064</v>
      </c>
      <c r="C182" s="41">
        <f>AVERAGE(GoodsGDP!L185:P185)</f>
        <v>6.3263147816554284</v>
      </c>
      <c r="D182" s="41">
        <f>AVERAGE(Serv_GDP!L185:P185)</f>
        <v>4.6049779497564387</v>
      </c>
      <c r="E182" s="41">
        <f>AVERAGE('Travel balance'!V185:Z185)</f>
        <v>8.7264870161375061</v>
      </c>
      <c r="F182" s="41">
        <f>AVERAGE('TT balance'!V185:Z185)</f>
        <v>6.4703207197313972</v>
      </c>
      <c r="G182" s="41">
        <f>AVERAGE(Pr_inc_GDP!L185:P185)</f>
        <v>-4.5682989845065709</v>
      </c>
      <c r="H182" s="41">
        <f>AVERAGE(Sec_inc_GDP!L185:P185)</f>
        <v>1.5739626837461045</v>
      </c>
      <c r="J182" s="41">
        <f>'CA-GDP'!Q185</f>
        <v>3.2473970258960785</v>
      </c>
      <c r="K182" s="41">
        <f>GoodsGDP!Q185</f>
        <v>7.9341057956824077</v>
      </c>
      <c r="L182" s="41">
        <f>Serv_GDP!Q185</f>
        <v>-3.0194933383818161</v>
      </c>
      <c r="M182" s="41">
        <f>'Travel balance'!AA185</f>
        <v>2.2578970985765983</v>
      </c>
      <c r="N182" s="41">
        <f>'TT balance'!AA185</f>
        <v>-0.73306249766248333</v>
      </c>
      <c r="O182" s="41">
        <f>Pr_inc_GDP!Q185</f>
        <v>-2.8382250047412114</v>
      </c>
      <c r="P182" s="41">
        <f>Sec_inc_GDP!Q185</f>
        <v>1.1710095733366905</v>
      </c>
      <c r="R182" s="41">
        <f t="shared" si="13"/>
        <v>-4.689559404755328</v>
      </c>
      <c r="S182" s="41">
        <f t="shared" si="14"/>
        <v>1.6077910140269793</v>
      </c>
      <c r="T182" s="41">
        <f t="shared" si="15"/>
        <v>-7.6244712881382544</v>
      </c>
      <c r="U182" s="41">
        <f t="shared" si="16"/>
        <v>-6.4685899175609078</v>
      </c>
      <c r="V182" s="41">
        <f t="shared" si="16"/>
        <v>-7.2033832173938803</v>
      </c>
      <c r="W182" s="41">
        <f t="shared" si="17"/>
        <v>1.7300739797653595</v>
      </c>
      <c r="X182" s="41">
        <f t="shared" si="18"/>
        <v>-0.40295311040941395</v>
      </c>
    </row>
    <row r="183" spans="1:24" x14ac:dyDescent="0.25">
      <c r="A183" t="str">
        <f>'CA-GDP'!A186</f>
        <v>Timor-Leste, Dem. Rep. of</v>
      </c>
      <c r="B183" s="41">
        <f>AVERAGE('CA-GDP'!L186:P186)</f>
        <v>-9.000935640280165</v>
      </c>
      <c r="C183" s="41">
        <f>AVERAGE(GoodsGDP!L186:P186)</f>
        <v>-35.961786970583717</v>
      </c>
      <c r="D183" s="41">
        <f>AVERAGE(Serv_GDP!L186:P186)</f>
        <v>-26.232384359548274</v>
      </c>
      <c r="E183" s="41">
        <f>AVERAGE('Travel balance'!V186:Z186)</f>
        <v>-2.2427446889841312</v>
      </c>
      <c r="F183" s="41">
        <f>AVERAGE('TT balance'!V186:Z186)</f>
        <v>-6.2328893186709617</v>
      </c>
      <c r="G183" s="41">
        <f>AVERAGE(Pr_inc_GDP!L186:P186)</f>
        <v>53.840023380383379</v>
      </c>
      <c r="H183" s="41">
        <f>AVERAGE(Sec_inc_GDP!L186:P186)</f>
        <v>-0.64678647914453768</v>
      </c>
      <c r="J183" s="41">
        <f>'CA-GDP'!Q186</f>
        <v>-19.921998327949098</v>
      </c>
      <c r="K183" s="41">
        <f>GoodsGDP!Q186</f>
        <v>-28.472351701160751</v>
      </c>
      <c r="L183" s="41">
        <f>Serv_GDP!Q186</f>
        <v>-15.30963471582105</v>
      </c>
      <c r="M183" s="41">
        <f>'Travel balance'!AA186</f>
        <v>-1.5770703977804579</v>
      </c>
      <c r="N183" s="41">
        <f>'TT balance'!AA186</f>
        <v>-4.3171699736630149</v>
      </c>
      <c r="O183" s="41">
        <f>Pr_inc_GDP!Q186</f>
        <v>31.83686214045656</v>
      </c>
      <c r="P183" s="41">
        <f>Sec_inc_GDP!Q186</f>
        <v>-7.9768740514238416</v>
      </c>
      <c r="R183" s="41">
        <f t="shared" si="13"/>
        <v>-10.921062687668933</v>
      </c>
      <c r="S183" s="41">
        <f t="shared" si="14"/>
        <v>7.489435269422966</v>
      </c>
      <c r="T183" s="41">
        <f t="shared" si="15"/>
        <v>10.922749643727224</v>
      </c>
      <c r="U183" s="41">
        <f t="shared" si="16"/>
        <v>0.66567429120367327</v>
      </c>
      <c r="V183" s="41">
        <f t="shared" si="16"/>
        <v>1.9157193450079468</v>
      </c>
      <c r="W183" s="41">
        <f t="shared" si="17"/>
        <v>-22.003161239926818</v>
      </c>
      <c r="X183" s="41">
        <f t="shared" si="18"/>
        <v>-7.3300875722793037</v>
      </c>
    </row>
    <row r="184" spans="1:24" x14ac:dyDescent="0.25">
      <c r="A184" t="str">
        <f>'CA-GDP'!A187</f>
        <v>Togo</v>
      </c>
      <c r="B184" s="41">
        <f>AVERAGE('CA-GDP'!L187:P187)</f>
        <v>-4.8806703499827311</v>
      </c>
      <c r="C184" s="41">
        <f>AVERAGE(GoodsGDP!L187:P187)</f>
        <v>-13.844261439941906</v>
      </c>
      <c r="D184" s="41">
        <f>AVERAGE(Serv_GDP!L187:P187)</f>
        <v>2.2049919247966328</v>
      </c>
      <c r="E184" s="41">
        <f>AVERAGE('Travel balance'!V187:Z187)</f>
        <v>1.4518453352366474</v>
      </c>
      <c r="F184" s="41">
        <f>AVERAGE('TT balance'!V187:Z187)</f>
        <v>0.44777238955246101</v>
      </c>
      <c r="G184" s="41">
        <f>AVERAGE(Pr_inc_GDP!L187:P187)</f>
        <v>0.89156520439058828</v>
      </c>
      <c r="H184" s="41">
        <f>AVERAGE(Sec_inc_GDP!L187:P187)</f>
        <v>5.8670339607719555</v>
      </c>
      <c r="J184" s="41" t="str">
        <f>'CA-GDP'!Q187</f>
        <v/>
      </c>
      <c r="K184" s="41" t="str">
        <f>GoodsGDP!Q187</f>
        <v/>
      </c>
      <c r="L184" s="41" t="str">
        <f>Serv_GDP!Q187</f>
        <v/>
      </c>
      <c r="M184" s="41" t="str">
        <f>'Travel balance'!AA187</f>
        <v/>
      </c>
      <c r="N184" s="41" t="str">
        <f>'TT balance'!AA187</f>
        <v/>
      </c>
      <c r="O184" s="41" t="str">
        <f>Pr_inc_GDP!Q187</f>
        <v/>
      </c>
      <c r="P184" s="41" t="str">
        <f>Sec_inc_GDP!Q187</f>
        <v/>
      </c>
      <c r="R184" s="41" t="str">
        <f t="shared" si="13"/>
        <v/>
      </c>
      <c r="S184" s="41" t="str">
        <f t="shared" si="14"/>
        <v/>
      </c>
      <c r="T184" s="41" t="str">
        <f t="shared" si="15"/>
        <v/>
      </c>
      <c r="U184" s="41" t="str">
        <f t="shared" si="16"/>
        <v/>
      </c>
      <c r="V184" s="41" t="str">
        <f t="shared" si="16"/>
        <v/>
      </c>
      <c r="W184" s="41" t="str">
        <f t="shared" si="17"/>
        <v/>
      </c>
      <c r="X184" s="41" t="str">
        <f t="shared" si="18"/>
        <v/>
      </c>
    </row>
    <row r="185" spans="1:24" x14ac:dyDescent="0.25">
      <c r="A185" t="str">
        <f>'CA-GDP'!A188</f>
        <v>Tonga</v>
      </c>
      <c r="B185" s="41">
        <f>AVERAGE('CA-GDP'!L188:P188)</f>
        <v>-6.022963550049667</v>
      </c>
      <c r="C185" s="41">
        <f>AVERAGE(GoodsGDP!L188:P188)</f>
        <v>-40.578312612384771</v>
      </c>
      <c r="D185" s="41">
        <f>AVERAGE(Serv_GDP!L188:P188)</f>
        <v>-1.717489232722621</v>
      </c>
      <c r="E185" s="41">
        <f>AVERAGE('Travel balance'!V188:Z188)</f>
        <v>4.1585832183230105</v>
      </c>
      <c r="F185" s="41">
        <f>AVERAGE('TT balance'!V188:Z188)</f>
        <v>1.0584375925882965</v>
      </c>
      <c r="G185" s="41">
        <f>AVERAGE(Pr_inc_GDP!L188:P188)</f>
        <v>4.3480741164154137</v>
      </c>
      <c r="H185" s="41">
        <f>AVERAGE(Sec_inc_GDP!L188:P188)</f>
        <v>31.92476417864226</v>
      </c>
      <c r="J185" s="41">
        <f>'CA-GDP'!Q188</f>
        <v>-3.6837913523430115</v>
      </c>
      <c r="K185" s="41">
        <f>GoodsGDP!Q188</f>
        <v>-37.21072805882573</v>
      </c>
      <c r="L185" s="41">
        <f>Serv_GDP!Q188</f>
        <v>-3.9696974914079508</v>
      </c>
      <c r="M185" s="41">
        <f>'Travel balance'!AA188</f>
        <v>1.6028944492188035</v>
      </c>
      <c r="N185" s="41">
        <f>'TT balance'!AA188</f>
        <v>-0.90505449256298665</v>
      </c>
      <c r="O185" s="41">
        <f>Pr_inc_GDP!Q188</f>
        <v>8.0638835600994927</v>
      </c>
      <c r="P185" s="41">
        <f>Sec_inc_GDP!Q188</f>
        <v>29.432750637791159</v>
      </c>
      <c r="R185" s="41">
        <f t="shared" si="13"/>
        <v>2.3391721977066555</v>
      </c>
      <c r="S185" s="41">
        <f t="shared" si="14"/>
        <v>3.3675845535590412</v>
      </c>
      <c r="T185" s="41">
        <f t="shared" si="15"/>
        <v>-2.2522082586853296</v>
      </c>
      <c r="U185" s="41">
        <f t="shared" si="16"/>
        <v>-2.5556887691042069</v>
      </c>
      <c r="V185" s="41">
        <f t="shared" si="16"/>
        <v>-1.9634920851512832</v>
      </c>
      <c r="W185" s="41">
        <f t="shared" si="17"/>
        <v>3.7158094436840789</v>
      </c>
      <c r="X185" s="41">
        <f t="shared" si="18"/>
        <v>-2.4920135408511008</v>
      </c>
    </row>
    <row r="186" spans="1:24" x14ac:dyDescent="0.25">
      <c r="A186" t="str">
        <f>'CA-GDP'!A189</f>
        <v>Trinidad and Tobago</v>
      </c>
      <c r="B186" s="41">
        <f>AVERAGE('CA-GDP'!L189:P189)</f>
        <v>4.4830706907000746</v>
      </c>
      <c r="C186" s="41">
        <f>AVERAGE(GoodsGDP!L189:P189)</f>
        <v>13.316763122157294</v>
      </c>
      <c r="D186" s="41">
        <f>AVERAGE(Serv_GDP!L189:P189)</f>
        <v>-7.291839629167912</v>
      </c>
      <c r="E186" s="41">
        <f>AVERAGE('Travel balance'!V189:Z189)</f>
        <v>1.4071234943382271</v>
      </c>
      <c r="F186" s="41">
        <f>AVERAGE('TT balance'!V189:Z189)</f>
        <v>-0.10856743708576781</v>
      </c>
      <c r="G186" s="41">
        <f>AVERAGE(Pr_inc_GDP!L189:P189)</f>
        <v>-1.6463058293545458</v>
      </c>
      <c r="H186" s="41">
        <f>AVERAGE(Sec_inc_GDP!L189:P189)</f>
        <v>0.10445302706523447</v>
      </c>
      <c r="J186" s="41" t="str">
        <f>'CA-GDP'!Q189</f>
        <v/>
      </c>
      <c r="K186" s="41" t="str">
        <f>GoodsGDP!Q189</f>
        <v/>
      </c>
      <c r="L186" s="41" t="str">
        <f>Serv_GDP!Q189</f>
        <v/>
      </c>
      <c r="M186" s="41" t="str">
        <f>'Travel balance'!AA189</f>
        <v/>
      </c>
      <c r="N186" s="41" t="str">
        <f>'TT balance'!AA189</f>
        <v/>
      </c>
      <c r="O186" s="41" t="str">
        <f>Pr_inc_GDP!Q189</f>
        <v/>
      </c>
      <c r="P186" s="41" t="str">
        <f>Sec_inc_GDP!Q189</f>
        <v/>
      </c>
      <c r="R186" s="41" t="str">
        <f t="shared" si="13"/>
        <v/>
      </c>
      <c r="S186" s="41" t="str">
        <f t="shared" si="14"/>
        <v/>
      </c>
      <c r="T186" s="41" t="str">
        <f t="shared" si="15"/>
        <v/>
      </c>
      <c r="U186" s="41" t="str">
        <f t="shared" si="16"/>
        <v/>
      </c>
      <c r="V186" s="41" t="str">
        <f t="shared" si="16"/>
        <v/>
      </c>
      <c r="W186" s="41" t="str">
        <f t="shared" si="17"/>
        <v/>
      </c>
      <c r="X186" s="41" t="str">
        <f t="shared" si="18"/>
        <v/>
      </c>
    </row>
    <row r="187" spans="1:24" x14ac:dyDescent="0.25">
      <c r="A187" t="str">
        <f>'CA-GDP'!A190</f>
        <v>Tunisia</v>
      </c>
      <c r="B187" s="41">
        <f>AVERAGE('CA-GDP'!L190:P190)</f>
        <v>-9.5008911151177564</v>
      </c>
      <c r="C187" s="41">
        <f>AVERAGE(GoodsGDP!L190:P190)</f>
        <v>-12.857457832874854</v>
      </c>
      <c r="D187" s="41">
        <f>AVERAGE(Serv_GDP!L190:P190)</f>
        <v>1.2214885536002027</v>
      </c>
      <c r="E187" s="41">
        <f>AVERAGE('Travel balance'!V190:Z190)</f>
        <v>1.9178298885785729</v>
      </c>
      <c r="F187" s="41">
        <f>AVERAGE('TT balance'!V190:Z190)</f>
        <v>1.0297602741504217</v>
      </c>
      <c r="G187" s="41">
        <f>AVERAGE(Pr_inc_GDP!L190:P190)</f>
        <v>-2.3487277754161098</v>
      </c>
      <c r="H187" s="41">
        <f>AVERAGE(Sec_inc_GDP!L190:P190)</f>
        <v>4.4838059395730081</v>
      </c>
      <c r="J187" s="41" t="str">
        <f>'CA-GDP'!Q190</f>
        <v/>
      </c>
      <c r="K187" s="41" t="str">
        <f>GoodsGDP!Q190</f>
        <v/>
      </c>
      <c r="L187" s="41" t="str">
        <f>Serv_GDP!Q190</f>
        <v/>
      </c>
      <c r="M187" s="41" t="str">
        <f>'Travel balance'!AA190</f>
        <v/>
      </c>
      <c r="N187" s="41" t="str">
        <f>'TT balance'!AA190</f>
        <v/>
      </c>
      <c r="O187" s="41" t="str">
        <f>Pr_inc_GDP!Q190</f>
        <v/>
      </c>
      <c r="P187" s="41" t="str">
        <f>Sec_inc_GDP!Q190</f>
        <v/>
      </c>
      <c r="R187" s="41" t="str">
        <f t="shared" si="13"/>
        <v/>
      </c>
      <c r="S187" s="41" t="str">
        <f t="shared" si="14"/>
        <v/>
      </c>
      <c r="T187" s="41" t="str">
        <f t="shared" si="15"/>
        <v/>
      </c>
      <c r="U187" s="41" t="str">
        <f t="shared" si="16"/>
        <v/>
      </c>
      <c r="V187" s="41" t="str">
        <f t="shared" si="16"/>
        <v/>
      </c>
      <c r="W187" s="41" t="str">
        <f t="shared" si="17"/>
        <v/>
      </c>
      <c r="X187" s="41" t="str">
        <f t="shared" si="18"/>
        <v/>
      </c>
    </row>
    <row r="188" spans="1:24" x14ac:dyDescent="0.25">
      <c r="A188" t="str">
        <f>'CA-GDP'!A191</f>
        <v>Turkey</v>
      </c>
      <c r="B188" s="41">
        <f>AVERAGE('CA-GDP'!L191:P191)</f>
        <v>-2.5847882030757288</v>
      </c>
      <c r="C188" s="41">
        <f>AVERAGE(GoodsGDP!L191:P191)</f>
        <v>-4.9018725166546133</v>
      </c>
      <c r="D188" s="41">
        <f>AVERAGE(Serv_GDP!L191:P191)</f>
        <v>3.4873329920375511</v>
      </c>
      <c r="E188" s="41">
        <f>AVERAGE('Travel balance'!V191:Z191)</f>
        <v>2.4291865838940701</v>
      </c>
      <c r="F188" s="41">
        <f>AVERAGE('TT balance'!V191:Z191)</f>
        <v>4.1523035668656378</v>
      </c>
      <c r="G188" s="41">
        <f>AVERAGE(Pr_inc_GDP!L191:P191)</f>
        <v>-1.3378179882651546</v>
      </c>
      <c r="H188" s="41">
        <f>AVERAGE(Sec_inc_GDP!L191:P191)</f>
        <v>0.16756930980648846</v>
      </c>
      <c r="J188" s="41">
        <f>'CA-GDP'!Q191</f>
        <v>-5.1102306066262049</v>
      </c>
      <c r="K188" s="41">
        <f>GoodsGDP!Q191</f>
        <v>-5.2601881487678881</v>
      </c>
      <c r="L188" s="41">
        <f>Serv_GDP!Q191</f>
        <v>1.3209883577911907</v>
      </c>
      <c r="M188" s="41">
        <f>'Travel balance'!AA191</f>
        <v>1.2758204234111656</v>
      </c>
      <c r="N188" s="41">
        <f>'TT balance'!AA191</f>
        <v>2.0638271555180623</v>
      </c>
      <c r="O188" s="41">
        <f>Pr_inc_GDP!Q191</f>
        <v>-1.207026184893897</v>
      </c>
      <c r="P188" s="41">
        <f>Sec_inc_GDP!Q191</f>
        <v>3.5995369244389099E-2</v>
      </c>
      <c r="R188" s="41">
        <f t="shared" si="13"/>
        <v>-2.5254424035504761</v>
      </c>
      <c r="S188" s="41">
        <f t="shared" si="14"/>
        <v>-0.35831563211327477</v>
      </c>
      <c r="T188" s="41">
        <f t="shared" si="15"/>
        <v>-2.1663446342463604</v>
      </c>
      <c r="U188" s="41">
        <f t="shared" si="16"/>
        <v>-1.1533661604829044</v>
      </c>
      <c r="V188" s="41">
        <f t="shared" si="16"/>
        <v>-2.0884764113475756</v>
      </c>
      <c r="W188" s="41">
        <f t="shared" si="17"/>
        <v>0.13079180337125762</v>
      </c>
      <c r="X188" s="41">
        <f t="shared" si="18"/>
        <v>-0.13157394056209937</v>
      </c>
    </row>
    <row r="189" spans="1:24" x14ac:dyDescent="0.25">
      <c r="A189" t="str">
        <f>'CA-GDP'!A192</f>
        <v>Turkmenistan</v>
      </c>
      <c r="B189" s="41"/>
      <c r="C189" s="41"/>
      <c r="D189" s="41"/>
      <c r="E189" s="41"/>
      <c r="F189" s="41"/>
      <c r="G189" s="41"/>
      <c r="H189" s="41"/>
      <c r="J189" s="41" t="str">
        <f>'CA-GDP'!Q192</f>
        <v/>
      </c>
      <c r="K189" s="41" t="str">
        <f>GoodsGDP!Q192</f>
        <v/>
      </c>
      <c r="L189" s="41" t="str">
        <f>Serv_GDP!Q192</f>
        <v/>
      </c>
      <c r="M189" s="41" t="str">
        <f>'Travel balance'!AA192</f>
        <v/>
      </c>
      <c r="N189" s="41" t="str">
        <f>'TT balance'!AA192</f>
        <v/>
      </c>
      <c r="O189" s="41" t="str">
        <f>Pr_inc_GDP!Q192</f>
        <v/>
      </c>
      <c r="P189" s="41" t="str">
        <f>Sec_inc_GDP!Q192</f>
        <v/>
      </c>
      <c r="R189" s="41" t="str">
        <f t="shared" si="13"/>
        <v/>
      </c>
      <c r="S189" s="41" t="str">
        <f t="shared" si="14"/>
        <v/>
      </c>
      <c r="T189" s="41" t="str">
        <f t="shared" si="15"/>
        <v/>
      </c>
      <c r="U189" s="41" t="str">
        <f t="shared" si="16"/>
        <v/>
      </c>
      <c r="V189" s="41" t="str">
        <f t="shared" si="16"/>
        <v/>
      </c>
      <c r="W189" s="41" t="str">
        <f t="shared" si="17"/>
        <v/>
      </c>
      <c r="X189" s="41" t="str">
        <f t="shared" si="18"/>
        <v/>
      </c>
    </row>
    <row r="190" spans="1:24" x14ac:dyDescent="0.25">
      <c r="A190" t="str">
        <f>'CA-GDP'!A193</f>
        <v>Turks and Caicos Islands</v>
      </c>
      <c r="B190" s="41">
        <f>AVERAGE('CA-GDP'!L193:P193)</f>
        <v>14.792886628569164</v>
      </c>
      <c r="C190" s="41">
        <f>AVERAGE(GoodsGDP!L193:P193)</f>
        <v>-39.992804593594542</v>
      </c>
      <c r="D190" s="41">
        <f>AVERAGE(Serv_GDP!L193:P193)</f>
        <v>61.866381373697038</v>
      </c>
      <c r="E190" s="41">
        <f>AVERAGE('Travel balance'!V193:Z193)</f>
        <v>64.756210402315816</v>
      </c>
      <c r="F190" s="41">
        <f>AVERAGE('TT balance'!V193:Z193)</f>
        <v>62.435742929109949</v>
      </c>
      <c r="G190" s="41">
        <f>AVERAGE(Pr_inc_GDP!L193:P193)</f>
        <v>-1.0068813034225004</v>
      </c>
      <c r="H190" s="41">
        <f>AVERAGE(Sec_inc_GDP!L193:P193)</f>
        <v>-6.0738088481107884</v>
      </c>
      <c r="J190" s="41" t="str">
        <f>'CA-GDP'!Q193</f>
        <v/>
      </c>
      <c r="K190" s="41" t="str">
        <f>GoodsGDP!Q193</f>
        <v/>
      </c>
      <c r="L190" s="41" t="str">
        <f>Serv_GDP!Q193</f>
        <v/>
      </c>
      <c r="M190" s="41" t="str">
        <f>'Travel balance'!AA193</f>
        <v/>
      </c>
      <c r="N190" s="41" t="str">
        <f>'TT balance'!AA193</f>
        <v/>
      </c>
      <c r="O190" s="41" t="str">
        <f>Pr_inc_GDP!Q193</f>
        <v/>
      </c>
      <c r="P190" s="41" t="str">
        <f>Sec_inc_GDP!Q193</f>
        <v/>
      </c>
      <c r="R190" s="41" t="str">
        <f t="shared" si="13"/>
        <v/>
      </c>
      <c r="S190" s="41" t="str">
        <f t="shared" si="14"/>
        <v/>
      </c>
      <c r="T190" s="41" t="str">
        <f t="shared" si="15"/>
        <v/>
      </c>
      <c r="U190" s="41" t="str">
        <f t="shared" si="16"/>
        <v/>
      </c>
      <c r="V190" s="41" t="str">
        <f t="shared" si="16"/>
        <v/>
      </c>
      <c r="W190" s="41" t="str">
        <f t="shared" si="17"/>
        <v/>
      </c>
      <c r="X190" s="41" t="str">
        <f t="shared" si="18"/>
        <v/>
      </c>
    </row>
    <row r="191" spans="1:24" x14ac:dyDescent="0.25">
      <c r="A191" t="str">
        <f>'CA-GDP'!A194</f>
        <v>Tuvalu</v>
      </c>
      <c r="B191" s="41">
        <f>AVERAGE('CA-GDP'!L194:P194)</f>
        <v>-2.1181099729497932</v>
      </c>
      <c r="C191" s="41">
        <f>AVERAGE(GoodsGDP!L194:P194)</f>
        <v>-66.582244685427739</v>
      </c>
      <c r="D191" s="41">
        <f>AVERAGE(Serv_GDP!L194:P194)</f>
        <v>-75.25180833917328</v>
      </c>
      <c r="E191" s="41">
        <f>AVERAGE('Travel balance'!V194:Z194)</f>
        <v>-2.7042023495378156</v>
      </c>
      <c r="F191" s="41">
        <f>AVERAGE('TT balance'!V194:Z194)</f>
        <v>-19.795391028867392</v>
      </c>
      <c r="G191" s="41">
        <f>AVERAGE(Pr_inc_GDP!L194:P194)</f>
        <v>89.115668952539124</v>
      </c>
      <c r="H191" s="41">
        <f>AVERAGE(Sec_inc_GDP!L194:P194)</f>
        <v>50.600274099112063</v>
      </c>
      <c r="J191" s="41" t="str">
        <f>'CA-GDP'!Q194</f>
        <v/>
      </c>
      <c r="K191" s="41" t="str">
        <f>GoodsGDP!Q194</f>
        <v/>
      </c>
      <c r="L191" s="41" t="str">
        <f>Serv_GDP!Q194</f>
        <v/>
      </c>
      <c r="M191" s="41" t="str">
        <f>'Travel balance'!AA194</f>
        <v/>
      </c>
      <c r="N191" s="41" t="str">
        <f>'TT balance'!AA194</f>
        <v/>
      </c>
      <c r="O191" s="41" t="str">
        <f>Pr_inc_GDP!Q194</f>
        <v/>
      </c>
      <c r="P191" s="41" t="str">
        <f>Sec_inc_GDP!Q194</f>
        <v/>
      </c>
      <c r="R191" s="41" t="str">
        <f t="shared" si="13"/>
        <v/>
      </c>
      <c r="S191" s="41" t="str">
        <f t="shared" si="14"/>
        <v/>
      </c>
      <c r="T191" s="41" t="str">
        <f t="shared" si="15"/>
        <v/>
      </c>
      <c r="U191" s="41" t="str">
        <f t="shared" si="16"/>
        <v/>
      </c>
      <c r="V191" s="41" t="str">
        <f t="shared" si="16"/>
        <v/>
      </c>
      <c r="W191" s="41" t="str">
        <f t="shared" si="17"/>
        <v/>
      </c>
      <c r="X191" s="41" t="str">
        <f t="shared" si="18"/>
        <v/>
      </c>
    </row>
    <row r="192" spans="1:24" x14ac:dyDescent="0.25">
      <c r="A192" t="str">
        <f>'CA-GDP'!A195</f>
        <v>Uganda</v>
      </c>
      <c r="B192" s="41">
        <f>AVERAGE('CA-GDP'!L195:P195)</f>
        <v>-5.314857955805353</v>
      </c>
      <c r="C192" s="41">
        <f>AVERAGE(GoodsGDP!L195:P195)</f>
        <v>-6.7420881405292832</v>
      </c>
      <c r="D192" s="41">
        <f>AVERAGE(Serv_GDP!L195:P195)</f>
        <v>-1.2397933252545803</v>
      </c>
      <c r="E192" s="41">
        <f>AVERAGE('Travel balance'!V195:Z195)</f>
        <v>2.7250213204753009</v>
      </c>
      <c r="F192" s="41">
        <f>AVERAGE('TT balance'!V195:Z195)</f>
        <v>-0.68382861974972753</v>
      </c>
      <c r="G192" s="41">
        <f>AVERAGE(Pr_inc_GDP!L195:P195)</f>
        <v>-2.2261539332415885</v>
      </c>
      <c r="H192" s="41">
        <f>AVERAGE(Sec_inc_GDP!L195:P195)</f>
        <v>4.8931774432201012</v>
      </c>
      <c r="J192" s="41" t="str">
        <f>'CA-GDP'!Q195</f>
        <v/>
      </c>
      <c r="K192" s="41" t="str">
        <f>GoodsGDP!Q195</f>
        <v/>
      </c>
      <c r="L192" s="41" t="str">
        <f>Serv_GDP!Q195</f>
        <v/>
      </c>
      <c r="M192" s="41" t="str">
        <f>'Travel balance'!AA195</f>
        <v/>
      </c>
      <c r="N192" s="41" t="str">
        <f>'TT balance'!AA195</f>
        <v/>
      </c>
      <c r="O192" s="41" t="str">
        <f>Pr_inc_GDP!Q195</f>
        <v/>
      </c>
      <c r="P192" s="41" t="str">
        <f>Sec_inc_GDP!Q195</f>
        <v/>
      </c>
      <c r="R192" s="41" t="str">
        <f t="shared" si="13"/>
        <v/>
      </c>
      <c r="S192" s="41" t="str">
        <f t="shared" si="14"/>
        <v/>
      </c>
      <c r="T192" s="41" t="str">
        <f t="shared" si="15"/>
        <v/>
      </c>
      <c r="U192" s="41" t="str">
        <f t="shared" si="16"/>
        <v/>
      </c>
      <c r="V192" s="41" t="str">
        <f t="shared" si="16"/>
        <v/>
      </c>
      <c r="W192" s="41" t="str">
        <f t="shared" si="17"/>
        <v/>
      </c>
      <c r="X192" s="41" t="str">
        <f t="shared" si="18"/>
        <v/>
      </c>
    </row>
    <row r="193" spans="1:24" x14ac:dyDescent="0.25">
      <c r="A193" t="str">
        <f>'CA-GDP'!A196</f>
        <v>Ukraine</v>
      </c>
      <c r="B193" s="41">
        <f>AVERAGE('CA-GDP'!L196:P196)</f>
        <v>-1.425071094846345</v>
      </c>
      <c r="C193" s="41">
        <f>AVERAGE(GoodsGDP!L196:P196)</f>
        <v>-7.7706288794159679</v>
      </c>
      <c r="D193" s="41">
        <f>AVERAGE(Serv_GDP!L196:P196)</f>
        <v>0.94182004659369123</v>
      </c>
      <c r="E193" s="41">
        <f>AVERAGE('Travel balance'!V196:Z196)</f>
        <v>-4.8642792076987842</v>
      </c>
      <c r="F193" s="41">
        <f>AVERAGE('TT balance'!V196:Z196)</f>
        <v>-1.653778223832709</v>
      </c>
      <c r="G193" s="41">
        <f>AVERAGE(Pr_inc_GDP!L196:P196)</f>
        <v>1.7840507337325686</v>
      </c>
      <c r="H193" s="41">
        <f>AVERAGE(Sec_inc_GDP!L196:P196)</f>
        <v>3.6196870042433624</v>
      </c>
      <c r="J193" s="41">
        <f>'CA-GDP'!Q196</f>
        <v>4.1070851177553562</v>
      </c>
      <c r="K193" s="41">
        <f>GoodsGDP!Q196</f>
        <v>-4.3578390291864348</v>
      </c>
      <c r="L193" s="41">
        <f>Serv_GDP!Q196</f>
        <v>3.1766561306031948</v>
      </c>
      <c r="M193" s="41">
        <f>'Travel balance'!AA196</f>
        <v>-2.8137228377424228</v>
      </c>
      <c r="N193" s="41">
        <f>'TT balance'!AA196</f>
        <v>-0.70277083072131341</v>
      </c>
      <c r="O193" s="41">
        <f>Pr_inc_GDP!Q196</f>
        <v>2.8058042931709148</v>
      </c>
      <c r="P193" s="41">
        <f>Sec_inc_GDP!Q196</f>
        <v>2.4824637231676814</v>
      </c>
      <c r="R193" s="41">
        <f t="shared" si="13"/>
        <v>5.5321562126017012</v>
      </c>
      <c r="S193" s="41">
        <f t="shared" si="14"/>
        <v>3.4127898502295331</v>
      </c>
      <c r="T193" s="41">
        <f t="shared" si="15"/>
        <v>2.2348360840095038</v>
      </c>
      <c r="U193" s="41">
        <f t="shared" si="16"/>
        <v>2.0505563699563614</v>
      </c>
      <c r="V193" s="41">
        <f t="shared" si="16"/>
        <v>0.95100739311139559</v>
      </c>
      <c r="W193" s="41">
        <f t="shared" si="17"/>
        <v>1.0217535594383462</v>
      </c>
      <c r="X193" s="41">
        <f t="shared" si="18"/>
        <v>-1.137223281075681</v>
      </c>
    </row>
    <row r="194" spans="1:24" x14ac:dyDescent="0.25">
      <c r="A194" t="str">
        <f>'CA-GDP'!A197</f>
        <v>United Kingdom</v>
      </c>
      <c r="B194" s="41">
        <f>AVERAGE('CA-GDP'!L197:P197)</f>
        <v>-4.2012479695554861</v>
      </c>
      <c r="C194" s="41">
        <f>AVERAGE(GoodsGDP!L197:P197)</f>
        <v>-6.3009740841832667</v>
      </c>
      <c r="D194" s="41">
        <f>AVERAGE(Serv_GDP!L197:P197)</f>
        <v>4.8741489585759741</v>
      </c>
      <c r="E194" s="41">
        <f>AVERAGE('Travel balance'!V197:Z197)</f>
        <v>-0.66573964614761394</v>
      </c>
      <c r="F194" s="41">
        <f>AVERAGE('TT balance'!V197:Z197)</f>
        <v>-0.6834963897870775</v>
      </c>
      <c r="G194" s="41">
        <f>AVERAGE(Pr_inc_GDP!L197:P197)</f>
        <v>-1.5943028319173369</v>
      </c>
      <c r="H194" s="41">
        <f>AVERAGE(Sec_inc_GDP!L197:P197)</f>
        <v>-1.1801200120308559</v>
      </c>
      <c r="J194" s="41">
        <f>'CA-GDP'!Q197</f>
        <v>-3.5198165611533034</v>
      </c>
      <c r="K194" s="41">
        <f>GoodsGDP!Q197</f>
        <v>-5.4866041064701268</v>
      </c>
      <c r="L194" s="41">
        <f>Serv_GDP!Q197</f>
        <v>5.0875235865601178</v>
      </c>
      <c r="M194" s="41">
        <f>'Travel balance'!AA197</f>
        <v>-9.5903492224643921E-2</v>
      </c>
      <c r="N194" s="41">
        <f>'TT balance'!AA197</f>
        <v>-0.13874100537373807</v>
      </c>
      <c r="O194" s="41">
        <f>Pr_inc_GDP!Q197</f>
        <v>-1.7869947461742759</v>
      </c>
      <c r="P194" s="41">
        <f>Sec_inc_GDP!Q197</f>
        <v>-1.3337412950690186</v>
      </c>
      <c r="R194" s="41">
        <f t="shared" si="13"/>
        <v>0.68143140840218264</v>
      </c>
      <c r="S194" s="41">
        <f t="shared" si="14"/>
        <v>0.8143699777131399</v>
      </c>
      <c r="T194" s="41">
        <f t="shared" si="15"/>
        <v>0.21337462798414375</v>
      </c>
      <c r="U194" s="41">
        <f t="shared" si="16"/>
        <v>0.56983615392297005</v>
      </c>
      <c r="V194" s="41">
        <f t="shared" si="16"/>
        <v>0.54475538441333948</v>
      </c>
      <c r="W194" s="41">
        <f t="shared" si="17"/>
        <v>-0.19269191425693899</v>
      </c>
      <c r="X194" s="41">
        <f t="shared" si="18"/>
        <v>-0.15362128303816269</v>
      </c>
    </row>
    <row r="195" spans="1:24" x14ac:dyDescent="0.25">
      <c r="A195" t="str">
        <f>'CA-GDP'!A198</f>
        <v>United States</v>
      </c>
      <c r="B195" s="41">
        <f>AVERAGE('CA-GDP'!L198:P198)</f>
        <v>-2.1262739267993624</v>
      </c>
      <c r="C195" s="41">
        <f>AVERAGE(GoodsGDP!L198:P198)</f>
        <v>-4.1141909835418753</v>
      </c>
      <c r="D195" s="41">
        <f>AVERAGE(Serv_GDP!L198:P198)</f>
        <v>1.4352785858375376</v>
      </c>
      <c r="E195" s="41">
        <f>AVERAGE('Travel balance'!V198:Z198)</f>
        <v>0.38873393721401661</v>
      </c>
      <c r="F195" s="41">
        <f>AVERAGE('TT balance'!V198:Z198)</f>
        <v>0.32247905219157957</v>
      </c>
      <c r="G195" s="41">
        <f>AVERAGE(Pr_inc_GDP!L198:P198)</f>
        <v>1.1415720276176504</v>
      </c>
      <c r="H195" s="41">
        <f>AVERAGE(Sec_inc_GDP!L198:P198)</f>
        <v>-0.58893355671267522</v>
      </c>
      <c r="J195" s="41">
        <f>'CA-GDP'!Q198</f>
        <v>-3.0918918918918918</v>
      </c>
      <c r="K195" s="41">
        <f>GoodsGDP!Q198</f>
        <v>-4.3738782529767946</v>
      </c>
      <c r="L195" s="41">
        <f>Serv_GDP!Q198</f>
        <v>1.117225400389342</v>
      </c>
      <c r="M195" s="41">
        <f>'Travel balance'!AA198</f>
        <v>0.17185988463054305</v>
      </c>
      <c r="N195" s="41">
        <f>'TT balance'!AA198</f>
        <v>0.10126715314519115</v>
      </c>
      <c r="O195" s="41">
        <f>Pr_inc_GDP!Q198</f>
        <v>0.86740633696002678</v>
      </c>
      <c r="P195" s="41">
        <f>Sec_inc_GDP!Q198</f>
        <v>-0.70264537626446588</v>
      </c>
      <c r="R195" s="41">
        <f t="shared" si="13"/>
        <v>-0.9656179650925294</v>
      </c>
      <c r="S195" s="41">
        <f t="shared" si="14"/>
        <v>-0.25968726943491927</v>
      </c>
      <c r="T195" s="41">
        <f t="shared" si="15"/>
        <v>-0.31805318544819561</v>
      </c>
      <c r="U195" s="41">
        <f t="shared" si="16"/>
        <v>-0.21687405258347356</v>
      </c>
      <c r="V195" s="41">
        <f t="shared" si="16"/>
        <v>-0.22121189904638844</v>
      </c>
      <c r="W195" s="41">
        <f t="shared" si="17"/>
        <v>-0.27416569065762364</v>
      </c>
      <c r="X195" s="41">
        <f t="shared" si="18"/>
        <v>-0.11371181955179066</v>
      </c>
    </row>
    <row r="196" spans="1:24" x14ac:dyDescent="0.25">
      <c r="A196" t="str">
        <f>'CA-GDP'!A199</f>
        <v>Uruguay</v>
      </c>
      <c r="B196" s="41">
        <f>AVERAGE('CA-GDP'!L199:P199)</f>
        <v>0.25439649374541962</v>
      </c>
      <c r="C196" s="41">
        <f>AVERAGE(GoodsGDP!L199:P199)</f>
        <v>3.4852224546203781</v>
      </c>
      <c r="D196" s="41">
        <f>AVERAGE(Serv_GDP!L199:P199)</f>
        <v>1.5969322838334048</v>
      </c>
      <c r="E196" s="41">
        <f>AVERAGE('Travel balance'!V199:Z199)</f>
        <v>2.2682190422476287</v>
      </c>
      <c r="F196" s="41">
        <f>AVERAGE('TT balance'!V199:Z199)</f>
        <v>1.3055034658571083</v>
      </c>
      <c r="G196" s="41">
        <f>AVERAGE(Pr_inc_GDP!L199:P199)</f>
        <v>-4.9938895445936469</v>
      </c>
      <c r="H196" s="41">
        <f>AVERAGE(Sec_inc_GDP!L199:P199)</f>
        <v>0.16613129988528286</v>
      </c>
      <c r="J196" s="41">
        <f>'CA-GDP'!Q199</f>
        <v>-0.53271171853098753</v>
      </c>
      <c r="K196" s="41">
        <f>GoodsGDP!Q199</f>
        <v>3.9330658252299719</v>
      </c>
      <c r="L196" s="41">
        <f>Serv_GDP!Q199</f>
        <v>0.13618617024608801</v>
      </c>
      <c r="M196" s="41">
        <f>'Travel balance'!AA199</f>
        <v>1.293019521876057</v>
      </c>
      <c r="N196" s="41">
        <f>'TT balance'!AA199</f>
        <v>0.32466447676473864</v>
      </c>
      <c r="O196" s="41">
        <f>Pr_inc_GDP!Q199</f>
        <v>-4.9359968864746531</v>
      </c>
      <c r="P196" s="41">
        <f>Sec_inc_GDP!Q199</f>
        <v>0.33403317246760722</v>
      </c>
      <c r="R196" s="41">
        <f t="shared" ref="R196:R204" si="19">IF(J196="", "", J196-B196)</f>
        <v>-0.78710821227640715</v>
      </c>
      <c r="S196" s="41">
        <f t="shared" ref="S196:S204" si="20">IF(K196="", "", K196-C196)</f>
        <v>0.44784337060959389</v>
      </c>
      <c r="T196" s="41">
        <f t="shared" ref="T196:T204" si="21">IF(L196="", "", L196-D196)</f>
        <v>-1.4607461135873168</v>
      </c>
      <c r="U196" s="41">
        <f t="shared" ref="U196:U204" si="22">IF(M196="", "", M196-E196)</f>
        <v>-0.97519952037157176</v>
      </c>
      <c r="V196" s="41">
        <f t="shared" ref="V196:V204" si="23">IF(N196="", "", N196-F196)</f>
        <v>-0.98083898909236966</v>
      </c>
      <c r="W196" s="41">
        <f t="shared" ref="W196:W204" si="24">IF(O196="", "", O196-G196)</f>
        <v>5.7892658118993801E-2</v>
      </c>
      <c r="X196" s="41">
        <f t="shared" ref="X196:X204" si="25">IF(P196="", "", P196-H196)</f>
        <v>0.16790187258232436</v>
      </c>
    </row>
    <row r="197" spans="1:24" x14ac:dyDescent="0.25">
      <c r="A197" t="str">
        <f>'CA-GDP'!A200</f>
        <v>Uzbekistan, Rep. of</v>
      </c>
      <c r="B197" s="41">
        <f>AVERAGE('CA-GDP'!L200:P200)</f>
        <v>-1.8134181246199472</v>
      </c>
      <c r="C197" s="41">
        <f>AVERAGE(GoodsGDP!L200:P200)</f>
        <v>-7.1177444940989929</v>
      </c>
      <c r="D197" s="41">
        <f>AVERAGE(Serv_GDP!L200:P200)</f>
        <v>-2.9473458450510437</v>
      </c>
      <c r="E197" s="41">
        <f>AVERAGE('Travel balance'!V200:Z200)</f>
        <v>-1.5399111039361542</v>
      </c>
      <c r="F197" s="41">
        <f>AVERAGE('TT balance'!V200:Z200)</f>
        <v>-2.8762407017235758</v>
      </c>
      <c r="G197" s="41">
        <f>AVERAGE(Pr_inc_GDP!L200:P200)</f>
        <v>1.8315813306799853</v>
      </c>
      <c r="H197" s="41">
        <f>AVERAGE(Sec_inc_GDP!L200:P200)</f>
        <v>6.4200908838501007</v>
      </c>
      <c r="J197" s="41">
        <f>'CA-GDP'!Q200</f>
        <v>-5.4386884176157544</v>
      </c>
      <c r="K197" s="41">
        <f>GoodsGDP!Q200</f>
        <v>-10.787722713747106</v>
      </c>
      <c r="L197" s="41">
        <f>Serv_GDP!Q200</f>
        <v>-3.1396348469036637</v>
      </c>
      <c r="M197" s="41">
        <f>'Travel balance'!AA200</f>
        <v>-0.94121675400727123</v>
      </c>
      <c r="N197" s="41">
        <f>'TT balance'!AA200</f>
        <v>-2.3720910534610491</v>
      </c>
      <c r="O197" s="41">
        <f>Pr_inc_GDP!Q200</f>
        <v>-0.41766507584906137</v>
      </c>
      <c r="P197" s="41">
        <f>Sec_inc_GDP!Q200</f>
        <v>8.9063342188840853</v>
      </c>
      <c r="R197" s="41">
        <f t="shared" si="19"/>
        <v>-3.6252702929958072</v>
      </c>
      <c r="S197" s="41">
        <f t="shared" si="20"/>
        <v>-3.6699782196481134</v>
      </c>
      <c r="T197" s="41">
        <f t="shared" si="21"/>
        <v>-0.19228900185261999</v>
      </c>
      <c r="U197" s="41">
        <f t="shared" si="22"/>
        <v>0.59869434992888293</v>
      </c>
      <c r="V197" s="41">
        <f t="shared" si="23"/>
        <v>0.50414964826252673</v>
      </c>
      <c r="W197" s="41">
        <f t="shared" si="24"/>
        <v>-2.2492464065290467</v>
      </c>
      <c r="X197" s="41">
        <f t="shared" si="25"/>
        <v>2.4862433350339845</v>
      </c>
    </row>
    <row r="198" spans="1:24" x14ac:dyDescent="0.25">
      <c r="A198" t="str">
        <f>'CA-GDP'!A201</f>
        <v>Vanuatu</v>
      </c>
      <c r="B198" s="41">
        <f>AVERAGE('CA-GDP'!L201:P201)</f>
        <v>2.7776012129058154</v>
      </c>
      <c r="C198" s="41">
        <f>AVERAGE(GoodsGDP!L201:P201)</f>
        <v>-31.193108791388717</v>
      </c>
      <c r="D198" s="41">
        <f>AVERAGE(Serv_GDP!L201:P201)</f>
        <v>22.425334607032511</v>
      </c>
      <c r="E198" s="41">
        <f>AVERAGE('Travel balance'!V201:Z201)</f>
        <v>28.03597595358378</v>
      </c>
      <c r="F198" s="41">
        <f>AVERAGE('TT balance'!V201:Z201)</f>
        <v>21.95955096756439</v>
      </c>
      <c r="G198" s="41">
        <f>AVERAGE(Pr_inc_GDP!L201:P201)</f>
        <v>1.0246674905811592</v>
      </c>
      <c r="H198" s="41">
        <f>AVERAGE(Sec_inc_GDP!L201:P201)</f>
        <v>10.520707906680862</v>
      </c>
      <c r="J198" s="41" t="str">
        <f>'CA-GDP'!Q201</f>
        <v/>
      </c>
      <c r="K198" s="41" t="str">
        <f>GoodsGDP!Q201</f>
        <v/>
      </c>
      <c r="L198" s="41" t="str">
        <f>Serv_GDP!Q201</f>
        <v/>
      </c>
      <c r="M198" s="41" t="str">
        <f>'Travel balance'!AA201</f>
        <v/>
      </c>
      <c r="N198" s="41" t="str">
        <f>'TT balance'!AA201</f>
        <v/>
      </c>
      <c r="O198" s="41" t="str">
        <f>Pr_inc_GDP!Q201</f>
        <v/>
      </c>
      <c r="P198" s="41" t="str">
        <f>Sec_inc_GDP!Q201</f>
        <v/>
      </c>
      <c r="R198" s="41" t="str">
        <f t="shared" si="19"/>
        <v/>
      </c>
      <c r="S198" s="41" t="str">
        <f t="shared" si="20"/>
        <v/>
      </c>
      <c r="T198" s="41" t="str">
        <f t="shared" si="21"/>
        <v/>
      </c>
      <c r="U198" s="41" t="str">
        <f t="shared" si="22"/>
        <v/>
      </c>
      <c r="V198" s="41" t="str">
        <f t="shared" si="23"/>
        <v/>
      </c>
      <c r="W198" s="41" t="str">
        <f t="shared" si="24"/>
        <v/>
      </c>
      <c r="X198" s="41" t="str">
        <f t="shared" si="25"/>
        <v/>
      </c>
    </row>
    <row r="199" spans="1:24" x14ac:dyDescent="0.25">
      <c r="A199" t="str">
        <f>'CA-GDP'!A202</f>
        <v>Venezuela, Rep. Bolivariana de</v>
      </c>
      <c r="B199" s="41">
        <f>AVERAGE('CA-GDP'!L202:P202)</f>
        <v>-3.173036271451168</v>
      </c>
      <c r="C199" s="41">
        <f>AVERAGE(GoodsGDP!L202:P202)</f>
        <v>2.5917484294920472</v>
      </c>
      <c r="D199" s="41">
        <f>AVERAGE(Serv_GDP!L202:P202)</f>
        <v>-3.3495777909730382</v>
      </c>
      <c r="E199" s="41">
        <f>AVERAGE('Travel balance'!V202:Z202)</f>
        <v>-0.47553874997306977</v>
      </c>
      <c r="F199" s="41">
        <f>AVERAGE('TT balance'!V202:Z202)</f>
        <v>-1.3437947803939574</v>
      </c>
      <c r="G199" s="41">
        <f>AVERAGE(Pr_inc_GDP!L202:P202)</f>
        <v>-2.4224122104782269</v>
      </c>
      <c r="H199" s="41">
        <f>AVERAGE(Sec_inc_GDP!L202:P202)</f>
        <v>7.2053005080495724E-3</v>
      </c>
      <c r="J199" s="41" t="str">
        <f>'CA-GDP'!Q202</f>
        <v/>
      </c>
      <c r="K199" s="41" t="str">
        <f>GoodsGDP!Q202</f>
        <v/>
      </c>
      <c r="L199" s="41" t="str">
        <f>Serv_GDP!Q202</f>
        <v/>
      </c>
      <c r="M199" s="41" t="str">
        <f>'Travel balance'!AA202</f>
        <v/>
      </c>
      <c r="N199" s="41" t="str">
        <f>'TT balance'!AA202</f>
        <v/>
      </c>
      <c r="O199" s="41" t="str">
        <f>Pr_inc_GDP!Q202</f>
        <v/>
      </c>
      <c r="P199" s="41" t="str">
        <f>Sec_inc_GDP!Q202</f>
        <v/>
      </c>
      <c r="R199" s="41" t="str">
        <f t="shared" si="19"/>
        <v/>
      </c>
      <c r="S199" s="41" t="str">
        <f t="shared" si="20"/>
        <v/>
      </c>
      <c r="T199" s="41" t="str">
        <f t="shared" si="21"/>
        <v/>
      </c>
      <c r="U199" s="41" t="str">
        <f t="shared" si="22"/>
        <v/>
      </c>
      <c r="V199" s="41" t="str">
        <f t="shared" si="23"/>
        <v/>
      </c>
      <c r="W199" s="41" t="str">
        <f t="shared" si="24"/>
        <v/>
      </c>
      <c r="X199" s="41" t="str">
        <f t="shared" si="25"/>
        <v/>
      </c>
    </row>
    <row r="200" spans="1:24" x14ac:dyDescent="0.25">
      <c r="A200" t="str">
        <f>'CA-GDP'!A203</f>
        <v>Vietnam</v>
      </c>
      <c r="B200" s="41">
        <f>AVERAGE('CA-GDP'!L203:P203)</f>
        <v>0.94141711148156804</v>
      </c>
      <c r="C200" s="41">
        <f>AVERAGE(GoodsGDP!L203:P203)</f>
        <v>4.6740138920399898</v>
      </c>
      <c r="D200" s="41">
        <f>AVERAGE(Serv_GDP!L203:P203)</f>
        <v>-1.4157598538865463</v>
      </c>
      <c r="E200" s="41"/>
      <c r="F200" s="41"/>
      <c r="G200" s="41">
        <f>AVERAGE(Pr_inc_GDP!L203:P203)</f>
        <v>-5.3427008260008781</v>
      </c>
      <c r="H200" s="41">
        <f>AVERAGE(Sec_inc_GDP!L203:P203)</f>
        <v>3.0258638993290026</v>
      </c>
      <c r="J200" s="41" t="str">
        <f>'CA-GDP'!Q203</f>
        <v/>
      </c>
      <c r="K200" s="41" t="str">
        <f>GoodsGDP!Q203</f>
        <v/>
      </c>
      <c r="L200" s="41" t="str">
        <f>Serv_GDP!Q203</f>
        <v/>
      </c>
      <c r="M200" s="41" t="str">
        <f>'Travel balance'!AA203</f>
        <v/>
      </c>
      <c r="N200" s="41" t="str">
        <f>'TT balance'!AA203</f>
        <v/>
      </c>
      <c r="O200" s="41" t="str">
        <f>Pr_inc_GDP!Q203</f>
        <v/>
      </c>
      <c r="P200" s="41" t="str">
        <f>Sec_inc_GDP!Q203</f>
        <v/>
      </c>
      <c r="R200" s="41" t="str">
        <f t="shared" si="19"/>
        <v/>
      </c>
      <c r="S200" s="41" t="str">
        <f t="shared" si="20"/>
        <v/>
      </c>
      <c r="T200" s="41" t="str">
        <f t="shared" si="21"/>
        <v/>
      </c>
      <c r="U200" s="41" t="str">
        <f t="shared" si="22"/>
        <v/>
      </c>
      <c r="V200" s="41" t="str">
        <f t="shared" si="23"/>
        <v/>
      </c>
      <c r="W200" s="41" t="str">
        <f t="shared" si="24"/>
        <v/>
      </c>
      <c r="X200" s="41" t="str">
        <f t="shared" si="25"/>
        <v/>
      </c>
    </row>
    <row r="201" spans="1:24" x14ac:dyDescent="0.25">
      <c r="A201" t="str">
        <f>'CA-GDP'!A204</f>
        <v>West Bank and Gaza</v>
      </c>
      <c r="B201" s="41">
        <f>AVERAGE('CA-GDP'!L204:P204)</f>
        <v>-12.968992184197571</v>
      </c>
      <c r="C201" s="41">
        <f>AVERAGE(GoodsGDP!L204:P204)</f>
        <v>-31.800788052621339</v>
      </c>
      <c r="D201" s="41">
        <f>AVERAGE(Serv_GDP!L204:P204)</f>
        <v>-6.1683320769657994</v>
      </c>
      <c r="E201" s="41">
        <f>AVERAGE('Travel balance'!V204:Z204)</f>
        <v>-2.8080294052798229</v>
      </c>
      <c r="F201" s="41">
        <f>AVERAGE('TT balance'!V204:Z204)</f>
        <v>-5.060225708565194</v>
      </c>
      <c r="G201" s="41">
        <f>AVERAGE(Pr_inc_GDP!L204:P204)</f>
        <v>14.078752232812473</v>
      </c>
      <c r="H201" s="41">
        <f>AVERAGE(Sec_inc_GDP!L204:P204)</f>
        <v>10.921375712577079</v>
      </c>
      <c r="J201" s="41" t="str">
        <f>'CA-GDP'!Q204</f>
        <v/>
      </c>
      <c r="K201" s="41" t="str">
        <f>GoodsGDP!Q204</f>
        <v/>
      </c>
      <c r="L201" s="41" t="str">
        <f>Serv_GDP!Q204</f>
        <v/>
      </c>
      <c r="M201" s="41" t="str">
        <f>'Travel balance'!AA204</f>
        <v/>
      </c>
      <c r="N201" s="41" t="str">
        <f>'TT balance'!AA204</f>
        <v/>
      </c>
      <c r="O201" s="41" t="str">
        <f>Pr_inc_GDP!Q204</f>
        <v/>
      </c>
      <c r="P201" s="41" t="str">
        <f>Sec_inc_GDP!Q204</f>
        <v/>
      </c>
      <c r="R201" s="41" t="str">
        <f t="shared" si="19"/>
        <v/>
      </c>
      <c r="S201" s="41" t="str">
        <f t="shared" si="20"/>
        <v/>
      </c>
      <c r="T201" s="41" t="str">
        <f t="shared" si="21"/>
        <v/>
      </c>
      <c r="U201" s="41" t="str">
        <f t="shared" si="22"/>
        <v/>
      </c>
      <c r="V201" s="41" t="str">
        <f t="shared" si="23"/>
        <v/>
      </c>
      <c r="W201" s="41" t="str">
        <f t="shared" si="24"/>
        <v/>
      </c>
      <c r="X201" s="41" t="str">
        <f t="shared" si="25"/>
        <v/>
      </c>
    </row>
    <row r="202" spans="1:24" x14ac:dyDescent="0.25">
      <c r="A202" t="str">
        <f>'CA-GDP'!A205</f>
        <v>Yemen, Rep. of</v>
      </c>
      <c r="B202" s="41">
        <f>AVERAGE('CA-GDP'!L205:P205)</f>
        <v>-7.4745159038388174</v>
      </c>
      <c r="C202" s="41">
        <f>AVERAGE(GoodsGDP!L205:P205)</f>
        <v>-16.095103192586226</v>
      </c>
      <c r="D202" s="41">
        <f>AVERAGE(Serv_GDP!L205:P205)</f>
        <v>-2.6005932763361397</v>
      </c>
      <c r="E202" s="41">
        <f>AVERAGE('Travel balance'!V205:Z205)</f>
        <v>0.11518132690496213</v>
      </c>
      <c r="F202" s="41">
        <f>AVERAGE('TT balance'!V205:Z205)</f>
        <v>-1.7909006413718305</v>
      </c>
      <c r="G202" s="41">
        <f>AVERAGE(Pr_inc_GDP!L205:P205)</f>
        <v>-1.2282877872401543</v>
      </c>
      <c r="H202" s="41">
        <f>AVERAGE(Sec_inc_GDP!L205:P205)</f>
        <v>12.445427491135357</v>
      </c>
      <c r="J202" s="41" t="str">
        <f>'CA-GDP'!Q205</f>
        <v/>
      </c>
      <c r="K202" s="41" t="str">
        <f>GoodsGDP!Q205</f>
        <v/>
      </c>
      <c r="L202" s="41" t="str">
        <f>Serv_GDP!Q205</f>
        <v/>
      </c>
      <c r="M202" s="41" t="str">
        <f>'Travel balance'!AA205</f>
        <v/>
      </c>
      <c r="N202" s="41" t="str">
        <f>'TT balance'!AA205</f>
        <v/>
      </c>
      <c r="O202" s="41" t="str">
        <f>Pr_inc_GDP!Q205</f>
        <v/>
      </c>
      <c r="P202" s="41" t="str">
        <f>Sec_inc_GDP!Q205</f>
        <v/>
      </c>
      <c r="R202" s="41" t="str">
        <f t="shared" si="19"/>
        <v/>
      </c>
      <c r="S202" s="41" t="str">
        <f t="shared" si="20"/>
        <v/>
      </c>
      <c r="T202" s="41" t="str">
        <f t="shared" si="21"/>
        <v/>
      </c>
      <c r="U202" s="41" t="str">
        <f t="shared" si="22"/>
        <v/>
      </c>
      <c r="V202" s="41" t="str">
        <f t="shared" si="23"/>
        <v/>
      </c>
      <c r="W202" s="41" t="str">
        <f t="shared" si="24"/>
        <v/>
      </c>
      <c r="X202" s="41" t="str">
        <f t="shared" si="25"/>
        <v/>
      </c>
    </row>
    <row r="203" spans="1:24" x14ac:dyDescent="0.25">
      <c r="A203" t="str">
        <f>'CA-GDP'!A206</f>
        <v>Zambia</v>
      </c>
      <c r="B203" s="41">
        <f>AVERAGE('CA-GDP'!L206:P206)</f>
        <v>-2.1084584135087918</v>
      </c>
      <c r="C203" s="41">
        <f>AVERAGE(GoodsGDP!L206:P206)</f>
        <v>1.6980491679179786</v>
      </c>
      <c r="D203" s="41">
        <f>AVERAGE(Serv_GDP!L206:P206)</f>
        <v>-2.4918242072808421</v>
      </c>
      <c r="E203" s="41">
        <f>AVERAGE('Travel balance'!V206:Z206)</f>
        <v>1.9464962389876703</v>
      </c>
      <c r="F203" s="41">
        <f>AVERAGE('TT balance'!V206:Z206)</f>
        <v>-1.4508330476430604</v>
      </c>
      <c r="G203" s="41">
        <f>AVERAGE(Pr_inc_GDP!L206:P206)</f>
        <v>-2.4938903433286543</v>
      </c>
      <c r="H203" s="41">
        <f>AVERAGE(Sec_inc_GDP!L206:P206)</f>
        <v>1.179206969182728</v>
      </c>
      <c r="J203" s="41">
        <f>'CA-GDP'!Q206</f>
        <v>11.003963499047062</v>
      </c>
      <c r="K203" s="41">
        <f>GoodsGDP!Q206</f>
        <v>17.384949258326163</v>
      </c>
      <c r="L203" s="41">
        <f>Serv_GDP!Q206</f>
        <v>-3.2312092325984776</v>
      </c>
      <c r="M203" s="41">
        <f>'Travel balance'!AA206</f>
        <v>0.95864968199468026</v>
      </c>
      <c r="N203" s="41">
        <f>'TT balance'!AA206</f>
        <v>-2.3140244601932407</v>
      </c>
      <c r="O203" s="41">
        <f>Pr_inc_GDP!Q206</f>
        <v>-4.3437179849005938</v>
      </c>
      <c r="P203" s="41">
        <f>Sec_inc_GDP!Q206</f>
        <v>1.1939414582199817</v>
      </c>
      <c r="R203" s="41">
        <f t="shared" si="19"/>
        <v>13.112421912555854</v>
      </c>
      <c r="S203" s="41">
        <f t="shared" si="20"/>
        <v>15.686900090408184</v>
      </c>
      <c r="T203" s="41">
        <f t="shared" si="21"/>
        <v>-0.7393850253176355</v>
      </c>
      <c r="U203" s="41">
        <f t="shared" si="22"/>
        <v>-0.98784655699299007</v>
      </c>
      <c r="V203" s="41">
        <f t="shared" si="23"/>
        <v>-0.86319141255018028</v>
      </c>
      <c r="W203" s="41">
        <f t="shared" si="24"/>
        <v>-1.8498276415719395</v>
      </c>
      <c r="X203" s="41">
        <f t="shared" si="25"/>
        <v>1.4734489037253606E-2</v>
      </c>
    </row>
    <row r="204" spans="1:24" x14ac:dyDescent="0.25">
      <c r="A204" t="str">
        <f>'CA-GDP'!A207</f>
        <v>Zimbabwe</v>
      </c>
      <c r="B204" s="41">
        <f>AVERAGE('CA-GDP'!L207:P207)</f>
        <v>-4.4647139515982488</v>
      </c>
      <c r="C204" s="41">
        <f>AVERAGE(GoodsGDP!L207:P207)</f>
        <v>-8.2873992135642514</v>
      </c>
      <c r="D204" s="41">
        <f>AVERAGE(Serv_GDP!L207:P207)</f>
        <v>-4.3660903667051345</v>
      </c>
      <c r="E204" s="41">
        <f>AVERAGE('Travel balance'!V207:Z207)</f>
        <v>-1.0038797991724986</v>
      </c>
      <c r="F204" s="41">
        <f>AVERAGE('TT balance'!V207:Z207)</f>
        <v>-2.2232686729160851</v>
      </c>
      <c r="G204" s="41">
        <f>AVERAGE(Pr_inc_GDP!L207:P207)</f>
        <v>-0.80645390263075756</v>
      </c>
      <c r="H204" s="41">
        <f>AVERAGE(Sec_inc_GDP!L207:P207)</f>
        <v>8.9952295313019111</v>
      </c>
      <c r="J204" s="41" t="str">
        <f>'CA-GDP'!Q207</f>
        <v/>
      </c>
      <c r="K204" s="41" t="str">
        <f>GoodsGDP!Q207</f>
        <v/>
      </c>
      <c r="L204" s="41" t="str">
        <f>Serv_GDP!Q207</f>
        <v/>
      </c>
      <c r="M204" s="41" t="str">
        <f>'Travel balance'!AA207</f>
        <v/>
      </c>
      <c r="N204" s="41" t="str">
        <f>'TT balance'!AA207</f>
        <v/>
      </c>
      <c r="O204" s="41" t="str">
        <f>Pr_inc_GDP!Q207</f>
        <v/>
      </c>
      <c r="P204" s="41" t="str">
        <f>Sec_inc_GDP!Q207</f>
        <v/>
      </c>
      <c r="R204" s="41" t="str">
        <f t="shared" si="19"/>
        <v/>
      </c>
      <c r="S204" s="41" t="str">
        <f t="shared" si="20"/>
        <v/>
      </c>
      <c r="T204" s="41" t="str">
        <f t="shared" si="21"/>
        <v/>
      </c>
      <c r="U204" s="41" t="str">
        <f t="shared" si="22"/>
        <v/>
      </c>
      <c r="V204" s="41" t="str">
        <f t="shared" si="23"/>
        <v/>
      </c>
      <c r="W204" s="41" t="str">
        <f t="shared" si="24"/>
        <v/>
      </c>
      <c r="X204" s="41" t="str">
        <f t="shared" si="25"/>
        <v/>
      </c>
    </row>
    <row r="205" spans="1:24" x14ac:dyDescent="0.25">
      <c r="R205" s="41"/>
      <c r="S205" s="41"/>
      <c r="T205" s="41"/>
      <c r="U205" s="41"/>
      <c r="V205" s="41"/>
      <c r="W205" s="41"/>
      <c r="X205" s="41"/>
    </row>
    <row r="206" spans="1:24" x14ac:dyDescent="0.25">
      <c r="A206" s="46" t="s">
        <v>1413</v>
      </c>
      <c r="D206" s="43">
        <f>CORREL($C3:$C204,D3:D204)</f>
        <v>-0.36127172993750167</v>
      </c>
      <c r="E206" s="43">
        <f>CORREL($C3:$C204,E3:E204)</f>
        <v>-0.56104051525118614</v>
      </c>
      <c r="F206" s="43">
        <f>CORREL($C3:$C204,F3:F204)</f>
        <v>-0.46922397943719985</v>
      </c>
      <c r="G206" s="43">
        <f>CORREL($C3:$C204,G3:G204)</f>
        <v>-0.33741656815723414</v>
      </c>
      <c r="H206" s="43">
        <f>CORREL($C3:$C204,H3:H204)</f>
        <v>-0.53701075899240991</v>
      </c>
      <c r="R206" s="41"/>
      <c r="S206" s="41"/>
      <c r="T206" s="41"/>
      <c r="U206" s="41"/>
      <c r="V206" s="41"/>
      <c r="W206" s="41"/>
      <c r="X206" s="41"/>
    </row>
    <row r="207" spans="1:24" x14ac:dyDescent="0.25">
      <c r="A207" s="46" t="s">
        <v>1414</v>
      </c>
      <c r="B207" s="43">
        <f t="shared" ref="B207:H207" si="26">CORREL(B3:B204,$F3:$F204)</f>
        <v>-1.1211067921753376E-4</v>
      </c>
      <c r="C207" s="43">
        <f t="shared" si="26"/>
        <v>-0.46922397943719985</v>
      </c>
      <c r="D207" s="43">
        <f t="shared" si="26"/>
        <v>0.89394918453761296</v>
      </c>
      <c r="E207" s="43">
        <f t="shared" si="26"/>
        <v>0.9714411595842638</v>
      </c>
      <c r="F207" s="43">
        <f t="shared" si="26"/>
        <v>0.99999999999999989</v>
      </c>
      <c r="G207" s="43">
        <f t="shared" si="26"/>
        <v>-0.31341301084151124</v>
      </c>
      <c r="H207" s="43">
        <f t="shared" si="26"/>
        <v>-0.22323809231150757</v>
      </c>
      <c r="R207" s="41">
        <f t="shared" ref="R207:X207" si="27">CORREL(R3:R203,$V3:$V203)</f>
        <v>0.50492707394543501</v>
      </c>
      <c r="S207" s="41">
        <f t="shared" si="27"/>
        <v>-0.19850357710585342</v>
      </c>
      <c r="T207" s="41">
        <f t="shared" si="27"/>
        <v>0.91931901845327235</v>
      </c>
      <c r="U207" s="41">
        <f t="shared" si="27"/>
        <v>0.99063936913350958</v>
      </c>
      <c r="V207" s="41">
        <f t="shared" si="27"/>
        <v>1</v>
      </c>
      <c r="W207" s="41">
        <f t="shared" si="27"/>
        <v>-0.35388905380207336</v>
      </c>
      <c r="X207" s="41">
        <f t="shared" si="27"/>
        <v>-0.35409178702114169</v>
      </c>
    </row>
  </sheetData>
  <phoneticPr fontId="5" type="noConversion"/>
  <conditionalFormatting sqref="F2:F205 F208:F1048576">
    <cfRule type="cellIs" dxfId="24" priority="12" operator="between">
      <formula>5</formula>
      <formula>10</formula>
    </cfRule>
    <cfRule type="cellIs" dxfId="23" priority="13" operator="greaterThan">
      <formula>10</formula>
    </cfRule>
  </conditionalFormatting>
  <conditionalFormatting sqref="N2">
    <cfRule type="cellIs" dxfId="22" priority="10" operator="between">
      <formula>5</formula>
      <formula>10</formula>
    </cfRule>
    <cfRule type="cellIs" dxfId="21" priority="11" operator="greaterThan">
      <formula>10</formula>
    </cfRule>
  </conditionalFormatting>
  <conditionalFormatting sqref="V2">
    <cfRule type="cellIs" dxfId="20" priority="8" operator="between">
      <formula>5</formula>
      <formula>10</formula>
    </cfRule>
    <cfRule type="cellIs" dxfId="19" priority="9" operator="greaterThan">
      <formula>10</formula>
    </cfRule>
  </conditionalFormatting>
  <conditionalFormatting sqref="M2">
    <cfRule type="cellIs" dxfId="18" priority="6" operator="between">
      <formula>5</formula>
      <formula>10</formula>
    </cfRule>
    <cfRule type="cellIs" dxfId="17" priority="7" operator="greaterThan">
      <formula>10</formula>
    </cfRule>
  </conditionalFormatting>
  <conditionalFormatting sqref="E2:E205 E208:E1048576">
    <cfRule type="cellIs" dxfId="16" priority="4" operator="between">
      <formula>5</formula>
      <formula>10</formula>
    </cfRule>
    <cfRule type="cellIs" dxfId="15" priority="5" operator="greaterThan">
      <formula>10</formula>
    </cfRule>
  </conditionalFormatting>
  <conditionalFormatting sqref="U2">
    <cfRule type="cellIs" dxfId="14" priority="2" operator="between">
      <formula>5</formula>
      <formula>10</formula>
    </cfRule>
    <cfRule type="cellIs" dxfId="13" priority="3" operator="greaterThan">
      <formula>10</formula>
    </cfRule>
  </conditionalFormatting>
  <conditionalFormatting sqref="U3:V188">
    <cfRule type="cellIs" dxfId="0" priority="1" operator="lessThan">
      <formula>-2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F4400-DBC3-41E1-8977-1FD7254E5F58}">
  <dimension ref="A2:Q211"/>
  <sheetViews>
    <sheetView workbookViewId="0">
      <pane xSplit="1" ySplit="5" topLeftCell="E6" activePane="bottomRight" state="frozen"/>
      <selection pane="topRight" activeCell="B1" sqref="B1"/>
      <selection pane="bottomLeft" activeCell="A6" sqref="A6"/>
      <selection pane="bottomRight" activeCell="R6" sqref="R6"/>
    </sheetView>
  </sheetViews>
  <sheetFormatPr defaultRowHeight="12.5" x14ac:dyDescent="0.25"/>
  <cols>
    <col min="1" max="1" width="34" customWidth="1"/>
  </cols>
  <sheetData>
    <row r="2" spans="1:17" x14ac:dyDescent="0.25">
      <c r="A2" s="2" t="s">
        <v>1</v>
      </c>
    </row>
    <row r="3" spans="1:17" x14ac:dyDescent="0.25">
      <c r="A3" s="2"/>
    </row>
    <row r="5" spans="1:17" ht="14.25" customHeight="1" x14ac:dyDescent="0.2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25">
      <c r="A6" s="28" t="s">
        <v>19</v>
      </c>
      <c r="B6" s="26" t="str">
        <f>IF(CA!B6="","",CA!B6/10/GDP!E2)</f>
        <v/>
      </c>
      <c r="C6" s="26" t="str">
        <f>IF(CA!C6="","",CA!C6/10/GDP!F2)</f>
        <v/>
      </c>
      <c r="D6" s="26" t="str">
        <f>IF(CA!D6="","",CA!D6/10/GDP!G2)</f>
        <v/>
      </c>
      <c r="E6" s="26">
        <f>IF(CA!E6="","",CA!E6/10/GDP!H2)</f>
        <v>-2.3152374478003299</v>
      </c>
      <c r="F6" s="26">
        <f>IF(CA!F6="","",CA!F6/10/GDP!I2)</f>
        <v>2.3009082232839067</v>
      </c>
      <c r="G6" s="26">
        <f>IF(CA!G6="","",CA!G6/10/GDP!J2)</f>
        <v>-3.7697109740445236</v>
      </c>
      <c r="H6" s="26">
        <f>IF(CA!H6="","",CA!H6/10/GDP!K2)</f>
        <v>-12.559648805171522</v>
      </c>
      <c r="I6" s="26">
        <f>IF(CA!I6="","",CA!I6/10/GDP!L2)</f>
        <v>-25.379006955164787</v>
      </c>
      <c r="J6" s="26">
        <f>IF(CA!J6="","",CA!J6/10/GDP!M2)</f>
        <v>-25.260488827994394</v>
      </c>
      <c r="K6" s="26">
        <f>IF(CA!K6="","",CA!K6/10/GDP!N2)</f>
        <v>-15.667037404277586</v>
      </c>
      <c r="L6" s="26">
        <f>IF(CA!L6="","",CA!L6/10/GDP!O2)</f>
        <v>-20.735986265223517</v>
      </c>
      <c r="M6" s="26">
        <f>IF(CA!M6="","",CA!M6/10/GDP!P2)</f>
        <v>-15.052033650933479</v>
      </c>
      <c r="N6" s="26">
        <f>IF(CA!N6="","",CA!N6/10/GDP!Q2)</f>
        <v>-18.799037242150415</v>
      </c>
      <c r="O6" s="26">
        <f>IF(CA!O6="","",CA!O6/10/GDP!R2)</f>
        <v>-21.177314297776892</v>
      </c>
      <c r="P6" s="26">
        <f>IF(CA!P6="","",CA!P6/10/GDP!S2)</f>
        <v>-20.088658910998248</v>
      </c>
      <c r="Q6" s="26">
        <f>IF(CA!Q6="","",CA!Q6/10/GDP!T2)</f>
        <v>-16.392013981722126</v>
      </c>
    </row>
    <row r="7" spans="1:17" x14ac:dyDescent="0.25">
      <c r="A7" s="12" t="s">
        <v>24</v>
      </c>
      <c r="B7" s="26">
        <f>IF(CA!B7="","",CA!B7/10/GDP!E3)</f>
        <v>-7.097309409468668</v>
      </c>
      <c r="C7" s="26">
        <f>IF(CA!C7="","",CA!C7/10/GDP!F3)</f>
        <v>-7.5416395539508425</v>
      </c>
      <c r="D7" s="26">
        <f>IF(CA!D7="","",CA!D7/10/GDP!G3)</f>
        <v>-10.77843031076632</v>
      </c>
      <c r="E7" s="26">
        <f>IF(CA!E7="","",CA!E7/10/GDP!H3)</f>
        <v>-15.629221333747379</v>
      </c>
      <c r="F7" s="26">
        <f>IF(CA!F7="","",CA!F7/10/GDP!I3)</f>
        <v>-15.38075026488662</v>
      </c>
      <c r="G7" s="26">
        <f>IF(CA!G7="","",CA!G7/10/GDP!J3)</f>
        <v>-11.356274435773379</v>
      </c>
      <c r="H7" s="26">
        <f>IF(CA!H7="","",CA!H7/10/GDP!K3)</f>
        <v>-12.924839983226729</v>
      </c>
      <c r="I7" s="26">
        <f>IF(CA!I7="","",CA!I7/10/GDP!L3)</f>
        <v>-10.196728331297244</v>
      </c>
      <c r="J7" s="26">
        <f>IF(CA!J7="","",CA!J7/10/GDP!M3)</f>
        <v>-9.2685470293741634</v>
      </c>
      <c r="K7" s="26">
        <f>IF(CA!K7="","",CA!K7/10/GDP!N3)</f>
        <v>-10.760876343295832</v>
      </c>
      <c r="L7" s="26">
        <f>IF(CA!L7="","",CA!L7/10/GDP!O3)</f>
        <v>-8.6032584019708676</v>
      </c>
      <c r="M7" s="26">
        <f>IF(CA!M7="","",CA!M7/10/GDP!P3)</f>
        <v>-7.5903139479172861</v>
      </c>
      <c r="N7" s="26">
        <f>IF(CA!N7="","",CA!N7/10/GDP!Q3)</f>
        <v>-7.5249975354427701</v>
      </c>
      <c r="O7" s="26">
        <f>IF(CA!O7="","",CA!O7/10/GDP!R3)</f>
        <v>-6.6695602122399613</v>
      </c>
      <c r="P7" s="26">
        <f>IF(CA!P7="","",CA!P7/10/GDP!S3)</f>
        <v>-7.9788227014863828</v>
      </c>
      <c r="Q7" s="26">
        <f>IF(CA!Q7="","",CA!Q7/10/GDP!T3)</f>
        <v>-8.6963497499358446</v>
      </c>
    </row>
    <row r="8" spans="1:17" x14ac:dyDescent="0.25">
      <c r="A8" s="12" t="s">
        <v>26</v>
      </c>
      <c r="B8" s="26">
        <f>IF(CA!B8="","",CA!B8/10/GDP!E4)</f>
        <v>20.523653559176722</v>
      </c>
      <c r="C8" s="26">
        <f>IF(CA!C8="","",CA!C8/10/GDP!F4)</f>
        <v>24.714809402959453</v>
      </c>
      <c r="D8" s="26">
        <f>IF(CA!D8="","",CA!D8/10/GDP!G4)</f>
        <v>22.487972581542383</v>
      </c>
      <c r="E8" s="26">
        <f>IF(CA!E8="","",CA!E8/10/GDP!H4)</f>
        <v>19.856204049529047</v>
      </c>
      <c r="F8" s="26">
        <f>IF(CA!F8="","",CA!F8/10/GDP!I4)</f>
        <v>0.31495996870426129</v>
      </c>
      <c r="G8" s="26">
        <f>IF(CA!G8="","",CA!G8/10/GDP!J4)</f>
        <v>7.5805020873783402</v>
      </c>
      <c r="H8" s="26">
        <f>IF(CA!H8="","",CA!H8/10/GDP!K4)</f>
        <v>8.8258577984764539</v>
      </c>
      <c r="I8" s="26">
        <f>IF(CA!I8="","",CA!I8/10/GDP!L4)</f>
        <v>5.7842411727540748</v>
      </c>
      <c r="J8" s="26">
        <f>IF(CA!J8="","",CA!J8/10/GDP!M4)</f>
        <v>0.56632467538968911</v>
      </c>
      <c r="K8" s="26">
        <f>IF(CA!K8="","",CA!K8/10/GDP!N4)</f>
        <v>-4.3329698932748961</v>
      </c>
      <c r="L8" s="26">
        <f>IF(CA!L8="","",CA!L8/10/GDP!O4)</f>
        <v>-16.289792777056341</v>
      </c>
      <c r="M8" s="26">
        <f>IF(CA!M8="","",CA!M8/10/GDP!P4)</f>
        <v>-16.37404947486295</v>
      </c>
      <c r="N8" s="26">
        <f>IF(CA!N8="","",CA!N8/10/GDP!Q4)</f>
        <v>-12.965106032044856</v>
      </c>
      <c r="O8" s="26">
        <f>IF(CA!O8="","",CA!O8/10/GDP!R4)</f>
        <v>-9.5281171461041883</v>
      </c>
      <c r="P8" s="26">
        <f>IF(CA!P8="","",CA!P8/10/GDP!S4)</f>
        <v>-10.023804717527538</v>
      </c>
      <c r="Q8" s="26" t="str">
        <f>IF(CA!Q8="","",CA!Q8/10/GDP!T4)</f>
        <v/>
      </c>
    </row>
    <row r="9" spans="1:17" x14ac:dyDescent="0.25">
      <c r="A9" s="12" t="s">
        <v>29</v>
      </c>
      <c r="B9" s="26" t="str">
        <f>IF(CA!B9="","",CA!B9/10/GDP!E5)</f>
        <v/>
      </c>
      <c r="C9" s="26" t="str">
        <f>IF(CA!C9="","",CA!C9/10/GDP!F5)</f>
        <v/>
      </c>
      <c r="D9" s="26" t="str">
        <f>IF(CA!D9="","",CA!D9/10/GDP!G5)</f>
        <v/>
      </c>
      <c r="E9" s="26" t="str">
        <f>IF(CA!E9="","",CA!E9/10/GDP!H5)</f>
        <v/>
      </c>
      <c r="F9" s="26" t="str">
        <f>IF(CA!F9="","",CA!F9/10/GDP!I5)</f>
        <v/>
      </c>
      <c r="G9" s="26" t="str">
        <f>IF(CA!G9="","",CA!G9/10/GDP!J5)</f>
        <v/>
      </c>
      <c r="H9" s="26" t="str">
        <f>IF(CA!H9="","",CA!H9/10/GDP!K5)</f>
        <v/>
      </c>
      <c r="I9" s="26" t="str">
        <f>IF(CA!I9="","",CA!I9/10/GDP!L5)</f>
        <v/>
      </c>
      <c r="J9" s="26" t="str">
        <f>IF(CA!J9="","",CA!J9/10/GDP!M5)</f>
        <v/>
      </c>
      <c r="K9" s="26" t="str">
        <f>IF(CA!K9="","",CA!K9/10/GDP!N5)</f>
        <v/>
      </c>
      <c r="L9" s="26" t="str">
        <f>IF(CA!L9="","",CA!L9/10/GDP!O5)</f>
        <v/>
      </c>
      <c r="M9" s="26" t="str">
        <f>IF(CA!M9="","",CA!M9/10/GDP!P5)</f>
        <v/>
      </c>
      <c r="N9" s="26" t="str">
        <f>IF(CA!N9="","",CA!N9/10/GDP!Q5)</f>
        <v/>
      </c>
      <c r="O9" s="26" t="str">
        <f>IF(CA!O9="","",CA!O9/10/GDP!R5)</f>
        <v/>
      </c>
      <c r="P9" s="26">
        <f>IF(CA!P9="","",CA!P9/10/GDP!S5)</f>
        <v>18.017603972071409</v>
      </c>
      <c r="Q9" s="26" t="str">
        <f>IF(CA!Q9="","",CA!Q9/10/GDP!T5)</f>
        <v/>
      </c>
    </row>
    <row r="10" spans="1:17" x14ac:dyDescent="0.25">
      <c r="A10" s="12" t="s">
        <v>46</v>
      </c>
      <c r="B10" s="26">
        <f>IF(CA!B10="","",CA!B10/10/GDP!E6)</f>
        <v>13.897061619870168</v>
      </c>
      <c r="C10" s="26">
        <f>IF(CA!C10="","",CA!C10/10/GDP!F6)</f>
        <v>20.407817597239458</v>
      </c>
      <c r="D10" s="26">
        <f>IF(CA!D10="","",CA!D10/10/GDP!G6)</f>
        <v>16.212500696963193</v>
      </c>
      <c r="E10" s="26">
        <f>IF(CA!E10="","",CA!E10/10/GDP!H6)</f>
        <v>8.1255118682377248</v>
      </c>
      <c r="F10" s="26">
        <f>IF(CA!F10="","",CA!F10/10/GDP!I6)</f>
        <v>-10.769482412846514</v>
      </c>
      <c r="G10" s="26">
        <f>IF(CA!G10="","",CA!G10/10/GDP!J6)</f>
        <v>8.9570928472654803</v>
      </c>
      <c r="H10" s="26">
        <f>IF(CA!H10="","",CA!H10/10/GDP!K6)</f>
        <v>11.704657131595759</v>
      </c>
      <c r="I10" s="26">
        <f>IF(CA!I10="","",CA!I10/10/GDP!L6)</f>
        <v>10.808950326044513</v>
      </c>
      <c r="J10" s="26">
        <f>IF(CA!J10="","",CA!J10/10/GDP!M6)</f>
        <v>5.9579183027505085</v>
      </c>
      <c r="K10" s="26">
        <f>IF(CA!K10="","",CA!K10/10/GDP!N6)</f>
        <v>-2.5718661443196353</v>
      </c>
      <c r="L10" s="26">
        <f>IF(CA!L10="","",CA!L10/10/GDP!O6)</f>
        <v>-8.8411121939285486</v>
      </c>
      <c r="M10" s="26">
        <f>IF(CA!M10="","",CA!M10/10/GDP!P6)</f>
        <v>-3.0509033100062992</v>
      </c>
      <c r="N10" s="26">
        <f>IF(CA!N10="","",CA!N10/10/GDP!Q6)</f>
        <v>-0.51821685164532771</v>
      </c>
      <c r="O10" s="26">
        <f>IF(CA!O10="","",CA!O10/10/GDP!R6)</f>
        <v>6.99005355827041</v>
      </c>
      <c r="P10" s="26">
        <f>IF(CA!P10="","",CA!P10/10/GDP!S6)</f>
        <v>5.7335076729836034</v>
      </c>
      <c r="Q10" s="26">
        <f>IF(CA!Q10="","",CA!Q10/10/GDP!T6)</f>
        <v>1.4314036368352498</v>
      </c>
    </row>
    <row r="11" spans="1:17" x14ac:dyDescent="0.25">
      <c r="A11" s="12" t="s">
        <v>48</v>
      </c>
      <c r="B11" s="26">
        <f>IF(CA!B11="","",CA!B11/10/GDP!E7)</f>
        <v>-22.731403458653414</v>
      </c>
      <c r="C11" s="26">
        <f>IF(CA!C11="","",CA!C11/10/GDP!F7)</f>
        <v>-51.004009495876332</v>
      </c>
      <c r="D11" s="26">
        <f>IF(CA!D11="","",CA!D11/10/GDP!G7)</f>
        <v>-51.66526918864038</v>
      </c>
      <c r="E11" s="26">
        <f>IF(CA!E11="","",CA!E11/10/GDP!H7)</f>
        <v>-62.007496640572398</v>
      </c>
      <c r="F11" s="26">
        <f>IF(CA!F11="","",CA!F11/10/GDP!I7)</f>
        <v>-33.827633611286473</v>
      </c>
      <c r="G11" s="26">
        <f>IF(CA!G11="","",CA!G11/10/GDP!J7)</f>
        <v>-18.914824832171995</v>
      </c>
      <c r="H11" s="26">
        <f>IF(CA!H11="","",CA!H11/10/GDP!K7)</f>
        <v>-12.778450452013184</v>
      </c>
      <c r="I11" s="26">
        <f>IF(CA!I11="","",CA!I11/10/GDP!L7)</f>
        <v>-19.802975298254761</v>
      </c>
      <c r="J11" s="26">
        <f>IF(CA!J11="","",CA!J11/10/GDP!M7)</f>
        <v>-17.000645616202505</v>
      </c>
      <c r="K11" s="26">
        <f>IF(CA!K11="","",CA!K11/10/GDP!N7)</f>
        <v>-26.519037206663036</v>
      </c>
      <c r="L11" s="26">
        <f>IF(CA!L11="","",CA!L11/10/GDP!O7)</f>
        <v>-27.011361742067564</v>
      </c>
      <c r="M11" s="26">
        <f>IF(CA!M11="","",CA!M11/10/GDP!P7)</f>
        <v>-24.208136654356654</v>
      </c>
      <c r="N11" s="26">
        <f>IF(CA!N11="","",CA!N11/10/GDP!Q7)</f>
        <v>-3.9390409035856071</v>
      </c>
      <c r="O11" s="26">
        <f>IF(CA!O11="","",CA!O11/10/GDP!R7)</f>
        <v>-62.018821524778843</v>
      </c>
      <c r="P11" s="26">
        <f>IF(CA!P11="","",CA!P11/10/GDP!S7)</f>
        <v>-39.153405102243113</v>
      </c>
      <c r="Q11" s="26">
        <f>IF(CA!Q11="","",CA!Q11/10/GDP!T7)</f>
        <v>-21.215586818659492</v>
      </c>
    </row>
    <row r="12" spans="1:17" x14ac:dyDescent="0.25">
      <c r="A12" s="12" t="s">
        <v>52</v>
      </c>
      <c r="B12" s="26">
        <f>IF(CA!B12="","",CA!B12/10/GDP!E8)</f>
        <v>-16.780124954700291</v>
      </c>
      <c r="C12" s="26">
        <f>IF(CA!C12="","",CA!C12/10/GDP!F8)</f>
        <v>-25.217232978008255</v>
      </c>
      <c r="D12" s="26">
        <f>IF(CA!D12="","",CA!D12/10/GDP!G8)</f>
        <v>-29.406144729779356</v>
      </c>
      <c r="E12" s="26">
        <f>IF(CA!E12="","",CA!E12/10/GDP!H8)</f>
        <v>-26.25521691574615</v>
      </c>
      <c r="F12" s="26">
        <f>IF(CA!F12="","",CA!F12/10/GDP!I8)</f>
        <v>-13.809217259743404</v>
      </c>
      <c r="G12" s="26">
        <f>IF(CA!G12="","",CA!G12/10/GDP!J8)</f>
        <v>-14.543691583663735</v>
      </c>
      <c r="H12" s="26">
        <f>IF(CA!H12="","",CA!H12/10/GDP!K8)</f>
        <v>-10.342083284514745</v>
      </c>
      <c r="I12" s="26">
        <f>IF(CA!I12="","",CA!I12/10/GDP!L8)</f>
        <v>-13.901771172839505</v>
      </c>
      <c r="J12" s="26">
        <f>IF(CA!J12="","",CA!J12/10/GDP!M8)</f>
        <v>-17.307362310659514</v>
      </c>
      <c r="K12" s="26">
        <f>IF(CA!K12="","",CA!K12/10/GDP!N8)</f>
        <v>0.26658369996866293</v>
      </c>
      <c r="L12" s="26">
        <f>IF(CA!L12="","",CA!L12/10/GDP!O8)</f>
        <v>2.1939559594527278</v>
      </c>
      <c r="M12" s="26">
        <f>IF(CA!M12="","",CA!M12/10/GDP!P8)</f>
        <v>-2.4268688640396485</v>
      </c>
      <c r="N12" s="26">
        <f>IF(CA!N12="","",CA!N12/10/GDP!Q8)</f>
        <v>-7.8338762406105955</v>
      </c>
      <c r="O12" s="26">
        <f>IF(CA!O12="","",CA!O12/10/GDP!R8)</f>
        <v>-14.544046117912453</v>
      </c>
      <c r="P12" s="26">
        <f>IF(CA!P12="","",CA!P12/10/GDP!S8)</f>
        <v>-6.7382057997263773</v>
      </c>
      <c r="Q12" s="26">
        <f>IF(CA!Q12="","",CA!Q12/10/GDP!T8)</f>
        <v>-7.8449993318816533</v>
      </c>
    </row>
    <row r="13" spans="1:17" x14ac:dyDescent="0.25">
      <c r="A13" s="12" t="s">
        <v>56</v>
      </c>
      <c r="B13" s="26">
        <f>IF(CA!B13="","",CA!B13/10/GDP!E9)</f>
        <v>2.64649500935902</v>
      </c>
      <c r="C13" s="26">
        <f>IF(CA!C13="","",CA!C13/10/GDP!F9)</f>
        <v>2.7904779897978464</v>
      </c>
      <c r="D13" s="26">
        <f>IF(CA!D13="","",CA!D13/10/GDP!G9)</f>
        <v>2.1007630193305422</v>
      </c>
      <c r="E13" s="26">
        <f>IF(CA!E13="","",CA!E13/10/GDP!H9)</f>
        <v>1.4912064059772752</v>
      </c>
      <c r="F13" s="26">
        <f>IF(CA!F13="","",CA!F13/10/GDP!I9)</f>
        <v>2.1677825211312185</v>
      </c>
      <c r="G13" s="26">
        <f>IF(CA!G13="","",CA!G13/10/GDP!J9)</f>
        <v>-0.38212504238012568</v>
      </c>
      <c r="H13" s="26">
        <f>IF(CA!H13="","",CA!H13/10/GDP!K9)</f>
        <v>-1.0120803406075309</v>
      </c>
      <c r="I13" s="26">
        <f>IF(CA!I13="","",CA!I13/10/GDP!L9)</f>
        <v>-0.36884004934444309</v>
      </c>
      <c r="J13" s="26">
        <f>IF(CA!J13="","",CA!J13/10/GDP!M9)</f>
        <v>-2.1463607899415167</v>
      </c>
      <c r="K13" s="26">
        <f>IF(CA!K13="","",CA!K13/10/GDP!N9)</f>
        <v>-1.6286015370227709</v>
      </c>
      <c r="L13" s="26">
        <f>IF(CA!L13="","",CA!L13/10/GDP!O9)</f>
        <v>-2.7428751133464235</v>
      </c>
      <c r="M13" s="26">
        <f>IF(CA!M13="","",CA!M13/10/GDP!P9)</f>
        <v>-2.7129116166631539</v>
      </c>
      <c r="N13" s="26">
        <f>IF(CA!N13="","",CA!N13/10/GDP!Q9)</f>
        <v>-4.8382106931095974</v>
      </c>
      <c r="O13" s="26">
        <f>IF(CA!O13="","",CA!O13/10/GDP!R9)</f>
        <v>-5.229486552015632</v>
      </c>
      <c r="P13" s="26">
        <f>IF(CA!P13="","",CA!P13/10/GDP!S9)</f>
        <v>-0.89930163356648318</v>
      </c>
      <c r="Q13" s="26">
        <f>IF(CA!Q13="","",CA!Q13/10/GDP!T9)</f>
        <v>0.76877347731855838</v>
      </c>
    </row>
    <row r="14" spans="1:17" x14ac:dyDescent="0.25">
      <c r="A14" s="12" t="s">
        <v>58</v>
      </c>
      <c r="B14" s="26">
        <f>IF(CA!B14="","",CA!B14/10/GDP!E10)</f>
        <v>-2.5285664060818545</v>
      </c>
      <c r="C14" s="26">
        <f>IF(CA!C14="","",CA!C14/10/GDP!F10)</f>
        <v>-2.3955425196173294</v>
      </c>
      <c r="D14" s="26">
        <f>IF(CA!D14="","",CA!D14/10/GDP!G10)</f>
        <v>-7.3568420853575063</v>
      </c>
      <c r="E14" s="26">
        <f>IF(CA!E14="","",CA!E14/10/GDP!H10)</f>
        <v>-14.224697596536442</v>
      </c>
      <c r="F14" s="26">
        <f>IF(CA!F14="","",CA!F14/10/GDP!I10)</f>
        <v>-16.48359171288536</v>
      </c>
      <c r="G14" s="26">
        <f>IF(CA!G14="","",CA!G14/10/GDP!J10)</f>
        <v>-13.622368660165089</v>
      </c>
      <c r="H14" s="26">
        <f>IF(CA!H14="","",CA!H14/10/GDP!K10)</f>
        <v>-10.440443307364967</v>
      </c>
      <c r="I14" s="26">
        <f>IF(CA!I14="","",CA!I14/10/GDP!L10)</f>
        <v>-9.9626324943838576</v>
      </c>
      <c r="J14" s="26">
        <f>IF(CA!J14="","",CA!J14/10/GDP!M10)</f>
        <v>-7.3165521129532856</v>
      </c>
      <c r="K14" s="26">
        <f>IF(CA!K14="","",CA!K14/10/GDP!N10)</f>
        <v>-7.7675406619596039</v>
      </c>
      <c r="L14" s="26">
        <f>IF(CA!L14="","",CA!L14/10/GDP!O10)</f>
        <v>-2.6980412292464613</v>
      </c>
      <c r="M14" s="26">
        <f>IF(CA!M14="","",CA!M14/10/GDP!P10)</f>
        <v>-1.0229058072695345</v>
      </c>
      <c r="N14" s="26">
        <f>IF(CA!N14="","",CA!N14/10/GDP!Q10)</f>
        <v>-1.5082934796829381</v>
      </c>
      <c r="O14" s="26">
        <f>IF(CA!O14="","",CA!O14/10/GDP!R10)</f>
        <v>-6.9032820721222583</v>
      </c>
      <c r="P14" s="26">
        <f>IF(CA!P14="","",CA!P14/10/GDP!S10)</f>
        <v>-7.2224275999515575</v>
      </c>
      <c r="Q14" s="26">
        <f>IF(CA!Q14="","",CA!Q14/10/GDP!T10)</f>
        <v>-3.1950437457232388</v>
      </c>
    </row>
    <row r="15" spans="1:17" x14ac:dyDescent="0.25">
      <c r="A15" s="12" t="s">
        <v>59</v>
      </c>
      <c r="B15" s="26">
        <f>IF(CA!B15="","",CA!B15/10/GDP!E11)</f>
        <v>4.4476055653146931</v>
      </c>
      <c r="C15" s="26">
        <f>IF(CA!C15="","",CA!C15/10/GDP!F11)</f>
        <v>12.57310500901051</v>
      </c>
      <c r="D15" s="26">
        <f>IF(CA!D15="","",CA!D15/10/GDP!G11)</f>
        <v>9.644068574480249</v>
      </c>
      <c r="E15" s="26">
        <f>IF(CA!E15="","",CA!E15/10/GDP!H11)</f>
        <v>3.9300683635388866E-3</v>
      </c>
      <c r="F15" s="26">
        <f>IF(CA!F15="","",CA!F15/10/GDP!I11)</f>
        <v>6.7218472064851698</v>
      </c>
      <c r="G15" s="26">
        <f>IF(CA!G15="","",CA!G15/10/GDP!J11)</f>
        <v>-18.749459325329067</v>
      </c>
      <c r="H15" s="26">
        <f>IF(CA!H15="","",CA!H15/10/GDP!K11)</f>
        <v>-9.8771288558710051</v>
      </c>
      <c r="I15" s="26">
        <f>IF(CA!I15="","",CA!I15/10/GDP!L11)</f>
        <v>3.4737280622109235</v>
      </c>
      <c r="J15" s="26">
        <f>IF(CA!J15="","",CA!J15/10/GDP!M11)</f>
        <v>-12.142244302822785</v>
      </c>
      <c r="K15" s="26">
        <f>IF(CA!K15="","",CA!K15/10/GDP!N11)</f>
        <v>-4.8548425605848031</v>
      </c>
      <c r="L15" s="26">
        <f>IF(CA!L15="","",CA!L15/10/GDP!O11)</f>
        <v>3.7357442347613126</v>
      </c>
      <c r="M15" s="26">
        <f>IF(CA!M15="","",CA!M15/10/GDP!P11)</f>
        <v>4.5576407506702408</v>
      </c>
      <c r="N15" s="26">
        <f>IF(CA!N15="","",CA!N15/10/GDP!Q11)</f>
        <v>0.95475383952319548</v>
      </c>
      <c r="O15" s="26">
        <f>IF(CA!O15="","",CA!O15/10/GDP!R11)</f>
        <v>-0.45994666963825159</v>
      </c>
      <c r="P15" s="26">
        <f>IF(CA!P15="","",CA!P15/10/GDP!S11)</f>
        <v>2.5310520319144496</v>
      </c>
      <c r="Q15" s="26">
        <f>IF(CA!Q15="","",CA!Q15/10/GDP!T11)</f>
        <v>-13.191865761208913</v>
      </c>
    </row>
    <row r="16" spans="1:17" x14ac:dyDescent="0.25">
      <c r="A16" s="12" t="s">
        <v>61</v>
      </c>
      <c r="B16" s="26">
        <f>IF(CA!B16="","",CA!B16/10/GDP!E12)</f>
        <v>-5.9045746188053005</v>
      </c>
      <c r="C16" s="26">
        <f>IF(CA!C16="","",CA!C16/10/GDP!F12)</f>
        <v>-5.8004755026849901</v>
      </c>
      <c r="D16" s="26">
        <f>IF(CA!D16="","",CA!D16/10/GDP!G12)</f>
        <v>-6.7690352047098425</v>
      </c>
      <c r="E16" s="26">
        <f>IF(CA!E16="","",CA!E16/10/GDP!H12)</f>
        <v>-4.9380552531197681</v>
      </c>
      <c r="F16" s="26">
        <f>IF(CA!F16="","",CA!F16/10/GDP!I12)</f>
        <v>-4.895088304538894</v>
      </c>
      <c r="G16" s="26">
        <f>IF(CA!G16="","",CA!G16/10/GDP!J12)</f>
        <v>-3.5718533444229394</v>
      </c>
      <c r="H16" s="26">
        <f>IF(CA!H16="","",CA!H16/10/GDP!K12)</f>
        <v>-2.9353070697978159</v>
      </c>
      <c r="I16" s="26">
        <f>IF(CA!I16="","",CA!I16/10/GDP!L12)</f>
        <v>-4.1089714036765557</v>
      </c>
      <c r="J16" s="26">
        <f>IF(CA!J16="","",CA!J16/10/GDP!M12)</f>
        <v>-3.1527650946273025</v>
      </c>
      <c r="K16" s="26">
        <f>IF(CA!K16="","",CA!K16/10/GDP!N12)</f>
        <v>-2.9777477288459848</v>
      </c>
      <c r="L16" s="26">
        <f>IF(CA!L16="","",CA!L16/10/GDP!O12)</f>
        <v>-4.6127137392090658</v>
      </c>
      <c r="M16" s="26">
        <f>IF(CA!M16="","",CA!M16/10/GDP!P12)</f>
        <v>-3.2406529511715871</v>
      </c>
      <c r="N16" s="26">
        <f>IF(CA!N16="","",CA!N16/10/GDP!Q12)</f>
        <v>-2.5954341875438351</v>
      </c>
      <c r="O16" s="26">
        <f>IF(CA!O16="","",CA!O16/10/GDP!R12)</f>
        <v>-2.0955982771633579</v>
      </c>
      <c r="P16" s="26">
        <f>IF(CA!P16="","",CA!P16/10/GDP!S12)</f>
        <v>0.57730287040485817</v>
      </c>
      <c r="Q16" s="26">
        <f>IF(CA!Q16="","",CA!Q16/10/GDP!T12)</f>
        <v>2.4886760934860543</v>
      </c>
    </row>
    <row r="17" spans="1:17" x14ac:dyDescent="0.25">
      <c r="A17" s="12" t="s">
        <v>62</v>
      </c>
      <c r="B17" s="26">
        <f>IF(CA!B17="","",CA!B17/10/GDP!E13)</f>
        <v>1.9707859266870493</v>
      </c>
      <c r="C17" s="26">
        <f>IF(CA!C17="","",CA!C17/10/GDP!F13)</f>
        <v>3.2690946719873444</v>
      </c>
      <c r="D17" s="26">
        <f>IF(CA!D17="","",CA!D17/10/GDP!G13)</f>
        <v>3.7892804192551219</v>
      </c>
      <c r="E17" s="26">
        <f>IF(CA!E17="","",CA!E17/10/GDP!H13)</f>
        <v>4.4673215360058487</v>
      </c>
      <c r="F17" s="26">
        <f>IF(CA!F17="","",CA!F17/10/GDP!I13)</f>
        <v>2.5674393932464601</v>
      </c>
      <c r="G17" s="26">
        <f>IF(CA!G17="","",CA!G17/10/GDP!J13)</f>
        <v>2.9222051081762266</v>
      </c>
      <c r="H17" s="26">
        <f>IF(CA!H17="","",CA!H17/10/GDP!K13)</f>
        <v>1.575262791642343</v>
      </c>
      <c r="I17" s="26">
        <f>IF(CA!I17="","",CA!I17/10/GDP!L13)</f>
        <v>1.4992720997788276</v>
      </c>
      <c r="J17" s="26">
        <f>IF(CA!J17="","",CA!J17/10/GDP!M13)</f>
        <v>1.947755541065938</v>
      </c>
      <c r="K17" s="26">
        <f>IF(CA!K17="","",CA!K17/10/GDP!N13)</f>
        <v>2.3921374224437111</v>
      </c>
      <c r="L17" s="26">
        <f>IF(CA!L17="","",CA!L17/10/GDP!O13)</f>
        <v>1.7366222860569975</v>
      </c>
      <c r="M17" s="26">
        <f>IF(CA!M17="","",CA!M17/10/GDP!P13)</f>
        <v>2.7219662700167659</v>
      </c>
      <c r="N17" s="26">
        <f>IF(CA!N17="","",CA!N17/10/GDP!Q13)</f>
        <v>1.3548076232208672</v>
      </c>
      <c r="O17" s="26">
        <f>IF(CA!O17="","",CA!O17/10/GDP!R13)</f>
        <v>1.3158182162517937</v>
      </c>
      <c r="P17" s="26">
        <f>IF(CA!P17="","",CA!P17/10/GDP!S13)</f>
        <v>2.8455214162141362</v>
      </c>
      <c r="Q17" s="26">
        <f>IF(CA!Q17="","",CA!Q17/10/GDP!T13)</f>
        <v>2.5151742857800086</v>
      </c>
    </row>
    <row r="18" spans="1:17" x14ac:dyDescent="0.25">
      <c r="A18" s="12" t="s">
        <v>64</v>
      </c>
      <c r="B18" s="26">
        <f>IF(CA!B18="","",CA!B18/10/GDP!E14)</f>
        <v>1.2605665637007459</v>
      </c>
      <c r="C18" s="26">
        <f>IF(CA!C18="","",CA!C18/10/GDP!F14)</f>
        <v>17.632591430066103</v>
      </c>
      <c r="D18" s="26">
        <f>IF(CA!D18="","",CA!D18/10/GDP!G14)</f>
        <v>27.255621033544877</v>
      </c>
      <c r="E18" s="26">
        <f>IF(CA!E18="","",CA!E18/10/GDP!H14)</f>
        <v>33.591549439555727</v>
      </c>
      <c r="F18" s="26">
        <f>IF(CA!F18="","",CA!F18/10/GDP!I14)</f>
        <v>22.973821942242996</v>
      </c>
      <c r="G18" s="26">
        <f>IF(CA!G18="","",CA!G18/10/GDP!J14)</f>
        <v>28.424840776368757</v>
      </c>
      <c r="H18" s="26">
        <f>IF(CA!H18="","",CA!H18/10/GDP!K14)</f>
        <v>25.981110774359752</v>
      </c>
      <c r="I18" s="26">
        <f>IF(CA!I18="","",CA!I18/10/GDP!L14)</f>
        <v>21.490359751460101</v>
      </c>
      <c r="J18" s="26">
        <f>IF(CA!J18="","",CA!J18/10/GDP!M14)</f>
        <v>16.493662351672061</v>
      </c>
      <c r="K18" s="26">
        <f>IF(CA!K18="","",CA!K18/10/GDP!N14)</f>
        <v>13.568318713450294</v>
      </c>
      <c r="L18" s="26">
        <f>IF(CA!L18="","",CA!L18/10/GDP!O14)</f>
        <v>-0.43760325702147745</v>
      </c>
      <c r="M18" s="26">
        <f>IF(CA!M18="","",CA!M18/10/GDP!P14)</f>
        <v>-3.6040285487708168</v>
      </c>
      <c r="N18" s="26">
        <f>IF(CA!N18="","",CA!N18/10/GDP!Q14)</f>
        <v>4.0714416918429004</v>
      </c>
      <c r="O18" s="26">
        <f>IF(CA!O18="","",CA!O18/10/GDP!R14)</f>
        <v>12.843752255216183</v>
      </c>
      <c r="P18" s="26">
        <f>IF(CA!P18="","",CA!P18/10/GDP!S14)</f>
        <v>9.0844281119499239</v>
      </c>
      <c r="Q18" s="26">
        <f>IF(CA!Q18="","",CA!Q18/10/GDP!T14)</f>
        <v>-0.53410941864013017</v>
      </c>
    </row>
    <row r="19" spans="1:17" x14ac:dyDescent="0.25">
      <c r="A19" s="12" t="s">
        <v>66</v>
      </c>
      <c r="B19" s="26">
        <f>IF(CA!B19="","",CA!B19/10/GDP!E15)</f>
        <v>-7.1231951207231896</v>
      </c>
      <c r="C19" s="26">
        <f>IF(CA!C19="","",CA!C19/10/GDP!F15)</f>
        <v>-13.80653093341202</v>
      </c>
      <c r="D19" s="26">
        <f>IF(CA!D19="","",CA!D19/10/GDP!G15)</f>
        <v>-12.38555339041458</v>
      </c>
      <c r="E19" s="26">
        <f>IF(CA!E19="","",CA!E19/10/GDP!H15)</f>
        <v>-11.610089294423334</v>
      </c>
      <c r="F19" s="26">
        <f>IF(CA!F19="","",CA!F19/10/GDP!I15)</f>
        <v>-8.1043878982167907</v>
      </c>
      <c r="G19" s="26">
        <f>IF(CA!G19="","",CA!G19/10/GDP!J15)</f>
        <v>-8.0630249603803499</v>
      </c>
      <c r="H19" s="26">
        <f>IF(CA!H19="","",CA!H19/10/GDP!K15)</f>
        <v>-11.947805362462761</v>
      </c>
      <c r="I19" s="26">
        <f>IF(CA!I19="","",CA!I19/10/GDP!L15)</f>
        <v>-14.037335820895523</v>
      </c>
      <c r="J19" s="26">
        <f>IF(CA!J19="","",CA!J19/10/GDP!M15)</f>
        <v>-14.136317183951551</v>
      </c>
      <c r="K19" s="26">
        <f>IF(CA!K19="","",CA!K19/10/GDP!N15)</f>
        <v>-16.966191602069333</v>
      </c>
      <c r="L19" s="26">
        <f>IF(CA!L19="","",CA!L19/10/GDP!O15)</f>
        <v>-10.273805335569993</v>
      </c>
      <c r="M19" s="26">
        <f>IF(CA!M19="","",CA!M19/10/GDP!P15)</f>
        <v>-5.9584669426374823</v>
      </c>
      <c r="N19" s="26">
        <f>IF(CA!N19="","",CA!N19/10/GDP!Q15)</f>
        <v>-12.606244847412251</v>
      </c>
      <c r="O19" s="26">
        <f>IF(CA!O19="","",CA!O19/10/GDP!R15)</f>
        <v>-8.5645355608759157</v>
      </c>
      <c r="P19" s="26">
        <f>IF(CA!P19="","",CA!P19/10/GDP!S15)</f>
        <v>3.875990063633096</v>
      </c>
      <c r="Q19" s="26">
        <f>IF(CA!Q19="","",CA!Q19/10/GDP!T15)</f>
        <v>-18.354731555555553</v>
      </c>
    </row>
    <row r="20" spans="1:17" x14ac:dyDescent="0.25">
      <c r="A20" s="12" t="s">
        <v>68</v>
      </c>
      <c r="B20" s="26">
        <f>IF(CA!B20="","",CA!B20/10/GDP!E16)</f>
        <v>9.2316493036448257</v>
      </c>
      <c r="C20" s="26">
        <f>IF(CA!C20="","",CA!C20/10/GDP!F16)</f>
        <v>11.820855870025339</v>
      </c>
      <c r="D20" s="26">
        <f>IF(CA!D20="","",CA!D20/10/GDP!G16)</f>
        <v>13.375860744178675</v>
      </c>
      <c r="E20" s="26">
        <f>IF(CA!E20="","",CA!E20/10/GDP!H16)</f>
        <v>8.7779037582587289</v>
      </c>
      <c r="F20" s="26">
        <f>IF(CA!F20="","",CA!F20/10/GDP!I16)</f>
        <v>2.4412570790532948</v>
      </c>
      <c r="G20" s="26">
        <f>IF(CA!G20="","",CA!G20/10/GDP!J16)</f>
        <v>2.994873626134857</v>
      </c>
      <c r="H20" s="26">
        <f>IF(CA!H20="","",CA!H20/10/GDP!K16)</f>
        <v>11.284499515348767</v>
      </c>
      <c r="I20" s="26">
        <f>IF(CA!I20="","",CA!I20/10/GDP!L16)</f>
        <v>8.3839355798621469</v>
      </c>
      <c r="J20" s="26">
        <f>IF(CA!J20="","",CA!J20/10/GDP!M16)</f>
        <v>7.405639489471775</v>
      </c>
      <c r="K20" s="26">
        <f>IF(CA!K20="","",CA!K20/10/GDP!N16)</f>
        <v>4.5622711833873302</v>
      </c>
      <c r="L20" s="26">
        <f>IF(CA!L20="","",CA!L20/10/GDP!O16)</f>
        <v>-2.4221442143570258</v>
      </c>
      <c r="M20" s="26">
        <f>IF(CA!M20="","",CA!M20/10/GDP!P16)</f>
        <v>-4.6310505628545773</v>
      </c>
      <c r="N20" s="26">
        <f>IF(CA!N20="","",CA!N20/10/GDP!Q16)</f>
        <v>-4.5096708527312339</v>
      </c>
      <c r="O20" s="26">
        <f>IF(CA!O20="","",CA!O20/10/GDP!R16)</f>
        <v>-6.4656463273094644</v>
      </c>
      <c r="P20" s="26" t="str">
        <f>IF(CA!P20="","",CA!P20/10/GDP!S16)</f>
        <v/>
      </c>
      <c r="Q20" s="26" t="str">
        <f>IF(CA!Q20="","",CA!Q20/10/GDP!T16)</f>
        <v/>
      </c>
    </row>
    <row r="21" spans="1:17" x14ac:dyDescent="0.25">
      <c r="A21" s="12" t="s">
        <v>72</v>
      </c>
      <c r="B21" s="26">
        <f>IF(CA!B21="","",CA!B21/10/GDP!E17)</f>
        <v>-0.25006838369732654</v>
      </c>
      <c r="C21" s="26">
        <f>IF(CA!C21="","",CA!C21/10/GDP!F17)</f>
        <v>1.6654780797963002</v>
      </c>
      <c r="D21" s="26">
        <f>IF(CA!D21="","",CA!D21/10/GDP!G17)</f>
        <v>1.0761428275433327</v>
      </c>
      <c r="E21" s="26">
        <f>IF(CA!E21="","",CA!E21/10/GDP!H17)</f>
        <v>1.0107884301677594</v>
      </c>
      <c r="F21" s="26">
        <f>IF(CA!F21="","",CA!F21/10/GDP!I17)</f>
        <v>3.4701364137147808</v>
      </c>
      <c r="G21" s="26">
        <f>IF(CA!G21="","",CA!G21/10/GDP!J17)</f>
        <v>1.8290430492471899</v>
      </c>
      <c r="H21" s="26">
        <f>IF(CA!H21="","",CA!H21/10/GDP!K17)</f>
        <v>-0.12584467064175142</v>
      </c>
      <c r="I21" s="26">
        <f>IF(CA!I21="","",CA!I21/10/GDP!L17)</f>
        <v>1.9320505615814183</v>
      </c>
      <c r="J21" s="26">
        <f>IF(CA!J21="","",CA!J21/10/GDP!M17)</f>
        <v>1.3720777868041962</v>
      </c>
      <c r="K21" s="26">
        <f>IF(CA!K21="","",CA!K21/10/GDP!N17)</f>
        <v>0.43715881567737352</v>
      </c>
      <c r="L21" s="26">
        <f>IF(CA!L21="","",CA!L21/10/GDP!O17)</f>
        <v>1.3218860698735848</v>
      </c>
      <c r="M21" s="26">
        <f>IF(CA!M21="","",CA!M21/10/GDP!P17)</f>
        <v>0.42068757079427804</v>
      </c>
      <c r="N21" s="26">
        <f>IF(CA!N21="","",CA!N21/10/GDP!Q17)</f>
        <v>-2.3969212341582806</v>
      </c>
      <c r="O21" s="26">
        <f>IF(CA!O21="","",CA!O21/10/GDP!R17)</f>
        <v>-2.5961114409622303</v>
      </c>
      <c r="P21" s="26">
        <f>IF(CA!P21="","",CA!P21/10/GDP!S17)</f>
        <v>-0.97505822646957496</v>
      </c>
      <c r="Q21" s="26">
        <f>IF(CA!Q21="","",CA!Q21/10/GDP!T17)</f>
        <v>0.32864197601289891</v>
      </c>
    </row>
    <row r="22" spans="1:17" x14ac:dyDescent="0.25">
      <c r="A22" s="12" t="s">
        <v>74</v>
      </c>
      <c r="B22" s="26">
        <f>IF(CA!B22="","",CA!B22/10/GDP!E18)</f>
        <v>-12.977553290383653</v>
      </c>
      <c r="C22" s="26">
        <f>IF(CA!C22="","",CA!C22/10/GDP!F18)</f>
        <v>-10.490170599331078</v>
      </c>
      <c r="D22" s="26">
        <f>IF(CA!D22="","",CA!D22/10/GDP!G18)</f>
        <v>-7.4319902896226031</v>
      </c>
      <c r="E22" s="26">
        <f>IF(CA!E22="","",CA!E22/10/GDP!H18)</f>
        <v>-9.0263604759548386</v>
      </c>
      <c r="F22" s="26">
        <f>IF(CA!F22="","",CA!F22/10/GDP!I18)</f>
        <v>-8.5322647865211714</v>
      </c>
      <c r="G22" s="26">
        <f>IF(CA!G22="","",CA!G22/10/GDP!J18)</f>
        <v>-6.0122070714345801</v>
      </c>
      <c r="H22" s="26">
        <f>IF(CA!H22="","",CA!H22/10/GDP!K18)</f>
        <v>-3.727168459113547</v>
      </c>
      <c r="I22" s="26">
        <f>IF(CA!I22="","",CA!I22/10/GDP!L18)</f>
        <v>-9.6705913254692835</v>
      </c>
      <c r="J22" s="26">
        <f>IF(CA!J22="","",CA!J22/10/GDP!M18)</f>
        <v>-5.398447678156308</v>
      </c>
      <c r="K22" s="26">
        <f>IF(CA!K22="","",CA!K22/10/GDP!N18)</f>
        <v>-13.747072852517675</v>
      </c>
      <c r="L22" s="26">
        <f>IF(CA!L22="","",CA!L22/10/GDP!O18)</f>
        <v>-2.0940074587637221</v>
      </c>
      <c r="M22" s="26">
        <f>IF(CA!M22="","",CA!M22/10/GDP!P18)</f>
        <v>-9.3792197294349897</v>
      </c>
      <c r="N22" s="26" t="str">
        <f>IF(CA!N22="","",CA!N22/10/GDP!Q18)</f>
        <v/>
      </c>
      <c r="O22" s="26" t="str">
        <f>IF(CA!O22="","",CA!O22/10/GDP!R18)</f>
        <v/>
      </c>
      <c r="P22" s="26" t="str">
        <f>IF(CA!P22="","",CA!P22/10/GDP!S18)</f>
        <v/>
      </c>
      <c r="Q22" s="26" t="str">
        <f>IF(CA!Q22="","",CA!Q22/10/GDP!T18)</f>
        <v/>
      </c>
    </row>
    <row r="23" spans="1:17" x14ac:dyDescent="0.25">
      <c r="A23" s="12" t="s">
        <v>79</v>
      </c>
      <c r="B23" s="26">
        <f>IF(CA!B23="","",CA!B23/10/GDP!E19)</f>
        <v>1.4680367489356285</v>
      </c>
      <c r="C23" s="26">
        <f>IF(CA!C23="","",CA!C23/10/GDP!F19)</f>
        <v>-3.6314398597556239</v>
      </c>
      <c r="D23" s="26">
        <f>IF(CA!D23="","",CA!D23/10/GDP!G19)</f>
        <v>-6.4349033429456375</v>
      </c>
      <c r="E23" s="26">
        <f>IF(CA!E23="","",CA!E23/10/GDP!H19)</f>
        <v>-7.8961113411255157</v>
      </c>
      <c r="F23" s="26">
        <f>IF(CA!F23="","",CA!F23/10/GDP!I19)</f>
        <v>-12.058991249631308</v>
      </c>
      <c r="G23" s="26">
        <f>IF(CA!G23="","",CA!G23/10/GDP!J19)</f>
        <v>-14.470814400559247</v>
      </c>
      <c r="H23" s="26">
        <f>IF(CA!H23="","",CA!H23/10/GDP!K19)</f>
        <v>-8.2331182375179388</v>
      </c>
      <c r="I23" s="26">
        <f>IF(CA!I23="","",CA!I23/10/GDP!L19)</f>
        <v>-2.8357368012304214</v>
      </c>
      <c r="J23" s="26">
        <f>IF(CA!J23="","",CA!J23/10/GDP!M19)</f>
        <v>-10.023444950725869</v>
      </c>
      <c r="K23" s="26">
        <f>IF(CA!K23="","",CA!K23/10/GDP!N19)</f>
        <v>-6.6395295671611372</v>
      </c>
      <c r="L23" s="26">
        <f>IF(CA!L23="","",CA!L23/10/GDP!O19)</f>
        <v>-3.2507234284294029</v>
      </c>
      <c r="M23" s="26">
        <f>IF(CA!M23="","",CA!M23/10/GDP!P19)</f>
        <v>-3.3788231348133242</v>
      </c>
      <c r="N23" s="26">
        <f>IF(CA!N23="","",CA!N23/10/GDP!Q19)</f>
        <v>-1.7404016592657638</v>
      </c>
      <c r="O23" s="26">
        <f>IF(CA!O23="","",CA!O23/10/GDP!R19)</f>
        <v>3.8159670727033475E-2</v>
      </c>
      <c r="P23" s="26">
        <f>IF(CA!P23="","",CA!P23/10/GDP!S19)</f>
        <v>-1.9340516036886357</v>
      </c>
      <c r="Q23" s="26">
        <f>IF(CA!Q23="","",CA!Q23/10/GDP!T19)</f>
        <v>-0.39999335559208993</v>
      </c>
    </row>
    <row r="24" spans="1:17" x14ac:dyDescent="0.25">
      <c r="A24" s="12" t="s">
        <v>80</v>
      </c>
      <c r="B24" s="26">
        <f>IF(CA!B24="","",CA!B24/10/GDP!E20)</f>
        <v>1.9954550587714537</v>
      </c>
      <c r="C24" s="26">
        <f>IF(CA!C24="","",CA!C24/10/GDP!F20)</f>
        <v>1.8501934319139284</v>
      </c>
      <c r="D24" s="26">
        <f>IF(CA!D24="","",CA!D24/10/GDP!G20)</f>
        <v>1.495515030953898</v>
      </c>
      <c r="E24" s="26">
        <f>IF(CA!E24="","",CA!E24/10/GDP!H20)</f>
        <v>-0.83132599996133549</v>
      </c>
      <c r="F24" s="26">
        <f>IF(CA!F24="","",CA!F24/10/GDP!I20)</f>
        <v>1.8182738903982834</v>
      </c>
      <c r="G24" s="26">
        <f>IF(CA!G24="","",CA!G24/10/GDP!J20)</f>
        <v>1.5229793242709766</v>
      </c>
      <c r="H24" s="26">
        <f>IF(CA!H24="","",CA!H24/10/GDP!K20)</f>
        <v>-1.9434670227974786</v>
      </c>
      <c r="I24" s="26">
        <f>IF(CA!I24="","",CA!I24/10/GDP!L20)</f>
        <v>-8.3312004945801932E-2</v>
      </c>
      <c r="J24" s="26">
        <f>IF(CA!J24="","",CA!J24/10/GDP!M20)</f>
        <v>0.97335262809468859</v>
      </c>
      <c r="K24" s="26">
        <f>IF(CA!K24="","",CA!K24/10/GDP!N20)</f>
        <v>0.75466798600067853</v>
      </c>
      <c r="L24" s="26">
        <f>IF(CA!L24="","",CA!L24/10/GDP!O20)</f>
        <v>1.37618455956633</v>
      </c>
      <c r="M24" s="26">
        <f>IF(CA!M24="","",CA!M24/10/GDP!P20)</f>
        <v>0.55613108255732291</v>
      </c>
      <c r="N24" s="26">
        <f>IF(CA!N24="","",CA!N24/10/GDP!Q20)</f>
        <v>0.70011033674769652</v>
      </c>
      <c r="O24" s="26">
        <f>IF(CA!O24="","",CA!O24/10/GDP!R20)</f>
        <v>-0.76070977881007773</v>
      </c>
      <c r="P24" s="26">
        <f>IF(CA!P24="","",CA!P24/10/GDP!S20)</f>
        <v>0.34560993561390152</v>
      </c>
      <c r="Q24" s="26">
        <f>IF(CA!Q24="","",CA!Q24/10/GDP!T20)</f>
        <v>-0.18186114705067466</v>
      </c>
    </row>
    <row r="25" spans="1:17" x14ac:dyDescent="0.25">
      <c r="A25" s="12" t="s">
        <v>99</v>
      </c>
      <c r="B25" s="26">
        <f>IF(CA!B25="","",CA!B25/10/GDP!E21)</f>
        <v>-13.734891966303271</v>
      </c>
      <c r="C25" s="26">
        <f>IF(CA!C25="","",CA!C25/10/GDP!F21)</f>
        <v>-2.0995849129257897</v>
      </c>
      <c r="D25" s="26">
        <f>IF(CA!D25="","",CA!D25/10/GDP!G21)</f>
        <v>-4.101574563483358</v>
      </c>
      <c r="E25" s="26">
        <f>IF(CA!E25="","",CA!E25/10/GDP!H21)</f>
        <v>-10.731647734410812</v>
      </c>
      <c r="F25" s="26">
        <f>IF(CA!F25="","",CA!F25/10/GDP!I21)</f>
        <v>-6.3722098837240386</v>
      </c>
      <c r="G25" s="26">
        <f>IF(CA!G25="","",CA!G25/10/GDP!J21)</f>
        <v>-3.3263027664054188</v>
      </c>
      <c r="H25" s="26">
        <f>IF(CA!H25="","",CA!H25/10/GDP!K21)</f>
        <v>-1.363947909527073</v>
      </c>
      <c r="I25" s="26">
        <f>IF(CA!I25="","",CA!I25/10/GDP!L21)</f>
        <v>-2.1770624492698816</v>
      </c>
      <c r="J25" s="26">
        <f>IF(CA!J25="","",CA!J25/10/GDP!M21)</f>
        <v>-4.6028051676031829</v>
      </c>
      <c r="K25" s="26">
        <f>IF(CA!K25="","",CA!K25/10/GDP!N21)</f>
        <v>-8.1500553807818843</v>
      </c>
      <c r="L25" s="26">
        <f>IF(CA!L25="","",CA!L25/10/GDP!O21)</f>
        <v>-10.135472642299469</v>
      </c>
      <c r="M25" s="26">
        <f>IF(CA!M25="","",CA!M25/10/GDP!P21)</f>
        <v>-9.2191936506337999</v>
      </c>
      <c r="N25" s="26">
        <f>IF(CA!N25="","",CA!N25/10/GDP!Q21)</f>
        <v>-8.6216601387728318</v>
      </c>
      <c r="O25" s="26">
        <f>IF(CA!O25="","",CA!O25/10/GDP!R21)</f>
        <v>-8.0124548363511963</v>
      </c>
      <c r="P25" s="26">
        <f>IF(CA!P25="","",CA!P25/10/GDP!S21)</f>
        <v>-9.6169637856048187</v>
      </c>
      <c r="Q25" s="26">
        <f>IF(CA!Q25="","",CA!Q25/10/GDP!T21)</f>
        <v>-7.7480232264820286</v>
      </c>
    </row>
    <row r="26" spans="1:17" x14ac:dyDescent="0.25">
      <c r="A26" s="12" t="s">
        <v>102</v>
      </c>
      <c r="B26" s="26">
        <f>IF(CA!B26="","",CA!B26/10/GDP!E22)</f>
        <v>-3.442013334602219</v>
      </c>
      <c r="C26" s="26">
        <f>IF(CA!C26="","",CA!C26/10/GDP!F22)</f>
        <v>-3.0878359561110789</v>
      </c>
      <c r="D26" s="26">
        <f>IF(CA!D26="","",CA!D26/10/GDP!G22)</f>
        <v>-6.5454569037924948</v>
      </c>
      <c r="E26" s="26">
        <f>IF(CA!E26="","",CA!E26/10/GDP!H22)</f>
        <v>-5.4990347702307059</v>
      </c>
      <c r="F26" s="26">
        <f>IF(CA!F26="","",CA!F26/10/GDP!I22)</f>
        <v>-6.6976400884937624</v>
      </c>
      <c r="G26" s="26">
        <f>IF(CA!G26="","",CA!G26/10/GDP!J22)</f>
        <v>-5.5627683504706704</v>
      </c>
      <c r="H26" s="26">
        <f>IF(CA!H26="","",CA!H26/10/GDP!K22)</f>
        <v>-4.8339725002338403</v>
      </c>
      <c r="I26" s="26">
        <f>IF(CA!I26="","",CA!I26/10/GDP!L22)</f>
        <v>-5.1752416392649643</v>
      </c>
      <c r="J26" s="26">
        <f>IF(CA!J26="","",CA!J26/10/GDP!M22)</f>
        <v>-5.3791888663590486</v>
      </c>
      <c r="K26" s="26">
        <f>IF(CA!K26="","",CA!K26/10/GDP!N22)</f>
        <v>-6.6683718828358742</v>
      </c>
      <c r="L26" s="26">
        <f>IF(CA!L26="","",CA!L26/10/GDP!O22)</f>
        <v>-5.9636538093576261</v>
      </c>
      <c r="M26" s="26">
        <f>IF(CA!M26="","",CA!M26/10/GDP!P22)</f>
        <v>-2.9974719582519418</v>
      </c>
      <c r="N26" s="26">
        <f>IF(CA!N26="","",CA!N26/10/GDP!Q22)</f>
        <v>-4.182322685338046</v>
      </c>
      <c r="O26" s="26">
        <f>IF(CA!O26="","",CA!O26/10/GDP!R22)</f>
        <v>-4.5506078145989868</v>
      </c>
      <c r="P26" s="26">
        <f>IF(CA!P26="","",CA!P26/10/GDP!S22)</f>
        <v>-4.0338777913359838</v>
      </c>
      <c r="Q26" s="26" t="str">
        <f>IF(CA!Q26="","",CA!Q26/10/GDP!T22)</f>
        <v/>
      </c>
    </row>
    <row r="27" spans="1:17" x14ac:dyDescent="0.25">
      <c r="A27" s="12" t="s">
        <v>105</v>
      </c>
      <c r="B27" s="26" t="str">
        <f>IF(CA!B27="","",CA!B27/10/GDP!E23)</f>
        <v/>
      </c>
      <c r="C27" s="26">
        <f>IF(CA!C27="","",CA!C27/10/GDP!F23)</f>
        <v>20.384114583333336</v>
      </c>
      <c r="D27" s="26">
        <f>IF(CA!D27="","",CA!D27/10/GDP!G23)</f>
        <v>17.97054081402678</v>
      </c>
      <c r="E27" s="26">
        <f>IF(CA!E27="","",CA!E27/10/GDP!H23)</f>
        <v>12.990617442482019</v>
      </c>
      <c r="F27" s="26">
        <f>IF(CA!F27="","",CA!F27/10/GDP!I23)</f>
        <v>8.7343926812000756</v>
      </c>
      <c r="G27" s="26">
        <f>IF(CA!G27="","",CA!G27/10/GDP!J23)</f>
        <v>10.489959197288414</v>
      </c>
      <c r="H27" s="26">
        <f>IF(CA!H27="","",CA!H27/10/GDP!K23)</f>
        <v>13.743691471234406</v>
      </c>
      <c r="I27" s="26">
        <f>IF(CA!I27="","",CA!I27/10/GDP!L23)</f>
        <v>14.533720623421308</v>
      </c>
      <c r="J27" s="26">
        <f>IF(CA!J27="","",CA!J27/10/GDP!M23)</f>
        <v>13.001568080638719</v>
      </c>
      <c r="K27" s="26">
        <f>IF(CA!K27="","",CA!K27/10/GDP!N23)</f>
        <v>12.746791868561868</v>
      </c>
      <c r="L27" s="26">
        <f>IF(CA!L27="","",CA!L27/10/GDP!O23)</f>
        <v>14.169214181950476</v>
      </c>
      <c r="M27" s="26">
        <f>IF(CA!M27="","",CA!M27/10/GDP!P23)</f>
        <v>12.260830387227486</v>
      </c>
      <c r="N27" s="26">
        <f>IF(CA!N27="","",CA!N27/10/GDP!Q23)</f>
        <v>13.163798713511458</v>
      </c>
      <c r="O27" s="26">
        <f>IF(CA!O27="","",CA!O27/10/GDP!R23)</f>
        <v>12.304908379197764</v>
      </c>
      <c r="P27" s="26">
        <f>IF(CA!P27="","",CA!P27/10/GDP!S23)</f>
        <v>11.067478966345309</v>
      </c>
      <c r="Q27" s="26" t="str">
        <f>IF(CA!Q27="","",CA!Q27/10/GDP!T23)</f>
        <v/>
      </c>
    </row>
    <row r="28" spans="1:17" x14ac:dyDescent="0.25">
      <c r="A28" s="12" t="s">
        <v>109</v>
      </c>
      <c r="B28" s="26" t="str">
        <f>IF(CA!B28="","",CA!B28/10/GDP!E24)</f>
        <v/>
      </c>
      <c r="C28" s="26">
        <f>IF(CA!C28="","",CA!C28/10/GDP!F24)</f>
        <v>-4.6163215590742999</v>
      </c>
      <c r="D28" s="26">
        <f>IF(CA!D28="","",CA!D28/10/GDP!G24)</f>
        <v>8.4515292389635839</v>
      </c>
      <c r="E28" s="26">
        <f>IF(CA!E28="","",CA!E28/10/GDP!H24)</f>
        <v>-8.927569482327117</v>
      </c>
      <c r="F28" s="26">
        <f>IF(CA!F28="","",CA!F28/10/GDP!I24)</f>
        <v>-5.5693132387634314</v>
      </c>
      <c r="G28" s="26">
        <f>IF(CA!G28="","",CA!G28/10/GDP!J24)</f>
        <v>-23.094861193243663</v>
      </c>
      <c r="H28" s="26">
        <f>IF(CA!H28="","",CA!H28/10/GDP!K24)</f>
        <v>-31.026808006794806</v>
      </c>
      <c r="I28" s="26">
        <f>IF(CA!I28="","",CA!I28/10/GDP!L24)</f>
        <v>-21.277471012851198</v>
      </c>
      <c r="J28" s="26">
        <f>IF(CA!J28="","",CA!J28/10/GDP!M24)</f>
        <v>-26.160215386058706</v>
      </c>
      <c r="K28" s="26">
        <f>IF(CA!K28="","",CA!K28/10/GDP!N24)</f>
        <v>-27.48217579532173</v>
      </c>
      <c r="L28" s="26">
        <f>IF(CA!L28="","",CA!L28/10/GDP!O24)</f>
        <v>-28.528933369778265</v>
      </c>
      <c r="M28" s="26">
        <f>IF(CA!M28="","",CA!M28/10/GDP!P24)</f>
        <v>-30.750138568868486</v>
      </c>
      <c r="N28" s="26">
        <f>IF(CA!N28="","",CA!N28/10/GDP!Q24)</f>
        <v>-22.8507336002789</v>
      </c>
      <c r="O28" s="26">
        <f>IF(CA!O28="","",CA!O28/10/GDP!R24)</f>
        <v>-19.832165900744585</v>
      </c>
      <c r="P28" s="26">
        <f>IF(CA!P28="","",CA!P28/10/GDP!S24)</f>
        <v>-20.128680291961491</v>
      </c>
      <c r="Q28" s="26">
        <f>IF(CA!Q28="","",CA!Q28/10/GDP!T24)</f>
        <v>-11.994147856016891</v>
      </c>
    </row>
    <row r="29" spans="1:17" x14ac:dyDescent="0.25">
      <c r="A29" s="12" t="s">
        <v>112</v>
      </c>
      <c r="B29" s="26">
        <f>IF(CA!B29="","",CA!B29/10/GDP!E25)</f>
        <v>6.5020283496046476</v>
      </c>
      <c r="C29" s="26">
        <f>IF(CA!C29="","",CA!C29/10/GDP!F25)</f>
        <v>11.436391636825618</v>
      </c>
      <c r="D29" s="26">
        <f>IF(CA!D29="","",CA!D29/10/GDP!G25)</f>
        <v>12.040300751466102</v>
      </c>
      <c r="E29" s="26">
        <f>IF(CA!E29="","",CA!E29/10/GDP!H25)</f>
        <v>11.866954865223736</v>
      </c>
      <c r="F29" s="26">
        <f>IF(CA!F29="","",CA!F29/10/GDP!I25)</f>
        <v>4.6583829592304173</v>
      </c>
      <c r="G29" s="26">
        <f>IF(CA!G29="","",CA!G29/10/GDP!J25)</f>
        <v>4.4159793292963201</v>
      </c>
      <c r="H29" s="26">
        <f>IF(CA!H29="","",CA!H29/10/GDP!K25)</f>
        <v>2.2258335833465499</v>
      </c>
      <c r="I29" s="26">
        <f>IF(CA!I29="","",CA!I29/10/GDP!L25)</f>
        <v>7.2210215901200439</v>
      </c>
      <c r="J29" s="26">
        <f>IF(CA!J29="","",CA!J29/10/GDP!M25)</f>
        <v>3.4128239391285491</v>
      </c>
      <c r="K29" s="26">
        <f>IF(CA!K29="","",CA!K29/10/GDP!N25)</f>
        <v>1.7035231819959684</v>
      </c>
      <c r="L29" s="26">
        <f>IF(CA!L29="","",CA!L29/10/GDP!O25)</f>
        <v>-5.8247627730764719</v>
      </c>
      <c r="M29" s="26">
        <f>IF(CA!M29="","",CA!M29/10/GDP!P25)</f>
        <v>-5.5785318516623805</v>
      </c>
      <c r="N29" s="26">
        <f>IF(CA!N29="","",CA!N29/10/GDP!Q25)</f>
        <v>-5.0241961365504162</v>
      </c>
      <c r="O29" s="26">
        <f>IF(CA!O29="","",CA!O29/10/GDP!R25)</f>
        <v>-4.4925993806203719</v>
      </c>
      <c r="P29" s="26">
        <f>IF(CA!P29="","",CA!P29/10/GDP!S25)</f>
        <v>-3.3733604413512905</v>
      </c>
      <c r="Q29" s="26">
        <f>IF(CA!Q29="","",CA!Q29/10/GDP!T25)</f>
        <v>-0.44788934085422105</v>
      </c>
    </row>
    <row r="30" spans="1:17" x14ac:dyDescent="0.25">
      <c r="A30" s="12" t="s">
        <v>114</v>
      </c>
      <c r="B30" s="26">
        <f>IF(CA!B30="","",CA!B30/10/GDP!E26)</f>
        <v>-16.866924425277567</v>
      </c>
      <c r="C30" s="26">
        <f>IF(CA!C30="","",CA!C30/10/GDP!F26)</f>
        <v>-8.0104660671366741</v>
      </c>
      <c r="D30" s="26">
        <f>IF(CA!D30="","",CA!D30/10/GDP!G26)</f>
        <v>-9.463551523853031</v>
      </c>
      <c r="E30" s="26">
        <f>IF(CA!E30="","",CA!E30/10/GDP!H26)</f>
        <v>-14.129087757592488</v>
      </c>
      <c r="F30" s="26">
        <f>IF(CA!F30="","",CA!F30/10/GDP!I26)</f>
        <v>-6.4499487809227691</v>
      </c>
      <c r="G30" s="26">
        <f>IF(CA!G30="","",CA!G30/10/GDP!J26)</f>
        <v>-6.0047695485041697</v>
      </c>
      <c r="H30" s="26">
        <f>IF(CA!H30="","",CA!H30/10/GDP!K26)</f>
        <v>-9.4869508908800437</v>
      </c>
      <c r="I30" s="26">
        <f>IF(CA!I30="","",CA!I30/10/GDP!L26)</f>
        <v>-8.6358439503757651</v>
      </c>
      <c r="J30" s="26">
        <f>IF(CA!J30="","",CA!J30/10/GDP!M26)</f>
        <v>-5.3329306589843863</v>
      </c>
      <c r="K30" s="26">
        <f>IF(CA!K30="","",CA!K30/10/GDP!N26)</f>
        <v>-7.3654369250684102</v>
      </c>
      <c r="L30" s="26">
        <f>IF(CA!L30="","",CA!L30/10/GDP!O26)</f>
        <v>-5.0957769064552778</v>
      </c>
      <c r="M30" s="26">
        <f>IF(CA!M30="","",CA!M30/10/GDP!P26)</f>
        <v>-4.7561682097992248</v>
      </c>
      <c r="N30" s="26">
        <f>IF(CA!N30="","",CA!N30/10/GDP!Q26)</f>
        <v>-4.8436339306354013</v>
      </c>
      <c r="O30" s="26">
        <f>IF(CA!O30="","",CA!O30/10/GDP!R26)</f>
        <v>-3.3515344499079651</v>
      </c>
      <c r="P30" s="26">
        <f>IF(CA!P30="","",CA!P30/10/GDP!S26)</f>
        <v>-3.0879634280795489</v>
      </c>
      <c r="Q30" s="26">
        <f>IF(CA!Q30="","",CA!Q30/10/GDP!T26)</f>
        <v>-3.2727968644329151</v>
      </c>
    </row>
    <row r="31" spans="1:17" x14ac:dyDescent="0.25">
      <c r="A31" s="12" t="s">
        <v>116</v>
      </c>
      <c r="B31" s="26">
        <f>IF(CA!B31="","",CA!B31/10/GDP!E27)</f>
        <v>15.954364305149578</v>
      </c>
      <c r="C31" s="26">
        <f>IF(CA!C31="","",CA!C31/10/GDP!F27)</f>
        <v>19.170322347954414</v>
      </c>
      <c r="D31" s="26">
        <f>IF(CA!D31="","",CA!D31/10/GDP!G27)</f>
        <v>15.120306371739881</v>
      </c>
      <c r="E31" s="26">
        <f>IF(CA!E31="","",CA!E31/10/GDP!H27)</f>
        <v>1.3559092708880258</v>
      </c>
      <c r="F31" s="26">
        <f>IF(CA!F31="","",CA!F31/10/GDP!I27)</f>
        <v>-6.3101868088298145</v>
      </c>
      <c r="G31" s="26">
        <f>IF(CA!G31="","",CA!G31/10/GDP!J27)</f>
        <v>-5.8160075035172731</v>
      </c>
      <c r="H31" s="26">
        <f>IF(CA!H31="","",CA!H31/10/GDP!K27)</f>
        <v>-0.85697146845395689</v>
      </c>
      <c r="I31" s="26">
        <f>IF(CA!I31="","",CA!I31/10/GDP!L27)</f>
        <v>-5.0950809152821632</v>
      </c>
      <c r="J31" s="26">
        <f>IF(CA!J31="","",CA!J31/10/GDP!M27)</f>
        <v>4.3353279858617038</v>
      </c>
      <c r="K31" s="26">
        <f>IF(CA!K31="","",CA!K31/10/GDP!N27)</f>
        <v>10.537653251998977</v>
      </c>
      <c r="L31" s="26">
        <f>IF(CA!L31="","",CA!L31/10/GDP!O27)</f>
        <v>2.0852835840029931</v>
      </c>
      <c r="M31" s="26">
        <f>IF(CA!M31="","",CA!M31/10/GDP!P27)</f>
        <v>7.6800245458357708</v>
      </c>
      <c r="N31" s="26">
        <f>IF(CA!N31="","",CA!N31/10/GDP!Q27)</f>
        <v>5.3331572195160826</v>
      </c>
      <c r="O31" s="26">
        <f>IF(CA!O31="","",CA!O31/10/GDP!R27)</f>
        <v>0.62645458320856495</v>
      </c>
      <c r="P31" s="26">
        <f>IF(CA!P31="","",CA!P31/10/GDP!S27)</f>
        <v>-7.6170074952975053</v>
      </c>
      <c r="Q31" s="26" t="str">
        <f>IF(CA!Q31="","",CA!Q31/10/GDP!T27)</f>
        <v/>
      </c>
    </row>
    <row r="32" spans="1:17" x14ac:dyDescent="0.25">
      <c r="A32" s="12" t="s">
        <v>119</v>
      </c>
      <c r="B32" s="26">
        <f>IF(CA!B32="","",CA!B32/10/GDP!E28)</f>
        <v>1.568431796288982</v>
      </c>
      <c r="C32" s="26">
        <f>IF(CA!C32="","",CA!C32/10/GDP!F28)</f>
        <v>1.2297857813408422</v>
      </c>
      <c r="D32" s="26">
        <f>IF(CA!D32="","",CA!D32/10/GDP!G28)</f>
        <v>0.11099949837270674</v>
      </c>
      <c r="E32" s="26">
        <f>IF(CA!E32="","",CA!E32/10/GDP!H28)</f>
        <v>-1.6624027734278892</v>
      </c>
      <c r="F32" s="26">
        <f>IF(CA!F32="","",CA!F32/10/GDP!I28)</f>
        <v>-1.4561234303858137</v>
      </c>
      <c r="G32" s="26">
        <f>IF(CA!G32="","",CA!G32/10/GDP!J28)</f>
        <v>-3.5774075247883372</v>
      </c>
      <c r="H32" s="26">
        <f>IF(CA!H32="","",CA!H32/10/GDP!K28)</f>
        <v>-2.9184015944409585</v>
      </c>
      <c r="I32" s="26">
        <f>IF(CA!I32="","",CA!I32/10/GDP!L28)</f>
        <v>-3.400907211524117</v>
      </c>
      <c r="J32" s="26">
        <f>IF(CA!J32="","",CA!J32/10/GDP!M28)</f>
        <v>-3.228203604023919</v>
      </c>
      <c r="K32" s="26">
        <f>IF(CA!K32="","",CA!K32/10/GDP!N28)</f>
        <v>-4.129830028151388</v>
      </c>
      <c r="L32" s="26">
        <f>IF(CA!L32="","",CA!L32/10/GDP!O28)</f>
        <v>-3.0261515641884951</v>
      </c>
      <c r="M32" s="26">
        <f>IF(CA!M32="","",CA!M32/10/GDP!P28)</f>
        <v>-1.3486456135198306</v>
      </c>
      <c r="N32" s="26">
        <f>IF(CA!N32="","",CA!N32/10/GDP!Q28)</f>
        <v>-0.72761698042131995</v>
      </c>
      <c r="O32" s="26">
        <f>IF(CA!O32="","",CA!O32/10/GDP!R28)</f>
        <v>-2.1669905680165682</v>
      </c>
      <c r="P32" s="26">
        <f>IF(CA!P32="","",CA!P32/10/GDP!S28)</f>
        <v>-2.7008053431953907</v>
      </c>
      <c r="Q32" s="26">
        <f>IF(CA!Q32="","",CA!Q32/10/GDP!T28)</f>
        <v>-0.86864098910486265</v>
      </c>
    </row>
    <row r="33" spans="1:17" x14ac:dyDescent="0.25">
      <c r="A33" s="12" t="s">
        <v>121</v>
      </c>
      <c r="B33" s="26">
        <f>IF(CA!B33="","",CA!B33/10/GDP!E29)</f>
        <v>38.234859666097172</v>
      </c>
      <c r="C33" s="26">
        <f>IF(CA!C33="","",CA!C33/10/GDP!F29)</f>
        <v>41.355543156092203</v>
      </c>
      <c r="D33" s="26">
        <f>IF(CA!D33="","",CA!D33/10/GDP!G29)</f>
        <v>35.946822153189821</v>
      </c>
      <c r="E33" s="26">
        <f>IF(CA!E33="","",CA!E33/10/GDP!H29)</f>
        <v>43.569644128535387</v>
      </c>
      <c r="F33" s="26">
        <f>IF(CA!F33="","",CA!F33/10/GDP!I29)</f>
        <v>33.386918453726722</v>
      </c>
      <c r="G33" s="26">
        <f>IF(CA!G33="","",CA!G33/10/GDP!J29)</f>
        <v>36.59589990515795</v>
      </c>
      <c r="H33" s="26">
        <f>IF(CA!H33="","",CA!H33/10/GDP!K29)</f>
        <v>34.710273472282616</v>
      </c>
      <c r="I33" s="26">
        <f>IF(CA!I33="","",CA!I33/10/GDP!L29)</f>
        <v>29.840580052090115</v>
      </c>
      <c r="J33" s="26">
        <f>IF(CA!J33="","",CA!J33/10/GDP!M29)</f>
        <v>20.883467416823198</v>
      </c>
      <c r="K33" s="26">
        <f>IF(CA!K33="","",CA!K33/10/GDP!N29)</f>
        <v>30.70881974333285</v>
      </c>
      <c r="L33" s="26">
        <f>IF(CA!L33="","",CA!L33/10/GDP!O29)</f>
        <v>16.678136353404124</v>
      </c>
      <c r="M33" s="26">
        <f>IF(CA!M33="","",CA!M33/10/GDP!P29)</f>
        <v>12.895337818710905</v>
      </c>
      <c r="N33" s="26">
        <f>IF(CA!N33="","",CA!N33/10/GDP!Q29)</f>
        <v>16.362445265704988</v>
      </c>
      <c r="O33" s="26">
        <f>IF(CA!O33="","",CA!O33/10/GDP!R29)</f>
        <v>6.9276736291937313</v>
      </c>
      <c r="P33" s="26">
        <f>IF(CA!P33="","",CA!P33/10/GDP!S29)</f>
        <v>6.6351946868234233</v>
      </c>
      <c r="Q33" s="26" t="str">
        <f>IF(CA!Q33="","",CA!Q33/10/GDP!T29)</f>
        <v/>
      </c>
    </row>
    <row r="34" spans="1:17" x14ac:dyDescent="0.25">
      <c r="A34" s="12" t="s">
        <v>124</v>
      </c>
      <c r="B34" s="26">
        <f>IF(CA!B34="","",CA!B34/10/GDP!E30)</f>
        <v>-11.205969062278994</v>
      </c>
      <c r="C34" s="26">
        <f>IF(CA!C34="","",CA!C34/10/GDP!F30)</f>
        <v>-17.054193121698745</v>
      </c>
      <c r="D34" s="26">
        <f>IF(CA!D34="","",CA!D34/10/GDP!G30)</f>
        <v>-25.756702895599602</v>
      </c>
      <c r="E34" s="26">
        <f>IF(CA!E34="","",CA!E34/10/GDP!H30)</f>
        <v>-21.816024700484643</v>
      </c>
      <c r="F34" s="26">
        <f>IF(CA!F34="","",CA!F34/10/GDP!I30)</f>
        <v>-8.1814710573167382</v>
      </c>
      <c r="G34" s="26">
        <f>IF(CA!G34="","",CA!G34/10/GDP!J30)</f>
        <v>-1.9145346644701586</v>
      </c>
      <c r="H34" s="26">
        <f>IF(CA!H34="","",CA!H34/10/GDP!K30)</f>
        <v>0.47482051996933161</v>
      </c>
      <c r="I34" s="26">
        <f>IF(CA!I34="","",CA!I34/10/GDP!L30)</f>
        <v>-0.9783642723621625</v>
      </c>
      <c r="J34" s="26">
        <f>IF(CA!J34="","",CA!J34/10/GDP!M30)</f>
        <v>1.2202024560835718</v>
      </c>
      <c r="K34" s="26">
        <f>IF(CA!K34="","",CA!K34/10/GDP!N30)</f>
        <v>1.3131875856736142</v>
      </c>
      <c r="L34" s="26">
        <f>IF(CA!L34="","",CA!L34/10/GDP!O30)</f>
        <v>-0.24323257053724801</v>
      </c>
      <c r="M34" s="26">
        <f>IF(CA!M34="","",CA!M34/10/GDP!P30)</f>
        <v>2.9011003308427195</v>
      </c>
      <c r="N34" s="26">
        <f>IF(CA!N34="","",CA!N34/10/GDP!Q30)</f>
        <v>3.3630717682297391</v>
      </c>
      <c r="O34" s="26">
        <f>IF(CA!O34="","",CA!O34/10/GDP!R30)</f>
        <v>0.84375659939059344</v>
      </c>
      <c r="P34" s="26">
        <f>IF(CA!P34="","",CA!P34/10/GDP!S30)</f>
        <v>1.7992503245190554</v>
      </c>
      <c r="Q34" s="26">
        <f>IF(CA!Q34="","",CA!Q34/10/GDP!T30)</f>
        <v>-0.78420676477881002</v>
      </c>
    </row>
    <row r="35" spans="1:17" x14ac:dyDescent="0.25">
      <c r="A35" s="12" t="s">
        <v>126</v>
      </c>
      <c r="B35" s="26">
        <f>IF(CA!B35="","",CA!B35/10/GDP!E31)</f>
        <v>-10.318200921912101</v>
      </c>
      <c r="C35" s="26">
        <f>IF(CA!C35="","",CA!C35/10/GDP!F31)</f>
        <v>-8.3068998103694014</v>
      </c>
      <c r="D35" s="26">
        <f>IF(CA!D35="","",CA!D35/10/GDP!G31)</f>
        <v>-7.3519820699748006</v>
      </c>
      <c r="E35" s="26">
        <f>IF(CA!E35="","",CA!E35/10/GDP!H31)</f>
        <v>-10.23313545289575</v>
      </c>
      <c r="F35" s="26">
        <f>IF(CA!F35="","",CA!F35/10/GDP!I31)</f>
        <v>-4.0420356787133436</v>
      </c>
      <c r="G35" s="26">
        <f>IF(CA!G35="","",CA!G35/10/GDP!J31)</f>
        <v>-1.7950680379697803</v>
      </c>
      <c r="H35" s="26">
        <f>IF(CA!H35="","",CA!H35/10/GDP!K31)</f>
        <v>-1.3280344427885411</v>
      </c>
      <c r="I35" s="26">
        <f>IF(CA!I35="","",CA!I35/10/GDP!L31)</f>
        <v>-1.2912208508321668</v>
      </c>
      <c r="J35" s="26">
        <f>IF(CA!J35="","",CA!J35/10/GDP!M31)</f>
        <v>-10.008509440333764</v>
      </c>
      <c r="K35" s="26">
        <f>IF(CA!K35="","",CA!K35/10/GDP!N31)</f>
        <v>-7.1625029334691819</v>
      </c>
      <c r="L35" s="26">
        <f>IF(CA!L35="","",CA!L35/10/GDP!O31)</f>
        <v>-7.5669743697653793</v>
      </c>
      <c r="M35" s="26">
        <f>IF(CA!M35="","",CA!M35/10/GDP!P31)</f>
        <v>-6.0864506146537369</v>
      </c>
      <c r="N35" s="26">
        <f>IF(CA!N35="","",CA!N35/10/GDP!Q31)</f>
        <v>-6.3274600506596883</v>
      </c>
      <c r="O35" s="26">
        <f>IF(CA!O35="","",CA!O35/10/GDP!R31)</f>
        <v>-4.101910651979578</v>
      </c>
      <c r="P35" s="26">
        <f>IF(CA!P35="","",CA!P35/10/GDP!S31)</f>
        <v>-3.3267955435973153</v>
      </c>
      <c r="Q35" s="26" t="str">
        <f>IF(CA!Q35="","",CA!Q35/10/GDP!T31)</f>
        <v/>
      </c>
    </row>
    <row r="36" spans="1:17" x14ac:dyDescent="0.25">
      <c r="A36" s="12" t="s">
        <v>129</v>
      </c>
      <c r="B36" s="26">
        <f>IF(CA!B36="","",CA!B36/10/GDP!E32)</f>
        <v>-0.51029543419874668</v>
      </c>
      <c r="C36" s="26">
        <f>IF(CA!C36="","",CA!C36/10/GDP!F32)</f>
        <v>-10.490134729703716</v>
      </c>
      <c r="D36" s="26">
        <f>IF(CA!D36="","",CA!D36/10/GDP!G32)</f>
        <v>-8.2084829561323094</v>
      </c>
      <c r="E36" s="26">
        <f>IF(CA!E36="","",CA!E36/10/GDP!H32)</f>
        <v>-16.089095919512875</v>
      </c>
      <c r="F36" s="26">
        <f>IF(CA!F36="","",CA!F36/10/GDP!I32)</f>
        <v>-9.0805964416133857</v>
      </c>
      <c r="G36" s="26">
        <f>IF(CA!G36="","",CA!G36/10/GDP!J32)</f>
        <v>-14.812106504606954</v>
      </c>
      <c r="H36" s="26">
        <f>IF(CA!H36="","",CA!H36/10/GDP!K32)</f>
        <v>-12.682614952408414</v>
      </c>
      <c r="I36" s="26">
        <f>IF(CA!I36="","",CA!I36/10/GDP!L32)</f>
        <v>-11.194052658390973</v>
      </c>
      <c r="J36" s="26">
        <f>IF(CA!J36="","",CA!J36/10/GDP!M32)</f>
        <v>-10.522364705827689</v>
      </c>
      <c r="K36" s="26">
        <f>IF(CA!K36="","",CA!K36/10/GDP!N32)</f>
        <v>-14.600042940328469</v>
      </c>
      <c r="L36" s="26">
        <f>IF(CA!L36="","",CA!L36/10/GDP!O32)</f>
        <v>-12.024607702848112</v>
      </c>
      <c r="M36" s="26">
        <f>IF(CA!M36="","",CA!M36/10/GDP!P32)</f>
        <v>-11.476192119982841</v>
      </c>
      <c r="N36" s="26">
        <f>IF(CA!N36="","",CA!N36/10/GDP!Q32)</f>
        <v>-11.771403634222974</v>
      </c>
      <c r="O36" s="26">
        <f>IF(CA!O36="","",CA!O36/10/GDP!R32)</f>
        <v>-11.94088554107417</v>
      </c>
      <c r="P36" s="26" t="str">
        <f>IF(CA!P36="","",CA!P36/10/GDP!S32)</f>
        <v/>
      </c>
      <c r="Q36" s="26" t="str">
        <f>IF(CA!Q36="","",CA!Q36/10/GDP!T32)</f>
        <v/>
      </c>
    </row>
    <row r="37" spans="1:17" x14ac:dyDescent="0.25">
      <c r="A37" s="12" t="s">
        <v>133</v>
      </c>
      <c r="B37" s="26">
        <f>IF(CA!B37="","",CA!B37/10/GDP!E33)</f>
        <v>-3.7268309495227991</v>
      </c>
      <c r="C37" s="26">
        <f>IF(CA!C37="","",CA!C37/10/GDP!F33)</f>
        <v>-6.6879492797677642</v>
      </c>
      <c r="D37" s="26">
        <f>IF(CA!D37="","",CA!D37/10/GDP!G33)</f>
        <v>-13.097349565810264</v>
      </c>
      <c r="E37" s="26">
        <f>IF(CA!E37="","",CA!E37/10/GDP!H33)</f>
        <v>-11.479689451498629</v>
      </c>
      <c r="F37" s="26">
        <f>IF(CA!F37="","",CA!F37/10/GDP!I33)</f>
        <v>-14.424420131426796</v>
      </c>
      <c r="G37" s="26">
        <f>IF(CA!G37="","",CA!G37/10/GDP!J33)</f>
        <v>-13.387574412609403</v>
      </c>
      <c r="H37" s="26">
        <f>IF(CA!H37="","",CA!H37/10/GDP!K33)</f>
        <v>-16.320350959233249</v>
      </c>
      <c r="I37" s="26">
        <f>IF(CA!I37="","",CA!I37/10/GDP!L33)</f>
        <v>-13.983926521239955</v>
      </c>
      <c r="J37" s="26">
        <f>IF(CA!J37="","",CA!J37/10/GDP!M33)</f>
        <v>-5.8031865322650553</v>
      </c>
      <c r="K37" s="26">
        <f>IF(CA!K37="","",CA!K37/10/GDP!N33)</f>
        <v>-9.0839025639936466</v>
      </c>
      <c r="L37" s="26">
        <f>IF(CA!L37="","",CA!L37/10/GDP!O33)</f>
        <v>-3.1680186286005276</v>
      </c>
      <c r="M37" s="26">
        <f>IF(CA!M37="","",CA!M37/10/GDP!P33)</f>
        <v>-3.856595221065219</v>
      </c>
      <c r="N37" s="26">
        <f>IF(CA!N37="","",CA!N37/10/GDP!Q33)</f>
        <v>-7.8889526474156328</v>
      </c>
      <c r="O37" s="26">
        <f>IF(CA!O37="","",CA!O37/10/GDP!R33)</f>
        <v>-5.1706233207389358</v>
      </c>
      <c r="P37" s="26">
        <f>IF(CA!P37="","",CA!P37/10/GDP!S33)</f>
        <v>-0.38171378156593855</v>
      </c>
      <c r="Q37" s="26">
        <f>IF(CA!Q37="","",CA!Q37/10/GDP!T33)</f>
        <v>-16.200595295604721</v>
      </c>
    </row>
    <row r="38" spans="1:17" x14ac:dyDescent="0.25">
      <c r="A38" s="12" t="s">
        <v>135</v>
      </c>
      <c r="B38" s="26">
        <f>IF(CA!B38="","",CA!B38/10/GDP!E34)</f>
        <v>-4.8829882300976619</v>
      </c>
      <c r="C38" s="26">
        <f>IF(CA!C38="","",CA!C38/10/GDP!F34)</f>
        <v>-3.2177842220623325</v>
      </c>
      <c r="D38" s="26">
        <f>IF(CA!D38="","",CA!D38/10/GDP!G34)</f>
        <v>-4.9053290823367304</v>
      </c>
      <c r="E38" s="26">
        <f>IF(CA!E38="","",CA!E38/10/GDP!H34)</f>
        <v>-7.92859637795378</v>
      </c>
      <c r="F38" s="26">
        <f>IF(CA!F38="","",CA!F38/10/GDP!I34)</f>
        <v>-7.1351642436726026</v>
      </c>
      <c r="G38" s="26">
        <f>IF(CA!G38="","",CA!G38/10/GDP!J34)</f>
        <v>-8.7339743589743595</v>
      </c>
      <c r="H38" s="26">
        <f>IF(CA!H38="","",CA!H38/10/GDP!K34)</f>
        <v>-8.0033800063697651</v>
      </c>
      <c r="I38" s="26">
        <f>IF(CA!I38="","",CA!I38/10/GDP!L34)</f>
        <v>-8.6268092880628142</v>
      </c>
      <c r="J38" s="26">
        <f>IF(CA!J38="","",CA!J38/10/GDP!M34)</f>
        <v>-8.5087014383660478</v>
      </c>
      <c r="K38" s="26">
        <f>IF(CA!K38="","",CA!K38/10/GDP!N34)</f>
        <v>-8.6462980431146192</v>
      </c>
      <c r="L38" s="26">
        <f>IF(CA!L38="","",CA!L38/10/GDP!O34)</f>
        <v>-8.8395053558622845</v>
      </c>
      <c r="M38" s="26">
        <f>IF(CA!M38="","",CA!M38/10/GDP!P34)</f>
        <v>-8.6491144893250365</v>
      </c>
      <c r="N38" s="26">
        <f>IF(CA!N38="","",CA!N38/10/GDP!Q34)</f>
        <v>-8.1451316943926511</v>
      </c>
      <c r="O38" s="26">
        <f>IF(CA!O38="","",CA!O38/10/GDP!R34)</f>
        <v>-11.845714639998224</v>
      </c>
      <c r="P38" s="26">
        <f>IF(CA!P38="","",CA!P38/10/GDP!S34)</f>
        <v>-15.207180494000561</v>
      </c>
      <c r="Q38" s="26">
        <f>IF(CA!Q38="","",CA!Q38/10/GDP!T34)</f>
        <v>-11.850714339108196</v>
      </c>
    </row>
    <row r="39" spans="1:17" x14ac:dyDescent="0.25">
      <c r="A39" s="12" t="s">
        <v>137</v>
      </c>
      <c r="B39" s="26">
        <f>IF(CA!B39="","",CA!B39/10/GDP!E35)</f>
        <v>-2.757102504491487</v>
      </c>
      <c r="C39" s="26">
        <f>IF(CA!C39="","",CA!C39/10/GDP!F35)</f>
        <v>0.99885648506785873</v>
      </c>
      <c r="D39" s="26">
        <f>IF(CA!D39="","",CA!D39/10/GDP!G35)</f>
        <v>1.2772902861278495</v>
      </c>
      <c r="E39" s="26">
        <f>IF(CA!E39="","",CA!E39/10/GDP!H35)</f>
        <v>-1.7031021202656766</v>
      </c>
      <c r="F39" s="26">
        <f>IF(CA!F39="","",CA!F39/10/GDP!I35)</f>
        <v>-4.3043483848836761</v>
      </c>
      <c r="G39" s="26">
        <f>IF(CA!G39="","",CA!G39/10/GDP!J35)</f>
        <v>-3.2726512661831388</v>
      </c>
      <c r="H39" s="26">
        <f>IF(CA!H39="","",CA!H39/10/GDP!K35)</f>
        <v>-2.5508916574832536</v>
      </c>
      <c r="I39" s="26">
        <f>IF(CA!I39="","",CA!I39/10/GDP!L35)</f>
        <v>-3.282626561746226</v>
      </c>
      <c r="J39" s="26">
        <f>IF(CA!J39="","",CA!J39/10/GDP!M35)</f>
        <v>-3.4862705733240174</v>
      </c>
      <c r="K39" s="26">
        <f>IF(CA!K39="","",CA!K39/10/GDP!N35)</f>
        <v>-4.0057565403136062</v>
      </c>
      <c r="L39" s="26">
        <f>IF(CA!L39="","",CA!L39/10/GDP!O35)</f>
        <v>-3.7944240766166688</v>
      </c>
      <c r="M39" s="26">
        <f>IF(CA!M39="","",CA!M39/10/GDP!P35)</f>
        <v>-3.1787957714110622</v>
      </c>
      <c r="N39" s="26">
        <f>IF(CA!N39="","",CA!N39/10/GDP!Q35)</f>
        <v>-2.7138413104939385</v>
      </c>
      <c r="O39" s="26">
        <f>IF(CA!O39="","",CA!O39/10/GDP!R35)</f>
        <v>-3.640561799192894</v>
      </c>
      <c r="P39" s="26">
        <f>IF(CA!P39="","",CA!P39/10/GDP!S35)</f>
        <v>-4.3616568547164327</v>
      </c>
      <c r="Q39" s="26" t="str">
        <f>IF(CA!Q39="","",CA!Q39/10/GDP!T35)</f>
        <v/>
      </c>
    </row>
    <row r="40" spans="1:17" x14ac:dyDescent="0.25">
      <c r="A40" s="12" t="s">
        <v>140</v>
      </c>
      <c r="B40" s="26">
        <f>IF(CA!B40="","",CA!B40/10/GDP!E36)</f>
        <v>1.8690166676386972</v>
      </c>
      <c r="C40" s="26">
        <f>IF(CA!C40="","",CA!C40/10/GDP!F36)</f>
        <v>1.3635578592034816</v>
      </c>
      <c r="D40" s="26">
        <f>IF(CA!D40="","",CA!D40/10/GDP!G36)</f>
        <v>0.75231873074227529</v>
      </c>
      <c r="E40" s="26">
        <f>IF(CA!E40="","",CA!E40/10/GDP!H36)</f>
        <v>0.20465109180750454</v>
      </c>
      <c r="F40" s="26">
        <f>IF(CA!F40="","",CA!F40/10/GDP!I36)</f>
        <v>-2.9622206868060474</v>
      </c>
      <c r="G40" s="26">
        <f>IF(CA!G40="","",CA!G40/10/GDP!J36)</f>
        <v>-3.5961709240699857</v>
      </c>
      <c r="H40" s="26">
        <f>IF(CA!H40="","",CA!H40/10/GDP!K36)</f>
        <v>-2.7740008133961975</v>
      </c>
      <c r="I40" s="26">
        <f>IF(CA!I40="","",CA!I40/10/GDP!L36)</f>
        <v>-3.5322601986770614</v>
      </c>
      <c r="J40" s="26">
        <f>IF(CA!J40="","",CA!J40/10/GDP!M36)</f>
        <v>-3.1468710573437066</v>
      </c>
      <c r="K40" s="26">
        <f>IF(CA!K40="","",CA!K40/10/GDP!N36)</f>
        <v>-2.3189212212028592</v>
      </c>
      <c r="L40" s="26">
        <f>IF(CA!L40="","",CA!L40/10/GDP!O36)</f>
        <v>-3.5139844941443124</v>
      </c>
      <c r="M40" s="26">
        <f>IF(CA!M40="","",CA!M40/10/GDP!P36)</f>
        <v>-3.0931008030154192</v>
      </c>
      <c r="N40" s="26">
        <f>IF(CA!N40="","",CA!N40/10/GDP!Q36)</f>
        <v>-2.8034200728504248</v>
      </c>
      <c r="O40" s="26">
        <f>IF(CA!O40="","",CA!O40/10/GDP!R36)</f>
        <v>-2.3484252046461389</v>
      </c>
      <c r="P40" s="26">
        <f>IF(CA!P40="","",CA!P40/10/GDP!S36)</f>
        <v>-2.0491852423317405</v>
      </c>
      <c r="Q40" s="26">
        <f>IF(CA!Q40="","",CA!Q40/10/GDP!T36)</f>
        <v>-1.9267541513641089</v>
      </c>
    </row>
    <row r="41" spans="1:17" x14ac:dyDescent="0.25">
      <c r="A41" s="12" t="s">
        <v>141</v>
      </c>
      <c r="B41" s="26" t="str">
        <f>IF(CA!B41="","",CA!B41/10/GDP!E37)</f>
        <v/>
      </c>
      <c r="C41" s="26" t="str">
        <f>IF(CA!C41="","",CA!C41/10/GDP!F37)</f>
        <v/>
      </c>
      <c r="D41" s="26" t="str">
        <f>IF(CA!D41="","",CA!D41/10/GDP!G37)</f>
        <v/>
      </c>
      <c r="E41" s="26" t="str">
        <f>IF(CA!E41="","",CA!E41/10/GDP!H37)</f>
        <v/>
      </c>
      <c r="F41" s="26" t="str">
        <f>IF(CA!F41="","",CA!F41/10/GDP!I37)</f>
        <v/>
      </c>
      <c r="G41" s="26" t="str">
        <f>IF(CA!G41="","",CA!G41/10/GDP!J37)</f>
        <v/>
      </c>
      <c r="H41" s="26" t="str">
        <f>IF(CA!H41="","",CA!H41/10/GDP!K37)</f>
        <v/>
      </c>
      <c r="I41" s="26" t="str">
        <f>IF(CA!I41="","",CA!I41/10/GDP!L37)</f>
        <v/>
      </c>
      <c r="J41" s="26" t="str">
        <f>IF(CA!J41="","",CA!J41/10/GDP!M37)</f>
        <v/>
      </c>
      <c r="K41" s="26" t="str">
        <f>IF(CA!K41="","",CA!K41/10/GDP!N37)</f>
        <v/>
      </c>
      <c r="L41" s="26" t="str">
        <f>IF(CA!L41="","",CA!L41/10/GDP!O37)</f>
        <v/>
      </c>
      <c r="M41" s="26">
        <f>IF(CA!M41="","",CA!M41/10/GDP!P37)</f>
        <v>-14.392507427969253</v>
      </c>
      <c r="N41" s="26">
        <f>IF(CA!N41="","",CA!N41/10/GDP!Q37)</f>
        <v>-16.912235946769563</v>
      </c>
      <c r="O41" s="26">
        <f>IF(CA!O41="","",CA!O41/10/GDP!R37)</f>
        <v>-16.81136217734387</v>
      </c>
      <c r="P41" s="26">
        <f>IF(CA!P41="","",CA!P41/10/GDP!S37)</f>
        <v>-9.6605575809852908</v>
      </c>
      <c r="Q41" s="26" t="str">
        <f>IF(CA!Q41="","",CA!Q41/10/GDP!T37)</f>
        <v/>
      </c>
    </row>
    <row r="42" spans="1:17" x14ac:dyDescent="0.25">
      <c r="A42" s="12" t="s">
        <v>189</v>
      </c>
      <c r="B42" s="26">
        <f>IF(CA!B42="","",CA!B42/10/GDP!E38)</f>
        <v>1.4834350737136992</v>
      </c>
      <c r="C42" s="26">
        <f>IF(CA!C42="","",CA!C42/10/GDP!F38)</f>
        <v>4.5228228627423857</v>
      </c>
      <c r="D42" s="26">
        <f>IF(CA!D42="","",CA!D42/10/GDP!G38)</f>
        <v>4.2766868071747721</v>
      </c>
      <c r="E42" s="26">
        <f>IF(CA!E42="","",CA!E42/10/GDP!H38)</f>
        <v>-3.7321010254723035</v>
      </c>
      <c r="F42" s="26">
        <f>IF(CA!F42="","",CA!F42/10/GDP!I38)</f>
        <v>1.8663953816443375</v>
      </c>
      <c r="G42" s="26">
        <f>IF(CA!G42="","",CA!G42/10/GDP!J38)</f>
        <v>1.4056314827454184</v>
      </c>
      <c r="H42" s="26">
        <f>IF(CA!H42="","",CA!H42/10/GDP!K38)</f>
        <v>-2.7106544112900646</v>
      </c>
      <c r="I42" s="26">
        <f>IF(CA!I42="","",CA!I42/10/GDP!L38)</f>
        <v>-4.4334207533538406</v>
      </c>
      <c r="J42" s="26">
        <f>IF(CA!J42="","",CA!J42/10/GDP!M38)</f>
        <v>-4.7643552658980592</v>
      </c>
      <c r="K42" s="26">
        <f>IF(CA!K42="","",CA!K42/10/GDP!N38)</f>
        <v>-2.0061278701278717</v>
      </c>
      <c r="L42" s="26">
        <f>IF(CA!L42="","",CA!L42/10/GDP!O38)</f>
        <v>-2.3515955782949454</v>
      </c>
      <c r="M42" s="26">
        <f>IF(CA!M42="","",CA!M42/10/GDP!P38)</f>
        <v>-1.9870499333752434</v>
      </c>
      <c r="N42" s="26">
        <f>IF(CA!N42="","",CA!N42/10/GDP!Q38)</f>
        <v>-2.3273926645662897</v>
      </c>
      <c r="O42" s="26">
        <f>IF(CA!O42="","",CA!O42/10/GDP!R38)</f>
        <v>-3.9135909890217797</v>
      </c>
      <c r="P42" s="26">
        <f>IF(CA!P42="","",CA!P42/10/GDP!S38)</f>
        <v>-3.7431648762619871</v>
      </c>
      <c r="Q42" s="26">
        <f>IF(CA!Q42="","",CA!Q42/10/GDP!T38)</f>
        <v>1.3331618094824886</v>
      </c>
    </row>
    <row r="43" spans="1:17" x14ac:dyDescent="0.25">
      <c r="A43" s="12" t="s">
        <v>190</v>
      </c>
      <c r="B43" s="26">
        <f>IF(CA!B43="","",CA!B43/10/GDP!E39)</f>
        <v>11.883190872133985</v>
      </c>
      <c r="C43" s="26">
        <f>IF(CA!C43="","",CA!C43/10/GDP!F39)</f>
        <v>12.689059859029205</v>
      </c>
      <c r="D43" s="26">
        <f>IF(CA!D43="","",CA!D43/10/GDP!G39)</f>
        <v>13.023083260029203</v>
      </c>
      <c r="E43" s="26">
        <f>IF(CA!E43="","",CA!E43/10/GDP!H39)</f>
        <v>14.990972011778556</v>
      </c>
      <c r="F43" s="26">
        <f>IF(CA!F43="","",CA!F43/10/GDP!I39)</f>
        <v>9.8835809881101326</v>
      </c>
      <c r="G43" s="26">
        <f>IF(CA!G43="","",CA!G43/10/GDP!J39)</f>
        <v>7.0032629165248546</v>
      </c>
      <c r="H43" s="26">
        <f>IF(CA!H43="","",CA!H43/10/GDP!K39)</f>
        <v>5.5564093306787319</v>
      </c>
      <c r="I43" s="26">
        <f>IF(CA!I43="","",CA!I43/10/GDP!L39)</f>
        <v>1.5791617280196952</v>
      </c>
      <c r="J43" s="26">
        <f>IF(CA!J43="","",CA!J43/10/GDP!M39)</f>
        <v>1.5200314427667294</v>
      </c>
      <c r="K43" s="26">
        <f>IF(CA!K43="","",CA!K43/10/GDP!N39)</f>
        <v>1.3920109681434365</v>
      </c>
      <c r="L43" s="26">
        <f>IF(CA!L43="","",CA!L43/10/GDP!O39)</f>
        <v>3.3175587413736856</v>
      </c>
      <c r="M43" s="26">
        <f>IF(CA!M43="","",CA!M43/10/GDP!P39)</f>
        <v>3.9546597933719259</v>
      </c>
      <c r="N43" s="26">
        <f>IF(CA!N43="","",CA!N43/10/GDP!Q39)</f>
        <v>4.5777115282338317</v>
      </c>
      <c r="O43" s="26">
        <f>IF(CA!O43="","",CA!O43/10/GDP!R39)</f>
        <v>3.7364392355925165</v>
      </c>
      <c r="P43" s="26">
        <f>IF(CA!P43="","",CA!P43/10/GDP!S39)</f>
        <v>5.9629980371613573</v>
      </c>
      <c r="Q43" s="26">
        <f>IF(CA!Q43="","",CA!Q43/10/GDP!T39)</f>
        <v>6.6077761269173658</v>
      </c>
    </row>
    <row r="44" spans="1:17" x14ac:dyDescent="0.25">
      <c r="A44" s="12" t="s">
        <v>191</v>
      </c>
      <c r="B44" s="26">
        <f>IF(CA!B44="","",CA!B44/10/GDP!E40)</f>
        <v>23.653802425802635</v>
      </c>
      <c r="C44" s="26">
        <f>IF(CA!C44="","",CA!C44/10/GDP!F40)</f>
        <v>14.892757739869459</v>
      </c>
      <c r="D44" s="26">
        <f>IF(CA!D44="","",CA!D44/10/GDP!G40)</f>
        <v>21.684809360413556</v>
      </c>
      <c r="E44" s="26">
        <f>IF(CA!E44="","",CA!E44/10/GDP!H40)</f>
        <v>15.561819260730688</v>
      </c>
      <c r="F44" s="26">
        <f>IF(CA!F44="","",CA!F44/10/GDP!I40)</f>
        <v>27.546398606338443</v>
      </c>
      <c r="G44" s="26">
        <f>IF(CA!G44="","",CA!G44/10/GDP!J40)</f>
        <v>38.919583479265931</v>
      </c>
      <c r="H44" s="26">
        <f>IF(CA!H44="","",CA!H44/10/GDP!K40)</f>
        <v>40.382591285239762</v>
      </c>
      <c r="I44" s="26">
        <f>IF(CA!I44="","",CA!I44/10/GDP!L40)</f>
        <v>38.833505358201172</v>
      </c>
      <c r="J44" s="26">
        <f>IF(CA!J44="","",CA!J44/10/GDP!M40)</f>
        <v>39.335449036906404</v>
      </c>
      <c r="K44" s="26">
        <f>IF(CA!K44="","",CA!K44/10/GDP!N40)</f>
        <v>32.705640596281619</v>
      </c>
      <c r="L44" s="26">
        <f>IF(CA!L44="","",CA!L44/10/GDP!O40)</f>
        <v>23.331304556852146</v>
      </c>
      <c r="M44" s="26">
        <f>IF(CA!M44="","",CA!M44/10/GDP!P40)</f>
        <v>26.519769347970634</v>
      </c>
      <c r="N44" s="26">
        <f>IF(CA!N44="","",CA!N44/10/GDP!Q40)</f>
        <v>30.764161747752354</v>
      </c>
      <c r="O44" s="26">
        <f>IF(CA!O44="","",CA!O44/10/GDP!R40)</f>
        <v>33.095625247219431</v>
      </c>
      <c r="P44" s="26">
        <f>IF(CA!P44="","",CA!P44/10/GDP!S40)</f>
        <v>33.643660140577381</v>
      </c>
      <c r="Q44" s="26" t="str">
        <f>IF(CA!Q44="","",CA!Q44/10/GDP!T40)</f>
        <v/>
      </c>
    </row>
    <row r="45" spans="1:17" x14ac:dyDescent="0.25">
      <c r="A45" s="12" t="s">
        <v>193</v>
      </c>
      <c r="B45" s="26">
        <f>IF(CA!B45="","",CA!B45/10/GDP!E41)</f>
        <v>5.7804933430563858</v>
      </c>
      <c r="C45" s="26">
        <f>IF(CA!C45="","",CA!C45/10/GDP!F41)</f>
        <v>8.4180748432130024</v>
      </c>
      <c r="D45" s="26">
        <f>IF(CA!D45="","",CA!D45/10/GDP!G41)</f>
        <v>9.9329151452694191</v>
      </c>
      <c r="E45" s="26">
        <f>IF(CA!E45="","",CA!E45/10/GDP!H41)</f>
        <v>9.1879345511326296</v>
      </c>
      <c r="F45" s="26">
        <f>IF(CA!F45="","",CA!F45/10/GDP!I41)</f>
        <v>4.7800559230735038</v>
      </c>
      <c r="G45" s="26">
        <f>IF(CA!G45="","",CA!G45/10/GDP!J41)</f>
        <v>3.9412972832746633</v>
      </c>
      <c r="H45" s="26">
        <f>IF(CA!H45="","",CA!H45/10/GDP!K41)</f>
        <v>1.8164981137540621</v>
      </c>
      <c r="I45" s="26">
        <f>IF(CA!I45="","",CA!I45/10/GDP!L41)</f>
        <v>2.5223081464006736</v>
      </c>
      <c r="J45" s="26">
        <f>IF(CA!J45="","",CA!J45/10/GDP!M41)</f>
        <v>1.5397748983887576</v>
      </c>
      <c r="K45" s="26">
        <f>IF(CA!K45="","",CA!K45/10/GDP!N41)</f>
        <v>2.2428911801800706</v>
      </c>
      <c r="L45" s="26">
        <f>IF(CA!L45="","",CA!L45/10/GDP!O41)</f>
        <v>2.6366268596525764</v>
      </c>
      <c r="M45" s="26">
        <f>IF(CA!M45="","",CA!M45/10/GDP!P41)</f>
        <v>1.7042457695321847</v>
      </c>
      <c r="N45" s="26">
        <f>IF(CA!N45="","",CA!N45/10/GDP!Q41)</f>
        <v>1.5382894708100727</v>
      </c>
      <c r="O45" s="26">
        <f>IF(CA!O45="","",CA!O45/10/GDP!R41)</f>
        <v>0.17433234732586231</v>
      </c>
      <c r="P45" s="26">
        <f>IF(CA!P45="","",CA!P45/10/GDP!S41)</f>
        <v>0.71761206649922382</v>
      </c>
      <c r="Q45" s="26">
        <f>IF(CA!Q45="","",CA!Q45/10/GDP!T41)</f>
        <v>1.8609208328629523</v>
      </c>
    </row>
    <row r="46" spans="1:17" x14ac:dyDescent="0.25">
      <c r="A46" s="12" t="s">
        <v>195</v>
      </c>
      <c r="B46" s="26">
        <f>IF(CA!B46="","",CA!B46/10/GDP!E42)</f>
        <v>-1.2861525925643558</v>
      </c>
      <c r="C46" s="26">
        <f>IF(CA!C46="","",CA!C46/10/GDP!F42)</f>
        <v>-1.8091519774040965</v>
      </c>
      <c r="D46" s="26">
        <f>IF(CA!D46="","",CA!D46/10/GDP!G42)</f>
        <v>-2.9448784093195655</v>
      </c>
      <c r="E46" s="26">
        <f>IF(CA!E46="","",CA!E46/10/GDP!H42)</f>
        <v>-2.6391551143516563</v>
      </c>
      <c r="F46" s="26">
        <f>IF(CA!F46="","",CA!F46/10/GDP!I42)</f>
        <v>-1.9880694977561049</v>
      </c>
      <c r="G46" s="26">
        <f>IF(CA!G46="","",CA!G46/10/GDP!J42)</f>
        <v>-3.0792309850262893</v>
      </c>
      <c r="H46" s="26">
        <f>IF(CA!H46="","",CA!H46/10/GDP!K42)</f>
        <v>-2.9588828021787283</v>
      </c>
      <c r="I46" s="26">
        <f>IF(CA!I46="","",CA!I46/10/GDP!L42)</f>
        <v>-3.1402584111368044</v>
      </c>
      <c r="J46" s="26">
        <f>IF(CA!J46="","",CA!J46/10/GDP!M42)</f>
        <v>-3.2942177493650018</v>
      </c>
      <c r="K46" s="26">
        <f>IF(CA!K46="","",CA!K46/10/GDP!N42)</f>
        <v>-5.3071931788527698</v>
      </c>
      <c r="L46" s="26">
        <f>IF(CA!L46="","",CA!L46/10/GDP!O42)</f>
        <v>-6.5766121227728371</v>
      </c>
      <c r="M46" s="26">
        <f>IF(CA!M46="","",CA!M46/10/GDP!P42)</f>
        <v>-4.5210500149242607</v>
      </c>
      <c r="N46" s="26">
        <f>IF(CA!N46="","",CA!N46/10/GDP!Q42)</f>
        <v>-3.444130523470712</v>
      </c>
      <c r="O46" s="26">
        <f>IF(CA!O46="","",CA!O46/10/GDP!R42)</f>
        <v>-4.0806458895077871</v>
      </c>
      <c r="P46" s="26">
        <f>IF(CA!P46="","",CA!P46/10/GDP!S42)</f>
        <v>-4.4174638661329695</v>
      </c>
      <c r="Q46" s="26">
        <f>IF(CA!Q46="","",CA!Q46/10/GDP!T42)</f>
        <v>-3.3461222971200053</v>
      </c>
    </row>
    <row r="47" spans="1:17" x14ac:dyDescent="0.25">
      <c r="A47" s="12" t="s">
        <v>196</v>
      </c>
      <c r="B47" s="26">
        <f>IF(CA!B47="","",CA!B47/10/GDP!E43)</f>
        <v>-4.0931168364131416</v>
      </c>
      <c r="C47" s="26">
        <f>IF(CA!C47="","",CA!C47/10/GDP!F43)</f>
        <v>-3.2711910714829893</v>
      </c>
      <c r="D47" s="26">
        <f>IF(CA!D47="","",CA!D47/10/GDP!G43)</f>
        <v>-3.9722262550759013</v>
      </c>
      <c r="E47" s="26">
        <f>IF(CA!E47="","",CA!E47/10/GDP!H43)</f>
        <v>-7.5318922071617989</v>
      </c>
      <c r="F47" s="26">
        <f>IF(CA!F47="","",CA!F47/10/GDP!I43)</f>
        <v>-4.3567569107422042</v>
      </c>
      <c r="G47" s="26">
        <f>IF(CA!G47="","",CA!G47/10/GDP!J43)</f>
        <v>-4.3273554184783789</v>
      </c>
      <c r="H47" s="26">
        <f>IF(CA!H47="","",CA!H47/10/GDP!K43)</f>
        <v>-5.4251877451180937</v>
      </c>
      <c r="I47" s="26">
        <f>IF(CA!I47="","",CA!I47/10/GDP!L43)</f>
        <v>-4.0490804508846772</v>
      </c>
      <c r="J47" s="26" t="str">
        <f>IF(CA!J47="","",CA!J47/10/GDP!M43)</f>
        <v/>
      </c>
      <c r="K47" s="26">
        <f>IF(CA!K47="","",CA!K47/10/GDP!N43)</f>
        <v>-3.7789739173242727</v>
      </c>
      <c r="L47" s="26">
        <f>IF(CA!L47="","",CA!L47/10/GDP!O43)</f>
        <v>-0.25647351653995337</v>
      </c>
      <c r="M47" s="26">
        <f>IF(CA!M47="","",CA!M47/10/GDP!P43)</f>
        <v>-4.3478829953085274</v>
      </c>
      <c r="N47" s="26">
        <f>IF(CA!N47="","",CA!N47/10/GDP!Q43)</f>
        <v>-2.1329127123835327</v>
      </c>
      <c r="O47" s="26">
        <f>IF(CA!O47="","",CA!O47/10/GDP!R43)</f>
        <v>-2.8557860258993357</v>
      </c>
      <c r="P47" s="26">
        <f>IF(CA!P47="","",CA!P47/10/GDP!S43)</f>
        <v>-3.1429933977844469</v>
      </c>
      <c r="Q47" s="26" t="str">
        <f>IF(CA!Q47="","",CA!Q47/10/GDP!T43)</f>
        <v/>
      </c>
    </row>
    <row r="48" spans="1:17" x14ac:dyDescent="0.25">
      <c r="A48" s="12" t="s">
        <v>199</v>
      </c>
      <c r="B48" s="26">
        <f>IF(CA!B48="","",CA!B48/10/GDP!E44)</f>
        <v>-3.2198193719446513</v>
      </c>
      <c r="C48" s="26">
        <f>IF(CA!C48="","",CA!C48/10/GDP!F44)</f>
        <v>0.33249860879243182</v>
      </c>
      <c r="D48" s="26">
        <f>IF(CA!D48="","",CA!D48/10/GDP!G44)</f>
        <v>3.1410179997615928</v>
      </c>
      <c r="E48" s="26">
        <f>IF(CA!E48="","",CA!E48/10/GDP!H44)</f>
        <v>-0.77245754041334158</v>
      </c>
      <c r="F48" s="26">
        <f>IF(CA!F48="","",CA!F48/10/GDP!I44)</f>
        <v>-6.0724520140578528</v>
      </c>
      <c r="G48" s="26">
        <f>IF(CA!G48="","",CA!G48/10/GDP!J44)</f>
        <v>-10.090060814261175</v>
      </c>
      <c r="H48" s="26">
        <f>IF(CA!H48="","",CA!H48/10/GDP!K44)</f>
        <v>-4.95339032220632</v>
      </c>
      <c r="I48" s="26">
        <f>IF(CA!I48="","",CA!I48/10/GDP!L44)</f>
        <v>-4.2945877962325385</v>
      </c>
      <c r="J48" s="26">
        <f>IF(CA!J48="","",CA!J48/10/GDP!M44)</f>
        <v>-9.508497433599878</v>
      </c>
      <c r="K48" s="26">
        <f>IF(CA!K48="","",CA!K48/10/GDP!N44)</f>
        <v>-4.7968998006790953</v>
      </c>
      <c r="L48" s="26">
        <f>IF(CA!L48="","",CA!L48/10/GDP!O44)</f>
        <v>-3.9133836538419362</v>
      </c>
      <c r="M48" s="26">
        <f>IF(CA!M48="","",CA!M48/10/GDP!P44)</f>
        <v>-4.1049861061526203</v>
      </c>
      <c r="N48" s="26">
        <f>IF(CA!N48="","",CA!N48/10/GDP!Q44)</f>
        <v>-3.3003432559441181</v>
      </c>
      <c r="O48" s="26">
        <f>IF(CA!O48="","",CA!O48/10/GDP!R44)</f>
        <v>-3.550652002988429</v>
      </c>
      <c r="P48" s="26">
        <f>IF(CA!P48="","",CA!P48/10/GDP!S44)</f>
        <v>-3.3583879982829874</v>
      </c>
      <c r="Q48" s="26" t="str">
        <f>IF(CA!Q48="","",CA!Q48/10/GDP!T44)</f>
        <v/>
      </c>
    </row>
    <row r="49" spans="1:17" x14ac:dyDescent="0.25">
      <c r="A49" s="12" t="s">
        <v>202</v>
      </c>
      <c r="B49" s="26">
        <f>IF(CA!B49="","",CA!B49/10/GDP!E45)</f>
        <v>10.453667449501213</v>
      </c>
      <c r="C49" s="26">
        <f>IF(CA!C49="","",CA!C49/10/GDP!F45)</f>
        <v>1.5374440391949167</v>
      </c>
      <c r="D49" s="26">
        <f>IF(CA!D49="","",CA!D49/10/GDP!G45)</f>
        <v>-23.965163934426226</v>
      </c>
      <c r="E49" s="26">
        <f>IF(CA!E49="","",CA!E49/10/GDP!H45)</f>
        <v>7.4321716112981884</v>
      </c>
      <c r="F49" s="26">
        <f>IF(CA!F49="","",CA!F49/10/GDP!I45)</f>
        <v>-14.061413562088566</v>
      </c>
      <c r="G49" s="26">
        <f>IF(CA!G49="","",CA!G49/10/GDP!J45)</f>
        <v>6.8419369473126546</v>
      </c>
      <c r="H49" s="26">
        <f>IF(CA!H49="","",CA!H49/10/GDP!K45)</f>
        <v>13.227032087908777</v>
      </c>
      <c r="I49" s="26">
        <f>IF(CA!I49="","",CA!I49/10/GDP!L45)</f>
        <v>13.677119545152221</v>
      </c>
      <c r="J49" s="26">
        <f>IF(CA!J49="","",CA!J49/10/GDP!M45)</f>
        <v>10.782347369018707</v>
      </c>
      <c r="K49" s="26">
        <f>IF(CA!K49="","",CA!K49/10/GDP!N45)</f>
        <v>3.7887883628296457</v>
      </c>
      <c r="L49" s="26">
        <f>IF(CA!L49="","",CA!L49/10/GDP!O45)</f>
        <v>-38.926159091206905</v>
      </c>
      <c r="M49" s="26">
        <f>IF(CA!M49="","",CA!M49/10/GDP!P45)</f>
        <v>-35.373275526172698</v>
      </c>
      <c r="N49" s="26" t="str">
        <f>IF(CA!N49="","",CA!N49/10/GDP!Q45)</f>
        <v/>
      </c>
      <c r="O49" s="26" t="str">
        <f>IF(CA!O49="","",CA!O49/10/GDP!R45)</f>
        <v/>
      </c>
      <c r="P49" s="26" t="str">
        <f>IF(CA!P49="","",CA!P49/10/GDP!S45)</f>
        <v/>
      </c>
      <c r="Q49" s="26" t="str">
        <f>IF(CA!Q49="","",CA!Q49/10/GDP!T45)</f>
        <v/>
      </c>
    </row>
    <row r="50" spans="1:17" x14ac:dyDescent="0.25">
      <c r="A50" s="12" t="s">
        <v>208</v>
      </c>
      <c r="B50" s="26">
        <f>IF(CA!B50="","",CA!B50/10/GDP!E46)</f>
        <v>-4.2897254556832856</v>
      </c>
      <c r="C50" s="26">
        <f>IF(CA!C50="","",CA!C50/10/GDP!F46)</f>
        <v>-4.1322190587360357</v>
      </c>
      <c r="D50" s="26">
        <f>IF(CA!D50="","",CA!D50/10/GDP!G46)</f>
        <v>-5.5748890182541002</v>
      </c>
      <c r="E50" s="26">
        <f>IF(CA!E50="","",CA!E50/10/GDP!H46)</f>
        <v>-8.3778565609160882</v>
      </c>
      <c r="F50" s="26">
        <f>IF(CA!F50="","",CA!F50/10/GDP!I46)</f>
        <v>-1.823264677135735</v>
      </c>
      <c r="G50" s="26">
        <f>IF(CA!G50="","",CA!G50/10/GDP!J46)</f>
        <v>-3.2235878862413592</v>
      </c>
      <c r="H50" s="26">
        <f>IF(CA!H50="","",CA!H50/10/GDP!K46)</f>
        <v>-5.2968935537928639</v>
      </c>
      <c r="I50" s="26">
        <f>IF(CA!I50="","",CA!I50/10/GDP!L46)</f>
        <v>-5.1048886980254702</v>
      </c>
      <c r="J50" s="26">
        <f>IF(CA!J50="","",CA!J50/10/GDP!M46)</f>
        <v>-4.7717689510629144</v>
      </c>
      <c r="K50" s="26">
        <f>IF(CA!K50="","",CA!K50/10/GDP!N46)</f>
        <v>-4.715951217405693</v>
      </c>
      <c r="L50" s="26">
        <f>IF(CA!L50="","",CA!L50/10/GDP!O46)</f>
        <v>-3.4039597878224725</v>
      </c>
      <c r="M50" s="26">
        <f>IF(CA!M50="","",CA!M50/10/GDP!P46)</f>
        <v>-2.1365169409755724</v>
      </c>
      <c r="N50" s="26">
        <f>IF(CA!N50="","",CA!N50/10/GDP!Q46)</f>
        <v>-3.5358024487203923</v>
      </c>
      <c r="O50" s="26">
        <f>IF(CA!O50="","",CA!O50/10/GDP!R46)</f>
        <v>-3.2205075555840739</v>
      </c>
      <c r="P50" s="26">
        <f>IF(CA!P50="","",CA!P50/10/GDP!S46)</f>
        <v>-2.2625340130735312</v>
      </c>
      <c r="Q50" s="26">
        <f>IF(CA!Q50="","",CA!Q50/10/GDP!T46)</f>
        <v>-2.385028478437754</v>
      </c>
    </row>
    <row r="51" spans="1:17" x14ac:dyDescent="0.25">
      <c r="A51" s="12" t="s">
        <v>210</v>
      </c>
      <c r="B51" s="26">
        <f>IF(CA!B51="","",CA!B51/10/GDP!E47)</f>
        <v>0.16800189127633736</v>
      </c>
      <c r="C51" s="26">
        <f>IF(CA!C51="","",CA!C51/10/GDP!F47)</f>
        <v>1.9465272322828171</v>
      </c>
      <c r="D51" s="26">
        <f>IF(CA!D51="","",CA!D51/10/GDP!G47)</f>
        <v>-0.49443974915775113</v>
      </c>
      <c r="E51" s="26">
        <f>IF(CA!E51="","",CA!E51/10/GDP!H47)</f>
        <v>1.3485363654164391</v>
      </c>
      <c r="F51" s="26">
        <f>IF(CA!F51="","",CA!F51/10/GDP!I47)</f>
        <v>4.8202868593874424</v>
      </c>
      <c r="G51" s="26">
        <f>IF(CA!G51="","",CA!G51/10/GDP!J47)</f>
        <v>1.350485709735574</v>
      </c>
      <c r="H51" s="26">
        <f>IF(CA!H51="","",CA!H51/10/GDP!K47)</f>
        <v>7.5042922682878768</v>
      </c>
      <c r="I51" s="26">
        <f>IF(CA!I51="","",CA!I51/10/GDP!L47)</f>
        <v>-0.86560706484873318</v>
      </c>
      <c r="J51" s="26">
        <f>IF(CA!J51="","",CA!J51/10/GDP!M47)</f>
        <v>-1.4641065633658183</v>
      </c>
      <c r="K51" s="26">
        <f>IF(CA!K51="","",CA!K51/10/GDP!N47)</f>
        <v>1.0447900163667294</v>
      </c>
      <c r="L51" s="26">
        <f>IF(CA!L51="","",CA!L51/10/GDP!O47)</f>
        <v>-0.43953487309835981</v>
      </c>
      <c r="M51" s="26">
        <f>IF(CA!M51="","",CA!M51/10/GDP!P47)</f>
        <v>-0.86371644603925846</v>
      </c>
      <c r="N51" s="26">
        <f>IF(CA!N51="","",CA!N51/10/GDP!Q47)</f>
        <v>-2.0335963571647193</v>
      </c>
      <c r="O51" s="26">
        <f>IF(CA!O51="","",CA!O51/10/GDP!R47)</f>
        <v>-3.9380488306529702</v>
      </c>
      <c r="P51" s="26">
        <f>IF(CA!P51="","",CA!P51/10/GDP!S47)</f>
        <v>-2.3041517960149323</v>
      </c>
      <c r="Q51" s="26" t="str">
        <f>IF(CA!Q51="","",CA!Q51/10/GDP!T47)</f>
        <v/>
      </c>
    </row>
    <row r="52" spans="1:17" x14ac:dyDescent="0.25">
      <c r="A52" s="12" t="s">
        <v>213</v>
      </c>
      <c r="B52" s="26">
        <f>IF(CA!B52="","",CA!B52/10/GDP!E48)</f>
        <v>-7.4754350744454925</v>
      </c>
      <c r="C52" s="26">
        <f>IF(CA!C52="","",CA!C52/10/GDP!F48)</f>
        <v>-7.7531936409836781</v>
      </c>
      <c r="D52" s="26">
        <f>IF(CA!D52="","",CA!D52/10/GDP!G48)</f>
        <v>-7.9113458853562815</v>
      </c>
      <c r="E52" s="26">
        <f>IF(CA!E52="","",CA!E52/10/GDP!H48)</f>
        <v>-10.654368853286456</v>
      </c>
      <c r="F52" s="26">
        <f>IF(CA!F52="","",CA!F52/10/GDP!I48)</f>
        <v>-6.5273481295217648</v>
      </c>
      <c r="G52" s="26">
        <f>IF(CA!G52="","",CA!G52/10/GDP!J48)</f>
        <v>-2.4787546096550042</v>
      </c>
      <c r="H52" s="26">
        <f>IF(CA!H52="","",CA!H52/10/GDP!K48)</f>
        <v>-1.6719639581284458</v>
      </c>
      <c r="I52" s="26">
        <f>IF(CA!I52="","",CA!I52/10/GDP!L48)</f>
        <v>-0.36752330893741636</v>
      </c>
      <c r="J52" s="26">
        <f>IF(CA!J52="","",CA!J52/10/GDP!M48)</f>
        <v>0.97415931355606755</v>
      </c>
      <c r="K52" s="26">
        <f>IF(CA!K52="","",CA!K52/10/GDP!N48)</f>
        <v>0.11033490399088641</v>
      </c>
      <c r="L52" s="26">
        <f>IF(CA!L52="","",CA!L52/10/GDP!O48)</f>
        <v>3.2197890982559212</v>
      </c>
      <c r="M52" s="26">
        <f>IF(CA!M52="","",CA!M52/10/GDP!P48)</f>
        <v>2.2086281475342551</v>
      </c>
      <c r="N52" s="26">
        <f>IF(CA!N52="","",CA!N52/10/GDP!Q48)</f>
        <v>3.7899421083045652</v>
      </c>
      <c r="O52" s="26">
        <f>IF(CA!O52="","",CA!O52/10/GDP!R48)</f>
        <v>1.6745331403170538</v>
      </c>
      <c r="P52" s="26">
        <f>IF(CA!P52="","",CA!P52/10/GDP!S48)</f>
        <v>2.3956151990963335</v>
      </c>
      <c r="Q52" s="26">
        <f>IF(CA!Q52="","",CA!Q52/10/GDP!T48)</f>
        <v>-0.93542956100235952</v>
      </c>
    </row>
    <row r="53" spans="1:17" x14ac:dyDescent="0.25">
      <c r="A53" s="12" t="s">
        <v>214</v>
      </c>
      <c r="B53" s="26" t="str">
        <f>IF(CA!B53="","",CA!B53/10/GDP!E49)</f>
        <v/>
      </c>
      <c r="C53" s="26" t="str">
        <f>IF(CA!C53="","",CA!C53/10/GDP!F49)</f>
        <v/>
      </c>
      <c r="D53" s="26" t="str">
        <f>IF(CA!D53="","",CA!D53/10/GDP!G49)</f>
        <v/>
      </c>
      <c r="E53" s="26" t="str">
        <f>IF(CA!E53="","",CA!E53/10/GDP!H49)</f>
        <v/>
      </c>
      <c r="F53" s="26" t="str">
        <f>IF(CA!F53="","",CA!F53/10/GDP!I49)</f>
        <v/>
      </c>
      <c r="G53" s="26" t="str">
        <f>IF(CA!G53="","",CA!G53/10/GDP!J49)</f>
        <v/>
      </c>
      <c r="H53" s="26" t="e">
        <f>IF(CA!H53="","",CA!H53/10/GDP!K49)</f>
        <v>#DIV/0!</v>
      </c>
      <c r="I53" s="26" t="e">
        <f>IF(CA!I53="","",CA!I53/10/GDP!L49)</f>
        <v>#DIV/0!</v>
      </c>
      <c r="J53" s="26" t="e">
        <f>IF(CA!J53="","",CA!J53/10/GDP!M49)</f>
        <v>#DIV/0!</v>
      </c>
      <c r="K53" s="26" t="e">
        <f>IF(CA!K53="","",CA!K53/10/GDP!N49)</f>
        <v>#DIV/0!</v>
      </c>
      <c r="L53" s="26" t="e">
        <f>IF(CA!L53="","",CA!L53/10/GDP!O49)</f>
        <v>#DIV/0!</v>
      </c>
      <c r="M53" s="26" t="e">
        <f>IF(CA!M53="","",CA!M53/10/GDP!P49)</f>
        <v>#DIV/0!</v>
      </c>
      <c r="N53" s="26" t="e">
        <f>IF(CA!N53="","",CA!N53/10/GDP!Q49)</f>
        <v>#DIV/0!</v>
      </c>
      <c r="O53" s="26" t="e">
        <f>IF(CA!O53="","",CA!O53/10/GDP!R49)</f>
        <v>#DIV/0!</v>
      </c>
      <c r="P53" s="26" t="e">
        <f>IF(CA!P53="","",CA!P53/10/GDP!S49)</f>
        <v>#DIV/0!</v>
      </c>
      <c r="Q53" s="26" t="str">
        <f>IF(CA!Q53="","",CA!Q53/10/GDP!T49)</f>
        <v/>
      </c>
    </row>
    <row r="54" spans="1:17" x14ac:dyDescent="0.25">
      <c r="A54" s="12" t="s">
        <v>223</v>
      </c>
      <c r="B54" s="26" t="str">
        <f>IF(CA!B54="","",CA!B54/10/GDP!E50)</f>
        <v/>
      </c>
      <c r="C54" s="26" t="str">
        <f>IF(CA!C54="","",CA!C54/10/GDP!F50)</f>
        <v/>
      </c>
      <c r="D54" s="26" t="str">
        <f>IF(CA!D54="","",CA!D54/10/GDP!G50)</f>
        <v/>
      </c>
      <c r="E54" s="26" t="str">
        <f>IF(CA!E54="","",CA!E54/10/GDP!H50)</f>
        <v/>
      </c>
      <c r="F54" s="26" t="str">
        <f>IF(CA!F54="","",CA!F54/10/GDP!I50)</f>
        <v/>
      </c>
      <c r="G54" s="26" t="str">
        <f>IF(CA!G54="","",CA!G54/10/GDP!J50)</f>
        <v/>
      </c>
      <c r="H54" s="26">
        <f>IF(CA!H54="","",CA!H54/10/GDP!K50)</f>
        <v>-28.943302271420425</v>
      </c>
      <c r="I54" s="26">
        <f>IF(CA!I54="","",CA!I54/10/GDP!L50)</f>
        <v>-28.585741836085784</v>
      </c>
      <c r="J54" s="26">
        <f>IF(CA!J54="","",CA!J54/10/GDP!M50)</f>
        <v>-24.276596437678606</v>
      </c>
      <c r="K54" s="26">
        <f>IF(CA!K54="","",CA!K54/10/GDP!N50)</f>
        <v>-16.014902367489015</v>
      </c>
      <c r="L54" s="26">
        <f>IF(CA!L54="","",CA!L54/10/GDP!O50)</f>
        <v>-16.477014160508041</v>
      </c>
      <c r="M54" s="26">
        <f>IF(CA!M54="","",CA!M54/10/GDP!P50)</f>
        <v>-18.743954175450465</v>
      </c>
      <c r="N54" s="26">
        <f>IF(CA!N54="","",CA!N54/10/GDP!Q50)</f>
        <v>-21.809895241410278</v>
      </c>
      <c r="O54" s="26">
        <f>IF(CA!O54="","",CA!O54/10/GDP!R50)</f>
        <v>-25.977960565418297</v>
      </c>
      <c r="P54" s="26">
        <f>IF(CA!P54="","",CA!P54/10/GDP!S50)</f>
        <v>-17.38651591315158</v>
      </c>
      <c r="Q54" s="26" t="str">
        <f>IF(CA!Q54="","",CA!Q54/10/GDP!T50)</f>
        <v/>
      </c>
    </row>
    <row r="55" spans="1:17" x14ac:dyDescent="0.25">
      <c r="A55" s="12" t="s">
        <v>232</v>
      </c>
      <c r="B55" s="26">
        <f>IF(CA!B55="","",CA!B55/10/GDP!E51)</f>
        <v>-5.1881356746717326</v>
      </c>
      <c r="C55" s="26">
        <f>IF(CA!C55="","",CA!C55/10/GDP!F51)</f>
        <v>-6.2590467660667084</v>
      </c>
      <c r="D55" s="26">
        <f>IF(CA!D55="","",CA!D55/10/GDP!G51)</f>
        <v>-7.6007712438004997</v>
      </c>
      <c r="E55" s="26">
        <f>IF(CA!E55="","",CA!E55/10/GDP!H51)</f>
        <v>-14.387050617063139</v>
      </c>
      <c r="F55" s="26">
        <f>IF(CA!F55="","",CA!F55/10/GDP!I51)</f>
        <v>-6.6779699289297101</v>
      </c>
      <c r="G55" s="26">
        <f>IF(CA!G55="","",CA!G55/10/GDP!J51)</f>
        <v>-10.866796977788823</v>
      </c>
      <c r="H55" s="26">
        <f>IF(CA!H55="","",CA!H55/10/GDP!K51)</f>
        <v>-2.2005633508320868</v>
      </c>
      <c r="I55" s="26">
        <f>IF(CA!I55="","",CA!I55/10/GDP!L51)</f>
        <v>-3.994818558864075</v>
      </c>
      <c r="J55" s="26">
        <f>IF(CA!J55="","",CA!J55/10/GDP!M51)</f>
        <v>-1.4638940141257661</v>
      </c>
      <c r="K55" s="26">
        <f>IF(CA!K55="","",CA!K55/10/GDP!N51)</f>
        <v>-4.1358538765229254</v>
      </c>
      <c r="L55" s="26">
        <f>IF(CA!L55="","",CA!L55/10/GDP!O51)</f>
        <v>-0.42083420800778965</v>
      </c>
      <c r="M55" s="26">
        <f>IF(CA!M55="","",CA!M55/10/GDP!P51)</f>
        <v>-4.1227930596604034</v>
      </c>
      <c r="N55" s="26">
        <f>IF(CA!N55="","",CA!N55/10/GDP!Q51)</f>
        <v>-5.2420248942860663</v>
      </c>
      <c r="O55" s="26">
        <f>IF(CA!O55="","",CA!O55/10/GDP!R51)</f>
        <v>-3.7838943552923019</v>
      </c>
      <c r="P55" s="26">
        <f>IF(CA!P55="","",CA!P55/10/GDP!S51)</f>
        <v>-6.3218415605139384</v>
      </c>
      <c r="Q55" s="26">
        <f>IF(CA!Q55="","",CA!Q55/10/GDP!T51)</f>
        <v>-11.892285914295149</v>
      </c>
    </row>
    <row r="56" spans="1:17" x14ac:dyDescent="0.25">
      <c r="A56" s="12" t="s">
        <v>234</v>
      </c>
      <c r="B56" s="26">
        <f>IF(CA!B56="","",CA!B56/10/GDP!E52)</f>
        <v>-2.048740530625532</v>
      </c>
      <c r="C56" s="26">
        <f>IF(CA!C56="","",CA!C56/10/GDP!F52)</f>
        <v>-2.5572648551389925</v>
      </c>
      <c r="D56" s="26">
        <f>IF(CA!D56="","",CA!D56/10/GDP!G52)</f>
        <v>-4.7085178724856176</v>
      </c>
      <c r="E56" s="26">
        <f>IF(CA!E56="","",CA!E56/10/GDP!H52)</f>
        <v>-1.858868149434574</v>
      </c>
      <c r="F56" s="26">
        <f>IF(CA!F56="","",CA!F56/10/GDP!I52)</f>
        <v>-2.3462204938159985</v>
      </c>
      <c r="G56" s="26">
        <f>IF(CA!G56="","",CA!G56/10/GDP!J52)</f>
        <v>-3.5161450632369622</v>
      </c>
      <c r="H56" s="26">
        <f>IF(CA!H56="","",CA!H56/10/GDP!K52)</f>
        <v>-2.1867893006282655</v>
      </c>
      <c r="I56" s="26">
        <f>IF(CA!I56="","",CA!I56/10/GDP!L52)</f>
        <v>-1.5122702676859403</v>
      </c>
      <c r="J56" s="26">
        <f>IF(CA!J56="","",CA!J56/10/GDP!M52)</f>
        <v>-0.52242018232108989</v>
      </c>
      <c r="K56" s="26">
        <f>IF(CA!K56="","",CA!K56/10/GDP!N52)</f>
        <v>0.21862918199600984</v>
      </c>
      <c r="L56" s="26">
        <f>IF(CA!L56="","",CA!L56/10/GDP!O52)</f>
        <v>0.44952586022326607</v>
      </c>
      <c r="M56" s="26">
        <f>IF(CA!M56="","",CA!M56/10/GDP!P52)</f>
        <v>1.7641633698837342</v>
      </c>
      <c r="N56" s="26">
        <f>IF(CA!N56="","",CA!N56/10/GDP!Q52)</f>
        <v>1.3541965850415689</v>
      </c>
      <c r="O56" s="26">
        <f>IF(CA!O56="","",CA!O56/10/GDP!R52)</f>
        <v>0.50600203633564655</v>
      </c>
      <c r="P56" s="26">
        <f>IF(CA!P56="","",CA!P56/10/GDP!S52)</f>
        <v>0.35824675764897457</v>
      </c>
      <c r="Q56" s="26">
        <f>IF(CA!Q56="","",CA!Q56/10/GDP!T52)</f>
        <v>3.6630649770411083</v>
      </c>
    </row>
    <row r="57" spans="1:17" x14ac:dyDescent="0.25">
      <c r="A57" s="12" t="s">
        <v>252</v>
      </c>
      <c r="B57" s="26">
        <f>IF(CA!B57="","",CA!B57/10/GDP!E53)</f>
        <v>4.162107181614342</v>
      </c>
      <c r="C57" s="26">
        <f>IF(CA!C57="","",CA!C57/10/GDP!F53)</f>
        <v>3.3446889602548686</v>
      </c>
      <c r="D57" s="26">
        <f>IF(CA!D57="","",CA!D57/10/GDP!G53)</f>
        <v>1.5157029568137761</v>
      </c>
      <c r="E57" s="26">
        <f>IF(CA!E57="","",CA!E57/10/GDP!H53)</f>
        <v>2.9468944723016022</v>
      </c>
      <c r="F57" s="26">
        <f>IF(CA!F57="","",CA!F57/10/GDP!I53)</f>
        <v>3.5248896875971396</v>
      </c>
      <c r="G57" s="26">
        <f>IF(CA!G57="","",CA!G57/10/GDP!J53)</f>
        <v>6.5376826920993398</v>
      </c>
      <c r="H57" s="26">
        <f>IF(CA!H57="","",CA!H57/10/GDP!K53)</f>
        <v>6.5935335662384107</v>
      </c>
      <c r="I57" s="26">
        <f>IF(CA!I57="","",CA!I57/10/GDP!L53)</f>
        <v>6.2543338731341391</v>
      </c>
      <c r="J57" s="26">
        <f>IF(CA!J57="","",CA!J57/10/GDP!M53)</f>
        <v>7.7668476820860883</v>
      </c>
      <c r="K57" s="26">
        <f>IF(CA!K57="","",CA!K57/10/GDP!N53)</f>
        <v>8.8821148732243653</v>
      </c>
      <c r="L57" s="26">
        <f>IF(CA!L57="","",CA!L57/10/GDP!O53)</f>
        <v>8.2442939810756286</v>
      </c>
      <c r="M57" s="26">
        <f>IF(CA!M57="","",CA!M57/10/GDP!P53)</f>
        <v>7.7648488868704195</v>
      </c>
      <c r="N57" s="26">
        <f>IF(CA!N57="","",CA!N57/10/GDP!Q53)</f>
        <v>8.0495076100280567</v>
      </c>
      <c r="O57" s="26">
        <f>IF(CA!O57="","",CA!O57/10/GDP!R53)</f>
        <v>6.9574815227918689</v>
      </c>
      <c r="P57" s="26">
        <f>IF(CA!P57="","",CA!P57/10/GDP!S53)</f>
        <v>8.8365800787902113</v>
      </c>
      <c r="Q57" s="26">
        <f>IF(CA!Q57="","",CA!Q57/10/GDP!T53)</f>
        <v>7.3877398216303938</v>
      </c>
    </row>
    <row r="58" spans="1:17" x14ac:dyDescent="0.25">
      <c r="A58" s="12" t="s">
        <v>254</v>
      </c>
      <c r="B58" s="26">
        <f>IF(CA!B58="","",CA!B58/10/GDP!E54)</f>
        <v>2.0233849120236145</v>
      </c>
      <c r="C58" s="26">
        <f>IF(CA!C58="","",CA!C58/10/GDP!F54)</f>
        <v>-1.5352447210070532</v>
      </c>
      <c r="D58" s="26">
        <f>IF(CA!D58="","",CA!D58/10/GDP!G54)</f>
        <v>-14.399399228296604</v>
      </c>
      <c r="E58" s="26">
        <f>IF(CA!E58="","",CA!E58/10/GDP!H54)</f>
        <v>-16.32049430935448</v>
      </c>
      <c r="F58" s="26">
        <f>IF(CA!F58="","",CA!F58/10/GDP!I54)</f>
        <v>-4.9894882546534349</v>
      </c>
      <c r="G58" s="26">
        <f>IF(CA!G58="","",CA!G58/10/GDP!J54)</f>
        <v>3.274270428289241</v>
      </c>
      <c r="H58" s="26">
        <f>IF(CA!H58="","",CA!H58/10/GDP!K54)</f>
        <v>-9.881678100103656</v>
      </c>
      <c r="I58" s="26">
        <f>IF(CA!I58="","",CA!I58/10/GDP!L54)</f>
        <v>-7.7877832759153254</v>
      </c>
      <c r="J58" s="26">
        <f>IF(CA!J58="","",CA!J58/10/GDP!M54)</f>
        <v>-30.772768581600108</v>
      </c>
      <c r="K58" s="26">
        <f>IF(CA!K58="","",CA!K58/10/GDP!N54)</f>
        <v>23.943364304727282</v>
      </c>
      <c r="L58" s="26">
        <f>IF(CA!L58="","",CA!L58/10/GDP!O54)</f>
        <v>29.211871158740092</v>
      </c>
      <c r="M58" s="26">
        <f>IF(CA!M58="","",CA!M58/10/GDP!P54)</f>
        <v>-0.99495394422431271</v>
      </c>
      <c r="N58" s="26">
        <f>IF(CA!N58="","",CA!N58/10/GDP!Q54)</f>
        <v>-4.7873798955748441</v>
      </c>
      <c r="O58" s="26">
        <f>IF(CA!O58="","",CA!O58/10/GDP!R54)</f>
        <v>14.225997494987398</v>
      </c>
      <c r="P58" s="26">
        <f>IF(CA!P58="","",CA!P58/10/GDP!S54)</f>
        <v>13.397267291786148</v>
      </c>
      <c r="Q58" s="26" t="str">
        <f>IF(CA!Q58="","",CA!Q58/10/GDP!T54)</f>
        <v/>
      </c>
    </row>
    <row r="59" spans="1:17" x14ac:dyDescent="0.25">
      <c r="A59" s="12" t="s">
        <v>256</v>
      </c>
      <c r="B59" s="26">
        <f>IF(CA!B59="","",CA!B59/10/GDP!E55)</f>
        <v>-20.901405372405371</v>
      </c>
      <c r="C59" s="26">
        <f>IF(CA!C59="","",CA!C59/10/GDP!F55)</f>
        <v>-12.782450522317189</v>
      </c>
      <c r="D59" s="26">
        <f>IF(CA!D59="","",CA!D59/10/GDP!G55)</f>
        <v>-20.653081991730446</v>
      </c>
      <c r="E59" s="26">
        <f>IF(CA!E59="","",CA!E59/10/GDP!H55)</f>
        <v>-28.359241225942096</v>
      </c>
      <c r="F59" s="26">
        <f>IF(CA!F59="","",CA!F59/10/GDP!I55)</f>
        <v>-22.715556994622435</v>
      </c>
      <c r="G59" s="26">
        <f>IF(CA!G59="","",CA!G59/10/GDP!J55)</f>
        <v>-16.231715999400208</v>
      </c>
      <c r="H59" s="26">
        <f>IF(CA!H59="","",CA!H59/10/GDP!K55)</f>
        <v>-13.554188659717601</v>
      </c>
      <c r="I59" s="26">
        <f>IF(CA!I59="","",CA!I59/10/GDP!L55)</f>
        <v>-18.951647919524461</v>
      </c>
      <c r="J59" s="26">
        <f>IF(CA!J59="","",CA!J59/10/GDP!M55)</f>
        <v>-14.372342113029363</v>
      </c>
      <c r="K59" s="26">
        <f>IF(CA!K59="","",CA!K59/10/GDP!N55)</f>
        <v>-5.3771281358775509</v>
      </c>
      <c r="L59" s="26">
        <f>IF(CA!L59="","",CA!L59/10/GDP!O55)</f>
        <v>-4.6515435900559137</v>
      </c>
      <c r="M59" s="26">
        <f>IF(CA!M59="","",CA!M59/10/GDP!P55)</f>
        <v>-7.6857865195190573</v>
      </c>
      <c r="N59" s="26">
        <f>IF(CA!N59="","",CA!N59/10/GDP!Q55)</f>
        <v>-8.8582858909820352</v>
      </c>
      <c r="O59" s="26">
        <f>IF(CA!O59="","",CA!O59/10/GDP!R55)</f>
        <v>-45.121955723509004</v>
      </c>
      <c r="P59" s="26">
        <f>IF(CA!P59="","",CA!P59/10/GDP!S55)</f>
        <v>-38.430575027003641</v>
      </c>
      <c r="Q59" s="26">
        <f>IF(CA!Q59="","",CA!Q59/10/GDP!T55)</f>
        <v>-26.865977161476255</v>
      </c>
    </row>
    <row r="60" spans="1:17" x14ac:dyDescent="0.25">
      <c r="A60" s="12" t="s">
        <v>260</v>
      </c>
      <c r="B60" s="26">
        <f>IF(CA!B60="","",CA!B60/10/GDP!E56)</f>
        <v>-1.31553911205074</v>
      </c>
      <c r="C60" s="26">
        <f>IF(CA!C60="","",CA!C60/10/GDP!F56)</f>
        <v>-3.3880993736512455</v>
      </c>
      <c r="D60" s="26">
        <f>IF(CA!D60="","",CA!D60/10/GDP!G56)</f>
        <v>-4.915923480155219</v>
      </c>
      <c r="E60" s="26">
        <f>IF(CA!E60="","",CA!E60/10/GDP!H56)</f>
        <v>-9.3758038418454124</v>
      </c>
      <c r="F60" s="26">
        <f>IF(CA!F60="","",CA!F60/10/GDP!I56)</f>
        <v>-4.7660340652745301</v>
      </c>
      <c r="G60" s="26">
        <f>IF(CA!G60="","",CA!G60/10/GDP!J56)</f>
        <v>-7.4618423248826993</v>
      </c>
      <c r="H60" s="26">
        <f>IF(CA!H60="","",CA!H60/10/GDP!K56)</f>
        <v>-7.5036152045172866</v>
      </c>
      <c r="I60" s="26">
        <f>IF(CA!I60="","",CA!I60/10/GDP!L56)</f>
        <v>-6.5362404727805492</v>
      </c>
      <c r="J60" s="26">
        <f>IF(CA!J60="","",CA!J60/10/GDP!M56)</f>
        <v>-4.0917492590586066</v>
      </c>
      <c r="K60" s="26">
        <f>IF(CA!K60="","",CA!K60/10/GDP!N56)</f>
        <v>-3.2263915318744054</v>
      </c>
      <c r="L60" s="26">
        <f>IF(CA!L60="","",CA!L60/10/GDP!O56)</f>
        <v>-1.7968114070789007</v>
      </c>
      <c r="M60" s="26">
        <f>IF(CA!M60="","",CA!M60/10/GDP!P56)</f>
        <v>-1.0751283370943716</v>
      </c>
      <c r="N60" s="26">
        <f>IF(CA!N60="","",CA!N60/10/GDP!Q56)</f>
        <v>-0.16620464024374881</v>
      </c>
      <c r="O60" s="26">
        <f>IF(CA!O60="","",CA!O60/10/GDP!R56)</f>
        <v>-1.5432675464206471</v>
      </c>
      <c r="P60" s="26">
        <f>IF(CA!P60="","",CA!P60/10/GDP!S56)</f>
        <v>-1.334239374606883</v>
      </c>
      <c r="Q60" s="26">
        <f>IF(CA!Q60="","",CA!Q60/10/GDP!T56)</f>
        <v>-1.9572976337148011</v>
      </c>
    </row>
    <row r="61" spans="1:17" x14ac:dyDescent="0.25">
      <c r="A61" s="12" t="s">
        <v>262</v>
      </c>
      <c r="B61" s="26">
        <f>IF(CA!B61="","",CA!B61/10/GDP!E57)</f>
        <v>-17.969993508432339</v>
      </c>
      <c r="C61" s="26">
        <f>IF(CA!C61="","",CA!C61/10/GDP!F57)</f>
        <v>-24.825182841728566</v>
      </c>
      <c r="D61" s="26">
        <f>IF(CA!D61="","",CA!D61/10/GDP!G57)</f>
        <v>-28.001146652957463</v>
      </c>
      <c r="E61" s="26">
        <f>IF(CA!E61="","",CA!E61/10/GDP!H57)</f>
        <v>-30.254249103323442</v>
      </c>
      <c r="F61" s="26">
        <f>IF(CA!F61="","",CA!F61/10/GDP!I57)</f>
        <v>-19.891234515741054</v>
      </c>
      <c r="G61" s="26">
        <f>IF(CA!G61="","",CA!G61/10/GDP!J57)</f>
        <v>-19.197883336512458</v>
      </c>
      <c r="H61" s="26">
        <f>IF(CA!H61="","",CA!H61/10/GDP!K57)</f>
        <v>-17.22057798798545</v>
      </c>
      <c r="I61" s="26">
        <f>IF(CA!I61="","",CA!I61/10/GDP!L57)</f>
        <v>-17.03618992867894</v>
      </c>
      <c r="J61" s="26">
        <f>IF(CA!J61="","",CA!J61/10/GDP!M57)</f>
        <v>-15.876549891774552</v>
      </c>
      <c r="K61" s="26">
        <f>IF(CA!K61="","",CA!K61/10/GDP!N57)</f>
        <v>-6.3049697585357558</v>
      </c>
      <c r="L61" s="26">
        <f>IF(CA!L61="","",CA!L61/10/GDP!O57)</f>
        <v>-5.3976353241678572</v>
      </c>
      <c r="M61" s="26">
        <f>IF(CA!M61="","",CA!M61/10/GDP!P57)</f>
        <v>-8.23879527710546</v>
      </c>
      <c r="N61" s="26">
        <f>IF(CA!N61="","",CA!N61/10/GDP!Q57)</f>
        <v>-7.6510516071537005</v>
      </c>
      <c r="O61" s="26">
        <f>IF(CA!O61="","",CA!O61/10/GDP!R57)</f>
        <v>-12.289597675108503</v>
      </c>
      <c r="P61" s="26">
        <f>IF(CA!P61="","",CA!P61/10/GDP!S57)</f>
        <v>-8.2479255157228923</v>
      </c>
      <c r="Q61" s="26">
        <f>IF(CA!Q61="","",CA!Q61/10/GDP!T57)</f>
        <v>-14.32005301443343</v>
      </c>
    </row>
    <row r="62" spans="1:17" x14ac:dyDescent="0.25">
      <c r="A62" s="12" t="s">
        <v>266</v>
      </c>
      <c r="B62" s="26">
        <f>IF(CA!B62="","",CA!B62/10/GDP!E58)</f>
        <v>1.141796445057951</v>
      </c>
      <c r="C62" s="26">
        <f>IF(CA!C62="","",CA!C62/10/GDP!F58)</f>
        <v>3.7176336573260267</v>
      </c>
      <c r="D62" s="26">
        <f>IF(CA!D62="","",CA!D62/10/GDP!G58)</f>
        <v>3.6984175006188793</v>
      </c>
      <c r="E62" s="26">
        <f>IF(CA!E62="","",CA!E62/10/GDP!H58)</f>
        <v>2.864834399669403</v>
      </c>
      <c r="F62" s="26">
        <f>IF(CA!F62="","",CA!F62/10/GDP!I58)</f>
        <v>0.50071875490406115</v>
      </c>
      <c r="G62" s="26">
        <f>IF(CA!G62="","",CA!G62/10/GDP!J58)</f>
        <v>-2.2748720263109812</v>
      </c>
      <c r="H62" s="26">
        <f>IF(CA!H62="","",CA!H62/10/GDP!K58)</f>
        <v>-0.50473171255616156</v>
      </c>
      <c r="I62" s="26">
        <f>IF(CA!I62="","",CA!I62/10/GDP!L58)</f>
        <v>-0.16654896730940974</v>
      </c>
      <c r="J62" s="26">
        <f>IF(CA!J62="","",CA!J62/10/GDP!M58)</f>
        <v>-0.98066431339679383</v>
      </c>
      <c r="K62" s="26">
        <f>IF(CA!K62="","",CA!K62/10/GDP!N58)</f>
        <v>-0.65739546782958036</v>
      </c>
      <c r="L62" s="26">
        <f>IF(CA!L62="","",CA!L62/10/GDP!O58)</f>
        <v>-2.2369693190695141</v>
      </c>
      <c r="M62" s="26">
        <f>IF(CA!M62="","",CA!M62/10/GDP!P58)</f>
        <v>1.1107886889871719</v>
      </c>
      <c r="N62" s="26">
        <f>IF(CA!N62="","",CA!N62/10/GDP!Q58)</f>
        <v>-0.1508034744744301</v>
      </c>
      <c r="O62" s="26">
        <f>IF(CA!O62="","",CA!O62/10/GDP!R58)</f>
        <v>-1.2391283343727872</v>
      </c>
      <c r="P62" s="26">
        <f>IF(CA!P62="","",CA!P62/10/GDP!S58)</f>
        <v>-5.4616468906922531E-2</v>
      </c>
      <c r="Q62" s="26">
        <f>IF(CA!Q62="","",CA!Q62/10/GDP!T58)</f>
        <v>2.5589043815721899</v>
      </c>
    </row>
    <row r="63" spans="1:17" x14ac:dyDescent="0.25">
      <c r="A63" s="12" t="s">
        <v>268</v>
      </c>
      <c r="B63" s="26">
        <f>IF(CA!B63="","",CA!B63/10/GDP!E59)</f>
        <v>2.2340029959522778</v>
      </c>
      <c r="C63" s="26">
        <f>IF(CA!C63="","",CA!C63/10/GDP!F59)</f>
        <v>2.3342367717135217</v>
      </c>
      <c r="D63" s="26">
        <f>IF(CA!D63="","",CA!D63/10/GDP!G59)</f>
        <v>0.30031739082849951</v>
      </c>
      <c r="E63" s="26">
        <f>IF(CA!E63="","",CA!E63/10/GDP!H59)</f>
        <v>-0.82823468796290323</v>
      </c>
      <c r="F63" s="26">
        <f>IF(CA!F63="","",CA!F63/10/GDP!I59)</f>
        <v>-1.6888702878234736</v>
      </c>
      <c r="G63" s="26">
        <f>IF(CA!G63="","",CA!G63/10/GDP!J59)</f>
        <v>-1.957969603171843</v>
      </c>
      <c r="H63" s="26">
        <f>IF(CA!H63="","",CA!H63/10/GDP!K59)</f>
        <v>-2.213695776785642</v>
      </c>
      <c r="I63" s="26">
        <f>IF(CA!I63="","",CA!I63/10/GDP!L59)</f>
        <v>-2.500995447843914</v>
      </c>
      <c r="J63" s="26">
        <f>IF(CA!J63="","",CA!J63/10/GDP!M59)</f>
        <v>-1.2269493449811983</v>
      </c>
      <c r="K63" s="26">
        <f>IF(CA!K63="","",CA!K63/10/GDP!N59)</f>
        <v>-1.9486724679039296</v>
      </c>
      <c r="L63" s="26">
        <f>IF(CA!L63="","",CA!L63/10/GDP!O59)</f>
        <v>-5.1925920349318675</v>
      </c>
      <c r="M63" s="26">
        <f>IF(CA!M63="","",CA!M63/10/GDP!P59)</f>
        <v>-6.1638755549139219</v>
      </c>
      <c r="N63" s="26">
        <f>IF(CA!N63="","",CA!N63/10/GDP!Q59)</f>
        <v>-3.3567696002164653</v>
      </c>
      <c r="O63" s="26">
        <f>IF(CA!O63="","",CA!O63/10/GDP!R59)</f>
        <v>-3.0761533681247921</v>
      </c>
      <c r="P63" s="26">
        <f>IF(CA!P63="","",CA!P63/10/GDP!S59)</f>
        <v>-3.3809831012232561</v>
      </c>
      <c r="Q63" s="26">
        <f>IF(CA!Q63="","",CA!Q63/10/GDP!T59)</f>
        <v>-3.9316893604202887</v>
      </c>
    </row>
    <row r="64" spans="1:17" x14ac:dyDescent="0.25">
      <c r="A64" s="12" t="s">
        <v>270</v>
      </c>
      <c r="B64" s="26">
        <f>IF(CA!B64="","",CA!B64/10/GDP!E60)</f>
        <v>-4.2290787862294197</v>
      </c>
      <c r="C64" s="26">
        <f>IF(CA!C64="","",CA!C64/10/GDP!F60)</f>
        <v>-4.7847499999999998</v>
      </c>
      <c r="D64" s="26">
        <f>IF(CA!D64="","",CA!D64/10/GDP!G60)</f>
        <v>-7.1511873971314364</v>
      </c>
      <c r="E64" s="26">
        <f>IF(CA!E64="","",CA!E64/10/GDP!H60)</f>
        <v>-8.518207594373715</v>
      </c>
      <c r="F64" s="26">
        <f>IF(CA!F64="","",CA!F64/10/GDP!I60)</f>
        <v>-1.7736420388952283</v>
      </c>
      <c r="G64" s="26">
        <f>IF(CA!G64="","",CA!G64/10/GDP!J60)</f>
        <v>-2.8882037030944452</v>
      </c>
      <c r="H64" s="26">
        <f>IF(CA!H64="","",CA!H64/10/GDP!K60)</f>
        <v>-5.4809925465036979</v>
      </c>
      <c r="I64" s="26">
        <f>IF(CA!I64="","",CA!I64/10/GDP!L60)</f>
        <v>-5.7972556938323683</v>
      </c>
      <c r="J64" s="26">
        <f>IF(CA!J64="","",CA!J64/10/GDP!M60)</f>
        <v>-6.9047343332519855</v>
      </c>
      <c r="K64" s="26">
        <f>IF(CA!K64="","",CA!K64/10/GDP!N60)</f>
        <v>-5.37149872774663</v>
      </c>
      <c r="L64" s="26">
        <f>IF(CA!L64="","",CA!L64/10/GDP!O60)</f>
        <v>-3.2159622853537764</v>
      </c>
      <c r="M64" s="26">
        <f>IF(CA!M64="","",CA!M64/10/GDP!P60)</f>
        <v>-2.2740732875408001</v>
      </c>
      <c r="N64" s="26">
        <f>IF(CA!N64="","",CA!N64/10/GDP!Q60)</f>
        <v>-1.8599214833154518</v>
      </c>
      <c r="O64" s="26">
        <f>IF(CA!O64="","",CA!O64/10/GDP!R60)</f>
        <v>-3.2896374806136932</v>
      </c>
      <c r="P64" s="26">
        <f>IF(CA!P64="","",CA!P64/10/GDP!S60)</f>
        <v>-0.61207693842043109</v>
      </c>
      <c r="Q64" s="26">
        <f>IF(CA!Q64="","",CA!Q64/10/GDP!T60)</f>
        <v>0.49148671732997634</v>
      </c>
    </row>
    <row r="65" spans="1:17" x14ac:dyDescent="0.25">
      <c r="A65" s="12" t="s">
        <v>305</v>
      </c>
      <c r="B65" s="26">
        <f>IF(CA!B65="","",CA!B65/10/GDP!E61)</f>
        <v>-8.6284582342814442</v>
      </c>
      <c r="C65" s="26">
        <f>IF(CA!C65="","",CA!C65/10/GDP!F61)</f>
        <v>-14.962791307495783</v>
      </c>
      <c r="D65" s="26">
        <f>IF(CA!D65="","",CA!D65/10/GDP!G61)</f>
        <v>-14.787056275109249</v>
      </c>
      <c r="E65" s="26">
        <f>IF(CA!E65="","",CA!E65/10/GDP!H61)</f>
        <v>-8.8150331445948868</v>
      </c>
      <c r="F65" s="26">
        <f>IF(CA!F65="","",CA!F65/10/GDP!I61)</f>
        <v>2.6545328026548689</v>
      </c>
      <c r="G65" s="26">
        <f>IF(CA!G65="","",CA!G65/10/GDP!J61)</f>
        <v>1.7254864282993538</v>
      </c>
      <c r="H65" s="26">
        <f>IF(CA!H65="","",CA!H65/10/GDP!K61)</f>
        <v>1.2989613654607657</v>
      </c>
      <c r="I65" s="26">
        <f>IF(CA!I65="","",CA!I65/10/GDP!L61)</f>
        <v>-1.8605872359334572</v>
      </c>
      <c r="J65" s="26">
        <f>IF(CA!J65="","",CA!J65/10/GDP!M61)</f>
        <v>0.29831290312147862</v>
      </c>
      <c r="K65" s="26">
        <f>IF(CA!K65="","",CA!K65/10/GDP!N61)</f>
        <v>0.64534240022027634</v>
      </c>
      <c r="L65" s="26">
        <f>IF(CA!L65="","",CA!L65/10/GDP!O61)</f>
        <v>1.7488051770358053</v>
      </c>
      <c r="M65" s="26">
        <f>IF(CA!M65="","",CA!M65/10/GDP!P61)</f>
        <v>1.2384650643942434</v>
      </c>
      <c r="N65" s="26">
        <f>IF(CA!N65="","",CA!N65/10/GDP!Q61)</f>
        <v>2.3079564376187061</v>
      </c>
      <c r="O65" s="26">
        <f>IF(CA!O65="","",CA!O65/10/GDP!R61)</f>
        <v>0.91397724551510828</v>
      </c>
      <c r="P65" s="26">
        <f>IF(CA!P65="","",CA!P65/10/GDP!S61)</f>
        <v>1.9572521602567174</v>
      </c>
      <c r="Q65" s="26">
        <f>IF(CA!Q65="","",CA!Q65/10/GDP!T61)</f>
        <v>-1.2626507656831496</v>
      </c>
    </row>
    <row r="66" spans="1:17" x14ac:dyDescent="0.25">
      <c r="A66" s="12" t="s">
        <v>306</v>
      </c>
      <c r="B66" s="26">
        <f>IF(CA!B66="","",CA!B66/10/GDP!E62)</f>
        <v>-3.230914287643039</v>
      </c>
      <c r="C66" s="26">
        <f>IF(CA!C66="","",CA!C66/10/GDP!F62)</f>
        <v>-5.9709852686219449</v>
      </c>
      <c r="D66" s="26">
        <f>IF(CA!D66="","",CA!D66/10/GDP!G62)</f>
        <v>-1.891557157293055</v>
      </c>
      <c r="E66" s="26">
        <f>IF(CA!E66="","",CA!E66/10/GDP!H62)</f>
        <v>-7.01140239145598</v>
      </c>
      <c r="F66" s="26">
        <f>IF(CA!F66="","",CA!F66/10/GDP!I62)</f>
        <v>-11.521503168039523</v>
      </c>
      <c r="G66" s="26">
        <f>IF(CA!G66="","",CA!G66/10/GDP!J62)</f>
        <v>-8.749650623164559</v>
      </c>
      <c r="H66" s="26">
        <f>IF(CA!H66="","",CA!H66/10/GDP!K62)</f>
        <v>-5.8371322005801911</v>
      </c>
      <c r="I66" s="26">
        <f>IF(CA!I66="","",CA!I66/10/GDP!L62)</f>
        <v>4.9097352006244535</v>
      </c>
      <c r="J66" s="26">
        <f>IF(CA!J66="","",CA!J66/10/GDP!M62)</f>
        <v>10.587354804634888</v>
      </c>
      <c r="K66" s="26">
        <f>IF(CA!K66="","",CA!K66/10/GDP!N62)</f>
        <v>11.569953831963362</v>
      </c>
      <c r="L66" s="26">
        <f>IF(CA!L66="","",CA!L66/10/GDP!O62)</f>
        <v>13.132823713863504</v>
      </c>
      <c r="M66" s="26">
        <f>IF(CA!M66="","",CA!M66/10/GDP!P62)</f>
        <v>7.7961057725012326</v>
      </c>
      <c r="N66" s="26">
        <f>IF(CA!N66="","",CA!N66/10/GDP!Q62)</f>
        <v>6.1901154967774641</v>
      </c>
      <c r="O66" s="26">
        <f>IF(CA!O66="","",CA!O66/10/GDP!R62)</f>
        <v>1.3015796281903576</v>
      </c>
      <c r="P66" s="26">
        <f>IF(CA!P66="","",CA!P66/10/GDP!S62)</f>
        <v>4.3760200597791332</v>
      </c>
      <c r="Q66" s="26">
        <f>IF(CA!Q66="","",CA!Q66/10/GDP!T62)</f>
        <v>6.4546191087401903</v>
      </c>
    </row>
    <row r="67" spans="1:17" x14ac:dyDescent="0.25">
      <c r="A67" s="12" t="s">
        <v>308</v>
      </c>
      <c r="B67" s="26">
        <f>IF(CA!B67="","",CA!B67/10/GDP!E63)</f>
        <v>-12.656414770955212</v>
      </c>
      <c r="C67" s="26">
        <f>IF(CA!C67="","",CA!C67/10/GDP!F63)</f>
        <v>-11.664917420104766</v>
      </c>
      <c r="D67" s="26">
        <f>IF(CA!D67="","",CA!D67/10/GDP!G63)</f>
        <v>-4.2837439743672316</v>
      </c>
      <c r="E67" s="26">
        <f>IF(CA!E67="","",CA!E67/10/GDP!H63)</f>
        <v>-6.879012618853908</v>
      </c>
      <c r="F67" s="26">
        <f>IF(CA!F67="","",CA!F67/10/GDP!I63)</f>
        <v>-7.6403939768533098</v>
      </c>
      <c r="G67" s="26">
        <f>IF(CA!G67="","",CA!G67/10/GDP!J63)</f>
        <v>-2.3627519607718268</v>
      </c>
      <c r="H67" s="26">
        <f>IF(CA!H67="","",CA!H67/10/GDP!K63)</f>
        <v>-3.4633101346511195</v>
      </c>
      <c r="I67" s="26">
        <f>IF(CA!I67="","",CA!I67/10/GDP!L63)</f>
        <v>-7.2901734273020944</v>
      </c>
      <c r="J67" s="26">
        <f>IF(CA!J67="","",CA!J67/10/GDP!M63)</f>
        <v>-6.5173063685305506</v>
      </c>
      <c r="K67" s="26">
        <f>IF(CA!K67="","",CA!K67/10/GDP!N63)</f>
        <v>-10.65546527270401</v>
      </c>
      <c r="L67" s="26">
        <f>IF(CA!L67="","",CA!L67/10/GDP!O63)</f>
        <v>-11.995016856668823</v>
      </c>
      <c r="M67" s="26">
        <f>IF(CA!M67="","",CA!M67/10/GDP!P63)</f>
        <v>-10.961571259718657</v>
      </c>
      <c r="N67" s="26">
        <f>IF(CA!N67="","",CA!N67/10/GDP!Q63)</f>
        <v>-7.7154482725472286</v>
      </c>
      <c r="O67" s="26">
        <f>IF(CA!O67="","",CA!O67/10/GDP!R63)</f>
        <v>-5.7492409926666115</v>
      </c>
      <c r="P67" s="26" t="str">
        <f>IF(CA!P67="","",CA!P67/10/GDP!S63)</f>
        <v/>
      </c>
      <c r="Q67" s="26" t="str">
        <f>IF(CA!Q67="","",CA!Q67/10/GDP!T63)</f>
        <v/>
      </c>
    </row>
    <row r="68" spans="1:17" x14ac:dyDescent="0.25">
      <c r="A68" s="12" t="s">
        <v>311</v>
      </c>
      <c r="B68" s="26">
        <f>IF(CA!B68="","",CA!B68/10/GDP!E64)</f>
        <v>0.18247449952416731</v>
      </c>
      <c r="C68" s="26">
        <f>IF(CA!C68="","",CA!C68/10/GDP!F64)</f>
        <v>-3.1900265234945623E-3</v>
      </c>
      <c r="D68" s="26">
        <f>IF(CA!D68="","",CA!D68/10/GDP!G64)</f>
        <v>0.19322553782853275</v>
      </c>
      <c r="E68" s="26">
        <f>IF(CA!E68="","",CA!E68/10/GDP!H64)</f>
        <v>-1.8540901165631059</v>
      </c>
      <c r="F68" s="26">
        <f>IF(CA!F68="","",CA!F68/10/GDP!I64)</f>
        <v>-0.26637299083294824</v>
      </c>
      <c r="G68" s="26">
        <f>IF(CA!G68="","",CA!G68/10/GDP!J64)</f>
        <v>-0.32594784004947192</v>
      </c>
      <c r="H68" s="26">
        <f>IF(CA!H68="","",CA!H68/10/GDP!K64)</f>
        <v>-0.36387454540694542</v>
      </c>
      <c r="I68" s="26">
        <f>IF(CA!I68="","",CA!I68/10/GDP!L64)</f>
        <v>1.0139119099085245</v>
      </c>
      <c r="J68" s="26">
        <f>IF(CA!J68="","",CA!J68/10/GDP!M64)</f>
        <v>2.1172790830039081</v>
      </c>
      <c r="K68" s="26">
        <f>IF(CA!K68="","",CA!K68/10/GDP!N64)</f>
        <v>2.3251386174714348</v>
      </c>
      <c r="L68" s="26">
        <f>IF(CA!L68="","",CA!L68/10/GDP!O64)</f>
        <v>2.7613576272278371</v>
      </c>
      <c r="M68" s="26">
        <f>IF(CA!M68="","",CA!M68/10/GDP!P64)</f>
        <v>3.0607939737776952</v>
      </c>
      <c r="N68" s="26">
        <f>IF(CA!N68="","",CA!N68/10/GDP!Q64)</f>
        <v>3.2228333836814507</v>
      </c>
      <c r="O68" s="26">
        <f>IF(CA!O68="","",CA!O68/10/GDP!R64)</f>
        <v>2.9677555582353956</v>
      </c>
      <c r="P68" s="26">
        <f>IF(CA!P68="","",CA!P68/10/GDP!S64)</f>
        <v>2.34690792105902</v>
      </c>
      <c r="Q68" s="26">
        <f>IF(CA!Q68="","",CA!Q68/10/GDP!T64)</f>
        <v>2.2497769394446605</v>
      </c>
    </row>
    <row r="69" spans="1:17" x14ac:dyDescent="0.25">
      <c r="A69" s="12" t="s">
        <v>313</v>
      </c>
      <c r="B69" s="26">
        <f>IF(CA!B69="","",CA!B69/10/GDP!E65)</f>
        <v>1.8046797706905686</v>
      </c>
      <c r="C69" s="26">
        <f>IF(CA!C69="","",CA!C69/10/GDP!F65)</f>
        <v>1.0703434841869939</v>
      </c>
      <c r="D69" s="26">
        <f>IF(CA!D69="","",CA!D69/10/GDP!G65)</f>
        <v>-3.5181186228596584</v>
      </c>
      <c r="E69" s="26">
        <f>IF(CA!E69="","",CA!E69/10/GDP!H65)</f>
        <v>-1.2571488296118518</v>
      </c>
      <c r="F69" s="26">
        <f>IF(CA!F69="","",CA!F69/10/GDP!I65)</f>
        <v>-1.0860291170422831</v>
      </c>
      <c r="G69" s="26">
        <f>IF(CA!G69="","",CA!G69/10/GDP!J65)</f>
        <v>6.2176395318510611</v>
      </c>
      <c r="H69" s="26">
        <f>IF(CA!H69="","",CA!H69/10/GDP!K65)</f>
        <v>7.8008755223944339</v>
      </c>
      <c r="I69" s="26" t="str">
        <f>IF(CA!I69="","",CA!I69/10/GDP!L65)</f>
        <v/>
      </c>
      <c r="J69" s="26" t="str">
        <f>IF(CA!J69="","",CA!J69/10/GDP!M65)</f>
        <v/>
      </c>
      <c r="K69" s="26" t="str">
        <f>IF(CA!K69="","",CA!K69/10/GDP!N65)</f>
        <v/>
      </c>
      <c r="L69" s="26" t="str">
        <f>IF(CA!L69="","",CA!L69/10/GDP!O65)</f>
        <v/>
      </c>
      <c r="M69" s="26" t="str">
        <f>IF(CA!M69="","",CA!M69/10/GDP!P65)</f>
        <v/>
      </c>
      <c r="N69" s="26" t="str">
        <f>IF(CA!N69="","",CA!N69/10/GDP!Q65)</f>
        <v/>
      </c>
      <c r="O69" s="26" t="str">
        <f>IF(CA!O69="","",CA!O69/10/GDP!R65)</f>
        <v/>
      </c>
      <c r="P69" s="26" t="str">
        <f>IF(CA!P69="","",CA!P69/10/GDP!S65)</f>
        <v/>
      </c>
      <c r="Q69" s="26" t="str">
        <f>IF(CA!Q69="","",CA!Q69/10/GDP!T65)</f>
        <v/>
      </c>
    </row>
    <row r="70" spans="1:17" x14ac:dyDescent="0.25">
      <c r="A70" s="12" t="s">
        <v>323</v>
      </c>
      <c r="B70" s="26">
        <f>IF(CA!B70="","",CA!B70/10/GDP!E66)</f>
        <v>-6.3094872582130792</v>
      </c>
      <c r="C70" s="26">
        <f>IF(CA!C70="","",CA!C70/10/GDP!F66)</f>
        <v>-15.055585325725124</v>
      </c>
      <c r="D70" s="26">
        <f>IF(CA!D70="","",CA!D70/10/GDP!G66)</f>
        <v>-10.492722002301717</v>
      </c>
      <c r="E70" s="26">
        <f>IF(CA!E70="","",CA!E70/10/GDP!H66)</f>
        <v>-13.791976909772393</v>
      </c>
      <c r="F70" s="26">
        <f>IF(CA!F70="","",CA!F70/10/GDP!I66)</f>
        <v>-3.9919331997784071</v>
      </c>
      <c r="G70" s="26">
        <f>IF(CA!G70="","",CA!G70/10/GDP!J66)</f>
        <v>-4.3929075861417139</v>
      </c>
      <c r="H70" s="26">
        <f>IF(CA!H70="","",CA!H70/10/GDP!K66)</f>
        <v>-4.7645994586362761</v>
      </c>
      <c r="I70" s="26">
        <f>IF(CA!I70="","",CA!I70/10/GDP!L66)</f>
        <v>-1.3237425577870299</v>
      </c>
      <c r="J70" s="26">
        <f>IF(CA!J70="","",CA!J70/10/GDP!M66)</f>
        <v>-8.9649813811463144</v>
      </c>
      <c r="K70" s="26">
        <f>IF(CA!K70="","",CA!K70/10/GDP!N66)</f>
        <v>-5.7779370370099112</v>
      </c>
      <c r="L70" s="26">
        <f>IF(CA!L70="","",CA!L70/10/GDP!O66)</f>
        <v>-3.4986025698266845</v>
      </c>
      <c r="M70" s="26">
        <f>IF(CA!M70="","",CA!M70/10/GDP!P66)</f>
        <v>-3.673111814585178</v>
      </c>
      <c r="N70" s="26">
        <f>IF(CA!N70="","",CA!N70/10/GDP!Q66)</f>
        <v>-6.6932808797391985</v>
      </c>
      <c r="O70" s="26">
        <f>IF(CA!O70="","",CA!O70/10/GDP!R66)</f>
        <v>-8.4058187759374459</v>
      </c>
      <c r="P70" s="26">
        <f>IF(CA!P70="","",CA!P70/10/GDP!S66)</f>
        <v>-12.606737353464842</v>
      </c>
      <c r="Q70" s="26">
        <f>IF(CA!Q70="","",CA!Q70/10/GDP!T66)</f>
        <v>-13.940021654113973</v>
      </c>
    </row>
    <row r="71" spans="1:17" x14ac:dyDescent="0.25">
      <c r="A71" s="12" t="s">
        <v>325</v>
      </c>
      <c r="B71" s="26">
        <f>IF(CA!B71="","",CA!B71/10/GDP!E67)</f>
        <v>3.7965063244210948</v>
      </c>
      <c r="C71" s="26">
        <f>IF(CA!C71="","",CA!C71/10/GDP!F67)</f>
        <v>3.6835905340275046</v>
      </c>
      <c r="D71" s="26">
        <f>IF(CA!D71="","",CA!D71/10/GDP!G67)</f>
        <v>3.7355469521345488</v>
      </c>
      <c r="E71" s="26">
        <f>IF(CA!E71="","",CA!E71/10/GDP!H67)</f>
        <v>1.998718571419793</v>
      </c>
      <c r="F71" s="26">
        <f>IF(CA!F71="","",CA!F71/10/GDP!I67)</f>
        <v>1.7406320056422504</v>
      </c>
      <c r="G71" s="26">
        <f>IF(CA!G71="","",CA!G71/10/GDP!J67)</f>
        <v>1.1185545434174624</v>
      </c>
      <c r="H71" s="26">
        <f>IF(CA!H71="","",CA!H71/10/GDP!K67)</f>
        <v>-1.7410014061780148</v>
      </c>
      <c r="I71" s="26">
        <f>IF(CA!I71="","",CA!I71/10/GDP!L67)</f>
        <v>-2.2824442377085221</v>
      </c>
      <c r="J71" s="26">
        <f>IF(CA!J71="","",CA!J71/10/GDP!M67)</f>
        <v>-1.9304999752905141</v>
      </c>
      <c r="K71" s="26">
        <f>IF(CA!K71="","",CA!K71/10/GDP!N67)</f>
        <v>-1.5753718416171247</v>
      </c>
      <c r="L71" s="26">
        <f>IF(CA!L71="","",CA!L71/10/GDP!O67)</f>
        <v>-0.71738067009841977</v>
      </c>
      <c r="M71" s="26">
        <f>IF(CA!M71="","",CA!M71/10/GDP!P67)</f>
        <v>-2.0114447113934317</v>
      </c>
      <c r="N71" s="26">
        <f>IF(CA!N71="","",CA!N71/10/GDP!Q67)</f>
        <v>-0.75862396893504302</v>
      </c>
      <c r="O71" s="26">
        <f>IF(CA!O71="","",CA!O71/10/GDP!R67)</f>
        <v>-1.918678221939353</v>
      </c>
      <c r="P71" s="26">
        <f>IF(CA!P71="","",CA!P71/10/GDP!S67)</f>
        <v>-0.17207854800251443</v>
      </c>
      <c r="Q71" s="26" t="str">
        <f>IF(CA!Q71="","",CA!Q71/10/GDP!T67)</f>
        <v/>
      </c>
    </row>
    <row r="72" spans="1:17" x14ac:dyDescent="0.25">
      <c r="A72" s="12" t="s">
        <v>328</v>
      </c>
      <c r="B72" s="26">
        <f>IF(CA!B72="","",CA!B72/10/GDP!E68)</f>
        <v>-6.4913843126172622E-3</v>
      </c>
      <c r="C72" s="26">
        <f>IF(CA!C72="","",CA!C72/10/GDP!F68)</f>
        <v>2.2162900318234952E-2</v>
      </c>
      <c r="D72" s="26">
        <f>IF(CA!D72="","",CA!D72/10/GDP!G68)</f>
        <v>-0.32765160951082306</v>
      </c>
      <c r="E72" s="26">
        <f>IF(CA!E72="","",CA!E72/10/GDP!H68)</f>
        <v>-0.96120155624889125</v>
      </c>
      <c r="F72" s="26">
        <f>IF(CA!F72="","",CA!F72/10/GDP!I68)</f>
        <v>-0.81912204308360359</v>
      </c>
      <c r="G72" s="26">
        <f>IF(CA!G72="","",CA!G72/10/GDP!J68)</f>
        <v>-0.83219325694616508</v>
      </c>
      <c r="H72" s="26">
        <f>IF(CA!H72="","",CA!H72/10/GDP!K68)</f>
        <v>-1.0300945334220728</v>
      </c>
      <c r="I72" s="26">
        <f>IF(CA!I72="","",CA!I72/10/GDP!L68)</f>
        <v>-1.2242299083379504</v>
      </c>
      <c r="J72" s="26">
        <f>IF(CA!J72="","",CA!J72/10/GDP!M68)</f>
        <v>-0.867120946957182</v>
      </c>
      <c r="K72" s="26">
        <f>IF(CA!K72="","",CA!K72/10/GDP!N68)</f>
        <v>-1.3076100440602603</v>
      </c>
      <c r="L72" s="26">
        <f>IF(CA!L72="","",CA!L72/10/GDP!O68)</f>
        <v>-0.37428412736938699</v>
      </c>
      <c r="M72" s="26">
        <f>IF(CA!M72="","",CA!M72/10/GDP!P68)</f>
        <v>-0.49368110588178288</v>
      </c>
      <c r="N72" s="26">
        <f>IF(CA!N72="","",CA!N72/10/GDP!Q68)</f>
        <v>-0.69301566037082163</v>
      </c>
      <c r="O72" s="26">
        <f>IF(CA!O72="","",CA!O72/10/GDP!R68)</f>
        <v>-0.60304188209520571</v>
      </c>
      <c r="P72" s="26">
        <f>IF(CA!P72="","",CA!P72/10/GDP!S68)</f>
        <v>-0.67784394917221813</v>
      </c>
      <c r="Q72" s="26">
        <f>IF(CA!Q72="","",CA!Q72/10/GDP!T68)</f>
        <v>-1.8819944112500495</v>
      </c>
    </row>
    <row r="73" spans="1:17" x14ac:dyDescent="0.25">
      <c r="A73" s="12" t="s">
        <v>329</v>
      </c>
      <c r="B73" s="26">
        <f>IF(CA!B73="","",CA!B73/10/GDP!E69)</f>
        <v>0.15315728534306003</v>
      </c>
      <c r="C73" s="26">
        <f>IF(CA!C73="","",CA!C73/10/GDP!F69)</f>
        <v>2.7209802503566722</v>
      </c>
      <c r="D73" s="26">
        <f>IF(CA!D73="","",CA!D73/10/GDP!G69)</f>
        <v>4.0976910463374319</v>
      </c>
      <c r="E73" s="26">
        <f>IF(CA!E73="","",CA!E73/10/GDP!H69)</f>
        <v>-6.0608009577694819</v>
      </c>
      <c r="F73" s="26">
        <f>IF(CA!F73="","",CA!F73/10/GDP!I69)</f>
        <v>-2.6068325281288973</v>
      </c>
      <c r="G73" s="26">
        <f>IF(CA!G73="","",CA!G73/10/GDP!J69)</f>
        <v>-0.29469336430472559</v>
      </c>
      <c r="H73" s="26">
        <f>IF(CA!H73="","",CA!H73/10/GDP!K69)</f>
        <v>2.83033743741316</v>
      </c>
      <c r="I73" s="26">
        <f>IF(CA!I73="","",CA!I73/10/GDP!L69)</f>
        <v>1.3723286828493402</v>
      </c>
      <c r="J73" s="26">
        <f>IF(CA!J73="","",CA!J73/10/GDP!M69)</f>
        <v>3.2744759231752854</v>
      </c>
      <c r="K73" s="26">
        <f>IF(CA!K73="","",CA!K73/10/GDP!N69)</f>
        <v>4.3022198044151416</v>
      </c>
      <c r="L73" s="26">
        <f>IF(CA!L73="","",CA!L73/10/GDP!O69)</f>
        <v>5.4695280083168676</v>
      </c>
      <c r="M73" s="26">
        <f>IF(CA!M73="","",CA!M73/10/GDP!P69)</f>
        <v>7.499365440637991</v>
      </c>
      <c r="N73" s="26" t="str">
        <f>IF(CA!N73="","",CA!N73/10/GDP!Q69)</f>
        <v/>
      </c>
      <c r="O73" s="26" t="str">
        <f>IF(CA!O73="","",CA!O73/10/GDP!R69)</f>
        <v/>
      </c>
      <c r="P73" s="26" t="str">
        <f>IF(CA!P73="","",CA!P73/10/GDP!S69)</f>
        <v/>
      </c>
      <c r="Q73" s="26" t="str">
        <f>IF(CA!Q73="","",CA!Q73/10/GDP!T69)</f>
        <v/>
      </c>
    </row>
    <row r="74" spans="1:17" x14ac:dyDescent="0.25">
      <c r="A74" s="12" t="s">
        <v>335</v>
      </c>
      <c r="B74" s="26">
        <f>IF(CA!B74="","",CA!B74/10/GDP!E70)</f>
        <v>20.943926297462333</v>
      </c>
      <c r="C74" s="26" t="str">
        <f>IF(CA!C74="","",CA!C74/10/GDP!F70)</f>
        <v/>
      </c>
      <c r="D74" s="26">
        <f>IF(CA!D74="","",CA!D74/10/GDP!G70)</f>
        <v>22.061119435977115</v>
      </c>
      <c r="E74" s="26">
        <f>IF(CA!E74="","",CA!E74/10/GDP!H70)</f>
        <v>24.596088710102723</v>
      </c>
      <c r="F74" s="26">
        <f>IF(CA!F74="","",CA!F74/10/GDP!I70)</f>
        <v>6.597352969570899</v>
      </c>
      <c r="G74" s="26">
        <f>IF(CA!G74="","",CA!G74/10/GDP!J70)</f>
        <v>17.054970074898133</v>
      </c>
      <c r="H74" s="26">
        <f>IF(CA!H74="","",CA!H74/10/GDP!K70)</f>
        <v>14.304652858844669</v>
      </c>
      <c r="I74" s="26">
        <f>IF(CA!I74="","",CA!I74/10/GDP!L70)</f>
        <v>11.510589307314294</v>
      </c>
      <c r="J74" s="26">
        <f>IF(CA!J74="","",CA!J74/10/GDP!M70)</f>
        <v>8.3123009177881428</v>
      </c>
      <c r="K74" s="26">
        <f>IF(CA!K74="","",CA!K74/10/GDP!N70)</f>
        <v>6.107232032084454</v>
      </c>
      <c r="L74" s="26">
        <f>IF(CA!L74="","",CA!L74/10/GDP!O70)</f>
        <v>0.98015971529329993</v>
      </c>
      <c r="M74" s="26" t="str">
        <f>IF(CA!M74="","",CA!M74/10/GDP!P70)</f>
        <v/>
      </c>
      <c r="N74" s="26" t="str">
        <f>IF(CA!N74="","",CA!N74/10/GDP!Q70)</f>
        <v/>
      </c>
      <c r="O74" s="26" t="str">
        <f>IF(CA!O74="","",CA!O74/10/GDP!R70)</f>
        <v/>
      </c>
      <c r="P74" s="26" t="str">
        <f>IF(CA!P74="","",CA!P74/10/GDP!S70)</f>
        <v/>
      </c>
      <c r="Q74" s="26" t="str">
        <f>IF(CA!Q74="","",CA!Q74/10/GDP!T70)</f>
        <v/>
      </c>
    </row>
    <row r="75" spans="1:17" x14ac:dyDescent="0.25">
      <c r="A75" s="12" t="s">
        <v>342</v>
      </c>
      <c r="B75" s="26">
        <f>IF(CA!B75="","",CA!B75/10/GDP!E71)</f>
        <v>-4.220969246024695</v>
      </c>
      <c r="C75" s="26">
        <f>IF(CA!C75="","",CA!C75/10/GDP!F71)</f>
        <v>-6.2239104058335499</v>
      </c>
      <c r="D75" s="26">
        <f>IF(CA!D75="","",CA!D75/10/GDP!G71)</f>
        <v>-6.1933425253314054</v>
      </c>
      <c r="E75" s="26">
        <f>IF(CA!E75="","",CA!E75/10/GDP!H71)</f>
        <v>-0.40259019120331602</v>
      </c>
      <c r="F75" s="26">
        <f>IF(CA!F75="","",CA!F75/10/GDP!I71)</f>
        <v>1.9312939195917143</v>
      </c>
      <c r="G75" s="26">
        <f>IF(CA!G75="","",CA!G75/10/GDP!J71)</f>
        <v>1.1341285518178854</v>
      </c>
      <c r="H75" s="26">
        <f>IF(CA!H75="","",CA!H75/10/GDP!K71)</f>
        <v>-7.6696852396853421</v>
      </c>
      <c r="I75" s="26">
        <f>IF(CA!I75="","",CA!I75/10/GDP!L71)</f>
        <v>-6.5570934839755157</v>
      </c>
      <c r="J75" s="26">
        <f>IF(CA!J75="","",CA!J75/10/GDP!M71)</f>
        <v>-7.0573529524651288</v>
      </c>
      <c r="K75" s="26">
        <f>IF(CA!K75="","",CA!K75/10/GDP!N71)</f>
        <v>-6.8801710289939892</v>
      </c>
      <c r="L75" s="26">
        <f>IF(CA!L75="","",CA!L75/10/GDP!O71)</f>
        <v>-7.319100272994544</v>
      </c>
      <c r="M75" s="26">
        <f>IF(CA!M75="","",CA!M75/10/GDP!P71)</f>
        <v>-6.5036235547789252</v>
      </c>
      <c r="N75" s="26">
        <f>IF(CA!N75="","",CA!N75/10/GDP!Q71)</f>
        <v>-7.3983405645252409</v>
      </c>
      <c r="O75" s="26">
        <f>IF(CA!O75="","",CA!O75/10/GDP!R71)</f>
        <v>-4.7320039227481088</v>
      </c>
      <c r="P75" s="26" t="str">
        <f>IF(CA!P75="","",CA!P75/10/GDP!S71)</f>
        <v/>
      </c>
      <c r="Q75" s="26" t="str">
        <f>IF(CA!Q75="","",CA!Q75/10/GDP!T71)</f>
        <v/>
      </c>
    </row>
    <row r="76" spans="1:17" x14ac:dyDescent="0.25">
      <c r="A76" s="12" t="s">
        <v>345</v>
      </c>
      <c r="B76" s="26">
        <f>IF(CA!B76="","",CA!B76/10/GDP!E72)</f>
        <v>-10.554665941890457</v>
      </c>
      <c r="C76" s="26">
        <f>IF(CA!C76="","",CA!C76/10/GDP!F72)</f>
        <v>-14.960476847670479</v>
      </c>
      <c r="D76" s="26">
        <f>IF(CA!D76="","",CA!D76/10/GDP!G72)</f>
        <v>-19.046336751314659</v>
      </c>
      <c r="E76" s="26">
        <f>IF(CA!E76="","",CA!E76/10/GDP!H72)</f>
        <v>-21.371529148319901</v>
      </c>
      <c r="F76" s="26">
        <f>IF(CA!F76="","",CA!F76/10/GDP!I72)</f>
        <v>-10.309385094136776</v>
      </c>
      <c r="G76" s="26">
        <f>IF(CA!G76="","",CA!G76/10/GDP!J72)</f>
        <v>-9.7917489135015927</v>
      </c>
      <c r="H76" s="26">
        <f>IF(CA!H76="","",CA!H76/10/GDP!K72)</f>
        <v>-12.20017060647382</v>
      </c>
      <c r="I76" s="26">
        <f>IF(CA!I76="","",CA!I76/10/GDP!L72)</f>
        <v>-11.418165042452543</v>
      </c>
      <c r="J76" s="26">
        <f>IF(CA!J76="","",CA!J76/10/GDP!M72)</f>
        <v>-5.5584209028214078</v>
      </c>
      <c r="K76" s="26">
        <f>IF(CA!K76="","",CA!K76/10/GDP!N72)</f>
        <v>-10.121876221251499</v>
      </c>
      <c r="L76" s="26">
        <f>IF(CA!L76="","",CA!L76/10/GDP!O72)</f>
        <v>-11.817173911990905</v>
      </c>
      <c r="M76" s="26">
        <f>IF(CA!M76="","",CA!M76/10/GDP!P72)</f>
        <v>-12.455279653853767</v>
      </c>
      <c r="N76" s="26">
        <f>IF(CA!N76="","",CA!N76/10/GDP!Q72)</f>
        <v>-8.0408003005171871</v>
      </c>
      <c r="O76" s="26">
        <f>IF(CA!O76="","",CA!O76/10/GDP!R72)</f>
        <v>-6.7713249269276794</v>
      </c>
      <c r="P76" s="26">
        <f>IF(CA!P76="","",CA!P76/10/GDP!S72)</f>
        <v>-5.4954814856668817</v>
      </c>
      <c r="Q76" s="26">
        <f>IF(CA!Q76="","",CA!Q76/10/GDP!T72)</f>
        <v>-12.489718585838682</v>
      </c>
    </row>
    <row r="77" spans="1:17" x14ac:dyDescent="0.25">
      <c r="A77" s="12" t="s">
        <v>346</v>
      </c>
      <c r="B77" s="26">
        <f>IF(CA!B77="","",CA!B77/10/GDP!E73)</f>
        <v>4.672285290717288</v>
      </c>
      <c r="C77" s="26">
        <f>IF(CA!C77="","",CA!C77/10/GDP!F73)</f>
        <v>5.792807584240462</v>
      </c>
      <c r="D77" s="26">
        <f>IF(CA!D77="","",CA!D77/10/GDP!G73)</f>
        <v>6.8820365864600204</v>
      </c>
      <c r="E77" s="26">
        <f>IF(CA!E77="","",CA!E77/10/GDP!H73)</f>
        <v>5.6944879797746042</v>
      </c>
      <c r="F77" s="26">
        <f>IF(CA!F77="","",CA!F77/10/GDP!I73)</f>
        <v>5.9026075943438991</v>
      </c>
      <c r="G77" s="26">
        <f>IF(CA!G77="","",CA!G77/10/GDP!J73)</f>
        <v>5.7656241741666312</v>
      </c>
      <c r="H77" s="26">
        <f>IF(CA!H77="","",CA!H77/10/GDP!K73)</f>
        <v>6.1881229081641296</v>
      </c>
      <c r="I77" s="26">
        <f>IF(CA!I77="","",CA!I77/10/GDP!L73)</f>
        <v>7.1273381902619457</v>
      </c>
      <c r="J77" s="26">
        <f>IF(CA!J77="","",CA!J77/10/GDP!M73)</f>
        <v>6.5718665745084692</v>
      </c>
      <c r="K77" s="26">
        <f>IF(CA!K77="","",CA!K77/10/GDP!N73)</f>
        <v>7.1633324121898507</v>
      </c>
      <c r="L77" s="26">
        <f>IF(CA!L77="","",CA!L77/10/GDP!O73)</f>
        <v>8.5951980035339588</v>
      </c>
      <c r="M77" s="26">
        <f>IF(CA!M77="","",CA!M77/10/GDP!P73)</f>
        <v>8.5064441844786778</v>
      </c>
      <c r="N77" s="26">
        <f>IF(CA!N77="","",CA!N77/10/GDP!Q73)</f>
        <v>7.8378493448935274</v>
      </c>
      <c r="O77" s="26">
        <f>IF(CA!O77="","",CA!O77/10/GDP!R73)</f>
        <v>7.8851673472544661</v>
      </c>
      <c r="P77" s="26">
        <f>IF(CA!P77="","",CA!P77/10/GDP!S73)</f>
        <v>7.4996602587063794</v>
      </c>
      <c r="Q77" s="26">
        <f>IF(CA!Q77="","",CA!Q77/10/GDP!T73)</f>
        <v>6.9976573037889533</v>
      </c>
    </row>
    <row r="78" spans="1:17" x14ac:dyDescent="0.25">
      <c r="A78" s="12" t="s">
        <v>347</v>
      </c>
      <c r="B78" s="26">
        <f>IF(CA!B78="","",CA!B78/10/GDP!E74)</f>
        <v>-4.5047490757002562</v>
      </c>
      <c r="C78" s="26">
        <f>IF(CA!C78="","",CA!C78/10/GDP!F74)</f>
        <v>-3.6688359658219212</v>
      </c>
      <c r="D78" s="26">
        <f>IF(CA!D78="","",CA!D78/10/GDP!G74)</f>
        <v>-7.0083796824905145</v>
      </c>
      <c r="E78" s="26">
        <f>IF(CA!E78="","",CA!E78/10/GDP!H74)</f>
        <v>-8.6620214918818128</v>
      </c>
      <c r="F78" s="26">
        <f>IF(CA!F78="","",CA!F78/10/GDP!I74)</f>
        <v>-5.5385224623165472</v>
      </c>
      <c r="G78" s="26">
        <f>IF(CA!G78="","",CA!G78/10/GDP!J74)</f>
        <v>-6.3827800106869885</v>
      </c>
      <c r="H78" s="26">
        <f>IF(CA!H78="","",CA!H78/10/GDP!K74)</f>
        <v>-6.6013607978376356</v>
      </c>
      <c r="I78" s="26">
        <f>IF(CA!I78="","",CA!I78/10/GDP!L74)</f>
        <v>-8.6925292966543761</v>
      </c>
      <c r="J78" s="26">
        <f>IF(CA!J78="","",CA!J78/10/GDP!M74)</f>
        <v>-9.0141034935235069</v>
      </c>
      <c r="K78" s="26">
        <f>IF(CA!K78="","",CA!K78/10/GDP!N74)</f>
        <v>-6.948216836134165</v>
      </c>
      <c r="L78" s="26">
        <f>IF(CA!L78="","",CA!L78/10/GDP!O74)</f>
        <v>-5.8105573373397057</v>
      </c>
      <c r="M78" s="26">
        <f>IF(CA!M78="","",CA!M78/10/GDP!P74)</f>
        <v>-5.1502068970517652</v>
      </c>
      <c r="N78" s="26">
        <f>IF(CA!N78="","",CA!N78/10/GDP!Q74)</f>
        <v>-3.3955712299501477</v>
      </c>
      <c r="O78" s="26">
        <f>IF(CA!O78="","",CA!O78/10/GDP!R74)</f>
        <v>-3.1206603880321588</v>
      </c>
      <c r="P78" s="26">
        <f>IF(CA!P78="","",CA!P78/10/GDP!S74)</f>
        <v>-2.7821307099719284</v>
      </c>
      <c r="Q78" s="26" t="str">
        <f>IF(CA!Q78="","",CA!Q78/10/GDP!T74)</f>
        <v/>
      </c>
    </row>
    <row r="79" spans="1:17" x14ac:dyDescent="0.25">
      <c r="A79" s="12" t="s">
        <v>350</v>
      </c>
      <c r="B79" s="26">
        <f>IF(CA!B79="","",CA!B79/10/GDP!E75)</f>
        <v>-7.408406792343837</v>
      </c>
      <c r="C79" s="26">
        <f>IF(CA!C79="","",CA!C79/10/GDP!F75)</f>
        <v>-10.903575951362287</v>
      </c>
      <c r="D79" s="26">
        <f>IF(CA!D79="","",CA!D79/10/GDP!G75)</f>
        <v>-14.096205292046676</v>
      </c>
      <c r="E79" s="26">
        <f>IF(CA!E79="","",CA!E79/10/GDP!H75)</f>
        <v>-14.53726159562525</v>
      </c>
      <c r="F79" s="26">
        <f>IF(CA!F79="","",CA!F79/10/GDP!I75)</f>
        <v>-10.953814649130292</v>
      </c>
      <c r="G79" s="26">
        <f>IF(CA!G79="","",CA!G79/10/GDP!J75)</f>
        <v>-10.176821665990351</v>
      </c>
      <c r="H79" s="26">
        <f>IF(CA!H79="","",CA!H79/10/GDP!K75)</f>
        <v>-10.10769395169071</v>
      </c>
      <c r="I79" s="26">
        <f>IF(CA!I79="","",CA!I79/10/GDP!L75)</f>
        <v>-2.5484209117320535</v>
      </c>
      <c r="J79" s="26">
        <f>IF(CA!J79="","",CA!J79/10/GDP!M75)</f>
        <v>-2.0746331909219902</v>
      </c>
      <c r="K79" s="26">
        <f>IF(CA!K79="","",CA!K79/10/GDP!N75)</f>
        <v>-1.5847277566723075</v>
      </c>
      <c r="L79" s="26">
        <f>IF(CA!L79="","",CA!L79/10/GDP!O75)</f>
        <v>-0.82459563611255293</v>
      </c>
      <c r="M79" s="26">
        <f>IF(CA!M79="","",CA!M79/10/GDP!P75)</f>
        <v>-1.6913322802655839</v>
      </c>
      <c r="N79" s="26">
        <f>IF(CA!N79="","",CA!N79/10/GDP!Q75)</f>
        <v>-1.802501732993389</v>
      </c>
      <c r="O79" s="26">
        <f>IF(CA!O79="","",CA!O79/10/GDP!R75)</f>
        <v>-2.9426139585239244</v>
      </c>
      <c r="P79" s="26">
        <f>IF(CA!P79="","",CA!P79/10/GDP!S75)</f>
        <v>-1.5155226338518664</v>
      </c>
      <c r="Q79" s="26">
        <f>IF(CA!Q79="","",CA!Q79/10/GDP!T75)</f>
        <v>-6.6671717481716879</v>
      </c>
    </row>
    <row r="80" spans="1:17" x14ac:dyDescent="0.25">
      <c r="A80" s="12" t="s">
        <v>352</v>
      </c>
      <c r="B80" s="26">
        <f>IF(CA!B80="","",CA!B80/10/GDP!E76)</f>
        <v>-27.807578896882493</v>
      </c>
      <c r="C80" s="26">
        <f>IF(CA!C80="","",CA!C80/10/GDP!F76)</f>
        <v>-32.432337890107561</v>
      </c>
      <c r="D80" s="26">
        <f>IF(CA!D80="","",CA!D80/10/GDP!G76)</f>
        <v>-31.845244376128434</v>
      </c>
      <c r="E80" s="26">
        <f>IF(CA!E80="","",CA!E80/10/GDP!H76)</f>
        <v>-30.502104385256928</v>
      </c>
      <c r="F80" s="26">
        <f>IF(CA!F80="","",CA!F80/10/GDP!I76)</f>
        <v>-25.572396839121868</v>
      </c>
      <c r="G80" s="26">
        <f>IF(CA!G80="","",CA!G80/10/GDP!J76)</f>
        <v>-26.446492097804676</v>
      </c>
      <c r="H80" s="26">
        <f>IF(CA!H80="","",CA!H80/10/GDP!K76)</f>
        <v>-26.573608424856179</v>
      </c>
      <c r="I80" s="26">
        <f>IF(CA!I80="","",CA!I80/10/GDP!L76)</f>
        <v>-24.150351481481483</v>
      </c>
      <c r="J80" s="26">
        <f>IF(CA!J80="","",CA!J80/10/GDP!M76)</f>
        <v>-25.246861473573215</v>
      </c>
      <c r="K80" s="26">
        <f>IF(CA!K80="","",CA!K80/10/GDP!N76)</f>
        <v>-11.558996807185258</v>
      </c>
      <c r="L80" s="26">
        <f>IF(CA!L80="","",CA!L80/10/GDP!O76)</f>
        <v>-12.506920913645132</v>
      </c>
      <c r="M80" s="26">
        <f>IF(CA!M80="","",CA!M80/10/GDP!P76)</f>
        <v>-11.045689130647839</v>
      </c>
      <c r="N80" s="26">
        <f>IF(CA!N80="","",CA!N80/10/GDP!Q76)</f>
        <v>-14.431188252320204</v>
      </c>
      <c r="O80" s="26">
        <f>IF(CA!O80="","",CA!O80/10/GDP!R76)</f>
        <v>-15.514874542904062</v>
      </c>
      <c r="P80" s="26">
        <f>IF(CA!P80="","",CA!P80/10/GDP!S76)</f>
        <v>-16.755687182605044</v>
      </c>
      <c r="Q80" s="26">
        <f>IF(CA!Q80="","",CA!Q80/10/GDP!T76)</f>
        <v>-16.891954702377458</v>
      </c>
    </row>
    <row r="81" spans="1:17" x14ac:dyDescent="0.25">
      <c r="A81" s="12" t="s">
        <v>356</v>
      </c>
      <c r="B81" s="26">
        <f>IF(CA!B81="","",CA!B81/10/GDP!E77)</f>
        <v>-4.4039887859753719</v>
      </c>
      <c r="C81" s="26">
        <f>IF(CA!C81="","",CA!C81/10/GDP!F77)</f>
        <v>-4.8677654273668072</v>
      </c>
      <c r="D81" s="26">
        <f>IF(CA!D81="","",CA!D81/10/GDP!G77)</f>
        <v>-5.097636176772868</v>
      </c>
      <c r="E81" s="26">
        <f>IF(CA!E81="","",CA!E81/10/GDP!H77)</f>
        <v>-3.8606431091894038</v>
      </c>
      <c r="F81" s="26">
        <f>IF(CA!F81="","",CA!F81/10/GDP!I77)</f>
        <v>0.19018551952837404</v>
      </c>
      <c r="G81" s="26">
        <f>IF(CA!G81="","",CA!G81/10/GDP!J77)</f>
        <v>-1.848430998746744</v>
      </c>
      <c r="H81" s="26">
        <f>IF(CA!H81="","",CA!H81/10/GDP!K77)</f>
        <v>-3.3316495919357223</v>
      </c>
      <c r="I81" s="26">
        <f>IF(CA!I81="","",CA!I81/10/GDP!L77)</f>
        <v>-3.7018066009378341</v>
      </c>
      <c r="J81" s="26">
        <f>IF(CA!J81="","",CA!J81/10/GDP!M77)</f>
        <v>-4.2249922436732152</v>
      </c>
      <c r="K81" s="26">
        <f>IF(CA!K81="","",CA!K81/10/GDP!N77)</f>
        <v>-3.3012990922451801</v>
      </c>
      <c r="L81" s="26">
        <f>IF(CA!L81="","",CA!L81/10/GDP!O77)</f>
        <v>-1.244431457060148</v>
      </c>
      <c r="M81" s="26">
        <f>IF(CA!M81="","",CA!M81/10/GDP!P77)</f>
        <v>0.96505992367568205</v>
      </c>
      <c r="N81" s="26">
        <f>IF(CA!N81="","",CA!N81/10/GDP!Q77)</f>
        <v>1.1973234147772516</v>
      </c>
      <c r="O81" s="26">
        <f>IF(CA!O81="","",CA!O81/10/GDP!R77)</f>
        <v>0.85110348600265318</v>
      </c>
      <c r="P81" s="26">
        <f>IF(CA!P81="","",CA!P81/10/GDP!S77)</f>
        <v>2.3354482358463504</v>
      </c>
      <c r="Q81" s="26">
        <f>IF(CA!Q81="","",CA!Q81/10/GDP!T77)</f>
        <v>5.5129246428710452</v>
      </c>
    </row>
    <row r="82" spans="1:17" x14ac:dyDescent="0.25">
      <c r="A82" s="12" t="s">
        <v>358</v>
      </c>
      <c r="B82" s="26">
        <f>IF(CA!B82="","",CA!B82/10/GDP!E78)</f>
        <v>-3.5583666222814023</v>
      </c>
      <c r="C82" s="26">
        <f>IF(CA!C82="","",CA!C82/10/GDP!F78)</f>
        <v>-5.2979894686452846</v>
      </c>
      <c r="D82" s="26">
        <f>IF(CA!D82="","",CA!D82/10/GDP!G78)</f>
        <v>-7.1962957099889175</v>
      </c>
      <c r="E82" s="26">
        <f>IF(CA!E82="","",CA!E82/10/GDP!H78)</f>
        <v>-6.2906976744186043</v>
      </c>
      <c r="F82" s="26">
        <f>IF(CA!F82="","",CA!F82/10/GDP!I78)</f>
        <v>-5.9736413445875902</v>
      </c>
      <c r="G82" s="26">
        <f>IF(CA!G82="","",CA!G82/10/GDP!J78)</f>
        <v>-4.7665500145815107</v>
      </c>
      <c r="H82" s="26">
        <f>IF(CA!H82="","",CA!H82/10/GDP!K78)</f>
        <v>-19.247265495525358</v>
      </c>
      <c r="I82" s="26">
        <f>IF(CA!I82="","",CA!I82/10/GDP!L78)</f>
        <v>-14.219879518072288</v>
      </c>
      <c r="J82" s="26">
        <f>IF(CA!J82="","",CA!J82/10/GDP!M78)</f>
        <v>-14.20790542154287</v>
      </c>
      <c r="K82" s="26">
        <f>IF(CA!K82="","",CA!K82/10/GDP!N78)</f>
        <v>-11.168108348761663</v>
      </c>
      <c r="L82" s="26">
        <f>IF(CA!L82="","",CA!L82/10/GDP!O78)</f>
        <v>-11.606344040320263</v>
      </c>
      <c r="M82" s="26">
        <f>IF(CA!M82="","",CA!M82/10/GDP!P78)</f>
        <v>-31.902981728992799</v>
      </c>
      <c r="N82" s="26">
        <f>IF(CA!N82="","",CA!N82/10/GDP!Q78)</f>
        <v>5.0241849666247465</v>
      </c>
      <c r="O82" s="26">
        <f>IF(CA!O82="","",CA!O82/10/GDP!R78)</f>
        <v>-1.5636647237501042</v>
      </c>
      <c r="P82" s="26">
        <f>IF(CA!P82="","",CA!P82/10/GDP!S78)</f>
        <v>-2.2803508008987459</v>
      </c>
      <c r="Q82" s="26" t="str">
        <f>IF(CA!Q82="","",CA!Q82/10/GDP!T78)</f>
        <v/>
      </c>
    </row>
    <row r="83" spans="1:17" x14ac:dyDescent="0.25">
      <c r="A83" s="12" t="s">
        <v>361</v>
      </c>
      <c r="B83" s="26">
        <f>IF(CA!B83="","",CA!B83/10/GDP!E79)</f>
        <v>-1.6381024839676561</v>
      </c>
      <c r="C83" s="26">
        <f>IF(CA!C83="","",CA!C83/10/GDP!F79)</f>
        <v>-6.3110774890272445</v>
      </c>
      <c r="D83" s="26">
        <f>IF(CA!D83="","",CA!D83/10/GDP!G79)</f>
        <v>-4.0770252324037184</v>
      </c>
      <c r="E83" s="26">
        <f>IF(CA!E83="","",CA!E83/10/GDP!H79)</f>
        <v>-3.019970760254806</v>
      </c>
      <c r="F83" s="26">
        <f>IF(CA!F83="","",CA!F83/10/GDP!I79)</f>
        <v>-5.3555009353928229</v>
      </c>
      <c r="G83" s="26">
        <f>IF(CA!G83="","",CA!G83/10/GDP!J79)</f>
        <v>-7.5228936015253351</v>
      </c>
      <c r="H83" s="26">
        <f>IF(CA!H83="","",CA!H83/10/GDP!K79)</f>
        <v>-1.2143971063994898</v>
      </c>
      <c r="I83" s="26">
        <f>IF(CA!I83="","",CA!I83/10/GDP!L79)</f>
        <v>-7.9278058214268192</v>
      </c>
      <c r="J83" s="26">
        <f>IF(CA!J83="","",CA!J83/10/GDP!M79)</f>
        <v>-4.730524433901234</v>
      </c>
      <c r="K83" s="26">
        <f>IF(CA!K83="","",CA!K83/10/GDP!N79)</f>
        <v>0.55548296611099213</v>
      </c>
      <c r="L83" s="26">
        <f>IF(CA!L83="","",CA!L83/10/GDP!O79)</f>
        <v>1.8162927401853861</v>
      </c>
      <c r="M83" s="26">
        <f>IF(CA!M83="","",CA!M83/10/GDP!P79)</f>
        <v>0.80773253012048185</v>
      </c>
      <c r="N83" s="26">
        <f>IF(CA!N83="","",CA!N83/10/GDP!Q79)</f>
        <v>0.26406098819576035</v>
      </c>
      <c r="O83" s="26">
        <f>IF(CA!O83="","",CA!O83/10/GDP!R79)</f>
        <v>-3.5945768009340733</v>
      </c>
      <c r="P83" s="26">
        <f>IF(CA!P83="","",CA!P83/10/GDP!S79)</f>
        <v>-8.8479152219422996</v>
      </c>
      <c r="Q83" s="26" t="str">
        <f>IF(CA!Q83="","",CA!Q83/10/GDP!T79)</f>
        <v/>
      </c>
    </row>
    <row r="84" spans="1:17" x14ac:dyDescent="0.25">
      <c r="A84" s="12" t="s">
        <v>364</v>
      </c>
      <c r="B84" s="26">
        <f>IF(CA!B84="","",CA!B84/10/GDP!E80)</f>
        <v>-5.6231308411214949</v>
      </c>
      <c r="C84" s="26">
        <f>IF(CA!C84="","",CA!C84/10/GDP!F80)</f>
        <v>-9.5124275934702478</v>
      </c>
      <c r="D84" s="26">
        <f>IF(CA!D84="","",CA!D84/10/GDP!G80)</f>
        <v>-7.4461573033707857</v>
      </c>
      <c r="E84" s="26">
        <f>IF(CA!E84="","",CA!E84/10/GDP!H80)</f>
        <v>-12.900988862760336</v>
      </c>
      <c r="F84" s="26">
        <f>IF(CA!F84="","",CA!F84/10/GDP!I80)</f>
        <v>-8.8825109160855149</v>
      </c>
      <c r="G84" s="26">
        <f>IF(CA!G84="","",CA!G84/10/GDP!J80)</f>
        <v>-8.5273194224465207</v>
      </c>
      <c r="H84" s="26">
        <f>IF(CA!H84="","",CA!H84/10/GDP!K80)</f>
        <v>-11.186554119593151</v>
      </c>
      <c r="I84" s="26">
        <f>IF(CA!I84="","",CA!I84/10/GDP!L80)</f>
        <v>-9.0246157481644111</v>
      </c>
      <c r="J84" s="26">
        <f>IF(CA!J84="","",CA!J84/10/GDP!M80)</f>
        <v>-10.941213973041027</v>
      </c>
      <c r="K84" s="26">
        <f>IF(CA!K84="","",CA!K84/10/GDP!N80)</f>
        <v>-9.3309787624379847</v>
      </c>
      <c r="L84" s="26">
        <f>IF(CA!L84="","",CA!L84/10/GDP!O80)</f>
        <v>-0.90654205607476623</v>
      </c>
      <c r="M84" s="26">
        <f>IF(CA!M84="","",CA!M84/10/GDP!P80)</f>
        <v>-1.1149603361987803</v>
      </c>
      <c r="N84" s="26">
        <f>IF(CA!N84="","",CA!N84/10/GDP!Q80)</f>
        <v>-8.2273078108500535</v>
      </c>
      <c r="O84" s="26">
        <f>IF(CA!O84="","",CA!O84/10/GDP!R80)</f>
        <v>-24.574633957990393</v>
      </c>
      <c r="P84" s="26">
        <f>IF(CA!P84="","",CA!P84/10/GDP!S80)</f>
        <v>-32.784025974760432</v>
      </c>
      <c r="Q84" s="26" t="str">
        <f>IF(CA!Q84="","",CA!Q84/10/GDP!T80)</f>
        <v/>
      </c>
    </row>
    <row r="85" spans="1:17" x14ac:dyDescent="0.25">
      <c r="A85" s="12" t="s">
        <v>367</v>
      </c>
      <c r="B85" s="26">
        <f>IF(CA!B85="","",CA!B85/10/GDP!E81)</f>
        <v>9.9943278502552468E-2</v>
      </c>
      <c r="C85" s="26">
        <f>IF(CA!C85="","",CA!C85/10/GDP!F81)</f>
        <v>-1.1493511759935118</v>
      </c>
      <c r="D85" s="26">
        <f>IF(CA!D85="","",CA!D85/10/GDP!G81)</f>
        <v>-0.92070631172176887</v>
      </c>
      <c r="E85" s="26">
        <f>IF(CA!E85="","",CA!E85/10/GDP!H81)</f>
        <v>-1.971456192068235</v>
      </c>
      <c r="F85" s="26">
        <f>IF(CA!F85="","",CA!F85/10/GDP!I81)</f>
        <v>-1.0840713058187832</v>
      </c>
      <c r="G85" s="26">
        <f>IF(CA!G85="","",CA!G85/10/GDP!J81)</f>
        <v>-0.87365318886180154</v>
      </c>
      <c r="H85" s="26">
        <f>IF(CA!H85="","",CA!H85/10/GDP!K81)</f>
        <v>-2.4876928807375669</v>
      </c>
      <c r="I85" s="26">
        <f>IF(CA!I85="","",CA!I85/10/GDP!L81)</f>
        <v>-3.1450012387685673</v>
      </c>
      <c r="J85" s="26">
        <f>IF(CA!J85="","",CA!J85/10/GDP!M81)</f>
        <v>-3.8678472827493335</v>
      </c>
      <c r="K85" s="26">
        <f>IF(CA!K85="","",CA!K85/10/GDP!N81)</f>
        <v>-5.0757484440931506</v>
      </c>
      <c r="L85" s="26">
        <f>IF(CA!L85="","",CA!L85/10/GDP!O81)</f>
        <v>-1.8226708903898277</v>
      </c>
      <c r="M85" s="26">
        <f>IF(CA!M85="","",CA!M85/10/GDP!P81)</f>
        <v>-0.52766784403947953</v>
      </c>
      <c r="N85" s="26">
        <f>IF(CA!N85="","",CA!N85/10/GDP!Q81)</f>
        <v>-1.8644513180513005</v>
      </c>
      <c r="O85" s="26">
        <f>IF(CA!O85="","",CA!O85/10/GDP!R81)</f>
        <v>-2.1483944048330508</v>
      </c>
      <c r="P85" s="26">
        <f>IF(CA!P85="","",CA!P85/10/GDP!S81)</f>
        <v>0.50380081161458767</v>
      </c>
      <c r="Q85" s="26" t="str">
        <f>IF(CA!Q85="","",CA!Q85/10/GDP!T81)</f>
        <v/>
      </c>
    </row>
    <row r="86" spans="1:17" x14ac:dyDescent="0.25">
      <c r="A86" s="12" t="s">
        <v>369</v>
      </c>
      <c r="B86" s="26">
        <f>IF(CA!B86="","",CA!B86/10/GDP!E82)</f>
        <v>-3.1465571593497419</v>
      </c>
      <c r="C86" s="26">
        <f>IF(CA!C86="","",CA!C86/10/GDP!F82)</f>
        <v>-3.5293624899818621</v>
      </c>
      <c r="D86" s="26">
        <f>IF(CA!D86="","",CA!D86/10/GDP!G82)</f>
        <v>-9.092924669267175</v>
      </c>
      <c r="E86" s="26">
        <f>IF(CA!E86="","",CA!E86/10/GDP!H82)</f>
        <v>-15.444913592996874</v>
      </c>
      <c r="F86" s="26">
        <f>IF(CA!F86="","",CA!F86/10/GDP!I82)</f>
        <v>-3.8426996048517839</v>
      </c>
      <c r="G86" s="26">
        <f>IF(CA!G86="","",CA!G86/10/GDP!J82)</f>
        <v>-5.1117170652265482</v>
      </c>
      <c r="H86" s="26">
        <f>IF(CA!H86="","",CA!H86/10/GDP!K82)</f>
        <v>-7.9810811708571592</v>
      </c>
      <c r="I86" s="26">
        <f>IF(CA!I86="","",CA!I86/10/GDP!L82)</f>
        <v>-8.532120805340206</v>
      </c>
      <c r="J86" s="26">
        <f>IF(CA!J86="","",CA!J86/10/GDP!M82)</f>
        <v>-9.5286996293258426</v>
      </c>
      <c r="K86" s="26">
        <f>IF(CA!K86="","",CA!K86/10/GDP!N82)</f>
        <v>-6.9457056565368465</v>
      </c>
      <c r="L86" s="26">
        <f>IF(CA!L86="","",CA!L86/10/GDP!O82)</f>
        <v>-4.6713003480394981</v>
      </c>
      <c r="M86" s="26">
        <f>IF(CA!M86="","",CA!M86/10/GDP!P82)</f>
        <v>-3.1439358773241501</v>
      </c>
      <c r="N86" s="26">
        <f>IF(CA!N86="","",CA!N86/10/GDP!Q82)</f>
        <v>-1.2458546182614341</v>
      </c>
      <c r="O86" s="26">
        <f>IF(CA!O86="","",CA!O86/10/GDP!R82)</f>
        <v>-5.6596291104348015</v>
      </c>
      <c r="P86" s="26">
        <f>IF(CA!P86="","",CA!P86/10/GDP!S82)</f>
        <v>-1.3935968121980609</v>
      </c>
      <c r="Q86" s="26">
        <f>IF(CA!Q86="","",CA!Q86/10/GDP!T82)</f>
        <v>2.9298045671351991</v>
      </c>
    </row>
    <row r="87" spans="1:17" x14ac:dyDescent="0.25">
      <c r="A87" s="12" t="s">
        <v>371</v>
      </c>
      <c r="B87" s="26">
        <f>IF(CA!B87="","",CA!B87/10/GDP!E83)</f>
        <v>-9.897069493824505</v>
      </c>
      <c r="C87" s="26">
        <f>IF(CA!C87="","",CA!C87/10/GDP!F83)</f>
        <v>-7.2871516819740716</v>
      </c>
      <c r="D87" s="26">
        <f>IF(CA!D87="","",CA!D87/10/GDP!G83)</f>
        <v>-7.2945545406144658</v>
      </c>
      <c r="E87" s="26">
        <f>IF(CA!E87="","",CA!E87/10/GDP!H83)</f>
        <v>-7.0350907249484198</v>
      </c>
      <c r="F87" s="26">
        <f>IF(CA!F87="","",CA!F87/10/GDP!I83)</f>
        <v>-0.68219153730742776</v>
      </c>
      <c r="G87" s="26">
        <f>IF(CA!G87="","",CA!G87/10/GDP!J83)</f>
        <v>0.25898577108797821</v>
      </c>
      <c r="H87" s="26">
        <f>IF(CA!H87="","",CA!H87/10/GDP!K83)</f>
        <v>0.62539098472741206</v>
      </c>
      <c r="I87" s="26">
        <f>IF(CA!I87="","",CA!I87/10/GDP!L83)</f>
        <v>1.5486846521747446</v>
      </c>
      <c r="J87" s="26">
        <f>IF(CA!J87="","",CA!J87/10/GDP!M83)</f>
        <v>3.4457784673143794</v>
      </c>
      <c r="K87" s="26">
        <f>IF(CA!K87="","",CA!K87/10/GDP!N83)</f>
        <v>1.1399197151986764</v>
      </c>
      <c r="L87" s="26">
        <f>IF(CA!L87="","",CA!L87/10/GDP!O83)</f>
        <v>2.3390283272637133</v>
      </c>
      <c r="M87" s="26">
        <f>IF(CA!M87="","",CA!M87/10/GDP!P83)</f>
        <v>4.5573803854757475</v>
      </c>
      <c r="N87" s="26">
        <f>IF(CA!N87="","",CA!N87/10/GDP!Q83)</f>
        <v>1.9368463231675048</v>
      </c>
      <c r="O87" s="26">
        <f>IF(CA!O87="","",CA!O87/10/GDP!R83)</f>
        <v>0.39670164306687211</v>
      </c>
      <c r="P87" s="26">
        <f>IF(CA!P87="","",CA!P87/10/GDP!S83)</f>
        <v>-0.37946125223186739</v>
      </c>
      <c r="Q87" s="26">
        <f>IF(CA!Q87="","",CA!Q87/10/GDP!T83)</f>
        <v>0.10802698683691925</v>
      </c>
    </row>
    <row r="88" spans="1:17" x14ac:dyDescent="0.25">
      <c r="A88" s="12" t="s">
        <v>372</v>
      </c>
      <c r="B88" s="26">
        <f>IF(CA!B88="","",CA!B88/10/GDP!E84)</f>
        <v>-15.717334973439574</v>
      </c>
      <c r="C88" s="26">
        <f>IF(CA!C88="","",CA!C88/10/GDP!F84)</f>
        <v>-22.734194496530673</v>
      </c>
      <c r="D88" s="26">
        <f>IF(CA!D88="","",CA!D88/10/GDP!G84)</f>
        <v>-13.468131015247552</v>
      </c>
      <c r="E88" s="26">
        <f>IF(CA!E88="","",CA!E88/10/GDP!H84)</f>
        <v>-22.938742792261881</v>
      </c>
      <c r="F88" s="26">
        <f>IF(CA!F88="","",CA!F88/10/GDP!I84)</f>
        <v>-9.0104419998822713</v>
      </c>
      <c r="G88" s="26">
        <f>IF(CA!G88="","",CA!G88/10/GDP!J84)</f>
        <v>-6.1449833334795505</v>
      </c>
      <c r="H88" s="26">
        <f>IF(CA!H88="","",CA!H88/10/GDP!K84)</f>
        <v>-4.70342454943754</v>
      </c>
      <c r="I88" s="26">
        <f>IF(CA!I88="","",CA!I88/10/GDP!L84)</f>
        <v>-3.5119530466827715</v>
      </c>
      <c r="J88" s="26">
        <f>IF(CA!J88="","",CA!J88/10/GDP!M84)</f>
        <v>6.2622244815392731</v>
      </c>
      <c r="K88" s="26">
        <f>IF(CA!K88="","",CA!K88/10/GDP!N84)</f>
        <v>4.3423829490590213</v>
      </c>
      <c r="L88" s="26">
        <f>IF(CA!L88="","",CA!L88/10/GDP!O84)</f>
        <v>5.631635391025954</v>
      </c>
      <c r="M88" s="26">
        <f>IF(CA!M88="","",CA!M88/10/GDP!P84)</f>
        <v>8.2588200844753956</v>
      </c>
      <c r="N88" s="26">
        <f>IF(CA!N88="","",CA!N88/10/GDP!Q84)</f>
        <v>4.2663718925438605</v>
      </c>
      <c r="O88" s="26">
        <f>IF(CA!O88="","",CA!O88/10/GDP!R84)</f>
        <v>3.7586661673629704</v>
      </c>
      <c r="P88" s="26">
        <f>IF(CA!P88="","",CA!P88/10/GDP!S84)</f>
        <v>6.3563991130880408</v>
      </c>
      <c r="Q88" s="26">
        <f>IF(CA!Q88="","",CA!Q88/10/GDP!T84)</f>
        <v>1.0845793126628671</v>
      </c>
    </row>
    <row r="89" spans="1:17" x14ac:dyDescent="0.25">
      <c r="A89" s="12" t="s">
        <v>373</v>
      </c>
      <c r="B89" s="26">
        <f>IF(CA!B89="","",CA!B89/10/GDP!E85)</f>
        <v>-1.2327165450734334</v>
      </c>
      <c r="C89" s="26">
        <f>IF(CA!C89="","",CA!C89/10/GDP!F85)</f>
        <v>-0.97975808250004726</v>
      </c>
      <c r="D89" s="26">
        <f>IF(CA!D89="","",CA!D89/10/GDP!G85)</f>
        <v>-0.65194917926818008</v>
      </c>
      <c r="E89" s="26">
        <f>IF(CA!E89="","",CA!E89/10/GDP!H85)</f>
        <v>-2.530184395142141</v>
      </c>
      <c r="F89" s="26">
        <f>IF(CA!F89="","",CA!F89/10/GDP!I85)</f>
        <v>-1.9178977127079111</v>
      </c>
      <c r="G89" s="26">
        <f>IF(CA!G89="","",CA!G89/10/GDP!J85)</f>
        <v>-3.1909367280689089</v>
      </c>
      <c r="H89" s="26">
        <f>IF(CA!H89="","",CA!H89/10/GDP!K85)</f>
        <v>-3.4292881282203691</v>
      </c>
      <c r="I89" s="26">
        <f>IF(CA!I89="","",CA!I89/10/GDP!L85)</f>
        <v>-5.0048831195269887</v>
      </c>
      <c r="J89" s="26">
        <f>IF(CA!J89="","",CA!J89/10/GDP!M85)</f>
        <v>-2.6456692655706608</v>
      </c>
      <c r="K89" s="26">
        <f>IF(CA!K89="","",CA!K89/10/GDP!N85)</f>
        <v>-1.3395066519834133</v>
      </c>
      <c r="L89" s="26">
        <f>IF(CA!L89="","",CA!L89/10/GDP!O85)</f>
        <v>-1.0675482394202704</v>
      </c>
      <c r="M89" s="26">
        <f>IF(CA!M89="","",CA!M89/10/GDP!P85)</f>
        <v>-0.5280363584890434</v>
      </c>
      <c r="N89" s="26">
        <f>IF(CA!N89="","",CA!N89/10/GDP!Q85)</f>
        <v>-1.439490517468085</v>
      </c>
      <c r="O89" s="26">
        <f>IF(CA!O89="","",CA!O89/10/GDP!R85)</f>
        <v>-2.4286104250721965</v>
      </c>
      <c r="P89" s="26">
        <f>IF(CA!P89="","",CA!P89/10/GDP!S85)</f>
        <v>-1.0368529751028799</v>
      </c>
      <c r="Q89" s="26">
        <f>IF(CA!Q89="","",CA!Q89/10/GDP!T85)</f>
        <v>1.2185184865581133</v>
      </c>
    </row>
    <row r="90" spans="1:17" x14ac:dyDescent="0.25">
      <c r="A90" s="12" t="s">
        <v>375</v>
      </c>
      <c r="B90" s="26">
        <f>IF(CA!B90="","",CA!B90/10/GDP!E86)</f>
        <v>8.9295828362633736E-2</v>
      </c>
      <c r="C90" s="26">
        <f>IF(CA!C90="","",CA!C90/10/GDP!F86)</f>
        <v>2.7402688399622499</v>
      </c>
      <c r="D90" s="26">
        <f>IF(CA!D90="","",CA!D90/10/GDP!G86)</f>
        <v>2.23145287970498</v>
      </c>
      <c r="E90" s="26">
        <f>IF(CA!E90="","",CA!E90/10/GDP!H86)</f>
        <v>2.2555760209885728E-2</v>
      </c>
      <c r="F90" s="26">
        <f>IF(CA!F90="","",CA!F90/10/GDP!I86)</f>
        <v>1.8403068340106175</v>
      </c>
      <c r="G90" s="26">
        <f>IF(CA!G90="","",CA!G90/10/GDP!J86)</f>
        <v>0.68113328460813294</v>
      </c>
      <c r="H90" s="26">
        <f>IF(CA!H90="","",CA!H90/10/GDP!K86)</f>
        <v>0.18878410114628838</v>
      </c>
      <c r="I90" s="26">
        <f>IF(CA!I90="","",CA!I90/10/GDP!L86)</f>
        <v>-2.6569964960047967</v>
      </c>
      <c r="J90" s="26">
        <f>IF(CA!J90="","",CA!J90/10/GDP!M86)</f>
        <v>-3.17562057948851</v>
      </c>
      <c r="K90" s="26">
        <f>IF(CA!K90="","",CA!K90/10/GDP!N86)</f>
        <v>-3.0873503085943002</v>
      </c>
      <c r="L90" s="26">
        <f>IF(CA!L90="","",CA!L90/10/GDP!O86)</f>
        <v>-2.0353096424448065</v>
      </c>
      <c r="M90" s="26">
        <f>IF(CA!M90="","",CA!M90/10/GDP!P86)</f>
        <v>-1.818782724080297</v>
      </c>
      <c r="N90" s="26">
        <f>IF(CA!N90="","",CA!N90/10/GDP!Q86)</f>
        <v>-1.5948590710254509</v>
      </c>
      <c r="O90" s="26">
        <f>IF(CA!O90="","",CA!O90/10/GDP!R86)</f>
        <v>-2.9378370135923428</v>
      </c>
      <c r="P90" s="26">
        <f>IF(CA!P90="","",CA!P90/10/GDP!S86)</f>
        <v>-2.7033676936507356</v>
      </c>
      <c r="Q90" s="26">
        <f>IF(CA!Q90="","",CA!Q90/10/GDP!T86)</f>
        <v>-0.4472122013675589</v>
      </c>
    </row>
    <row r="91" spans="1:17" x14ac:dyDescent="0.25">
      <c r="A91" s="12" t="s">
        <v>394</v>
      </c>
      <c r="B91" s="26">
        <f>IF(CA!B91="","",CA!B91/10/GDP!E87)</f>
        <v>-6.6621392190152813</v>
      </c>
      <c r="C91" s="26">
        <f>IF(CA!C91="","",CA!C91/10/GDP!F87)</f>
        <v>4.1161119980351213</v>
      </c>
      <c r="D91" s="26">
        <f>IF(CA!D91="","",CA!D91/10/GDP!G87)</f>
        <v>17.470230657525921</v>
      </c>
      <c r="E91" s="26">
        <f>IF(CA!E91="","",CA!E91/10/GDP!H87)</f>
        <v>21.608871396659929</v>
      </c>
      <c r="F91" s="26">
        <f>IF(CA!F91="","",CA!F91/10/GDP!I87)</f>
        <v>-1.0106573526777718</v>
      </c>
      <c r="G91" s="26">
        <f>IF(CA!G91="","",CA!G91/10/GDP!J87)</f>
        <v>4.6841181948786073</v>
      </c>
      <c r="H91" s="26">
        <f>IF(CA!H91="","",CA!H91/10/GDP!K87)</f>
        <v>14.065141318977119</v>
      </c>
      <c r="I91" s="26">
        <f>IF(CA!I91="","",CA!I91/10/GDP!L87)</f>
        <v>13.548928597637042</v>
      </c>
      <c r="J91" s="26">
        <f>IF(CA!J91="","",CA!J91/10/GDP!M87)</f>
        <v>6.8584372522779766</v>
      </c>
      <c r="K91" s="26">
        <f>IF(CA!K91="","",CA!K91/10/GDP!N87)</f>
        <v>6.7570562239240441</v>
      </c>
      <c r="L91" s="26">
        <f>IF(CA!L91="","",CA!L91/10/GDP!O87)</f>
        <v>-1.5547779265962514</v>
      </c>
      <c r="M91" s="26">
        <f>IF(CA!M91="","",CA!M91/10/GDP!P87)</f>
        <v>1.2866631686899292</v>
      </c>
      <c r="N91" s="26">
        <f>IF(CA!N91="","",CA!N91/10/GDP!Q87)</f>
        <v>7.7426555684376348</v>
      </c>
      <c r="O91" s="26">
        <f>IF(CA!O91="","",CA!O91/10/GDP!R87)</f>
        <v>15.842421616439113</v>
      </c>
      <c r="P91" s="26">
        <f>IF(CA!P91="","",CA!P91/10/GDP!S87)</f>
        <v>7.0864166449373833</v>
      </c>
      <c r="Q91" s="26">
        <f>IF(CA!Q91="","",CA!Q91/10/GDP!T87)</f>
        <v>-3.6003578919236108</v>
      </c>
    </row>
    <row r="92" spans="1:17" x14ac:dyDescent="0.25">
      <c r="A92" s="12" t="s">
        <v>397</v>
      </c>
      <c r="B92" s="26">
        <f>IF(CA!B92="","",CA!B92/10/GDP!E88)</f>
        <v>-3.3710200399100065</v>
      </c>
      <c r="C92" s="26">
        <f>IF(CA!C92="","",CA!C92/10/GDP!F88)</f>
        <v>-3.385097339064203</v>
      </c>
      <c r="D92" s="26">
        <f>IF(CA!D92="","",CA!D92/10/GDP!G88)</f>
        <v>-5.1234759228146585</v>
      </c>
      <c r="E92" s="26">
        <f>IF(CA!E92="","",CA!E92/10/GDP!H88)</f>
        <v>-5.5466890058979184</v>
      </c>
      <c r="F92" s="26">
        <f>IF(CA!F92="","",CA!F92/10/GDP!I88)</f>
        <v>-2.1139716978147405</v>
      </c>
      <c r="G92" s="26">
        <f>IF(CA!G92="","",CA!G92/10/GDP!J88)</f>
        <v>1.0415005746887043</v>
      </c>
      <c r="H92" s="26">
        <f>IF(CA!H92="","",CA!H92/10/GDP!K88)</f>
        <v>1.1891378934524359</v>
      </c>
      <c r="I92" s="26">
        <f>IF(CA!I92="","",CA!I92/10/GDP!L88)</f>
        <v>-3.4232181888880966</v>
      </c>
      <c r="J92" s="26">
        <f>IF(CA!J92="","",CA!J92/10/GDP!M88)</f>
        <v>1.5577447387109022</v>
      </c>
      <c r="K92" s="26">
        <f>IF(CA!K92="","",CA!K92/10/GDP!N88)</f>
        <v>1.0761368771944733</v>
      </c>
      <c r="L92" s="26">
        <f>IF(CA!L92="","",CA!L92/10/GDP!O88)</f>
        <v>4.4215110598290712</v>
      </c>
      <c r="M92" s="26">
        <f>IF(CA!M92="","",CA!M92/10/GDP!P88)</f>
        <v>-4.1855581306921499</v>
      </c>
      <c r="N92" s="26">
        <f>IF(CA!N92="","",CA!N92/10/GDP!Q88)</f>
        <v>1.0065548199449714</v>
      </c>
      <c r="O92" s="26">
        <f>IF(CA!O92="","",CA!O92/10/GDP!R88)</f>
        <v>6.2504184301826786</v>
      </c>
      <c r="P92" s="26">
        <f>IF(CA!P92="","",CA!P92/10/GDP!S88)</f>
        <v>-11.279173905159185</v>
      </c>
      <c r="Q92" s="26" t="str">
        <f>IF(CA!Q92="","",CA!Q92/10/GDP!T88)</f>
        <v/>
      </c>
    </row>
    <row r="93" spans="1:17" x14ac:dyDescent="0.25">
      <c r="A93" s="12" t="s">
        <v>400</v>
      </c>
      <c r="B93" s="26">
        <f>IF(CA!B93="","",CA!B93/10/GDP!E89)</f>
        <v>3.1824394894189725</v>
      </c>
      <c r="C93" s="26">
        <f>IF(CA!C93="","",CA!C93/10/GDP!F89)</f>
        <v>4.4863353594063131</v>
      </c>
      <c r="D93" s="26">
        <f>IF(CA!D93="","",CA!D93/10/GDP!G89)</f>
        <v>3.0430727820002343</v>
      </c>
      <c r="E93" s="26">
        <f>IF(CA!E93="","",CA!E93/10/GDP!H89)</f>
        <v>1.1801440338729223</v>
      </c>
      <c r="F93" s="26">
        <f>IF(CA!F93="","",CA!F93/10/GDP!I89)</f>
        <v>3.5517932702965749</v>
      </c>
      <c r="G93" s="26">
        <f>IF(CA!G93="","",CA!G93/10/GDP!J89)</f>
        <v>3.484615384615386</v>
      </c>
      <c r="H93" s="26">
        <f>IF(CA!H93="","",CA!H93/10/GDP!K89)</f>
        <v>1.6737799505007438</v>
      </c>
      <c r="I93" s="26">
        <f>IF(CA!I93="","",CA!I93/10/GDP!L89)</f>
        <v>0.47870499624765817</v>
      </c>
      <c r="J93" s="26">
        <f>IF(CA!J93="","",CA!J93/10/GDP!M89)</f>
        <v>2.8940903950555699</v>
      </c>
      <c r="K93" s="26">
        <f>IF(CA!K93="","",CA!K93/10/GDP!N89)</f>
        <v>4.2221204458664463</v>
      </c>
      <c r="L93" s="26">
        <f>IF(CA!L93="","",CA!L93/10/GDP!O89)</f>
        <v>5.3993862516368294</v>
      </c>
      <c r="M93" s="26">
        <f>IF(CA!M93="","",CA!M93/10/GDP!P89)</f>
        <v>3.653571529453858</v>
      </c>
      <c r="N93" s="26">
        <f>IF(CA!N93="","",CA!N93/10/GDP!Q89)</f>
        <v>2.8679097621559086</v>
      </c>
      <c r="O93" s="26">
        <f>IF(CA!O93="","",CA!O93/10/GDP!R89)</f>
        <v>2.6121050813051991</v>
      </c>
      <c r="P93" s="26">
        <f>IF(CA!P93="","",CA!P93/10/GDP!S89)</f>
        <v>3.3282740236968267</v>
      </c>
      <c r="Q93" s="26">
        <f>IF(CA!Q93="","",CA!Q93/10/GDP!T89)</f>
        <v>4.9137564915470184</v>
      </c>
    </row>
    <row r="94" spans="1:17" x14ac:dyDescent="0.25">
      <c r="A94" s="12" t="s">
        <v>402</v>
      </c>
      <c r="B94" s="26">
        <f>IF(CA!B94="","",CA!B94/10/GDP!E90)</f>
        <v>-0.89901224128745416</v>
      </c>
      <c r="C94" s="26">
        <f>IF(CA!C94="","",CA!C94/10/GDP!F90)</f>
        <v>-1.4526422883241759</v>
      </c>
      <c r="D94" s="26">
        <f>IF(CA!D94="","",CA!D94/10/GDP!G90)</f>
        <v>-1.3612697354952337</v>
      </c>
      <c r="E94" s="26">
        <f>IF(CA!E94="","",CA!E94/10/GDP!H90)</f>
        <v>-2.7570639872588267</v>
      </c>
      <c r="F94" s="26">
        <f>IF(CA!F94="","",CA!F94/10/GDP!I90)</f>
        <v>-1.8389094464090443</v>
      </c>
      <c r="G94" s="26">
        <f>IF(CA!G94="","",CA!G94/10/GDP!J90)</f>
        <v>-3.3126403433328955</v>
      </c>
      <c r="H94" s="26">
        <f>IF(CA!H94="","",CA!H94/10/GDP!K90)</f>
        <v>-2.8243880596815005</v>
      </c>
      <c r="I94" s="26">
        <f>IF(CA!I94="","",CA!I94/10/GDP!L90)</f>
        <v>-0.24562379195047829</v>
      </c>
      <c r="J94" s="26">
        <f>IF(CA!J94="","",CA!J94/10/GDP!M90)</f>
        <v>1.1190017978920734</v>
      </c>
      <c r="K94" s="26">
        <f>IF(CA!K94="","",CA!K94/10/GDP!N90)</f>
        <v>1.854226623767804</v>
      </c>
      <c r="L94" s="26">
        <f>IF(CA!L94="","",CA!L94/10/GDP!O90)</f>
        <v>1.3816887296337308</v>
      </c>
      <c r="M94" s="26">
        <f>IF(CA!M94="","",CA!M94/10/GDP!P90)</f>
        <v>2.5801817259103723</v>
      </c>
      <c r="N94" s="26">
        <f>IF(CA!N94="","",CA!N94/10/GDP!Q90)</f>
        <v>2.6238318420806319</v>
      </c>
      <c r="O94" s="26">
        <f>IF(CA!O94="","",CA!O94/10/GDP!R90)</f>
        <v>2.4879700824220925</v>
      </c>
      <c r="P94" s="26">
        <f>IF(CA!P94="","",CA!P94/10/GDP!S90)</f>
        <v>3.1924102041870417</v>
      </c>
      <c r="Q94" s="26">
        <f>IF(CA!Q94="","",CA!Q94/10/GDP!T90)</f>
        <v>3.6995862458356004</v>
      </c>
    </row>
    <row r="95" spans="1:17" x14ac:dyDescent="0.25">
      <c r="A95" s="12" t="s">
        <v>403</v>
      </c>
      <c r="B95" s="26">
        <f>IF(CA!B95="","",CA!B95/10/GDP!E91)</f>
        <v>-9.537271114471201</v>
      </c>
      <c r="C95" s="26">
        <f>IF(CA!C95="","",CA!C95/10/GDP!F91)</f>
        <v>-9.9017101659857687</v>
      </c>
      <c r="D95" s="26">
        <f>IF(CA!D95="","",CA!D95/10/GDP!G91)</f>
        <v>-15.822839524479932</v>
      </c>
      <c r="E95" s="26">
        <f>IF(CA!E95="","",CA!E95/10/GDP!H91)</f>
        <v>-20.324996145775227</v>
      </c>
      <c r="F95" s="26">
        <f>IF(CA!F95="","",CA!F95/10/GDP!I91)</f>
        <v>-9.3128132742733971</v>
      </c>
      <c r="G95" s="26">
        <f>IF(CA!G95="","",CA!G95/10/GDP!J91)</f>
        <v>-7.0795523173096333</v>
      </c>
      <c r="H95" s="26">
        <f>IF(CA!H95="","",CA!H95/10/GDP!K91)</f>
        <v>-14.314854645112051</v>
      </c>
      <c r="I95" s="26">
        <f>IF(CA!I95="","",CA!I95/10/GDP!L91)</f>
        <v>-9.7540712704948369</v>
      </c>
      <c r="J95" s="26">
        <f>IF(CA!J95="","",CA!J95/10/GDP!M91)</f>
        <v>-9.5465083107737563</v>
      </c>
      <c r="K95" s="26">
        <f>IF(CA!K95="","",CA!K95/10/GDP!N91)</f>
        <v>-8.0371735247370228</v>
      </c>
      <c r="L95" s="26">
        <f>IF(CA!L95="","",CA!L95/10/GDP!O91)</f>
        <v>-3.038723654044774</v>
      </c>
      <c r="M95" s="26">
        <f>IF(CA!M95="","",CA!M95/10/GDP!P91)</f>
        <v>-0.3080736432821794</v>
      </c>
      <c r="N95" s="26">
        <f>IF(CA!N95="","",CA!N95/10/GDP!Q91)</f>
        <v>-2.6865996181296325</v>
      </c>
      <c r="O95" s="26">
        <f>IF(CA!O95="","",CA!O95/10/GDP!R91)</f>
        <v>-1.5587948145488173</v>
      </c>
      <c r="P95" s="26">
        <f>IF(CA!P95="","",CA!P95/10/GDP!S91)</f>
        <v>-2.0150435451613697</v>
      </c>
      <c r="Q95" s="26" t="str">
        <f>IF(CA!Q95="","",CA!Q95/10/GDP!T91)</f>
        <v/>
      </c>
    </row>
    <row r="96" spans="1:17" x14ac:dyDescent="0.25">
      <c r="A96" s="12" t="s">
        <v>406</v>
      </c>
      <c r="B96" s="26">
        <f>IF(CA!B96="","",CA!B96/10/GDP!E92)</f>
        <v>3.5211384958190375</v>
      </c>
      <c r="C96" s="26">
        <f>IF(CA!C96="","",CA!C96/10/GDP!F92)</f>
        <v>3.7958643044703728</v>
      </c>
      <c r="D96" s="26">
        <f>IF(CA!D96="","",CA!D96/10/GDP!G92)</f>
        <v>4.6233014116993418</v>
      </c>
      <c r="E96" s="26">
        <f>IF(CA!E96="","",CA!E96/10/GDP!H92)</f>
        <v>2.7829418656752831</v>
      </c>
      <c r="F96" s="26">
        <f>IF(CA!F96="","",CA!F96/10/GDP!I92)</f>
        <v>2.7540974584002913</v>
      </c>
      <c r="G96" s="26">
        <f>IF(CA!G96="","",CA!G96/10/GDP!J92)</f>
        <v>3.8354801407875532</v>
      </c>
      <c r="H96" s="26">
        <f>IF(CA!H96="","",CA!H96/10/GDP!K92)</f>
        <v>2.0791523452609524</v>
      </c>
      <c r="I96" s="26">
        <f>IF(CA!I96="","",CA!I96/10/GDP!L92)</f>
        <v>0.95844306922931011</v>
      </c>
      <c r="J96" s="26">
        <f>IF(CA!J96="","",CA!J96/10/GDP!M92)</f>
        <v>0.88978510531973387</v>
      </c>
      <c r="K96" s="26">
        <f>IF(CA!K96="","",CA!K96/10/GDP!N92)</f>
        <v>0.74232120155134396</v>
      </c>
      <c r="L96" s="26">
        <f>IF(CA!L96="","",CA!L96/10/GDP!O92)</f>
        <v>3.0702801094058785</v>
      </c>
      <c r="M96" s="26">
        <f>IF(CA!M96="","",CA!M96/10/GDP!P92)</f>
        <v>3.9380894168328395</v>
      </c>
      <c r="N96" s="26">
        <f>IF(CA!N96="","",CA!N96/10/GDP!Q92)</f>
        <v>4.120367464415696</v>
      </c>
      <c r="O96" s="26">
        <f>IF(CA!O96="","",CA!O96/10/GDP!R92)</f>
        <v>3.5194045388408943</v>
      </c>
      <c r="P96" s="26">
        <f>IF(CA!P96="","",CA!P96/10/GDP!S92)</f>
        <v>3.4340412990431015</v>
      </c>
      <c r="Q96" s="26">
        <f>IF(CA!Q96="","",CA!Q96/10/GDP!T92)</f>
        <v>3.2582041016979399</v>
      </c>
    </row>
    <row r="97" spans="1:17" x14ac:dyDescent="0.25">
      <c r="A97" s="12" t="s">
        <v>407</v>
      </c>
      <c r="B97" s="26">
        <f>IF(CA!B97="","",CA!B97/10/GDP!E93)</f>
        <v>-17.49526301690765</v>
      </c>
      <c r="C97" s="26">
        <f>IF(CA!C97="","",CA!C97/10/GDP!F93)</f>
        <v>-11.115726521627508</v>
      </c>
      <c r="D97" s="26">
        <f>IF(CA!D97="","",CA!D97/10/GDP!G93)</f>
        <v>-16.291825218907469</v>
      </c>
      <c r="E97" s="26">
        <f>IF(CA!E97="","",CA!E97/10/GDP!H93)</f>
        <v>-9.0694667194419072</v>
      </c>
      <c r="F97" s="26">
        <f>IF(CA!F97="","",CA!F97/10/GDP!I93)</f>
        <v>-5.0664096615206775</v>
      </c>
      <c r="G97" s="26">
        <f>IF(CA!G97="","",CA!G97/10/GDP!J93)</f>
        <v>-6.9355789784034787</v>
      </c>
      <c r="H97" s="26">
        <f>IF(CA!H97="","",CA!H97/10/GDP!K93)</f>
        <v>-10.012251741719794</v>
      </c>
      <c r="I97" s="26">
        <f>IF(CA!I97="","",CA!I97/10/GDP!L93)</f>
        <v>-14.871799374802425</v>
      </c>
      <c r="J97" s="26">
        <f>IF(CA!J97="","",CA!J97/10/GDP!M93)</f>
        <v>-10.15527131084291</v>
      </c>
      <c r="K97" s="26">
        <f>IF(CA!K97="","",CA!K97/10/GDP!N93)</f>
        <v>-7.0678270162983443</v>
      </c>
      <c r="L97" s="26">
        <f>IF(CA!L97="","",CA!L97/10/GDP!O93)</f>
        <v>-8.9793197360239336</v>
      </c>
      <c r="M97" s="26">
        <f>IF(CA!M97="","",CA!M97/10/GDP!P93)</f>
        <v>-9.6418708501226398</v>
      </c>
      <c r="N97" s="26">
        <f>IF(CA!N97="","",CA!N97/10/GDP!Q93)</f>
        <v>-10.593524733905157</v>
      </c>
      <c r="O97" s="26">
        <f>IF(CA!O97="","",CA!O97/10/GDP!R93)</f>
        <v>-6.891262678529718</v>
      </c>
      <c r="P97" s="26">
        <f>IF(CA!P97="","",CA!P97/10/GDP!S93)</f>
        <v>-2.2516375459596905</v>
      </c>
      <c r="Q97" s="26" t="str">
        <f>IF(CA!Q97="","",CA!Q97/10/GDP!T93)</f>
        <v/>
      </c>
    </row>
    <row r="98" spans="1:17" x14ac:dyDescent="0.25">
      <c r="A98" s="12" t="s">
        <v>410</v>
      </c>
      <c r="B98" s="26">
        <f>IF(CA!B98="","",CA!B98/10/GDP!E94)</f>
        <v>-1.8135895989735946</v>
      </c>
      <c r="C98" s="26">
        <f>IF(CA!C98="","",CA!C98/10/GDP!F94)</f>
        <v>-2.4689465125396577</v>
      </c>
      <c r="D98" s="26">
        <f>IF(CA!D98="","",CA!D98/10/GDP!G94)</f>
        <v>-7.9850113215077716</v>
      </c>
      <c r="E98" s="26">
        <f>IF(CA!E98="","",CA!E98/10/GDP!H94)</f>
        <v>4.6837642117230702</v>
      </c>
      <c r="F98" s="26">
        <f>IF(CA!F98="","",CA!F98/10/GDP!I94)</f>
        <v>-3.5736802056326566</v>
      </c>
      <c r="G98" s="26">
        <f>IF(CA!G98="","",CA!G98/10/GDP!J94)</f>
        <v>0.93599637117785317</v>
      </c>
      <c r="H98" s="26">
        <f>IF(CA!H98="","",CA!H98/10/GDP!K94)</f>
        <v>5.2945247995351092</v>
      </c>
      <c r="I98" s="26">
        <f>IF(CA!I98="","",CA!I98/10/GDP!L94)</f>
        <v>1.0801698174983263</v>
      </c>
      <c r="J98" s="26">
        <f>IF(CA!J98="","",CA!J98/10/GDP!M94)</f>
        <v>0.82579669310671278</v>
      </c>
      <c r="K98" s="26">
        <f>IF(CA!K98="","",CA!K98/10/GDP!N94)</f>
        <v>2.761185672329312</v>
      </c>
      <c r="L98" s="26">
        <f>IF(CA!L98="","",CA!L98/10/GDP!O94)</f>
        <v>-3.2603002806328694</v>
      </c>
      <c r="M98" s="26">
        <f>IF(CA!M98="","",CA!M98/10/GDP!P94)</f>
        <v>-5.9233309168551465</v>
      </c>
      <c r="N98" s="26">
        <f>IF(CA!N98="","",CA!N98/10/GDP!Q94)</f>
        <v>-3.0585584972888626</v>
      </c>
      <c r="O98" s="26">
        <f>IF(CA!O98="","",CA!O98/10/GDP!R94)</f>
        <v>-7.720135814874883E-2</v>
      </c>
      <c r="P98" s="26">
        <f>IF(CA!P98="","",CA!P98/10/GDP!S94)</f>
        <v>-4.0163693682945452</v>
      </c>
      <c r="Q98" s="26">
        <f>IF(CA!Q98="","",CA!Q98/10/GDP!T94)</f>
        <v>-3.8065116951174027</v>
      </c>
    </row>
    <row r="99" spans="1:17" x14ac:dyDescent="0.25">
      <c r="A99" s="12" t="s">
        <v>411</v>
      </c>
      <c r="B99" s="26">
        <f>IF(CA!B99="","",CA!B99/10/GDP!E95)</f>
        <v>-1.2014509987360571</v>
      </c>
      <c r="C99" s="26">
        <f>IF(CA!C99="","",CA!C99/10/GDP!F95)</f>
        <v>-1.976432580383426</v>
      </c>
      <c r="D99" s="26">
        <f>IF(CA!D99="","",CA!D99/10/GDP!G95)</f>
        <v>-3.2293348804381146</v>
      </c>
      <c r="E99" s="26">
        <f>IF(CA!E99="","",CA!E99/10/GDP!H95)</f>
        <v>-5.5232788944142435</v>
      </c>
      <c r="F99" s="26">
        <f>IF(CA!F99="","",CA!F99/10/GDP!I95)</f>
        <v>-4.560887166909799</v>
      </c>
      <c r="G99" s="26">
        <f>IF(CA!G99="","",CA!G99/10/GDP!J95)</f>
        <v>-5.9216663005266543</v>
      </c>
      <c r="H99" s="26">
        <f>IF(CA!H99="","",CA!H99/10/GDP!K95)</f>
        <v>-9.165366801852608</v>
      </c>
      <c r="I99" s="26">
        <f>IF(CA!I99="","",CA!I99/10/GDP!L95)</f>
        <v>-8.3616782342361127</v>
      </c>
      <c r="J99" s="26">
        <f>IF(CA!J99="","",CA!J99/10/GDP!M95)</f>
        <v>-8.7838935829779548</v>
      </c>
      <c r="K99" s="26">
        <f>IF(CA!K99="","",CA!K99/10/GDP!N95)</f>
        <v>-10.362821515153724</v>
      </c>
      <c r="L99" s="26">
        <f>IF(CA!L99="","",CA!L99/10/GDP!O95)</f>
        <v>-6.8821968787650585</v>
      </c>
      <c r="M99" s="26">
        <f>IF(CA!M99="","",CA!M99/10/GDP!P95)</f>
        <v>-5.8314988979021605</v>
      </c>
      <c r="N99" s="26">
        <f>IF(CA!N99="","",CA!N99/10/GDP!Q95)</f>
        <v>-7.2088398450989333</v>
      </c>
      <c r="O99" s="26">
        <f>IF(CA!O99="","",CA!O99/10/GDP!R95)</f>
        <v>-5.7489887505963386</v>
      </c>
      <c r="P99" s="26">
        <f>IF(CA!P99="","",CA!P99/10/GDP!S95)</f>
        <v>-5.8266754183863796</v>
      </c>
      <c r="Q99" s="26" t="str">
        <f>IF(CA!Q99="","",CA!Q99/10/GDP!T95)</f>
        <v/>
      </c>
    </row>
    <row r="100" spans="1:17" x14ac:dyDescent="0.25">
      <c r="A100" s="12" t="s">
        <v>414</v>
      </c>
      <c r="B100" s="26" t="str">
        <f>IF(CA!B100="","",CA!B100/10/GDP!E96)</f>
        <v/>
      </c>
      <c r="C100" s="26">
        <f>IF(CA!C100="","",CA!C100/10/GDP!F96)</f>
        <v>-8.8181818181818183</v>
      </c>
      <c r="D100" s="26">
        <f>IF(CA!D100="","",CA!D100/10/GDP!G96)</f>
        <v>-1.8867968614073669</v>
      </c>
      <c r="E100" s="26">
        <f>IF(CA!E100="","",CA!E100/10/GDP!H96)</f>
        <v>-3.6438904022682559</v>
      </c>
      <c r="F100" s="26">
        <f>IF(CA!F100="","",CA!F100/10/GDP!I96)</f>
        <v>-12.362122793224007</v>
      </c>
      <c r="G100" s="26">
        <f>IF(CA!G100="","",CA!G100/10/GDP!J96)</f>
        <v>0.1239414051857656</v>
      </c>
      <c r="H100" s="26">
        <f>IF(CA!H100="","",CA!H100/10/GDP!K96)</f>
        <v>-9.506619184028013</v>
      </c>
      <c r="I100" s="26">
        <f>IF(CA!I100="","",CA!I100/10/GDP!L96)</f>
        <v>1.9052558299304838</v>
      </c>
      <c r="J100" s="26">
        <f>IF(CA!J100="","",CA!J100/10/GDP!M96)</f>
        <v>-5.4469727617814439</v>
      </c>
      <c r="K100" s="26">
        <f>IF(CA!K100="","",CA!K100/10/GDP!N96)</f>
        <v>31.136867571796536</v>
      </c>
      <c r="L100" s="26">
        <f>IF(CA!L100="","",CA!L100/10/GDP!O96)</f>
        <v>32.893562984763996</v>
      </c>
      <c r="M100" s="26">
        <f>IF(CA!M100="","",CA!M100/10/GDP!P96)</f>
        <v>10.797557847409845</v>
      </c>
      <c r="N100" s="26">
        <f>IF(CA!N100="","",CA!N100/10/GDP!Q96)</f>
        <v>37.701128967510442</v>
      </c>
      <c r="O100" s="26">
        <f>IF(CA!O100="","",CA!O100/10/GDP!R96)</f>
        <v>38.467641110867582</v>
      </c>
      <c r="P100" s="26">
        <f>IF(CA!P100="","",CA!P100/10/GDP!S96)</f>
        <v>43.847609504077226</v>
      </c>
      <c r="Q100" s="26" t="str">
        <f>IF(CA!Q100="","",CA!Q100/10/GDP!T96)</f>
        <v/>
      </c>
    </row>
    <row r="101" spans="1:17" x14ac:dyDescent="0.25">
      <c r="A101" s="12" t="s">
        <v>418</v>
      </c>
      <c r="B101" s="26">
        <f>IF(CA!B101="","",CA!B101/10/GDP!E97)</f>
        <v>1.3061405273090636</v>
      </c>
      <c r="C101" s="26">
        <f>IF(CA!C101="","",CA!C101/10/GDP!F97)</f>
        <v>0.19901007970663404</v>
      </c>
      <c r="D101" s="26">
        <f>IF(CA!D101="","",CA!D101/10/GDP!G97)</f>
        <v>0.89319982600834136</v>
      </c>
      <c r="E101" s="26">
        <f>IF(CA!E101="","",CA!E101/10/GDP!H97)</f>
        <v>0.16708445723762594</v>
      </c>
      <c r="F101" s="26">
        <f>IF(CA!F101="","",CA!F101/10/GDP!I97)</f>
        <v>3.506011725699584</v>
      </c>
      <c r="G101" s="26">
        <f>IF(CA!G101="","",CA!G101/10/GDP!J97)</f>
        <v>2.4441442150458657</v>
      </c>
      <c r="H101" s="26">
        <f>IF(CA!H101="","",CA!H101/10/GDP!K97)</f>
        <v>1.3274241674777809</v>
      </c>
      <c r="I101" s="26">
        <f>IF(CA!I101="","",CA!I101/10/GDP!L97)</f>
        <v>3.8175814717734045</v>
      </c>
      <c r="J101" s="26">
        <f>IF(CA!J101="","",CA!J101/10/GDP!M97)</f>
        <v>5.6367436872095302</v>
      </c>
      <c r="K101" s="26">
        <f>IF(CA!K101="","",CA!K101/10/GDP!N97)</f>
        <v>5.5931397314902771</v>
      </c>
      <c r="L101" s="26">
        <f>IF(CA!L101="","",CA!L101/10/GDP!O97)</f>
        <v>7.1702409211208433</v>
      </c>
      <c r="M101" s="26">
        <f>IF(CA!M101="","",CA!M101/10/GDP!P97)</f>
        <v>6.5310332408494292</v>
      </c>
      <c r="N101" s="26">
        <f>IF(CA!N101="","",CA!N101/10/GDP!Q97)</f>
        <v>4.6350989174835338</v>
      </c>
      <c r="O101" s="26">
        <f>IF(CA!O101="","",CA!O101/10/GDP!R97)</f>
        <v>4.4898485542231521</v>
      </c>
      <c r="P101" s="26">
        <f>IF(CA!P101="","",CA!P101/10/GDP!S97)</f>
        <v>3.6238932679111455</v>
      </c>
      <c r="Q101" s="26">
        <f>IF(CA!Q101="","",CA!Q101/10/GDP!T97)</f>
        <v>4.6156775218135104</v>
      </c>
    </row>
    <row r="102" spans="1:17" x14ac:dyDescent="0.25">
      <c r="A102" s="12" t="s">
        <v>419</v>
      </c>
      <c r="B102" s="26">
        <f>IF(CA!B102="","",CA!B102/10/GDP!E98)</f>
        <v>-8.2358678446690998</v>
      </c>
      <c r="C102" s="26">
        <f>IF(CA!C102="","",CA!C102/10/GDP!F98)</f>
        <v>-7.2445374248344585</v>
      </c>
      <c r="D102" s="26">
        <f>IF(CA!D102="","",CA!D102/10/GDP!G98)</f>
        <v>-10.23099888809298</v>
      </c>
      <c r="E102" s="26">
        <f>IF(CA!E102="","",CA!E102/10/GDP!H98)</f>
        <v>-16.193791159920799</v>
      </c>
      <c r="F102" s="26">
        <f>IF(CA!F102="","",CA!F102/10/GDP!I98)</f>
        <v>-9.2131867117582367</v>
      </c>
      <c r="G102" s="26">
        <f>IF(CA!G102="","",CA!G102/10/GDP!J98)</f>
        <v>-11.599181796944684</v>
      </c>
      <c r="H102" s="26">
        <f>IF(CA!H102="","",CA!H102/10/GDP!K98)</f>
        <v>-12.618955035485545</v>
      </c>
      <c r="I102" s="26">
        <f>IF(CA!I102="","",CA!I102/10/GDP!L98)</f>
        <v>-5.8380537754117166</v>
      </c>
      <c r="J102" s="26">
        <f>IF(CA!J102="","",CA!J102/10/GDP!M98)</f>
        <v>-3.4096692111959284</v>
      </c>
      <c r="K102" s="26">
        <f>IF(CA!K102="","",CA!K102/10/GDP!N98)</f>
        <v>-6.7803620048208781</v>
      </c>
      <c r="L102" s="26">
        <f>IF(CA!L102="","",CA!L102/10/GDP!O98)</f>
        <v>-8.4945354220644234</v>
      </c>
      <c r="M102" s="26">
        <f>IF(CA!M102="","",CA!M102/10/GDP!P98)</f>
        <v>-7.8938819355024012</v>
      </c>
      <c r="N102" s="26">
        <f>IF(CA!N102="","",CA!N102/10/GDP!Q98)</f>
        <v>-5.2182552117312628</v>
      </c>
      <c r="O102" s="26">
        <f>IF(CA!O102="","",CA!O102/10/GDP!R98)</f>
        <v>-7.5562891126009362</v>
      </c>
      <c r="P102" s="26">
        <f>IF(CA!P102="","",CA!P102/10/GDP!S98)</f>
        <v>-5.6234512238495347</v>
      </c>
      <c r="Q102" s="26">
        <f>IF(CA!Q102="","",CA!Q102/10/GDP!T98)</f>
        <v>-7.0785474827298103</v>
      </c>
    </row>
    <row r="103" spans="1:17" x14ac:dyDescent="0.25">
      <c r="A103" s="12" t="s">
        <v>421</v>
      </c>
      <c r="B103" s="26">
        <f>IF(CA!B103="","",CA!B103/10/GDP!E99)</f>
        <v>37.21280080340253</v>
      </c>
      <c r="C103" s="26">
        <f>IF(CA!C103="","",CA!C103/10/GDP!F99)</f>
        <v>44.616208931515679</v>
      </c>
      <c r="D103" s="26">
        <f>IF(CA!D103="","",CA!D103/10/GDP!G99)</f>
        <v>36.04047066350789</v>
      </c>
      <c r="E103" s="26">
        <f>IF(CA!E103="","",CA!E103/10/GDP!H99)</f>
        <v>40.867389683478699</v>
      </c>
      <c r="F103" s="26">
        <f>IF(CA!F103="","",CA!F103/10/GDP!I99)</f>
        <v>27.334327119027851</v>
      </c>
      <c r="G103" s="26">
        <f>IF(CA!G103="","",CA!G103/10/GDP!J99)</f>
        <v>32.052787554698803</v>
      </c>
      <c r="H103" s="26">
        <f>IF(CA!H103="","",CA!H103/10/GDP!K99)</f>
        <v>42.946259819222071</v>
      </c>
      <c r="I103" s="26">
        <f>IF(CA!I103="","",CA!I103/10/GDP!L99)</f>
        <v>45.455211567933702</v>
      </c>
      <c r="J103" s="26">
        <f>IF(CA!J103="","",CA!J103/10/GDP!M99)</f>
        <v>39.897343383096405</v>
      </c>
      <c r="K103" s="26">
        <f>IF(CA!K103="","",CA!K103/10/GDP!N99)</f>
        <v>33.169990741916614</v>
      </c>
      <c r="L103" s="26">
        <f>IF(CA!L103="","",CA!L103/10/GDP!O99)</f>
        <v>7.4902199161998118</v>
      </c>
      <c r="M103" s="26">
        <f>IF(CA!M103="","",CA!M103/10/GDP!P99)</f>
        <v>0.58667051563310801</v>
      </c>
      <c r="N103" s="26">
        <f>IF(CA!N103="","",CA!N103/10/GDP!Q99)</f>
        <v>6.4275099816131105</v>
      </c>
      <c r="O103" s="26">
        <f>IF(CA!O103="","",CA!O103/10/GDP!R99)</f>
        <v>17.09672998132725</v>
      </c>
      <c r="P103" s="26">
        <f>IF(CA!P103="","",CA!P103/10/GDP!S99)</f>
        <v>25.114866670822785</v>
      </c>
      <c r="Q103" s="26" t="str">
        <f>IF(CA!Q103="","",CA!Q103/10/GDP!T99)</f>
        <v/>
      </c>
    </row>
    <row r="104" spans="1:17" x14ac:dyDescent="0.25">
      <c r="A104" s="12" t="s">
        <v>424</v>
      </c>
      <c r="B104" s="26">
        <f>IF(CA!B104="","",CA!B104/10/GDP!E100)</f>
        <v>-1.5226006160880441</v>
      </c>
      <c r="C104" s="26">
        <f>IF(CA!C104="","",CA!C104/10/GDP!F100)</f>
        <v>-10.085316926083255</v>
      </c>
      <c r="D104" s="26">
        <f>IF(CA!D104="","",CA!D104/10/GDP!G100)</f>
        <v>-5.9789889640601777</v>
      </c>
      <c r="E104" s="26">
        <f>IF(CA!E104="","",CA!E104/10/GDP!H100)</f>
        <v>-13.878956572122904</v>
      </c>
      <c r="F104" s="26">
        <f>IF(CA!F104="","",CA!F104/10/GDP!I100)</f>
        <v>-4.3142941212148376</v>
      </c>
      <c r="G104" s="26">
        <f>IF(CA!G104="","",CA!G104/10/GDP!J100)</f>
        <v>-9.8998748435544446</v>
      </c>
      <c r="H104" s="26">
        <f>IF(CA!H104="","",CA!H104/10/GDP!K100)</f>
        <v>-7.6970119949744111</v>
      </c>
      <c r="I104" s="26">
        <f>IF(CA!I104="","",CA!I104/10/GDP!L100)</f>
        <v>-15.52791938005053</v>
      </c>
      <c r="J104" s="26">
        <f>IF(CA!J104="","",CA!J104/10/GDP!M100)</f>
        <v>-13.77548246809034</v>
      </c>
      <c r="K104" s="26">
        <f>IF(CA!K104="","",CA!K104/10/GDP!N100)</f>
        <v>-17.426988165806982</v>
      </c>
      <c r="L104" s="26">
        <f>IF(CA!L104="","",CA!L104/10/GDP!O100)</f>
        <v>-15.759666746523408</v>
      </c>
      <c r="M104" s="26">
        <f>IF(CA!M104="","",CA!M104/10/GDP!P100)</f>
        <v>-11.628396101097595</v>
      </c>
      <c r="N104" s="26">
        <f>IF(CA!N104="","",CA!N104/10/GDP!Q100)</f>
        <v>-6.9526406077905305</v>
      </c>
      <c r="O104" s="26">
        <f>IF(CA!O104="","",CA!O104/10/GDP!R100)</f>
        <v>-11.627705392121193</v>
      </c>
      <c r="P104" s="26">
        <f>IF(CA!P104="","",CA!P104/10/GDP!S100)</f>
        <v>-12.617698159549647</v>
      </c>
      <c r="Q104" s="26" t="str">
        <f>IF(CA!Q104="","",CA!Q104/10/GDP!T100)</f>
        <v/>
      </c>
    </row>
    <row r="105" spans="1:17" x14ac:dyDescent="0.25">
      <c r="A105" s="12" t="s">
        <v>427</v>
      </c>
      <c r="B105" s="26">
        <f>IF(CA!B105="","",CA!B105/10/GDP!E101)</f>
        <v>-5.699789006866677</v>
      </c>
      <c r="C105" s="26">
        <f>IF(CA!C105="","",CA!C105/10/GDP!F101)</f>
        <v>1.9235898981258748</v>
      </c>
      <c r="D105" s="26">
        <f>IF(CA!D105="","",CA!D105/10/GDP!G101)</f>
        <v>2.9305481104997058</v>
      </c>
      <c r="E105" s="26">
        <f>IF(CA!E105="","",CA!E105/10/GDP!H101)</f>
        <v>1.3036957400983187</v>
      </c>
      <c r="F105" s="26">
        <f>IF(CA!F105="","",CA!F105/10/GDP!I101)</f>
        <v>-0.94706304927986329</v>
      </c>
      <c r="G105" s="26">
        <f>IF(CA!G105="","",CA!G105/10/GDP!J101)</f>
        <v>0.39058099691203496</v>
      </c>
      <c r="H105" s="26">
        <f>IF(CA!H105="","",CA!H105/10/GDP!K101)</f>
        <v>-2.301973612800202</v>
      </c>
      <c r="I105" s="26">
        <f>IF(CA!I105="","",CA!I105/10/GDP!L101)</f>
        <v>-7.3114271701814602</v>
      </c>
      <c r="J105" s="26">
        <f>IF(CA!J105="","",CA!J105/10/GDP!M101)</f>
        <v>-7.8169580272033157</v>
      </c>
      <c r="K105" s="26">
        <f>IF(CA!K105="","",CA!K105/10/GDP!N101)</f>
        <v>-14.506741834231011</v>
      </c>
      <c r="L105" s="26">
        <f>IF(CA!L105="","",CA!L105/10/GDP!O101)</f>
        <v>-15.787850469521477</v>
      </c>
      <c r="M105" s="26">
        <f>IF(CA!M105="","",CA!M105/10/GDP!P101)</f>
        <v>-8.706345171546193</v>
      </c>
      <c r="N105" s="26">
        <f>IF(CA!N105="","",CA!N105/10/GDP!Q101)</f>
        <v>-7.3862639793977785</v>
      </c>
      <c r="O105" s="26">
        <f>IF(CA!O105="","",CA!O105/10/GDP!R101)</f>
        <v>-9.093567413423763</v>
      </c>
      <c r="P105" s="26">
        <f>IF(CA!P105="","",CA!P105/10/GDP!S101)</f>
        <v>-5.036776165590461</v>
      </c>
      <c r="Q105" s="26" t="str">
        <f>IF(CA!Q105="","",CA!Q105/10/GDP!T101)</f>
        <v/>
      </c>
    </row>
    <row r="106" spans="1:17" x14ac:dyDescent="0.25">
      <c r="A106" s="12" t="s">
        <v>430</v>
      </c>
      <c r="B106" s="26">
        <f>IF(CA!B106="","",CA!B106/10/GDP!E102)</f>
        <v>-11.689725915953764</v>
      </c>
      <c r="C106" s="26">
        <f>IF(CA!C106="","",CA!C106/10/GDP!F102)</f>
        <v>-20.990707358262121</v>
      </c>
      <c r="D106" s="26">
        <f>IF(CA!D106="","",CA!D106/10/GDP!G102)</f>
        <v>-20.698200819030873</v>
      </c>
      <c r="E106" s="26">
        <f>IF(CA!E106="","",CA!E106/10/GDP!H102)</f>
        <v>-12.48085211841711</v>
      </c>
      <c r="F106" s="26">
        <f>IF(CA!F106="","",CA!F106/10/GDP!I102)</f>
        <v>7.803458447974668</v>
      </c>
      <c r="G106" s="26">
        <f>IF(CA!G106="","",CA!G106/10/GDP!J102)</f>
        <v>1.7259457078778726</v>
      </c>
      <c r="H106" s="26">
        <f>IF(CA!H106="","",CA!H106/10/GDP!K102)</f>
        <v>-3.2932980579412479</v>
      </c>
      <c r="I106" s="26">
        <f>IF(CA!I106="","",CA!I106/10/GDP!L102)</f>
        <v>-3.7018443778265455</v>
      </c>
      <c r="J106" s="26">
        <f>IF(CA!J106="","",CA!J106/10/GDP!M102)</f>
        <v>-2.7632649268414928</v>
      </c>
      <c r="K106" s="26">
        <f>IF(CA!K106="","",CA!K106/10/GDP!N102)</f>
        <v>-1.6900012325833125</v>
      </c>
      <c r="L106" s="26">
        <f>IF(CA!L106="","",CA!L106/10/GDP!O102)</f>
        <v>-0.61291329249249138</v>
      </c>
      <c r="M106" s="26">
        <f>IF(CA!M106="","",CA!M106/10/GDP!P102)</f>
        <v>1.560140594454686</v>
      </c>
      <c r="N106" s="26">
        <f>IF(CA!N106="","",CA!N106/10/GDP!Q102)</f>
        <v>1.310058814158052</v>
      </c>
      <c r="O106" s="26">
        <f>IF(CA!O106="","",CA!O106/10/GDP!R102)</f>
        <v>-0.28731031187340011</v>
      </c>
      <c r="P106" s="26">
        <f>IF(CA!P106="","",CA!P106/10/GDP!S102)</f>
        <v>-0.65114692820734643</v>
      </c>
      <c r="Q106" s="26">
        <f>IF(CA!Q106="","",CA!Q106/10/GDP!T102)</f>
        <v>2.9993093753292719</v>
      </c>
    </row>
    <row r="107" spans="1:17" x14ac:dyDescent="0.25">
      <c r="A107" s="12" t="s">
        <v>431</v>
      </c>
      <c r="B107" s="26">
        <f>IF(CA!B107="","",CA!B107/10/GDP!E103)</f>
        <v>-12.783183132915337</v>
      </c>
      <c r="C107" s="26">
        <f>IF(CA!C107="","",CA!C107/10/GDP!F103)</f>
        <v>-5.0690800360549453</v>
      </c>
      <c r="D107" s="26">
        <f>IF(CA!D107="","",CA!D107/10/GDP!G103)</f>
        <v>-6.4638428157018977</v>
      </c>
      <c r="E107" s="26">
        <f>IF(CA!E107="","",CA!E107/10/GDP!H103)</f>
        <v>-14.089281898585977</v>
      </c>
      <c r="F107" s="26">
        <f>IF(CA!F107="","",CA!F107/10/GDP!I103)</f>
        <v>-19.042193283518252</v>
      </c>
      <c r="G107" s="26">
        <f>IF(CA!G107="","",CA!G107/10/GDP!J103)</f>
        <v>-19.64429045946439</v>
      </c>
      <c r="H107" s="26">
        <f>IF(CA!H107="","",CA!H107/10/GDP!K103)</f>
        <v>-13.834112692413655</v>
      </c>
      <c r="I107" s="26">
        <f>IF(CA!I107="","",CA!I107/10/GDP!L103)</f>
        <v>-23.427994536288491</v>
      </c>
      <c r="J107" s="26">
        <f>IF(CA!J107="","",CA!J107/10/GDP!M103)</f>
        <v>-25.495716380651903</v>
      </c>
      <c r="K107" s="26">
        <f>IF(CA!K107="","",CA!K107/10/GDP!N103)</f>
        <v>-26.208729602775588</v>
      </c>
      <c r="L107" s="26">
        <f>IF(CA!L107="","",CA!L107/10/GDP!O103)</f>
        <v>-17.104427815935441</v>
      </c>
      <c r="M107" s="26">
        <f>IF(CA!M107="","",CA!M107/10/GDP!P103)</f>
        <v>-20.454951701982228</v>
      </c>
      <c r="N107" s="26">
        <f>IF(CA!N107="","",CA!N107/10/GDP!Q103)</f>
        <v>-22.833409399522022</v>
      </c>
      <c r="O107" s="26">
        <f>IF(CA!O107="","",CA!O107/10/GDP!R103)</f>
        <v>-24.316097252752691</v>
      </c>
      <c r="P107" s="26">
        <f>IF(CA!P107="","",CA!P107/10/GDP!S103)</f>
        <v>-21.950445542367188</v>
      </c>
      <c r="Q107" s="26" t="str">
        <f>IF(CA!Q107="","",CA!Q107/10/GDP!T103)</f>
        <v/>
      </c>
    </row>
    <row r="108" spans="1:17" x14ac:dyDescent="0.25">
      <c r="A108" s="12" t="s">
        <v>433</v>
      </c>
      <c r="B108" s="26">
        <f>IF(CA!B108="","",CA!B108/10/GDP!E104)</f>
        <v>11.165768194070081</v>
      </c>
      <c r="C108" s="26">
        <f>IF(CA!C108="","",CA!C108/10/GDP!F104)</f>
        <v>18.650458922935691</v>
      </c>
      <c r="D108" s="26">
        <f>IF(CA!D108="","",CA!D108/10/GDP!G104)</f>
        <v>21.217671008102606</v>
      </c>
      <c r="E108" s="26">
        <f>IF(CA!E108="","",CA!E108/10/GDP!H104)</f>
        <v>20.867738437134619</v>
      </c>
      <c r="F108" s="26">
        <f>IF(CA!F108="","",CA!F108/10/GDP!I104)</f>
        <v>2.8491386651404005</v>
      </c>
      <c r="G108" s="26">
        <f>IF(CA!G108="","",CA!G108/10/GDP!J104)</f>
        <v>-6.7198322110671738</v>
      </c>
      <c r="H108" s="26">
        <f>IF(CA!H108="","",CA!H108/10/GDP!K104)</f>
        <v>-8.2006273383302961</v>
      </c>
      <c r="I108" s="26">
        <f>IF(CA!I108="","",CA!I108/10/GDP!L104)</f>
        <v>-15.297934888462438</v>
      </c>
      <c r="J108" s="26">
        <f>IF(CA!J108="","",CA!J108/10/GDP!M104)</f>
        <v>-7.1507474800922157</v>
      </c>
      <c r="K108" s="26">
        <f>IF(CA!K108="","",CA!K108/10/GDP!N104)</f>
        <v>-4.9460091134667996</v>
      </c>
      <c r="L108" s="26">
        <f>IF(CA!L108="","",CA!L108/10/GDP!O104)</f>
        <v>-3.5178620147110684</v>
      </c>
      <c r="M108" s="26">
        <f>IF(CA!M108="","",CA!M108/10/GDP!P104)</f>
        <v>-7.7555807201611078</v>
      </c>
      <c r="N108" s="26">
        <f>IF(CA!N108="","",CA!N108/10/GDP!Q104)</f>
        <v>-6.1515554113805146</v>
      </c>
      <c r="O108" s="26">
        <f>IF(CA!O108="","",CA!O108/10/GDP!R104)</f>
        <v>-2.582318643948502</v>
      </c>
      <c r="P108" s="26">
        <f>IF(CA!P108="","",CA!P108/10/GDP!S104)</f>
        <v>-4.3653824325889348</v>
      </c>
      <c r="Q108" s="26">
        <f>IF(CA!Q108="","",CA!Q108/10/GDP!T104)</f>
        <v>-2.5095143643077629</v>
      </c>
    </row>
    <row r="109" spans="1:17" x14ac:dyDescent="0.25">
      <c r="A109" s="12" t="s">
        <v>435</v>
      </c>
      <c r="B109" s="26">
        <f>IF(CA!B109="","",CA!B109/10/GDP!E105)</f>
        <v>-19.381877702697658</v>
      </c>
      <c r="C109" s="26">
        <f>IF(CA!C109="","",CA!C109/10/GDP!F105)</f>
        <v>-15.568862963290986</v>
      </c>
      <c r="D109" s="26">
        <f>IF(CA!D109="","",CA!D109/10/GDP!G105)</f>
        <v>-16.579488215080012</v>
      </c>
      <c r="E109" s="26">
        <f>IF(CA!E109="","",CA!E109/10/GDP!H105)</f>
        <v>-21.127307926040132</v>
      </c>
      <c r="F109" s="26">
        <f>IF(CA!F109="","",CA!F109/10/GDP!I105)</f>
        <v>-15.669385148794683</v>
      </c>
      <c r="G109" s="26">
        <f>IF(CA!G109="","",CA!G109/10/GDP!J105)</f>
        <v>-43.253928028383172</v>
      </c>
      <c r="H109" s="26">
        <f>IF(CA!H109="","",CA!H109/10/GDP!K105)</f>
        <v>-53.740333967034957</v>
      </c>
      <c r="I109" s="26">
        <f>IF(CA!I109="","",CA!I109/10/GDP!L105)</f>
        <v>-62.657845151325638</v>
      </c>
      <c r="J109" s="26">
        <f>IF(CA!J109="","",CA!J109/10/GDP!M105)</f>
        <v>-34.23464209753255</v>
      </c>
      <c r="K109" s="26">
        <f>IF(CA!K109="","",CA!K109/10/GDP!N105)</f>
        <v>-20.794323234602135</v>
      </c>
      <c r="L109" s="26">
        <f>IF(CA!L109="","",CA!L109/10/GDP!O105)</f>
        <v>5.5412331823735155</v>
      </c>
      <c r="M109" s="26">
        <f>IF(CA!M109="","",CA!M109/10/GDP!P105)</f>
        <v>-8.4726969119577955</v>
      </c>
      <c r="N109" s="26">
        <f>IF(CA!N109="","",CA!N109/10/GDP!Q105)</f>
        <v>-16.958430091914902</v>
      </c>
      <c r="O109" s="26">
        <f>IF(CA!O109="","",CA!O109/10/GDP!R105)</f>
        <v>-20.652337588312776</v>
      </c>
      <c r="P109" s="26">
        <f>IF(CA!P109="","",CA!P109/10/GDP!S105)</f>
        <v>-21.325175319221376</v>
      </c>
      <c r="Q109" s="26" t="str">
        <f>IF(CA!Q109="","",CA!Q109/10/GDP!T105)</f>
        <v/>
      </c>
    </row>
    <row r="110" spans="1:17" x14ac:dyDescent="0.25">
      <c r="A110" s="12" t="s">
        <v>438</v>
      </c>
      <c r="B110" s="26">
        <f>IF(CA!B110="","",CA!B110/10/GDP!E106)</f>
        <v>31.572831942537235</v>
      </c>
      <c r="C110" s="26">
        <f>IF(CA!C110="","",CA!C110/10/GDP!F106)</f>
        <v>40.33622618852683</v>
      </c>
      <c r="D110" s="26">
        <f>IF(CA!D110="","",CA!D110/10/GDP!G106)</f>
        <v>42.118924508790073</v>
      </c>
      <c r="E110" s="26">
        <f>IF(CA!E110="","",CA!E110/10/GDP!H106)</f>
        <v>48.299714544692016</v>
      </c>
      <c r="F110" s="26">
        <f>IF(CA!F110="","",CA!F110/10/GDP!I106)</f>
        <v>18.462840497559441</v>
      </c>
      <c r="G110" s="26">
        <f>IF(CA!G110="","",CA!G110/10/GDP!J106)</f>
        <v>24.358018963667469</v>
      </c>
      <c r="H110" s="26">
        <f>IF(CA!H110="","",CA!H110/10/GDP!K106)</f>
        <v>9.9765617675552374</v>
      </c>
      <c r="I110" s="26">
        <f>IF(CA!I110="","",CA!I110/10/GDP!L106)</f>
        <v>29.885404781905493</v>
      </c>
      <c r="J110" s="26">
        <f>IF(CA!J110="","",CA!J110/10/GDP!M106)</f>
        <v>1.8498535532605248E-2</v>
      </c>
      <c r="K110" s="26">
        <f>IF(CA!K110="","",CA!K110/10/GDP!N106)</f>
        <v>-78.449014920451731</v>
      </c>
      <c r="L110" s="26">
        <f>IF(CA!L110="","",CA!L110/10/GDP!O106)</f>
        <v>-54.286710037174721</v>
      </c>
      <c r="M110" s="26">
        <f>IF(CA!M110="","",CA!M110/10/GDP!P106)</f>
        <v>-25.347196035123634</v>
      </c>
      <c r="N110" s="26">
        <f>IF(CA!N110="","",CA!N110/10/GDP!Q106)</f>
        <v>14.651616960709676</v>
      </c>
      <c r="O110" s="26">
        <f>IF(CA!O110="","",CA!O110/10/GDP!R106)</f>
        <v>27.215678702452209</v>
      </c>
      <c r="P110" s="26" t="str">
        <f>IF(CA!P110="","",CA!P110/10/GDP!S106)</f>
        <v/>
      </c>
      <c r="Q110" s="26" t="str">
        <f>IF(CA!Q110="","",CA!Q110/10/GDP!T106)</f>
        <v/>
      </c>
    </row>
    <row r="111" spans="1:17" x14ac:dyDescent="0.25">
      <c r="A111" s="12" t="s">
        <v>442</v>
      </c>
      <c r="B111" s="26">
        <f>IF(CA!B111="","",CA!B111/10/GDP!E107)</f>
        <v>-7.3345288734776055</v>
      </c>
      <c r="C111" s="26">
        <f>IF(CA!C111="","",CA!C111/10/GDP!F107)</f>
        <v>-10.653097082729134</v>
      </c>
      <c r="D111" s="26">
        <f>IF(CA!D111="","",CA!D111/10/GDP!G107)</f>
        <v>-15.331355622793213</v>
      </c>
      <c r="E111" s="26">
        <f>IF(CA!E111="","",CA!E111/10/GDP!H107)</f>
        <v>-13.530335043111911</v>
      </c>
      <c r="F111" s="26">
        <f>IF(CA!F111="","",CA!F111/10/GDP!I107)</f>
        <v>2.2457519524467093</v>
      </c>
      <c r="G111" s="26">
        <f>IF(CA!G111="","",CA!G111/10/GDP!J107)</f>
        <v>0.19499665433549146</v>
      </c>
      <c r="H111" s="26">
        <f>IF(CA!H111="","",CA!H111/10/GDP!K107)</f>
        <v>-3.6532796581629556</v>
      </c>
      <c r="I111" s="26">
        <f>IF(CA!I111="","",CA!I111/10/GDP!L107)</f>
        <v>-1.5977617999907867</v>
      </c>
      <c r="J111" s="26">
        <f>IF(CA!J111="","",CA!J111/10/GDP!M107)</f>
        <v>1.6989116024806952</v>
      </c>
      <c r="K111" s="26">
        <f>IF(CA!K111="","",CA!K111/10/GDP!N107)</f>
        <v>3.3997844838261884</v>
      </c>
      <c r="L111" s="26">
        <f>IF(CA!L111="","",CA!L111/10/GDP!O107)</f>
        <v>-2.4470800222687012</v>
      </c>
      <c r="M111" s="26">
        <f>IF(CA!M111="","",CA!M111/10/GDP!P107)</f>
        <v>-1.1017437390436573</v>
      </c>
      <c r="N111" s="26">
        <f>IF(CA!N111="","",CA!N111/10/GDP!Q107)</f>
        <v>0.63730784823508468</v>
      </c>
      <c r="O111" s="26">
        <f>IF(CA!O111="","",CA!O111/10/GDP!R107)</f>
        <v>0.24393853440665442</v>
      </c>
      <c r="P111" s="26">
        <f>IF(CA!P111="","",CA!P111/10/GDP!S107)</f>
        <v>3.3254120924398527</v>
      </c>
      <c r="Q111" s="26">
        <f>IF(CA!Q111="","",CA!Q111/10/GDP!T107)</f>
        <v>8.4396643329392145</v>
      </c>
    </row>
    <row r="112" spans="1:17" x14ac:dyDescent="0.25">
      <c r="A112" s="12" t="s">
        <v>443</v>
      </c>
      <c r="B112" s="26">
        <f>IF(CA!B112="","",CA!B112/10/GDP!E108)</f>
        <v>6.9796220116029053</v>
      </c>
      <c r="C112" s="26">
        <f>IF(CA!C112="","",CA!C112/10/GDP!F108)</f>
        <v>6.7183715681255354</v>
      </c>
      <c r="D112" s="26">
        <f>IF(CA!D112="","",CA!D112/10/GDP!G108)</f>
        <v>6.6278902056011226</v>
      </c>
      <c r="E112" s="26">
        <f>IF(CA!E112="","",CA!E112/10/GDP!H108)</f>
        <v>6.5261070103550969</v>
      </c>
      <c r="F112" s="26">
        <f>IF(CA!F112="","",CA!F112/10/GDP!I108)</f>
        <v>5.8319934850475406</v>
      </c>
      <c r="G112" s="26">
        <f>IF(CA!G112="","",CA!G112/10/GDP!J108)</f>
        <v>6.1312597744214719</v>
      </c>
      <c r="H112" s="26">
        <f>IF(CA!H112="","",CA!H112/10/GDP!K108)</f>
        <v>5.7816559895865174</v>
      </c>
      <c r="I112" s="26">
        <f>IF(CA!I112="","",CA!I112/10/GDP!L108)</f>
        <v>5.6204576418224619</v>
      </c>
      <c r="J112" s="26">
        <f>IF(CA!J112="","",CA!J112/10/GDP!M108)</f>
        <v>5.5660132746696549</v>
      </c>
      <c r="K112" s="26">
        <f>IF(CA!K112="","",CA!K112/10/GDP!N108)</f>
        <v>5.0517953602720871</v>
      </c>
      <c r="L112" s="26">
        <f>IF(CA!L112="","",CA!L112/10/GDP!O108)</f>
        <v>5.1045430191361696</v>
      </c>
      <c r="M112" s="26">
        <f>IF(CA!M112="","",CA!M112/10/GDP!P108)</f>
        <v>4.8710804343564247</v>
      </c>
      <c r="N112" s="26">
        <f>IF(CA!N112="","",CA!N112/10/GDP!Q108)</f>
        <v>5.1991580999521174</v>
      </c>
      <c r="O112" s="26">
        <f>IF(CA!O112="","",CA!O112/10/GDP!R108)</f>
        <v>4.6979362196044008</v>
      </c>
      <c r="P112" s="26">
        <f>IF(CA!P112="","",CA!P112/10/GDP!S108)</f>
        <v>4.3526904839055414</v>
      </c>
      <c r="Q112" s="26">
        <f>IF(CA!Q112="","",CA!Q112/10/GDP!T108)</f>
        <v>4.0968086722503152</v>
      </c>
    </row>
    <row r="113" spans="1:17" x14ac:dyDescent="0.25">
      <c r="A113" s="12" t="s">
        <v>444</v>
      </c>
      <c r="B113" s="26">
        <f>IF(CA!B113="","",CA!B113/10/GDP!E109)</f>
        <v>-12.531148660180918</v>
      </c>
      <c r="C113" s="26">
        <f>IF(CA!C113="","",CA!C113/10/GDP!F109)</f>
        <v>-9.1547627952823323</v>
      </c>
      <c r="D113" s="26">
        <f>IF(CA!D113="","",CA!D113/10/GDP!G109)</f>
        <v>-9.8852623551710987</v>
      </c>
      <c r="E113" s="26">
        <f>IF(CA!E113="","",CA!E113/10/GDP!H109)</f>
        <v>-15.636662178558195</v>
      </c>
      <c r="F113" s="26">
        <f>IF(CA!F113="","",CA!F113/10/GDP!I109)</f>
        <v>-18.171627902239411</v>
      </c>
      <c r="G113" s="26">
        <f>IF(CA!G113="","",CA!G113/10/GDP!J109)</f>
        <v>-8.948277421288104</v>
      </c>
      <c r="H113" s="26">
        <f>IF(CA!H113="","",CA!H113/10/GDP!K109)</f>
        <v>-6.7276460916365357</v>
      </c>
      <c r="I113" s="26">
        <f>IF(CA!I113="","",CA!I113/10/GDP!L109)</f>
        <v>-7.4626941055705114</v>
      </c>
      <c r="J113" s="26">
        <f>IF(CA!J113="","",CA!J113/10/GDP!M109)</f>
        <v>-6.5052657688840991</v>
      </c>
      <c r="K113" s="26">
        <f>IF(CA!K113="","",CA!K113/10/GDP!N109)</f>
        <v>-0.64912155839732866</v>
      </c>
      <c r="L113" s="26">
        <f>IF(CA!L113="","",CA!L113/10/GDP!O109)</f>
        <v>-2.259422544179329</v>
      </c>
      <c r="M113" s="26">
        <f>IF(CA!M113="","",CA!M113/10/GDP!P109)</f>
        <v>0.37813025220579327</v>
      </c>
      <c r="N113" s="26">
        <f>IF(CA!N113="","",CA!N113/10/GDP!Q109)</f>
        <v>-0.22859523990268832</v>
      </c>
      <c r="O113" s="26">
        <f>IF(CA!O113="","",CA!O113/10/GDP!R109)</f>
        <v>0.70165030971910325</v>
      </c>
      <c r="P113" s="26">
        <f>IF(CA!P113="","",CA!P113/10/GDP!S109)</f>
        <v>-2.2763901113972929</v>
      </c>
      <c r="Q113" s="26" t="str">
        <f>IF(CA!Q113="","",CA!Q113/10/GDP!T109)</f>
        <v/>
      </c>
    </row>
    <row r="114" spans="1:17" x14ac:dyDescent="0.25">
      <c r="A114" s="12" t="s">
        <v>447</v>
      </c>
      <c r="B114" s="26">
        <f>IF(CA!B114="","",CA!B114/10/GDP!E110)</f>
        <v>-13.859685965394284</v>
      </c>
      <c r="C114" s="26">
        <f>IF(CA!C114="","",CA!C114/10/GDP!F110)</f>
        <v>-7.6681284523593849</v>
      </c>
      <c r="D114" s="26">
        <f>IF(CA!D114="","",CA!D114/10/GDP!G110)</f>
        <v>-9.4341598443275512</v>
      </c>
      <c r="E114" s="26">
        <f>IF(CA!E114="","",CA!E114/10/GDP!H110)</f>
        <v>-13.031120796652926</v>
      </c>
      <c r="F114" s="26">
        <f>IF(CA!F114="","",CA!F114/10/GDP!I110)</f>
        <v>-8.7753574923517412</v>
      </c>
      <c r="G114" s="26">
        <f>IF(CA!G114="","",CA!G114/10/GDP!J110)</f>
        <v>-13.93256495982331</v>
      </c>
      <c r="H114" s="26">
        <f>IF(CA!H114="","",CA!H114/10/GDP!K110)</f>
        <v>-14.237347115515647</v>
      </c>
      <c r="I114" s="26">
        <f>IF(CA!I114="","",CA!I114/10/GDP!L110)</f>
        <v>-12.450556262680292</v>
      </c>
      <c r="J114" s="26">
        <f>IF(CA!J114="","",CA!J114/10/GDP!M110)</f>
        <v>-22.757488741737486</v>
      </c>
      <c r="K114" s="26">
        <f>IF(CA!K114="","",CA!K114/10/GDP!N110)</f>
        <v>-18.638100092463016</v>
      </c>
      <c r="L114" s="26">
        <f>IF(CA!L114="","",CA!L114/10/GDP!O110)</f>
        <v>-16.62641347107779</v>
      </c>
      <c r="M114" s="26">
        <f>IF(CA!M114="","",CA!M114/10/GDP!P110)</f>
        <v>-18.310511668417696</v>
      </c>
      <c r="N114" s="26">
        <f>IF(CA!N114="","",CA!N114/10/GDP!Q110)</f>
        <v>-24.677858459747988</v>
      </c>
      <c r="O114" s="26">
        <f>IF(CA!O114="","",CA!O114/10/GDP!R110)</f>
        <v>-23.413724024732311</v>
      </c>
      <c r="P114" s="26">
        <f>IF(CA!P114="","",CA!P114/10/GDP!S110)</f>
        <v>-23.977698538644916</v>
      </c>
      <c r="Q114" s="26" t="str">
        <f>IF(CA!Q114="","",CA!Q114/10/GDP!T110)</f>
        <v/>
      </c>
    </row>
    <row r="115" spans="1:17" x14ac:dyDescent="0.25">
      <c r="A115" s="12" t="s">
        <v>449</v>
      </c>
      <c r="B115" s="26">
        <f>IF(CA!B115="","",CA!B115/10/GDP!E111)</f>
        <v>13.289398622899817</v>
      </c>
      <c r="C115" s="26">
        <f>IF(CA!C115="","",CA!C115/10/GDP!F111)</f>
        <v>15.374216226197746</v>
      </c>
      <c r="D115" s="26">
        <f>IF(CA!D115="","",CA!D115/10/GDP!G111)</f>
        <v>14.684384489704941</v>
      </c>
      <c r="E115" s="26">
        <f>IF(CA!E115="","",CA!E115/10/GDP!H111)</f>
        <v>16.096081266382914</v>
      </c>
      <c r="F115" s="26">
        <f>IF(CA!F115="","",CA!F115/10/GDP!I111)</f>
        <v>15.010790747962485</v>
      </c>
      <c r="G115" s="26">
        <f>IF(CA!G115="","",CA!G115/10/GDP!J111)</f>
        <v>9.9148240224867674</v>
      </c>
      <c r="H115" s="26">
        <f>IF(CA!H115="","",CA!H115/10/GDP!K111)</f>
        <v>10.75226859543403</v>
      </c>
      <c r="I115" s="26">
        <f>IF(CA!I115="","",CA!I115/10/GDP!L111)</f>
        <v>5.1161010347239113</v>
      </c>
      <c r="J115" s="26">
        <f>IF(CA!J115="","",CA!J115/10/GDP!M111)</f>
        <v>3.4175900566561537</v>
      </c>
      <c r="K115" s="26">
        <f>IF(CA!K115="","",CA!K115/10/GDP!N111)</f>
        <v>4.3300869263917248</v>
      </c>
      <c r="L115" s="26">
        <f>IF(CA!L115="","",CA!L115/10/GDP!O111)</f>
        <v>3.0089211668297238</v>
      </c>
      <c r="M115" s="26">
        <f>IF(CA!M115="","",CA!M115/10/GDP!P111)</f>
        <v>2.3676940388991752</v>
      </c>
      <c r="N115" s="26">
        <f>IF(CA!N115="","",CA!N115/10/GDP!Q111)</f>
        <v>2.8078717397519517</v>
      </c>
      <c r="O115" s="26">
        <f>IF(CA!O115="","",CA!O115/10/GDP!R111)</f>
        <v>2.2375550745843578</v>
      </c>
      <c r="P115" s="26">
        <f>IF(CA!P115="","",CA!P115/10/GDP!S111)</f>
        <v>3.3717271920872385</v>
      </c>
      <c r="Q115" s="26">
        <f>IF(CA!Q115="","",CA!Q115/10/GDP!T111)</f>
        <v>4.3892900734990743</v>
      </c>
    </row>
    <row r="116" spans="1:17" x14ac:dyDescent="0.25">
      <c r="A116" s="12" t="s">
        <v>451</v>
      </c>
      <c r="B116" s="26">
        <f>IF(CA!B116="","",CA!B116/10/GDP!E112)</f>
        <v>-23.47458256347214</v>
      </c>
      <c r="C116" s="26">
        <f>IF(CA!C116="","",CA!C116/10/GDP!F112)</f>
        <v>-19.173023049520321</v>
      </c>
      <c r="D116" s="26">
        <f>IF(CA!D116="","",CA!D116/10/GDP!G112)</f>
        <v>-14.397829611330296</v>
      </c>
      <c r="E116" s="26">
        <f>IF(CA!E116="","",CA!E116/10/GDP!H112)</f>
        <v>-26.923559382366637</v>
      </c>
      <c r="F116" s="26">
        <f>IF(CA!F116="","",CA!F116/10/GDP!I112)</f>
        <v>-9.4171161979104472</v>
      </c>
      <c r="G116" s="26">
        <f>IF(CA!G116="","",CA!G116/10/GDP!J112)</f>
        <v>-7.5765617828106642</v>
      </c>
      <c r="H116" s="26">
        <f>IF(CA!H116="","",CA!H116/10/GDP!K112)</f>
        <v>-14.583491821985545</v>
      </c>
      <c r="I116" s="26">
        <f>IF(CA!I116="","",CA!I116/10/GDP!L112)</f>
        <v>-6.3948701649624962</v>
      </c>
      <c r="J116" s="26">
        <f>IF(CA!J116="","",CA!J116/10/GDP!M112)</f>
        <v>-3.876867584565368</v>
      </c>
      <c r="K116" s="26">
        <f>IF(CA!K116="","",CA!K116/10/GDP!N112)</f>
        <v>-3.1930082856723847</v>
      </c>
      <c r="L116" s="26">
        <f>IF(CA!L116="","",CA!L116/10/GDP!O112)</f>
        <v>-7.362047740042021</v>
      </c>
      <c r="M116" s="26">
        <f>IF(CA!M116="","",CA!M116/10/GDP!P112)</f>
        <v>-23.6411659099833</v>
      </c>
      <c r="N116" s="26">
        <f>IF(CA!N116="","",CA!N116/10/GDP!Q112)</f>
        <v>-21.628217188276757</v>
      </c>
      <c r="O116" s="26">
        <f>IF(CA!O116="","",CA!O116/10/GDP!R112)</f>
        <v>-28.387070376879294</v>
      </c>
      <c r="P116" s="26">
        <f>IF(CA!P116="","",CA!P116/10/GDP!S112)</f>
        <v>-26.449384768938383</v>
      </c>
      <c r="Q116" s="26">
        <f>IF(CA!Q116="","",CA!Q116/10/GDP!T112)</f>
        <v>-29.787629107687039</v>
      </c>
    </row>
    <row r="117" spans="1:17" x14ac:dyDescent="0.25">
      <c r="A117" s="12" t="s">
        <v>454</v>
      </c>
      <c r="B117" s="26">
        <f>IF(CA!B117="","",CA!B117/10/GDP!E113)</f>
        <v>-7.0020796672532386</v>
      </c>
      <c r="C117" s="26">
        <f>IF(CA!C117="","",CA!C117/10/GDP!F113)</f>
        <v>-3.16470497962269</v>
      </c>
      <c r="D117" s="26">
        <f>IF(CA!D117="","",CA!D117/10/GDP!G113)</f>
        <v>-7.1244049151865756</v>
      </c>
      <c r="E117" s="26">
        <f>IF(CA!E117="","",CA!E117/10/GDP!H113)</f>
        <v>-10.810521710982421</v>
      </c>
      <c r="F117" s="26">
        <f>IF(CA!F117="","",CA!F117/10/GDP!I113)</f>
        <v>-6.4070898404653871</v>
      </c>
      <c r="G117" s="26">
        <f>IF(CA!G117="","",CA!G117/10/GDP!J113)</f>
        <v>-11.123014797744734</v>
      </c>
      <c r="H117" s="26">
        <f>IF(CA!H117="","",CA!H117/10/GDP!K113)</f>
        <v>-5.0521644383197533</v>
      </c>
      <c r="I117" s="26">
        <f>IF(CA!I117="","",CA!I117/10/GDP!L113)</f>
        <v>-2.1900955585367603</v>
      </c>
      <c r="J117" s="26">
        <f>IF(CA!J117="","",CA!J117/10/GDP!M113)</f>
        <v>-2.8293043453130537</v>
      </c>
      <c r="K117" s="26">
        <f>IF(CA!K117="","",CA!K117/10/GDP!N113)</f>
        <v>-4.7034274207720088</v>
      </c>
      <c r="L117" s="26">
        <f>IF(CA!L117="","",CA!L117/10/GDP!O113)</f>
        <v>-5.3214132364447497</v>
      </c>
      <c r="M117" s="26">
        <f>IF(CA!M117="","",CA!M117/10/GDP!P113)</f>
        <v>-7.2396844924838355</v>
      </c>
      <c r="N117" s="26">
        <f>IF(CA!N117="","",CA!N117/10/GDP!Q113)</f>
        <v>-7.8771011376939191</v>
      </c>
      <c r="O117" s="26">
        <f>IF(CA!O117="","",CA!O117/10/GDP!R113)</f>
        <v>-4.8940018945643002</v>
      </c>
      <c r="P117" s="26" t="str">
        <f>IF(CA!P117="","",CA!P117/10/GDP!S113)</f>
        <v/>
      </c>
      <c r="Q117" s="26" t="str">
        <f>IF(CA!Q117="","",CA!Q117/10/GDP!T113)</f>
        <v/>
      </c>
    </row>
    <row r="118" spans="1:17" x14ac:dyDescent="0.25">
      <c r="A118" s="12" t="s">
        <v>458</v>
      </c>
      <c r="B118" s="26">
        <f>IF(CA!B118="","",CA!B118/10/GDP!E114)</f>
        <v>-6.5139737913938767</v>
      </c>
      <c r="C118" s="26">
        <f>IF(CA!C118="","",CA!C118/10/GDP!F114)</f>
        <v>-7.7918124969579772</v>
      </c>
      <c r="D118" s="26">
        <f>IF(CA!D118="","",CA!D118/10/GDP!G114)</f>
        <v>-1.9932298751418733</v>
      </c>
      <c r="E118" s="26">
        <f>IF(CA!E118="","",CA!E118/10/GDP!H114)</f>
        <v>-0.84323690618776359</v>
      </c>
      <c r="F118" s="26">
        <f>IF(CA!F118="","",CA!F118/10/GDP!I114)</f>
        <v>-6.395991126933537</v>
      </c>
      <c r="G118" s="26">
        <f>IF(CA!G118="","",CA!G118/10/GDP!J114)</f>
        <v>-4.641187289899162</v>
      </c>
      <c r="H118" s="26">
        <f>IF(CA!H118="","",CA!H118/10/GDP!K114)</f>
        <v>-0.1349919893242538</v>
      </c>
      <c r="I118" s="26">
        <f>IF(CA!I118="","",CA!I118/10/GDP!L114)</f>
        <v>1.5971175944914979</v>
      </c>
      <c r="J118" s="26">
        <f>IF(CA!J118="","",CA!J118/10/GDP!M114)</f>
        <v>2.5619756634078241</v>
      </c>
      <c r="K118" s="26">
        <f>IF(CA!K118="","",CA!K118/10/GDP!N114)</f>
        <v>8.5280600496616756</v>
      </c>
      <c r="L118" s="26">
        <f>IF(CA!L118="","",CA!L118/10/GDP!O114)</f>
        <v>2.7092987216820172</v>
      </c>
      <c r="M118" s="26">
        <f>IF(CA!M118="","",CA!M118/10/GDP!P114)</f>
        <v>-0.56727427903425864</v>
      </c>
      <c r="N118" s="26">
        <f>IF(CA!N118="","",CA!N118/10/GDP!Q114)</f>
        <v>4.9363392243316957</v>
      </c>
      <c r="O118" s="26">
        <f>IF(CA!O118="","",CA!O118/10/GDP!R114)</f>
        <v>6.2263332009977796</v>
      </c>
      <c r="P118" s="26">
        <f>IF(CA!P118="","",CA!P118/10/GDP!S114)</f>
        <v>5.7375884579114338</v>
      </c>
      <c r="Q118" s="26">
        <f>IF(CA!Q118="","",CA!Q118/10/GDP!T114)</f>
        <v>-3.9554745769821849</v>
      </c>
    </row>
    <row r="119" spans="1:17" x14ac:dyDescent="0.25">
      <c r="A119" s="12" t="s">
        <v>459</v>
      </c>
      <c r="B119" s="26">
        <f>IF(CA!B119="","",CA!B119/10/GDP!E115)</f>
        <v>-1.824817518248175</v>
      </c>
      <c r="C119" s="26">
        <f>IF(CA!C119="","",CA!C119/10/GDP!F115)</f>
        <v>-4.3541802024918388</v>
      </c>
      <c r="D119" s="26">
        <f>IF(CA!D119="","",CA!D119/10/GDP!G115)</f>
        <v>-5.5557632980914189</v>
      </c>
      <c r="E119" s="26">
        <f>IF(CA!E119="","",CA!E119/10/GDP!H115)</f>
        <v>-3.6289973018027695</v>
      </c>
      <c r="F119" s="26">
        <f>IF(CA!F119="","",CA!F119/10/GDP!I115)</f>
        <v>-17.600309262918202</v>
      </c>
      <c r="G119" s="26">
        <f>IF(CA!G119="","",CA!G119/10/GDP!J115)</f>
        <v>-8.9627742712130001</v>
      </c>
      <c r="H119" s="26">
        <f>IF(CA!H119="","",CA!H119/10/GDP!K115)</f>
        <v>-3.3600275187281627</v>
      </c>
      <c r="I119" s="26">
        <f>IF(CA!I119="","",CA!I119/10/GDP!L115)</f>
        <v>-10.835104689489448</v>
      </c>
      <c r="J119" s="26">
        <f>IF(CA!J119="","",CA!J119/10/GDP!M115)</f>
        <v>-15.631076839871678</v>
      </c>
      <c r="K119" s="26">
        <f>IF(CA!K119="","",CA!K119/10/GDP!N115)</f>
        <v>-2.6809717428818352</v>
      </c>
      <c r="L119" s="26">
        <f>IF(CA!L119="","",CA!L119/10/GDP!O115)</f>
        <v>-3.8218672080432126</v>
      </c>
      <c r="M119" s="26">
        <f>IF(CA!M119="","",CA!M119/10/GDP!P115)</f>
        <v>-8.0661751950795022</v>
      </c>
      <c r="N119" s="26">
        <f>IF(CA!N119="","",CA!N119/10/GDP!Q115)</f>
        <v>6.0945666648717465</v>
      </c>
      <c r="O119" s="26">
        <f>IF(CA!O119="","",CA!O119/10/GDP!R115)</f>
        <v>23.887953392168107</v>
      </c>
      <c r="P119" s="26" t="str">
        <f>IF(CA!P119="","",CA!P119/10/GDP!S115)</f>
        <v/>
      </c>
      <c r="Q119" s="26" t="str">
        <f>IF(CA!Q119="","",CA!Q119/10/GDP!T115)</f>
        <v/>
      </c>
    </row>
    <row r="120" spans="1:17" x14ac:dyDescent="0.25">
      <c r="A120" s="12" t="s">
        <v>463</v>
      </c>
      <c r="B120" s="26" t="str">
        <f>IF(CA!B120="","",CA!B120/10/GDP!E116)</f>
        <v/>
      </c>
      <c r="C120" s="26" t="str">
        <f>IF(CA!C120="","",CA!C120/10/GDP!F116)</f>
        <v/>
      </c>
      <c r="D120" s="26" t="str">
        <f>IF(CA!D120="","",CA!D120/10/GDP!G116)</f>
        <v/>
      </c>
      <c r="E120" s="26" t="str">
        <f>IF(CA!E120="","",CA!E120/10/GDP!H116)</f>
        <v/>
      </c>
      <c r="F120" s="26" t="str">
        <f>IF(CA!F120="","",CA!F120/10/GDP!I116)</f>
        <v/>
      </c>
      <c r="G120" s="26" t="str">
        <f>IF(CA!G120="","",CA!G120/10/GDP!J116)</f>
        <v/>
      </c>
      <c r="H120" s="26" t="str">
        <f>IF(CA!H120="","",CA!H120/10/GDP!K116)</f>
        <v/>
      </c>
      <c r="I120" s="26">
        <f>IF(CA!I120="","",CA!I120/10/GDP!L116)</f>
        <v>-18.242706239754614</v>
      </c>
      <c r="J120" s="26">
        <f>IF(CA!J120="","",CA!J120/10/GDP!M116)</f>
        <v>-17.211280445702954</v>
      </c>
      <c r="K120" s="26">
        <f>IF(CA!K120="","",CA!K120/10/GDP!N116)</f>
        <v>-22.269360958569052</v>
      </c>
      <c r="L120" s="26">
        <f>IF(CA!L120="","",CA!L120/10/GDP!O116)</f>
        <v>-15.46339272293581</v>
      </c>
      <c r="M120" s="26">
        <f>IF(CA!M120="","",CA!M120/10/GDP!P116)</f>
        <v>-11.01941871359001</v>
      </c>
      <c r="N120" s="26">
        <f>IF(CA!N120="","",CA!N120/10/GDP!Q116)</f>
        <v>-10.451061320754718</v>
      </c>
      <c r="O120" s="26">
        <f>IF(CA!O120="","",CA!O120/10/GDP!R116)</f>
        <v>-13.80372360988936</v>
      </c>
      <c r="P120" s="26">
        <f>IF(CA!P120="","",CA!P120/10/GDP!S116)</f>
        <v>-10.480534701779925</v>
      </c>
      <c r="Q120" s="26" t="str">
        <f>IF(CA!Q120="","",CA!Q120/10/GDP!T116)</f>
        <v/>
      </c>
    </row>
    <row r="121" spans="1:17" x14ac:dyDescent="0.25">
      <c r="A121" s="12" t="s">
        <v>473</v>
      </c>
      <c r="B121" s="26">
        <f>IF(CA!B121="","",CA!B121/10/GDP!E117)</f>
        <v>-4.7815716341686247</v>
      </c>
      <c r="C121" s="26">
        <f>IF(CA!C121="","",CA!C121/10/GDP!F117)</f>
        <v>-8.5988089104339824</v>
      </c>
      <c r="D121" s="26">
        <f>IF(CA!D121="","",CA!D121/10/GDP!G117)</f>
        <v>-5.3243552806984225</v>
      </c>
      <c r="E121" s="26">
        <f>IF(CA!E121="","",CA!E121/10/GDP!H117)</f>
        <v>-9.7674083859056182</v>
      </c>
      <c r="F121" s="26">
        <f>IF(CA!F121="","",CA!F121/10/GDP!I117)</f>
        <v>-7.1746264360103424</v>
      </c>
      <c r="G121" s="26">
        <f>IF(CA!G121="","",CA!G121/10/GDP!J117)</f>
        <v>-10.053713806821982</v>
      </c>
      <c r="H121" s="26">
        <f>IF(CA!H121="","",CA!H121/10/GDP!K117)</f>
        <v>-13.546615083154622</v>
      </c>
      <c r="I121" s="26">
        <f>IF(CA!I121="","",CA!I121/10/GDP!L117)</f>
        <v>-7.0915423691833741</v>
      </c>
      <c r="J121" s="26">
        <f>IF(CA!J121="","",CA!J121/10/GDP!M117)</f>
        <v>-6.1854905193734542</v>
      </c>
      <c r="K121" s="26">
        <f>IF(CA!K121="","",CA!K121/10/GDP!N117)</f>
        <v>-5.3896021036283246</v>
      </c>
      <c r="L121" s="26">
        <f>IF(CA!L121="","",CA!L121/10/GDP!O117)</f>
        <v>-3.5664079489524627</v>
      </c>
      <c r="M121" s="26">
        <f>IF(CA!M121="","",CA!M121/10/GDP!P117)</f>
        <v>-4.0169352302263368</v>
      </c>
      <c r="N121" s="26">
        <f>IF(CA!N121="","",CA!N121/10/GDP!Q117)</f>
        <v>-4.6174477812359713</v>
      </c>
      <c r="O121" s="26">
        <f>IF(CA!O121="","",CA!O121/10/GDP!R117)</f>
        <v>-3.9161823270001497</v>
      </c>
      <c r="P121" s="26">
        <f>IF(CA!P121="","",CA!P121/10/GDP!S117)</f>
        <v>-5.3834389219824095</v>
      </c>
      <c r="Q121" s="26">
        <f>IF(CA!Q121="","",CA!Q121/10/GDP!T117)</f>
        <v>-12.132088498904054</v>
      </c>
    </row>
    <row r="122" spans="1:17" x14ac:dyDescent="0.25">
      <c r="A122" s="12" t="s">
        <v>476</v>
      </c>
      <c r="B122" s="26">
        <f>IF(CA!B122="","",CA!B122/10/GDP!E118)</f>
        <v>-1.0317313015768732</v>
      </c>
      <c r="C122" s="26">
        <f>IF(CA!C122="","",CA!C122/10/GDP!F118)</f>
        <v>-0.36410312666921607</v>
      </c>
      <c r="D122" s="26">
        <f>IF(CA!D122="","",CA!D122/10/GDP!G118)</f>
        <v>-0.94020016737912027</v>
      </c>
      <c r="E122" s="26">
        <f>IF(CA!E122="","",CA!E122/10/GDP!H118)</f>
        <v>-1.5143100772979901</v>
      </c>
      <c r="F122" s="26">
        <f>IF(CA!F122="","",CA!F122/10/GDP!I118)</f>
        <v>-0.86186187665755465</v>
      </c>
      <c r="G122" s="26">
        <f>IF(CA!G122="","",CA!G122/10/GDP!J118)</f>
        <v>-0.45660821724333811</v>
      </c>
      <c r="H122" s="26">
        <f>IF(CA!H122="","",CA!H122/10/GDP!K118)</f>
        <v>-1.0071176300519276</v>
      </c>
      <c r="I122" s="26">
        <f>IF(CA!I122="","",CA!I122/10/GDP!L118)</f>
        <v>-1.5516381351106054</v>
      </c>
      <c r="J122" s="26">
        <f>IF(CA!J122="","",CA!J122/10/GDP!M118)</f>
        <v>-2.4729864130912382</v>
      </c>
      <c r="K122" s="26">
        <f>IF(CA!K122="","",CA!K122/10/GDP!N118)</f>
        <v>-1.9330998002067876</v>
      </c>
      <c r="L122" s="26">
        <f>IF(CA!L122="","",CA!L122/10/GDP!O118)</f>
        <v>-2.6502773458660069</v>
      </c>
      <c r="M122" s="26">
        <f>IF(CA!M122="","",CA!M122/10/GDP!P118)</f>
        <v>-2.257966658012585</v>
      </c>
      <c r="N122" s="26">
        <f>IF(CA!N122="","",CA!N122/10/GDP!Q118)</f>
        <v>-1.7632328432751463</v>
      </c>
      <c r="O122" s="26">
        <f>IF(CA!O122="","",CA!O122/10/GDP!R118)</f>
        <v>-2.0730128572831039</v>
      </c>
      <c r="P122" s="26">
        <f>IF(CA!P122="","",CA!P122/10/GDP!S118)</f>
        <v>-0.33402403721421786</v>
      </c>
      <c r="Q122" s="26">
        <f>IF(CA!Q122="","",CA!Q122/10/GDP!T118)</f>
        <v>2.469016645108534</v>
      </c>
    </row>
    <row r="123" spans="1:17" x14ac:dyDescent="0.25">
      <c r="A123" s="12" t="s">
        <v>478</v>
      </c>
      <c r="B123" s="26" t="str">
        <f>IF(CA!B123="","",CA!B123/10/GDP!E119)</f>
        <v/>
      </c>
      <c r="C123" s="26" t="str">
        <f>IF(CA!C123="","",CA!C123/10/GDP!F119)</f>
        <v/>
      </c>
      <c r="D123" s="26" t="str">
        <f>IF(CA!D123="","",CA!D123/10/GDP!G119)</f>
        <v/>
      </c>
      <c r="E123" s="26" t="str">
        <f>IF(CA!E123="","",CA!E123/10/GDP!H119)</f>
        <v/>
      </c>
      <c r="F123" s="26">
        <f>IF(CA!F123="","",CA!F123/10/GDP!I119)</f>
        <v>-13.678571428571425</v>
      </c>
      <c r="G123" s="26">
        <f>IF(CA!G123="","",CA!G123/10/GDP!J119)</f>
        <v>-8.2736363636363652</v>
      </c>
      <c r="H123" s="26">
        <f>IF(CA!H123="","",CA!H123/10/GDP!K119)</f>
        <v>-14.219099678456594</v>
      </c>
      <c r="I123" s="26">
        <f>IF(CA!I123="","",CA!I123/10/GDP!L119)</f>
        <v>-7.2881039755351678</v>
      </c>
      <c r="J123" s="26">
        <f>IF(CA!J123="","",CA!J123/10/GDP!M119)</f>
        <v>-0.68561514195583595</v>
      </c>
      <c r="K123" s="26">
        <f>IF(CA!K123="","",CA!K123/10/GDP!N119)</f>
        <v>7.0243260188087771</v>
      </c>
      <c r="L123" s="26" t="str">
        <f>IF(CA!L123="","",CA!L123/10/GDP!O119)</f>
        <v/>
      </c>
      <c r="M123" s="26" t="str">
        <f>IF(CA!M123="","",CA!M123/10/GDP!P119)</f>
        <v/>
      </c>
      <c r="N123" s="26" t="str">
        <f>IF(CA!N123="","",CA!N123/10/GDP!Q119)</f>
        <v/>
      </c>
      <c r="O123" s="26" t="str">
        <f>IF(CA!O123="","",CA!O123/10/GDP!R119)</f>
        <v/>
      </c>
      <c r="P123" s="26" t="str">
        <f>IF(CA!P123="","",CA!P123/10/GDP!S119)</f>
        <v/>
      </c>
      <c r="Q123" s="26" t="str">
        <f>IF(CA!Q123="","",CA!Q123/10/GDP!T119)</f>
        <v/>
      </c>
    </row>
    <row r="124" spans="1:17" x14ac:dyDescent="0.25">
      <c r="A124" s="12" t="s">
        <v>490</v>
      </c>
      <c r="B124" s="26">
        <f>IF(CA!B124="","",CA!B124/10/GDP!E120)</f>
        <v>-7.5572289156626509</v>
      </c>
      <c r="C124" s="26">
        <f>IF(CA!C124="","",CA!C124/10/GDP!F120)</f>
        <v>-11.33861502347418</v>
      </c>
      <c r="D124" s="26">
        <f>IF(CA!D124="","",CA!D124/10/GDP!G120)</f>
        <v>-15.248807089297888</v>
      </c>
      <c r="E124" s="26">
        <f>IF(CA!E124="","",CA!E124/10/GDP!H120)</f>
        <v>-16.111808422791082</v>
      </c>
      <c r="F124" s="26">
        <f>IF(CA!F124="","",CA!F124/10/GDP!I120)</f>
        <v>-8.9223979404192715</v>
      </c>
      <c r="G124" s="26">
        <f>IF(CA!G124="","",CA!G124/10/GDP!J120)</f>
        <v>-6.9007990591466957</v>
      </c>
      <c r="H124" s="26">
        <f>IF(CA!H124="","",CA!H124/10/GDP!K120)</f>
        <v>-10.121824139677638</v>
      </c>
      <c r="I124" s="26">
        <f>IF(CA!I124="","",CA!I124/10/GDP!L120)</f>
        <v>-7.3911345888837845</v>
      </c>
      <c r="J124" s="26">
        <f>IF(CA!J124="","",CA!J124/10/GDP!M120)</f>
        <v>-5.1633319292333608</v>
      </c>
      <c r="K124" s="26">
        <f>IF(CA!K124="","",CA!K124/10/GDP!N120)</f>
        <v>-5.9758149316508939</v>
      </c>
      <c r="L124" s="26">
        <f>IF(CA!L124="","",CA!L124/10/GDP!O120)</f>
        <v>-5.9906808180170854</v>
      </c>
      <c r="M124" s="26">
        <f>IF(CA!M124="","",CA!M124/10/GDP!P120)</f>
        <v>-3.4972745292368623</v>
      </c>
      <c r="N124" s="26">
        <f>IF(CA!N124="","",CA!N124/10/GDP!Q120)</f>
        <v>-5.7344364012409512</v>
      </c>
      <c r="O124" s="26">
        <f>IF(CA!O124="","",CA!O124/10/GDP!R120)</f>
        <v>-10.485984614024227</v>
      </c>
      <c r="P124" s="26">
        <f>IF(CA!P124="","",CA!P124/10/GDP!S120)</f>
        <v>-9.3599029775844773</v>
      </c>
      <c r="Q124" s="26">
        <f>IF(CA!Q124="","",CA!Q124/10/GDP!T120)</f>
        <v>-6.9193817873671817</v>
      </c>
    </row>
    <row r="125" spans="1:17" x14ac:dyDescent="0.25">
      <c r="A125" s="12" t="s">
        <v>492</v>
      </c>
      <c r="B125" s="26">
        <f>IF(CA!B125="","",CA!B125/10/GDP!E121)</f>
        <v>3.4685017642387361</v>
      </c>
      <c r="C125" s="26">
        <f>IF(CA!C125="","",CA!C125/10/GDP!F121)</f>
        <v>10.900866915177211</v>
      </c>
      <c r="D125" s="26">
        <f>IF(CA!D125="","",CA!D125/10/GDP!G121)</f>
        <v>4.056371560854906</v>
      </c>
      <c r="E125" s="26">
        <f>IF(CA!E125="","",CA!E125/10/GDP!H121)</f>
        <v>-12.28422997489926</v>
      </c>
      <c r="F125" s="26">
        <f>IF(CA!F125="","",CA!F125/10/GDP!I121)</f>
        <v>-7.45600401925926</v>
      </c>
      <c r="G125" s="26">
        <f>IF(CA!G125="","",CA!G125/10/GDP!J121)</f>
        <v>-12.323898908094854</v>
      </c>
      <c r="H125" s="26">
        <f>IF(CA!H125="","",CA!H125/10/GDP!K121)</f>
        <v>-43.344675643398354</v>
      </c>
      <c r="I125" s="26">
        <f>IF(CA!I125="","",CA!I125/10/GDP!L121)</f>
        <v>-43.823892178938834</v>
      </c>
      <c r="J125" s="26">
        <f>IF(CA!J125="","",CA!J125/10/GDP!M121)</f>
        <v>-37.608032093184555</v>
      </c>
      <c r="K125" s="26">
        <f>IF(CA!K125="","",CA!K125/10/GDP!N121)</f>
        <v>-15.820250185592343</v>
      </c>
      <c r="L125" s="26">
        <f>IF(CA!L125="","",CA!L125/10/GDP!O121)</f>
        <v>-8.0719608762093245</v>
      </c>
      <c r="M125" s="26">
        <f>IF(CA!M125="","",CA!M125/10/GDP!P121)</f>
        <v>-6.2700153348868932</v>
      </c>
      <c r="N125" s="26">
        <f>IF(CA!N125="","",CA!N125/10/GDP!Q121)</f>
        <v>-10.112407943062891</v>
      </c>
      <c r="O125" s="26">
        <f>IF(CA!O125="","",CA!O125/10/GDP!R121)</f>
        <v>-14.480952288298113</v>
      </c>
      <c r="P125" s="26">
        <f>IF(CA!P125="","",CA!P125/10/GDP!S121)</f>
        <v>-15.4439295233951</v>
      </c>
      <c r="Q125" s="26">
        <f>IF(CA!Q125="","",CA!Q125/10/GDP!T121)</f>
        <v>-4.386143216881381</v>
      </c>
    </row>
    <row r="126" spans="1:17" x14ac:dyDescent="0.25">
      <c r="A126" s="12" t="s">
        <v>493</v>
      </c>
      <c r="B126" s="26" t="str">
        <f>IF(CA!B126="","",CA!B126/10/GDP!E122)</f>
        <v/>
      </c>
      <c r="C126" s="26" t="str">
        <f>IF(CA!C126="","",CA!C126/10/GDP!F122)</f>
        <v/>
      </c>
      <c r="D126" s="26">
        <f>IF(CA!D126="","",CA!D126/10/GDP!G122)</f>
        <v>-39.719735083279552</v>
      </c>
      <c r="E126" s="26">
        <f>IF(CA!E126="","",CA!E126/10/GDP!H122)</f>
        <v>-49.447890447319921</v>
      </c>
      <c r="F126" s="26">
        <f>IF(CA!F126="","",CA!F126/10/GDP!I122)</f>
        <v>-27.608290524251906</v>
      </c>
      <c r="G126" s="26">
        <f>IF(CA!G126="","",CA!G126/10/GDP!J122)</f>
        <v>-20.552339604438014</v>
      </c>
      <c r="H126" s="26">
        <f>IF(CA!H126="","",CA!H126/10/GDP!K122)</f>
        <v>-14.628791923093054</v>
      </c>
      <c r="I126" s="26">
        <f>IF(CA!I126="","",CA!I126/10/GDP!L122)</f>
        <v>-15.615217091766763</v>
      </c>
      <c r="J126" s="26">
        <f>IF(CA!J126="","",CA!J126/10/GDP!M122)</f>
        <v>-11.451709072190658</v>
      </c>
      <c r="K126" s="26">
        <f>IF(CA!K126="","",CA!K126/10/GDP!N122)</f>
        <v>-12.414331387453796</v>
      </c>
      <c r="L126" s="26">
        <f>IF(CA!L126="","",CA!L126/10/GDP!O122)</f>
        <v>-10.928196785336787</v>
      </c>
      <c r="M126" s="26">
        <f>IF(CA!M126="","",CA!M126/10/GDP!P122)</f>
        <v>-16.16744309345804</v>
      </c>
      <c r="N126" s="26">
        <f>IF(CA!N126="","",CA!N126/10/GDP!Q122)</f>
        <v>-15.683020740450887</v>
      </c>
      <c r="O126" s="26">
        <f>IF(CA!O126="","",CA!O126/10/GDP!R122)</f>
        <v>-17.118018481120256</v>
      </c>
      <c r="P126" s="26">
        <f>IF(CA!P126="","",CA!P126/10/GDP!S122)</f>
        <v>-15.104144880078927</v>
      </c>
      <c r="Q126" s="26">
        <f>IF(CA!Q126="","",CA!Q126/10/GDP!T122)</f>
        <v>-25.791906363425003</v>
      </c>
    </row>
    <row r="127" spans="1:17" x14ac:dyDescent="0.25">
      <c r="A127" s="12" t="s">
        <v>497</v>
      </c>
      <c r="B127" s="26">
        <f>IF(CA!B127="","",CA!B127/10/GDP!E123)</f>
        <v>-32.382670506214005</v>
      </c>
      <c r="C127" s="26">
        <f>IF(CA!C127="","",CA!C127/10/GDP!F123)</f>
        <v>-14.606104492608011</v>
      </c>
      <c r="D127" s="26">
        <f>IF(CA!D127="","",CA!D127/10/GDP!G123)</f>
        <v>-19.265833276251797</v>
      </c>
      <c r="E127" s="26">
        <f>IF(CA!E127="","",CA!E127/10/GDP!H123)</f>
        <v>-34.29559197367572</v>
      </c>
      <c r="F127" s="26">
        <f>IF(CA!F127="","",CA!F127/10/GDP!I123)</f>
        <v>-21.387117650726356</v>
      </c>
      <c r="G127" s="26">
        <f>IF(CA!G127="","",CA!G127/10/GDP!J123)</f>
        <v>-35.087156391780091</v>
      </c>
      <c r="H127" s="26">
        <f>IF(CA!H127="","",CA!H127/10/GDP!K123)</f>
        <v>-15.803686522472237</v>
      </c>
      <c r="I127" s="26">
        <f>IF(CA!I127="","",CA!I127/10/GDP!L123)</f>
        <v>-21.434820001167608</v>
      </c>
      <c r="J127" s="26">
        <f>IF(CA!J127="","",CA!J127/10/GDP!M123)</f>
        <v>-46.166021723429417</v>
      </c>
      <c r="K127" s="26">
        <f>IF(CA!K127="","",CA!K127/10/GDP!N123)</f>
        <v>-19.872466983218775</v>
      </c>
      <c r="L127" s="26">
        <f>IF(CA!L127="","",CA!L127/10/GDP!O123)</f>
        <v>-1.2668029133512548</v>
      </c>
      <c r="M127" s="26">
        <f>IF(CA!M127="","",CA!M127/10/GDP!P123)</f>
        <v>-12.138587496194932</v>
      </c>
      <c r="N127" s="26">
        <f>IF(CA!N127="","",CA!N127/10/GDP!Q123)</f>
        <v>-10.147443673696726</v>
      </c>
      <c r="O127" s="26">
        <f>IF(CA!O127="","",CA!O127/10/GDP!R123)</f>
        <v>-3.3616845087494345</v>
      </c>
      <c r="P127" s="26">
        <f>IF(CA!P127="","",CA!P127/10/GDP!S123)</f>
        <v>-1.0737298058964659</v>
      </c>
      <c r="Q127" s="26">
        <f>IF(CA!Q127="","",CA!Q127/10/GDP!T123)</f>
        <v>10.767875169762275</v>
      </c>
    </row>
    <row r="128" spans="1:17" x14ac:dyDescent="0.25">
      <c r="A128" s="12" t="s">
        <v>501</v>
      </c>
      <c r="B128" s="26">
        <f>IF(CA!B128="","",CA!B128/10/GDP!E124)</f>
        <v>1.6691004254467219</v>
      </c>
      <c r="C128" s="26">
        <f>IF(CA!C128="","",CA!C128/10/GDP!F124)</f>
        <v>2.0559643675706774</v>
      </c>
      <c r="D128" s="26">
        <f>IF(CA!D128="","",CA!D128/10/GDP!G124)</f>
        <v>-0.15439641931593245</v>
      </c>
      <c r="E128" s="26">
        <f>IF(CA!E128="","",CA!E128/10/GDP!H124)</f>
        <v>-4.895280551716656</v>
      </c>
      <c r="F128" s="26">
        <f>IF(CA!F128="","",CA!F128/10/GDP!I124)</f>
        <v>-5.3514436981976123</v>
      </c>
      <c r="G128" s="26">
        <f>IF(CA!G128="","",CA!G128/10/GDP!J124)</f>
        <v>-4.2107867926850844</v>
      </c>
      <c r="H128" s="26">
        <f>IF(CA!H128="","",CA!H128/10/GDP!K124)</f>
        <v>-7.8914072290187596</v>
      </c>
      <c r="I128" s="26">
        <f>IF(CA!I128="","",CA!I128/10/GDP!L124)</f>
        <v>-9.7401620620212821</v>
      </c>
      <c r="J128" s="26">
        <f>IF(CA!J128="","",CA!J128/10/GDP!M124)</f>
        <v>-7.3428010453705932</v>
      </c>
      <c r="K128" s="26">
        <f>IF(CA!K128="","",CA!K128/10/GDP!N124)</f>
        <v>-5.9931323298298524</v>
      </c>
      <c r="L128" s="26">
        <f>IF(CA!L128="","",CA!L128/10/GDP!O124)</f>
        <v>-2.1355189094598508</v>
      </c>
      <c r="M128" s="26">
        <f>IF(CA!M128="","",CA!M128/10/GDP!P124)</f>
        <v>-4.0456767720383739</v>
      </c>
      <c r="N128" s="26">
        <f>IF(CA!N128="","",CA!N128/10/GDP!Q124)</f>
        <v>-3.3526207467735705</v>
      </c>
      <c r="O128" s="26">
        <f>IF(CA!O128="","",CA!O128/10/GDP!R124)</f>
        <v>-5.2543768304772724</v>
      </c>
      <c r="P128" s="26">
        <f>IF(CA!P128="","",CA!P128/10/GDP!S124)</f>
        <v>-3.6814729540156668</v>
      </c>
      <c r="Q128" s="26">
        <f>IF(CA!Q128="","",CA!Q128/10/GDP!T124)</f>
        <v>-1.4384653310848645</v>
      </c>
    </row>
    <row r="129" spans="1:17" x14ac:dyDescent="0.25">
      <c r="A129" s="12" t="s">
        <v>503</v>
      </c>
      <c r="B129" s="26">
        <f>IF(CA!B129="","",CA!B129/10/GDP!E125)</f>
        <v>-8.9355326260119003</v>
      </c>
      <c r="C129" s="26">
        <f>IF(CA!C129="","",CA!C129/10/GDP!F125)</f>
        <v>-8.1202658433805972</v>
      </c>
      <c r="D129" s="26">
        <f>IF(CA!D129="","",CA!D129/10/GDP!G125)</f>
        <v>-7.4634196720130053</v>
      </c>
      <c r="E129" s="26">
        <f>IF(CA!E129="","",CA!E129/10/GDP!H125)</f>
        <v>-9.0759719930261529</v>
      </c>
      <c r="F129" s="26">
        <f>IF(CA!F129="","",CA!F129/10/GDP!I125)</f>
        <v>-10.000714229346954</v>
      </c>
      <c r="G129" s="26">
        <f>IF(CA!G129="","",CA!G129/10/GDP!J125)</f>
        <v>-14.708713585326842</v>
      </c>
      <c r="H129" s="26">
        <f>IF(CA!H129="","",CA!H129/10/GDP!K125)</f>
        <v>-23.146029069963912</v>
      </c>
      <c r="I129" s="26">
        <f>IF(CA!I129="","",CA!I129/10/GDP!L125)</f>
        <v>-41.766485034373005</v>
      </c>
      <c r="J129" s="26">
        <f>IF(CA!J129="","",CA!J129/10/GDP!M125)</f>
        <v>-36.854350739928691</v>
      </c>
      <c r="K129" s="26">
        <f>IF(CA!K129="","",CA!K129/10/GDP!N125)</f>
        <v>-32.895338724061688</v>
      </c>
      <c r="L129" s="26">
        <f>IF(CA!L129="","",CA!L129/10/GDP!O125)</f>
        <v>-37.413643633954798</v>
      </c>
      <c r="M129" s="26">
        <f>IF(CA!M129="","",CA!M129/10/GDP!P125)</f>
        <v>-32.219150017509193</v>
      </c>
      <c r="N129" s="26">
        <f>IF(CA!N129="","",CA!N129/10/GDP!Q125)</f>
        <v>-19.661945716106313</v>
      </c>
      <c r="O129" s="26">
        <f>IF(CA!O129="","",CA!O129/10/GDP!R125)</f>
        <v>-30.596615279628349</v>
      </c>
      <c r="P129" s="26">
        <f>IF(CA!P129="","",CA!P129/10/GDP!S125)</f>
        <v>-19.890405756966466</v>
      </c>
      <c r="Q129" s="26">
        <f>IF(CA!Q129="","",CA!Q129/10/GDP!T125)</f>
        <v>-26.505328065177931</v>
      </c>
    </row>
    <row r="130" spans="1:17" x14ac:dyDescent="0.25">
      <c r="A130" s="12" t="s">
        <v>504</v>
      </c>
      <c r="B130" s="26">
        <f>IF(CA!B130="","",CA!B130/10/GDP!E126)</f>
        <v>4.79814043513655</v>
      </c>
      <c r="C130" s="26">
        <f>IF(CA!C130="","",CA!C130/10/GDP!F126)</f>
        <v>5.8438372479289571</v>
      </c>
      <c r="D130" s="26">
        <f>IF(CA!D130="","",CA!D130/10/GDP!G126)</f>
        <v>7.7330771481941367</v>
      </c>
      <c r="E130" s="26">
        <f>IF(CA!E130="","",CA!E130/10/GDP!H126)</f>
        <v>4.8960681234081553</v>
      </c>
      <c r="F130" s="26">
        <f>IF(CA!F130="","",CA!F130/10/GDP!I126)</f>
        <v>3.1946916922629516</v>
      </c>
      <c r="G130" s="26">
        <f>IF(CA!G130="","",CA!G130/10/GDP!J126)</f>
        <v>4.1333808089093971</v>
      </c>
      <c r="H130" s="26">
        <f>IF(CA!H130="","",CA!H130/10/GDP!K126)</f>
        <v>-2.8954713523341886</v>
      </c>
      <c r="I130" s="26">
        <f>IF(CA!I130="","",CA!I130/10/GDP!L126)</f>
        <v>-2.1349944955462687</v>
      </c>
      <c r="J130" s="26">
        <f>IF(CA!J130="","",CA!J130/10/GDP!M126)</f>
        <v>-0.63806380638063809</v>
      </c>
      <c r="K130" s="26">
        <f>IF(CA!K130="","",CA!K130/10/GDP!N126)</f>
        <v>-3.8402629800169774</v>
      </c>
      <c r="L130" s="26">
        <f>IF(CA!L130="","",CA!L130/10/GDP!O126)</f>
        <v>-4.849143109455099</v>
      </c>
      <c r="M130" s="26">
        <f>IF(CA!M130="","",CA!M130/10/GDP!P126)</f>
        <v>-3.0410046798609187</v>
      </c>
      <c r="N130" s="26">
        <f>IF(CA!N130="","",CA!N130/10/GDP!Q126)</f>
        <v>-7.8257955319002637</v>
      </c>
      <c r="O130" s="26">
        <f>IF(CA!O130="","",CA!O130/10/GDP!R126)</f>
        <v>-3.5955470835293104</v>
      </c>
      <c r="P130" s="26">
        <f>IF(CA!P130="","",CA!P130/10/GDP!S126)</f>
        <v>0.34908741779213437</v>
      </c>
      <c r="Q130" s="26" t="str">
        <f>IF(CA!Q130="","",CA!Q130/10/GDP!T126)</f>
        <v/>
      </c>
    </row>
    <row r="131" spans="1:17" x14ac:dyDescent="0.25">
      <c r="A131" s="12" t="s">
        <v>507</v>
      </c>
      <c r="B131" s="26">
        <f>IF(CA!B131="","",CA!B131/10/GDP!E127)</f>
        <v>4.5390341385826574</v>
      </c>
      <c r="C131" s="26">
        <f>IF(CA!C131="","",CA!C131/10/GDP!F127)</f>
        <v>13.562892124069576</v>
      </c>
      <c r="D131" s="26">
        <f>IF(CA!D131="","",CA!D131/10/GDP!G127)</f>
        <v>8.5661374636211711</v>
      </c>
      <c r="E131" s="26">
        <f>IF(CA!E131="","",CA!E131/10/GDP!H127)</f>
        <v>-0.10845931930099201</v>
      </c>
      <c r="F131" s="26">
        <f>IF(CA!F131="","",CA!F131/10/GDP!I127)</f>
        <v>-3.4245653393157602</v>
      </c>
      <c r="G131" s="26">
        <f>IF(CA!G131="","",CA!G131/10/GDP!J127)</f>
        <v>-3.8875626260110083</v>
      </c>
      <c r="H131" s="26">
        <f>IF(CA!H131="","",CA!H131/10/GDP!K127)</f>
        <v>-6.7509647834792847</v>
      </c>
      <c r="I131" s="26">
        <f>IF(CA!I131="","",CA!I131/10/GDP!L127)</f>
        <v>-8.4509148607366456</v>
      </c>
      <c r="J131" s="26">
        <f>IF(CA!J131="","",CA!J131/10/GDP!M127)</f>
        <v>-8.0263724656450766</v>
      </c>
      <c r="K131" s="26">
        <f>IF(CA!K131="","",CA!K131/10/GDP!N127)</f>
        <v>-9.2862639807687657</v>
      </c>
      <c r="L131" s="26">
        <f>IF(CA!L131="","",CA!L131/10/GDP!O127)</f>
        <v>-13.449876362746032</v>
      </c>
      <c r="M131" s="26">
        <f>IF(CA!M131="","",CA!M131/10/GDP!P127)</f>
        <v>-16.330903139689525</v>
      </c>
      <c r="N131" s="26">
        <f>IF(CA!N131="","",CA!N131/10/GDP!Q127)</f>
        <v>-4.2525401910606888</v>
      </c>
      <c r="O131" s="26">
        <f>IF(CA!O131="","",CA!O131/10/GDP!R127)</f>
        <v>-3.4057138131678539</v>
      </c>
      <c r="P131" s="26">
        <f>IF(CA!P131="","",CA!P131/10/GDP!S127)</f>
        <v>-1.7210623507420619</v>
      </c>
      <c r="Q131" s="26">
        <f>IF(CA!Q131="","",CA!Q131/10/GDP!T127)</f>
        <v>1.6995003586386219</v>
      </c>
    </row>
    <row r="132" spans="1:17" x14ac:dyDescent="0.25">
      <c r="A132" s="12" t="s">
        <v>509</v>
      </c>
      <c r="B132" s="26" t="str">
        <f>IF(CA!B132="","",CA!B132/10/GDP!E128)</f>
        <v/>
      </c>
      <c r="C132" s="26" t="str">
        <f>IF(CA!C132="","",CA!C132/10/GDP!F128)</f>
        <v/>
      </c>
      <c r="D132" s="26" t="str">
        <f>IF(CA!D132="","",CA!D132/10/GDP!G128)</f>
        <v/>
      </c>
      <c r="E132" s="26">
        <f>IF(CA!E132="","",CA!E132/10/GDP!H128)</f>
        <v>50.270270270270274</v>
      </c>
      <c r="F132" s="26">
        <f>IF(CA!F132="","",CA!F132/10/GDP!I128)</f>
        <v>68.056571692685779</v>
      </c>
      <c r="G132" s="26">
        <f>IF(CA!G132="","",CA!G132/10/GDP!J128)</f>
        <v>50.3810718923189</v>
      </c>
      <c r="H132" s="26">
        <f>IF(CA!H132="","",CA!H132/10/GDP!K128)</f>
        <v>29.93962349805274</v>
      </c>
      <c r="I132" s="26">
        <f>IF(CA!I132="","",CA!I132/10/GDP!L128)</f>
        <v>35.940114098650845</v>
      </c>
      <c r="J132" s="26">
        <f>IF(CA!J132="","",CA!J132/10/GDP!M128)</f>
        <v>46.318248778426799</v>
      </c>
      <c r="K132" s="26">
        <f>IF(CA!K132="","",CA!K132/10/GDP!N128)</f>
        <v>24.789993995353257</v>
      </c>
      <c r="L132" s="26">
        <f>IF(CA!L132="","",CA!L132/10/GDP!O128)</f>
        <v>-19.197365152753189</v>
      </c>
      <c r="M132" s="26">
        <f>IF(CA!M132="","",CA!M132/10/GDP!P128)</f>
        <v>2.0793696693151995</v>
      </c>
      <c r="N132" s="26">
        <f>IF(CA!N132="","",CA!N132/10/GDP!Q128)</f>
        <v>12.827205975683405</v>
      </c>
      <c r="O132" s="26">
        <f>IF(CA!O132="","",CA!O132/10/GDP!R128)</f>
        <v>6.7793615646356384</v>
      </c>
      <c r="P132" s="26" t="str">
        <f>IF(CA!P132="","",CA!P132/10/GDP!S128)</f>
        <v/>
      </c>
      <c r="Q132" s="26" t="str">
        <f>IF(CA!Q132="","",CA!Q132/10/GDP!T128)</f>
        <v/>
      </c>
    </row>
    <row r="133" spans="1:17" x14ac:dyDescent="0.25">
      <c r="A133" s="12" t="s">
        <v>516</v>
      </c>
      <c r="B133" s="26">
        <f>IF(CA!B133="","",CA!B133/10/GDP!E129)</f>
        <v>1.6372014461577211</v>
      </c>
      <c r="C133" s="26">
        <f>IF(CA!C133="","",CA!C133/10/GDP!F129)</f>
        <v>1.4515970542362933</v>
      </c>
      <c r="D133" s="26">
        <f>IF(CA!D133="","",CA!D133/10/GDP!G129)</f>
        <v>4.7949526920710375E-2</v>
      </c>
      <c r="E133" s="26">
        <f>IF(CA!E133="","",CA!E133/10/GDP!H129)</f>
        <v>5.1132464950040486</v>
      </c>
      <c r="F133" s="26">
        <f>IF(CA!F133="","",CA!F133/10/GDP!I129)</f>
        <v>0.14571417820719909</v>
      </c>
      <c r="G133" s="26">
        <f>IF(CA!G133="","",CA!G133/10/GDP!J129)</f>
        <v>-0.69762063647415506</v>
      </c>
      <c r="H133" s="26">
        <f>IF(CA!H133="","",CA!H133/10/GDP!K129)</f>
        <v>1.3279558746883484</v>
      </c>
      <c r="I133" s="26">
        <f>IF(CA!I133="","",CA!I133/10/GDP!L129)</f>
        <v>2.6607192478243951</v>
      </c>
      <c r="J133" s="26">
        <f>IF(CA!J133="","",CA!J133/10/GDP!M129)</f>
        <v>5.2316581640634103</v>
      </c>
      <c r="K133" s="26">
        <f>IF(CA!K133="","",CA!K133/10/GDP!N129)</f>
        <v>2.1839059641323746</v>
      </c>
      <c r="L133" s="26">
        <f>IF(CA!L133="","",CA!L133/10/GDP!O129)</f>
        <v>10.043226468711639</v>
      </c>
      <c r="M133" s="26">
        <f>IF(CA!M133="","",CA!M133/10/GDP!P129)</f>
        <v>-0.68434969370949417</v>
      </c>
      <c r="N133" s="26">
        <f>IF(CA!N133="","",CA!N133/10/GDP!Q129)</f>
        <v>-3.5642786688716916</v>
      </c>
      <c r="O133" s="26">
        <f>IF(CA!O133="","",CA!O133/10/GDP!R129)</f>
        <v>-8.379657588464104</v>
      </c>
      <c r="P133" s="26">
        <f>IF(CA!P133="","",CA!P133/10/GDP!S129)</f>
        <v>-5.0122926558423577</v>
      </c>
      <c r="Q133" s="26">
        <f>IF(CA!Q133="","",CA!Q133/10/GDP!T129)</f>
        <v>-0.14505234664974717</v>
      </c>
    </row>
    <row r="134" spans="1:17" x14ac:dyDescent="0.25">
      <c r="A134" s="12" t="s">
        <v>517</v>
      </c>
      <c r="B134" s="26" t="e">
        <f>IF(CA!B134="","",CA!B134/10/GDP!E130)</f>
        <v>#DIV/0!</v>
      </c>
      <c r="C134" s="26" t="e">
        <f>IF(CA!C134="","",CA!C134/10/GDP!F130)</f>
        <v>#DIV/0!</v>
      </c>
      <c r="D134" s="26" t="e">
        <f>IF(CA!D134="","",CA!D134/10/GDP!G130)</f>
        <v>#DIV/0!</v>
      </c>
      <c r="E134" s="26" t="e">
        <f>IF(CA!E134="","",CA!E134/10/GDP!H130)</f>
        <v>#DIV/0!</v>
      </c>
      <c r="F134" s="26" t="e">
        <f>IF(CA!F134="","",CA!F134/10/GDP!I130)</f>
        <v>#DIV/0!</v>
      </c>
      <c r="G134" s="26" t="str">
        <f>IF(CA!G134="","",CA!G134/10/GDP!J130)</f>
        <v/>
      </c>
      <c r="H134" s="26" t="str">
        <f>IF(CA!H134="","",CA!H134/10/GDP!K130)</f>
        <v/>
      </c>
      <c r="I134" s="26" t="str">
        <f>IF(CA!I134="","",CA!I134/10/GDP!L130)</f>
        <v/>
      </c>
      <c r="J134" s="26" t="str">
        <f>IF(CA!J134="","",CA!J134/10/GDP!M130)</f>
        <v/>
      </c>
      <c r="K134" s="26" t="str">
        <f>IF(CA!K134="","",CA!K134/10/GDP!N130)</f>
        <v/>
      </c>
      <c r="L134" s="26" t="str">
        <f>IF(CA!L134="","",CA!L134/10/GDP!O130)</f>
        <v/>
      </c>
      <c r="M134" s="26" t="str">
        <f>IF(CA!M134="","",CA!M134/10/GDP!P130)</f>
        <v/>
      </c>
      <c r="N134" s="26" t="str">
        <f>IF(CA!N134="","",CA!N134/10/GDP!Q130)</f>
        <v/>
      </c>
      <c r="O134" s="26" t="str">
        <f>IF(CA!O134="","",CA!O134/10/GDP!R130)</f>
        <v/>
      </c>
      <c r="P134" s="26" t="str">
        <f>IF(CA!P134="","",CA!P134/10/GDP!S130)</f>
        <v/>
      </c>
      <c r="Q134" s="26" t="str">
        <f>IF(CA!Q134="","",CA!Q134/10/GDP!T130)</f>
        <v/>
      </c>
    </row>
    <row r="135" spans="1:17" x14ac:dyDescent="0.25">
      <c r="A135" s="12" t="s">
        <v>529</v>
      </c>
      <c r="B135" s="26">
        <f>IF(CA!B135="","",CA!B135/10/GDP!E131)</f>
        <v>6.0622185524616867</v>
      </c>
      <c r="C135" s="26">
        <f>IF(CA!C135="","",CA!C135/10/GDP!F131)</f>
        <v>7.7922843435058509</v>
      </c>
      <c r="D135" s="26">
        <f>IF(CA!D135="","",CA!D135/10/GDP!G131)</f>
        <v>5.8979573618978467</v>
      </c>
      <c r="E135" s="26">
        <f>IF(CA!E135="","",CA!E135/10/GDP!H131)</f>
        <v>4.093723126716033</v>
      </c>
      <c r="F135" s="26">
        <f>IF(CA!F135="","",CA!F135/10/GDP!I131)</f>
        <v>5.7505720057202225</v>
      </c>
      <c r="G135" s="26">
        <f>IF(CA!G135="","",CA!G135/10/GDP!J131)</f>
        <v>7.2875032049272468</v>
      </c>
      <c r="H135" s="26">
        <f>IF(CA!H135="","",CA!H135/10/GDP!K131)</f>
        <v>8.9904261552364293</v>
      </c>
      <c r="I135" s="26">
        <f>IF(CA!I135="","",CA!I135/10/GDP!L131)</f>
        <v>10.663353989873043</v>
      </c>
      <c r="J135" s="26">
        <f>IF(CA!J135="","",CA!J135/10/GDP!M131)</f>
        <v>9.7467051883167013</v>
      </c>
      <c r="K135" s="26">
        <f>IF(CA!K135="","",CA!K135/10/GDP!N131)</f>
        <v>8.5111103910947019</v>
      </c>
      <c r="L135" s="26">
        <f>IF(CA!L135="","",CA!L135/10/GDP!O131)</f>
        <v>6.340945801255538</v>
      </c>
      <c r="M135" s="26">
        <f>IF(CA!M135="","",CA!M135/10/GDP!P131)</f>
        <v>8.0277087849414741</v>
      </c>
      <c r="N135" s="26">
        <f>IF(CA!N135="","",CA!N135/10/GDP!Q131)</f>
        <v>10.818929718018049</v>
      </c>
      <c r="O135" s="26">
        <f>IF(CA!O135="","",CA!O135/10/GDP!R131)</f>
        <v>10.826715831343526</v>
      </c>
      <c r="P135" s="26">
        <f>IF(CA!P135="","",CA!P135/10/GDP!S131)</f>
        <v>9.943925557175044</v>
      </c>
      <c r="Q135" s="26">
        <f>IF(CA!Q135="","",CA!Q135/10/GDP!T131)</f>
        <v>7.8133268635113229</v>
      </c>
    </row>
    <row r="136" spans="1:17" x14ac:dyDescent="0.25">
      <c r="A136" s="12" t="s">
        <v>530</v>
      </c>
      <c r="B136" s="26">
        <f>IF(CA!B136="","",CA!B136/10/GDP!E132)</f>
        <v>-1.8032449924966836</v>
      </c>
      <c r="C136" s="26">
        <f>IF(CA!C136="","",CA!C136/10/GDP!F132)</f>
        <v>-5.9343288211766394</v>
      </c>
      <c r="D136" s="26">
        <f>IF(CA!D136="","",CA!D136/10/GDP!G132)</f>
        <v>-3.3377010845376915</v>
      </c>
      <c r="E136" s="26">
        <f>IF(CA!E136="","",CA!E136/10/GDP!H132)</f>
        <v>-15.709095911966168</v>
      </c>
      <c r="F136" s="26">
        <f>IF(CA!F136="","",CA!F136/10/GDP!I132)</f>
        <v>-9.5002201618068547</v>
      </c>
      <c r="G136" s="26">
        <f>IF(CA!G136="","",CA!G136/10/GDP!J132)</f>
        <v>-14.536019787113272</v>
      </c>
      <c r="H136" s="26">
        <f>IF(CA!H136="","",CA!H136/10/GDP!K132)</f>
        <v>-13.461360356086539</v>
      </c>
      <c r="I136" s="26">
        <f>IF(CA!I136="","",CA!I136/10/GDP!L132)</f>
        <v>-20.018847397525047</v>
      </c>
      <c r="J136" s="26">
        <f>IF(CA!J136="","",CA!J136/10/GDP!M132)</f>
        <v>-17.772046417623596</v>
      </c>
      <c r="K136" s="26">
        <f>IF(CA!K136="","",CA!K136/10/GDP!N132)</f>
        <v>-12.244472972463795</v>
      </c>
      <c r="L136" s="26">
        <f>IF(CA!L136="","",CA!L136/10/GDP!O132)</f>
        <v>-12.735145630088617</v>
      </c>
      <c r="M136" s="26">
        <f>IF(CA!M136="","",CA!M136/10/GDP!P132)</f>
        <v>-7.2677828003292078</v>
      </c>
      <c r="N136" s="26" t="str">
        <f>IF(CA!N136="","",CA!N136/10/GDP!Q132)</f>
        <v/>
      </c>
      <c r="O136" s="26" t="str">
        <f>IF(CA!O136="","",CA!O136/10/GDP!R132)</f>
        <v/>
      </c>
      <c r="P136" s="26" t="str">
        <f>IF(CA!P136="","",CA!P136/10/GDP!S132)</f>
        <v/>
      </c>
      <c r="Q136" s="26" t="str">
        <f>IF(CA!Q136="","",CA!Q136/10/GDP!T132)</f>
        <v/>
      </c>
    </row>
    <row r="137" spans="1:17" x14ac:dyDescent="0.25">
      <c r="A137" s="12" t="s">
        <v>536</v>
      </c>
      <c r="B137" s="26">
        <f>IF(CA!B137="","",CA!B137/10/GDP!E133)</f>
        <v>-7.0889309517582557</v>
      </c>
      <c r="C137" s="26">
        <f>IF(CA!C137="","",CA!C137/10/GDP!F133)</f>
        <v>-7.1837975517416304</v>
      </c>
      <c r="D137" s="26">
        <f>IF(CA!D137="","",CA!D137/10/GDP!G133)</f>
        <v>-6.9156284570303432</v>
      </c>
      <c r="E137" s="26">
        <f>IF(CA!E137="","",CA!E137/10/GDP!H133)</f>
        <v>-7.5825490530884752</v>
      </c>
      <c r="F137" s="26">
        <f>IF(CA!F137="","",CA!F137/10/GDP!I133)</f>
        <v>-2.4723388562189372</v>
      </c>
      <c r="G137" s="26">
        <f>IF(CA!G137="","",CA!G137/10/GDP!J133)</f>
        <v>-2.3604028049293211</v>
      </c>
      <c r="H137" s="26">
        <f>IF(CA!H137="","",CA!H137/10/GDP!K133)</f>
        <v>-2.8888982575565207</v>
      </c>
      <c r="I137" s="26">
        <f>IF(CA!I137="","",CA!I137/10/GDP!L133)</f>
        <v>-3.9346124867655945</v>
      </c>
      <c r="J137" s="26">
        <f>IF(CA!J137="","",CA!J137/10/GDP!M133)</f>
        <v>-3.1195852292224582</v>
      </c>
      <c r="K137" s="26">
        <f>IF(CA!K137="","",CA!K137/10/GDP!N133)</f>
        <v>-3.1098119125090817</v>
      </c>
      <c r="L137" s="26">
        <f>IF(CA!L137="","",CA!L137/10/GDP!O133)</f>
        <v>-2.7052808883485211</v>
      </c>
      <c r="M137" s="26">
        <f>IF(CA!M137="","",CA!M137/10/GDP!P133)</f>
        <v>-2.3262000695197567</v>
      </c>
      <c r="N137" s="26">
        <f>IF(CA!N137="","",CA!N137/10/GDP!Q133)</f>
        <v>-3.00046429954245</v>
      </c>
      <c r="O137" s="26">
        <f>IF(CA!O137="","",CA!O137/10/GDP!R133)</f>
        <v>-4.1082714164622169</v>
      </c>
      <c r="P137" s="26">
        <f>IF(CA!P137="","",CA!P137/10/GDP!S133)</f>
        <v>-3.2549606068308385</v>
      </c>
      <c r="Q137" s="26">
        <f>IF(CA!Q137="","",CA!Q137/10/GDP!T133)</f>
        <v>-0.90105731843212566</v>
      </c>
    </row>
    <row r="138" spans="1:17" x14ac:dyDescent="0.25">
      <c r="A138" s="12" t="s">
        <v>537</v>
      </c>
      <c r="B138" s="26">
        <f>IF(CA!B138="","",CA!B138/10/GDP!E134)</f>
        <v>-12.396772662553394</v>
      </c>
      <c r="C138" s="26">
        <f>IF(CA!C138="","",CA!C138/10/GDP!F134)</f>
        <v>-13.079538734476641</v>
      </c>
      <c r="D138" s="26">
        <f>IF(CA!D138="","",CA!D138/10/GDP!G134)</f>
        <v>-16.260272127172303</v>
      </c>
      <c r="E138" s="26">
        <f>IF(CA!E138="","",CA!E138/10/GDP!H134)</f>
        <v>-17.068377074261505</v>
      </c>
      <c r="F138" s="26">
        <f>IF(CA!F138="","",CA!F138/10/GDP!I134)</f>
        <v>-8.4548632035675553</v>
      </c>
      <c r="G138" s="26">
        <f>IF(CA!G138="","",CA!G138/10/GDP!J134)</f>
        <v>-8.8743007192601873</v>
      </c>
      <c r="H138" s="26">
        <f>IF(CA!H138="","",CA!H138/10/GDP!K134)</f>
        <v>-11.908123593206469</v>
      </c>
      <c r="I138" s="26">
        <f>IF(CA!I138="","",CA!I138/10/GDP!L134)</f>
        <v>-11.724268894796809</v>
      </c>
      <c r="J138" s="26">
        <f>IF(CA!J138="","",CA!J138/10/GDP!M134)</f>
        <v>-12.5685149776928</v>
      </c>
      <c r="K138" s="26">
        <f>IF(CA!K138="","",CA!K138/10/GDP!N134)</f>
        <v>-8.0286195286195277</v>
      </c>
      <c r="L138" s="26">
        <f>IF(CA!L138="","",CA!L138/10/GDP!O134)</f>
        <v>-9.8730108959786786</v>
      </c>
      <c r="M138" s="26">
        <f>IF(CA!M138="","",CA!M138/10/GDP!P134)</f>
        <v>-8.4833659491193742</v>
      </c>
      <c r="N138" s="26">
        <f>IF(CA!N138="","",CA!N138/10/GDP!Q134)</f>
        <v>-7.1601624836790956</v>
      </c>
      <c r="O138" s="26">
        <f>IF(CA!O138="","",CA!O138/10/GDP!R134)</f>
        <v>-1.7919473361910649</v>
      </c>
      <c r="P138" s="26">
        <f>IF(CA!P138="","",CA!P138/10/GDP!S134)</f>
        <v>6.015955325089748</v>
      </c>
      <c r="Q138" s="26">
        <f>IF(CA!Q138="","",CA!Q138/10/GDP!T134)</f>
        <v>7.8857236950436356</v>
      </c>
    </row>
    <row r="139" spans="1:17" x14ac:dyDescent="0.25">
      <c r="A139" s="12" t="s">
        <v>539</v>
      </c>
      <c r="B139" s="26">
        <f>IF(CA!B139="","",CA!B139/10/GDP!E135)</f>
        <v>-7.1279665333652211</v>
      </c>
      <c r="C139" s="26">
        <f>IF(CA!C139="","",CA!C139/10/GDP!F135)</f>
        <v>-6.6204178713279154</v>
      </c>
      <c r="D139" s="26">
        <f>IF(CA!D139="","",CA!D139/10/GDP!G135)</f>
        <v>-6.1534348999634405</v>
      </c>
      <c r="E139" s="26">
        <f>IF(CA!E139="","",CA!E139/10/GDP!H135)</f>
        <v>-8.9858279237990875</v>
      </c>
      <c r="F139" s="26">
        <f>IF(CA!F139="","",CA!F139/10/GDP!I135)</f>
        <v>-18.096264841261984</v>
      </c>
      <c r="G139" s="26">
        <f>IF(CA!G139="","",CA!G139/10/GDP!J135)</f>
        <v>-14.507281038324932</v>
      </c>
      <c r="H139" s="26">
        <f>IF(CA!H139="","",CA!H139/10/GDP!K135)</f>
        <v>-16.368517249257486</v>
      </c>
      <c r="I139" s="26">
        <f>IF(CA!I139="","",CA!I139/10/GDP!L135)</f>
        <v>-10.854550673168077</v>
      </c>
      <c r="J139" s="26">
        <f>IF(CA!J139="","",CA!J139/10/GDP!M135)</f>
        <v>-11.273762373932518</v>
      </c>
      <c r="K139" s="26">
        <f>IF(CA!K139="","",CA!K139/10/GDP!N135)</f>
        <v>-12.067692328775403</v>
      </c>
      <c r="L139" s="26">
        <f>IF(CA!L139="","",CA!L139/10/GDP!O135)</f>
        <v>-15.347133740580393</v>
      </c>
      <c r="M139" s="26">
        <f>IF(CA!M139="","",CA!M139/10/GDP!P135)</f>
        <v>-11.417003997859489</v>
      </c>
      <c r="N139" s="26">
        <f>IF(CA!N139="","",CA!N139/10/GDP!Q135)</f>
        <v>-11.393552306800416</v>
      </c>
      <c r="O139" s="26">
        <f>IF(CA!O139="","",CA!O139/10/GDP!R135)</f>
        <v>-12.646098146474378</v>
      </c>
      <c r="P139" s="26">
        <f>IF(CA!P139="","",CA!P139/10/GDP!S135)</f>
        <v>-12.178130807980574</v>
      </c>
      <c r="Q139" s="26" t="str">
        <f>IF(CA!Q139="","",CA!Q139/10/GDP!T135)</f>
        <v/>
      </c>
    </row>
    <row r="140" spans="1:17" x14ac:dyDescent="0.25">
      <c r="A140" s="12" t="s">
        <v>542</v>
      </c>
      <c r="B140" s="26">
        <f>IF(CA!B140="","",CA!B140/10/GDP!E136)</f>
        <v>21.532622290866495</v>
      </c>
      <c r="C140" s="26">
        <f>IF(CA!C140="","",CA!C140/10/GDP!F136)</f>
        <v>16.390956873422688</v>
      </c>
      <c r="D140" s="26">
        <f>IF(CA!D140="","",CA!D140/10/GDP!G136)</f>
        <v>10.544116840746158</v>
      </c>
      <c r="E140" s="26">
        <f>IF(CA!E140="","",CA!E140/10/GDP!H136)</f>
        <v>8.8249286267502054</v>
      </c>
      <c r="F140" s="26">
        <f>IF(CA!F140="","",CA!F140/10/GDP!I136)</f>
        <v>4.6626728203633139</v>
      </c>
      <c r="G140" s="26">
        <f>IF(CA!G140="","",CA!G140/10/GDP!J136)</f>
        <v>3.5525946496923742</v>
      </c>
      <c r="H140" s="26">
        <f>IF(CA!H140="","",CA!H140/10/GDP!K136)</f>
        <v>2.5763115648236088</v>
      </c>
      <c r="I140" s="26">
        <f>IF(CA!I140="","",CA!I140/10/GDP!L136)</f>
        <v>3.7692155961639906</v>
      </c>
      <c r="J140" s="26">
        <f>IF(CA!J140="","",CA!J140/10/GDP!M136)</f>
        <v>3.6990755192337508</v>
      </c>
      <c r="K140" s="26">
        <f>IF(CA!K140="","",CA!K140/10/GDP!N136)</f>
        <v>0.15945498584869983</v>
      </c>
      <c r="L140" s="26">
        <f>IF(CA!L140="","",CA!L140/10/GDP!O136)</f>
        <v>-3.1351507977599793</v>
      </c>
      <c r="M140" s="26">
        <f>IF(CA!M140="","",CA!M140/10/GDP!P136)</f>
        <v>1.2547213699052242</v>
      </c>
      <c r="N140" s="26">
        <f>IF(CA!N140="","",CA!N140/10/GDP!Q136)</f>
        <v>3.377114849842771</v>
      </c>
      <c r="O140" s="26">
        <f>IF(CA!O140="","",CA!O140/10/GDP!R136)</f>
        <v>1.4844737203716836</v>
      </c>
      <c r="P140" s="26">
        <f>IF(CA!P140="","",CA!P140/10/GDP!S136)</f>
        <v>-3.2640842643287935</v>
      </c>
      <c r="Q140" s="26">
        <f>IF(CA!Q140="","",CA!Q140/10/GDP!T136)</f>
        <v>-3.9531938028139066</v>
      </c>
    </row>
    <row r="141" spans="1:17" x14ac:dyDescent="0.25">
      <c r="A141" s="12" t="s">
        <v>544</v>
      </c>
      <c r="B141" s="26">
        <f>IF(CA!B141="","",CA!B141/10/GDP!E137)</f>
        <v>-2.5459869551015388</v>
      </c>
      <c r="C141" s="26">
        <f>IF(CA!C141="","",CA!C141/10/GDP!F137)</f>
        <v>-0.41615504579943291</v>
      </c>
      <c r="D141" s="26">
        <f>IF(CA!D141="","",CA!D141/10/GDP!G137)</f>
        <v>-7.2657748106835678</v>
      </c>
      <c r="E141" s="26">
        <f>IF(CA!E141="","",CA!E141/10/GDP!H137)</f>
        <v>-12.467674263040173</v>
      </c>
      <c r="F141" s="26">
        <f>IF(CA!F141="","",CA!F141/10/GDP!I137)</f>
        <v>-6.4847387233089888</v>
      </c>
      <c r="G141" s="26">
        <f>IF(CA!G141="","",CA!G141/10/GDP!J137)</f>
        <v>-2.1061595675502551</v>
      </c>
      <c r="H141" s="26">
        <f>IF(CA!H141="","",CA!H141/10/GDP!K137)</f>
        <v>-2.4926368088706243</v>
      </c>
      <c r="I141" s="26">
        <f>IF(CA!I141="","",CA!I141/10/GDP!L137)</f>
        <v>-3.2728569474330711</v>
      </c>
      <c r="J141" s="26">
        <f>IF(CA!J141="","",CA!J141/10/GDP!M137)</f>
        <v>-1.6366875217374259</v>
      </c>
      <c r="K141" s="26">
        <f>IF(CA!K141="","",CA!K141/10/GDP!N137)</f>
        <v>-0.6290053647506969</v>
      </c>
      <c r="L141" s="26">
        <f>IF(CA!L141="","",CA!L141/10/GDP!O137)</f>
        <v>-1.9129060366991357</v>
      </c>
      <c r="M141" s="26">
        <f>IF(CA!M141="","",CA!M141/10/GDP!P137)</f>
        <v>-2.8986803205722738</v>
      </c>
      <c r="N141" s="26">
        <f>IF(CA!N141="","",CA!N141/10/GDP!Q137)</f>
        <v>-0.85331927950712316</v>
      </c>
      <c r="O141" s="26">
        <f>IF(CA!O141="","",CA!O141/10/GDP!R137)</f>
        <v>-0.13048690911581995</v>
      </c>
      <c r="P141" s="26">
        <f>IF(CA!P141="","",CA!P141/10/GDP!S137)</f>
        <v>-3.3356563883547761</v>
      </c>
      <c r="Q141" s="26">
        <f>IF(CA!Q141="","",CA!Q141/10/GDP!T137)</f>
        <v>-3.4517941645998209</v>
      </c>
    </row>
    <row r="142" spans="1:17" x14ac:dyDescent="0.25">
      <c r="A142" s="12" t="s">
        <v>545</v>
      </c>
      <c r="B142" s="26">
        <f>IF(CA!B142="","",CA!B142/10/GDP!E138)</f>
        <v>16.176780927481108</v>
      </c>
      <c r="C142" s="26">
        <f>IF(CA!C142="","",CA!C142/10/GDP!F138)</f>
        <v>16.1795339604502</v>
      </c>
      <c r="D142" s="26">
        <f>IF(CA!D142="","",CA!D142/10/GDP!G138)</f>
        <v>12.403973561671121</v>
      </c>
      <c r="E142" s="26">
        <f>IF(CA!E142="","",CA!E142/10/GDP!H138)</f>
        <v>15.773945135109068</v>
      </c>
      <c r="F142" s="26">
        <f>IF(CA!F142="","",CA!F142/10/GDP!I138)</f>
        <v>11.696117527894607</v>
      </c>
      <c r="G142" s="26">
        <f>IF(CA!G142="","",CA!G142/10/GDP!J138)</f>
        <v>11.721820811291977</v>
      </c>
      <c r="H142" s="26">
        <f>IF(CA!H142="","",CA!H142/10/GDP!K138)</f>
        <v>13.336509170122541</v>
      </c>
      <c r="I142" s="26">
        <f>IF(CA!I142="","",CA!I142/10/GDP!L138)</f>
        <v>12.48177646583161</v>
      </c>
      <c r="J142" s="26">
        <f>IF(CA!J142="","",CA!J142/10/GDP!M138)</f>
        <v>10.224497273342763</v>
      </c>
      <c r="K142" s="26">
        <f>IF(CA!K142="","",CA!K142/10/GDP!N138)</f>
        <v>11.028001467240999</v>
      </c>
      <c r="L142" s="26">
        <f>IF(CA!L142="","",CA!L142/10/GDP!O138)</f>
        <v>8.0625756705451401</v>
      </c>
      <c r="M142" s="26">
        <f>IF(CA!M142="","",CA!M142/10/GDP!P138)</f>
        <v>4.0034779740835313</v>
      </c>
      <c r="N142" s="26">
        <f>IF(CA!N142="","",CA!N142/10/GDP!Q138)</f>
        <v>5.4342974354813789</v>
      </c>
      <c r="O142" s="26">
        <f>IF(CA!O142="","",CA!O142/10/GDP!R138)</f>
        <v>8.0003230222637125</v>
      </c>
      <c r="P142" s="26">
        <f>IF(CA!P142="","",CA!P142/10/GDP!S138)</f>
        <v>2.8821824316557865</v>
      </c>
      <c r="Q142" s="26">
        <f>IF(CA!Q142="","",CA!Q142/10/GDP!T138)</f>
        <v>1.9428327091342723</v>
      </c>
    </row>
    <row r="143" spans="1:17" x14ac:dyDescent="0.25">
      <c r="A143" s="12" t="s">
        <v>548</v>
      </c>
      <c r="B143" s="26">
        <f>IF(CA!B143="","",CA!B143/10/GDP!E139)</f>
        <v>16.657645128298157</v>
      </c>
      <c r="C143" s="26">
        <f>IF(CA!C143="","",CA!C143/10/GDP!F139)</f>
        <v>15.220322760628701</v>
      </c>
      <c r="D143" s="26">
        <f>IF(CA!D143="","",CA!D143/10/GDP!G139)</f>
        <v>5.8504423133997339</v>
      </c>
      <c r="E143" s="26">
        <f>IF(CA!E143="","",CA!E143/10/GDP!H139)</f>
        <v>8.2406792475309292</v>
      </c>
      <c r="F143" s="26">
        <f>IF(CA!F143="","",CA!F143/10/GDP!I139)</f>
        <v>-1.0355078309886288</v>
      </c>
      <c r="G143" s="26">
        <f>IF(CA!G143="","",CA!G143/10/GDP!J139)</f>
        <v>8.1230082157447683</v>
      </c>
      <c r="H143" s="26">
        <f>IF(CA!H143="","",CA!H143/10/GDP!K139)</f>
        <v>13.004284833306015</v>
      </c>
      <c r="I143" s="26">
        <f>IF(CA!I143="","",CA!I143/10/GDP!L139)</f>
        <v>10.205721016895193</v>
      </c>
      <c r="J143" s="26">
        <f>IF(CA!J143="","",CA!J143/10/GDP!M139)</f>
        <v>6.6049521447929189</v>
      </c>
      <c r="K143" s="26">
        <f>IF(CA!K143="","",CA!K143/10/GDP!N139)</f>
        <v>5.1870002392648527</v>
      </c>
      <c r="L143" s="26">
        <f>IF(CA!L143="","",CA!L143/10/GDP!O139)</f>
        <v>-15.894018179403723</v>
      </c>
      <c r="M143" s="26">
        <f>IF(CA!M143="","",CA!M143/10/GDP!P139)</f>
        <v>-19.149702351826058</v>
      </c>
      <c r="N143" s="26">
        <f>IF(CA!N143="","",CA!N143/10/GDP!Q139)</f>
        <v>-15.553691205760773</v>
      </c>
      <c r="O143" s="26">
        <f>IF(CA!O143="","",CA!O143/10/GDP!R139)</f>
        <v>-5.3755466320375112</v>
      </c>
      <c r="P143" s="26">
        <f>IF(CA!P143="","",CA!P143/10/GDP!S139)</f>
        <v>-5.4241755058972085</v>
      </c>
      <c r="Q143" s="26" t="str">
        <f>IF(CA!Q143="","",CA!Q143/10/GDP!T139)</f>
        <v/>
      </c>
    </row>
    <row r="144" spans="1:17" x14ac:dyDescent="0.25">
      <c r="A144" s="12" t="s">
        <v>550</v>
      </c>
      <c r="B144" s="26">
        <f>IF(CA!B144="","",CA!B144/10/GDP!E140)</f>
        <v>-3.0613422978318816</v>
      </c>
      <c r="C144" s="26">
        <f>IF(CA!C144="","",CA!C144/10/GDP!F140)</f>
        <v>-4.9152381854342275</v>
      </c>
      <c r="D144" s="26">
        <f>IF(CA!D144="","",CA!D144/10/GDP!G140)</f>
        <v>-5.4469218756151658</v>
      </c>
      <c r="E144" s="26">
        <f>IF(CA!E144="","",CA!E144/10/GDP!H140)</f>
        <v>-9.2233953548660779</v>
      </c>
      <c r="F144" s="26">
        <f>IF(CA!F144="","",CA!F144/10/GDP!I140)</f>
        <v>-2.3894869109947643</v>
      </c>
      <c r="G144" s="26">
        <f>IF(CA!G144="","",CA!G144/10/GDP!J140)</f>
        <v>-0.76610576107005857</v>
      </c>
      <c r="H144" s="26">
        <f>IF(CA!H144="","",CA!H144/10/GDP!K140)</f>
        <v>-1.0346541151761772</v>
      </c>
      <c r="I144" s="26">
        <f>IF(CA!I144="","",CA!I144/10/GDP!L140)</f>
        <v>-1.0496640806027275</v>
      </c>
      <c r="J144" s="26">
        <f>IF(CA!J144="","",CA!J144/10/GDP!M140)</f>
        <v>-1.9146390107698446</v>
      </c>
      <c r="K144" s="26">
        <f>IF(CA!K144="","",CA!K144/10/GDP!N140)</f>
        <v>-1.4995490694433058</v>
      </c>
      <c r="L144" s="26">
        <f>IF(CA!L144="","",CA!L144/10/GDP!O140)</f>
        <v>-1.037494910611837</v>
      </c>
      <c r="M144" s="26">
        <f>IF(CA!M144="","",CA!M144/10/GDP!P140)</f>
        <v>-2.5864399707937831</v>
      </c>
      <c r="N144" s="26">
        <f>IF(CA!N144="","",CA!N144/10/GDP!Q140)</f>
        <v>-5.311707698217023</v>
      </c>
      <c r="O144" s="26">
        <f>IF(CA!O144="","",CA!O144/10/GDP!R140)</f>
        <v>-6.023830544313947</v>
      </c>
      <c r="P144" s="26">
        <f>IF(CA!P144="","",CA!P144/10/GDP!S140)</f>
        <v>-2.5869901562398145</v>
      </c>
      <c r="Q144" s="26">
        <f>IF(CA!Q144="","",CA!Q144/10/GDP!T140)</f>
        <v>7.3392973337037412E-2</v>
      </c>
    </row>
    <row r="145" spans="1:17" x14ac:dyDescent="0.25">
      <c r="A145" s="12" t="s">
        <v>552</v>
      </c>
      <c r="B145" s="26">
        <f>IF(CA!B145="","",CA!B145/10/GDP!E141)</f>
        <v>-21.405405405405407</v>
      </c>
      <c r="C145" s="26">
        <f>IF(CA!C145="","",CA!C145/10/GDP!F141)</f>
        <v>-25.813371317273866</v>
      </c>
      <c r="D145" s="26">
        <f>IF(CA!D145="","",CA!D145/10/GDP!G141)</f>
        <v>-18.559062460691589</v>
      </c>
      <c r="E145" s="26">
        <f>IF(CA!E145="","",CA!E145/10/GDP!H141)</f>
        <v>-17.284868415040808</v>
      </c>
      <c r="F145" s="26">
        <f>IF(CA!F145="","",CA!F145/10/GDP!I141)</f>
        <v>-3.3387196925269294</v>
      </c>
      <c r="G145" s="26">
        <f>IF(CA!G145="","",CA!G145/10/GDP!J141)</f>
        <v>-10.151466923073695</v>
      </c>
      <c r="H145" s="26">
        <f>IF(CA!H145="","",CA!H145/10/GDP!K141)</f>
        <v>-13.131709366396114</v>
      </c>
      <c r="I145" s="26">
        <f>IF(CA!I145="","",CA!I145/10/GDP!L141)</f>
        <v>-16.266155979266085</v>
      </c>
      <c r="J145" s="26">
        <f>IF(CA!J145="","",CA!J145/10/GDP!M141)</f>
        <v>-13.040873441283928</v>
      </c>
      <c r="K145" s="26">
        <f>IF(CA!K145="","",CA!K145/10/GDP!N141)</f>
        <v>-19.833492182502376</v>
      </c>
      <c r="L145" s="26">
        <f>IF(CA!L145="","",CA!L145/10/GDP!O141)</f>
        <v>-8.6902981314678129</v>
      </c>
      <c r="M145" s="26">
        <f>IF(CA!M145="","",CA!M145/10/GDP!P141)</f>
        <v>-15.571994408816701</v>
      </c>
      <c r="N145" s="26">
        <f>IF(CA!N145="","",CA!N145/10/GDP!Q141)</f>
        <v>-17.985138967097605</v>
      </c>
      <c r="O145" s="26" t="str">
        <f>IF(CA!O145="","",CA!O145/10/GDP!R141)</f>
        <v/>
      </c>
      <c r="P145" s="26" t="str">
        <f>IF(CA!P145="","",CA!P145/10/GDP!S141)</f>
        <v/>
      </c>
      <c r="Q145" s="26" t="str">
        <f>IF(CA!Q145="","",CA!Q145/10/GDP!T141)</f>
        <v/>
      </c>
    </row>
    <row r="146" spans="1:17" x14ac:dyDescent="0.25">
      <c r="A146" s="12" t="s">
        <v>557</v>
      </c>
      <c r="B146" s="26">
        <f>IF(CA!B146="","",CA!B146/10/GDP!E142)</f>
        <v>-6.3956004327443194</v>
      </c>
      <c r="C146" s="26">
        <f>IF(CA!C146="","",CA!C146/10/GDP!F142)</f>
        <v>-2.5093827963987421</v>
      </c>
      <c r="D146" s="26">
        <f>IF(CA!D146="","",CA!D146/10/GDP!G142)</f>
        <v>-7.2182569496619085</v>
      </c>
      <c r="E146" s="26">
        <f>IF(CA!E146="","",CA!E146/10/GDP!H142)</f>
        <v>-10.49809190650342</v>
      </c>
      <c r="F146" s="26">
        <f>IF(CA!F146="","",CA!F146/10/GDP!I142)</f>
        <v>-0.78253494118080902</v>
      </c>
      <c r="G146" s="26">
        <f>IF(CA!G146="","",CA!G146/10/GDP!J142)</f>
        <v>-10.573709239130435</v>
      </c>
      <c r="H146" s="26">
        <f>IF(CA!H146="","",CA!H146/10/GDP!K142)</f>
        <v>-13.0386899613677</v>
      </c>
      <c r="I146" s="26">
        <f>IF(CA!I146="","",CA!I146/10/GDP!L142)</f>
        <v>-9.2384368043532028</v>
      </c>
      <c r="J146" s="26">
        <f>IF(CA!J146="","",CA!J146/10/GDP!M142)</f>
        <v>-8.9561403508771917</v>
      </c>
      <c r="K146" s="26">
        <f>IF(CA!K146="","",CA!K146/10/GDP!N142)</f>
        <v>-13.375533342681438</v>
      </c>
      <c r="L146" s="26">
        <f>IF(CA!L146="","",CA!L146/10/GDP!O142)</f>
        <v>-8.9632478000443694</v>
      </c>
      <c r="M146" s="26">
        <f>IF(CA!M146="","",CA!M146/10/GDP!P142)</f>
        <v>-7.7846583901188087</v>
      </c>
      <c r="N146" s="26">
        <f>IF(CA!N146="","",CA!N146/10/GDP!Q142)</f>
        <v>-5.9191998830763781</v>
      </c>
      <c r="O146" s="26">
        <f>IF(CA!O146="","",CA!O146/10/GDP!R142)</f>
        <v>-7.6498048568106247</v>
      </c>
      <c r="P146" s="26">
        <f>IF(CA!P146="","",CA!P146/10/GDP!S142)</f>
        <v>-4.9896730105258404</v>
      </c>
      <c r="Q146" s="26">
        <f>IF(CA!Q146="","",CA!Q146/10/GDP!T142)</f>
        <v>2.3292804300742214</v>
      </c>
    </row>
    <row r="147" spans="1:17" x14ac:dyDescent="0.25">
      <c r="A147" s="12" t="s">
        <v>560</v>
      </c>
      <c r="B147" s="26">
        <f>IF(CA!B147="","",CA!B147/10/GDP!E143)</f>
        <v>8.8526748327825278</v>
      </c>
      <c r="C147" s="26">
        <f>IF(CA!C147="","",CA!C147/10/GDP!F143)</f>
        <v>5.2763247034677674</v>
      </c>
      <c r="D147" s="26">
        <f>IF(CA!D147="","",CA!D147/10/GDP!G143)</f>
        <v>1.8944825006161732</v>
      </c>
      <c r="E147" s="26">
        <f>IF(CA!E147="","",CA!E147/10/GDP!H143)</f>
        <v>6.8129290995443261</v>
      </c>
      <c r="F147" s="26">
        <f>IF(CA!F147="","",CA!F147/10/GDP!I143)</f>
        <v>-5.0918732361088539</v>
      </c>
      <c r="G147" s="26">
        <f>IF(CA!G147="","",CA!G147/10/GDP!J143)</f>
        <v>-4.5084240410779053</v>
      </c>
      <c r="H147" s="26">
        <f>IF(CA!H147="","",CA!H147/10/GDP!K143)</f>
        <v>-1.1001932801923344</v>
      </c>
      <c r="I147" s="26">
        <f>IF(CA!I147="","",CA!I147/10/GDP!L143)</f>
        <v>-10.788245475916632</v>
      </c>
      <c r="J147" s="26">
        <f>IF(CA!J147="","",CA!J147/10/GDP!M143)</f>
        <v>-16.225939949451412</v>
      </c>
      <c r="K147" s="26">
        <f>IF(CA!K147="","",CA!K147/10/GDP!N143)</f>
        <v>12.13922566962006</v>
      </c>
      <c r="L147" s="26">
        <f>IF(CA!L147="","",CA!L147/10/GDP!O143)</f>
        <v>20.286812137397703</v>
      </c>
      <c r="M147" s="26">
        <f>IF(CA!M147="","",CA!M147/10/GDP!P143)</f>
        <v>24.929340692945718</v>
      </c>
      <c r="N147" s="26">
        <f>IF(CA!N147="","",CA!N147/10/GDP!Q143)</f>
        <v>23.514188571472161</v>
      </c>
      <c r="O147" s="26">
        <f>IF(CA!O147="","",CA!O147/10/GDP!R143)</f>
        <v>22.608042116749811</v>
      </c>
      <c r="P147" s="26" t="str">
        <f>IF(CA!P147="","",CA!P147/10/GDP!S143)</f>
        <v/>
      </c>
      <c r="Q147" s="26" t="str">
        <f>IF(CA!Q147="","",CA!Q147/10/GDP!T143)</f>
        <v/>
      </c>
    </row>
    <row r="148" spans="1:17" x14ac:dyDescent="0.25">
      <c r="A148" s="12" t="s">
        <v>563</v>
      </c>
      <c r="B148" s="26">
        <f>IF(CA!B148="","",CA!B148/10/GDP!E144)</f>
        <v>-0.62866304603231149</v>
      </c>
      <c r="C148" s="26">
        <f>IF(CA!C148="","",CA!C148/10/GDP!F144)</f>
        <v>1.2444239923603879</v>
      </c>
      <c r="D148" s="26">
        <f>IF(CA!D148="","",CA!D148/10/GDP!G144)</f>
        <v>4.3624810131747305</v>
      </c>
      <c r="E148" s="26">
        <f>IF(CA!E148="","",CA!E148/10/GDP!H144)</f>
        <v>0.81213885250213191</v>
      </c>
      <c r="F148" s="26">
        <f>IF(CA!F148="","",CA!F148/10/GDP!I144)</f>
        <v>2.7024056848322124</v>
      </c>
      <c r="G148" s="26">
        <f>IF(CA!G148="","",CA!G148/10/GDP!J144)</f>
        <v>0.1823556857773527</v>
      </c>
      <c r="H148" s="26">
        <f>IF(CA!H148="","",CA!H148/10/GDP!K144)</f>
        <v>0.59268159174964485</v>
      </c>
      <c r="I148" s="26">
        <f>IF(CA!I148="","",CA!I148/10/GDP!L144)</f>
        <v>-0.85927598879012379</v>
      </c>
      <c r="J148" s="26">
        <f>IF(CA!J148="","",CA!J148/10/GDP!M144)</f>
        <v>1.6038206318340342</v>
      </c>
      <c r="K148" s="26">
        <f>IF(CA!K148="","",CA!K148/10/GDP!N144)</f>
        <v>-0.12578382508821648</v>
      </c>
      <c r="L148" s="26">
        <f>IF(CA!L148="","",CA!L148/10/GDP!O144)</f>
        <v>-0.40069101929608814</v>
      </c>
      <c r="M148" s="26">
        <f>IF(CA!M148="","",CA!M148/10/GDP!P144)</f>
        <v>3.620562066450685</v>
      </c>
      <c r="N148" s="26">
        <f>IF(CA!N148="","",CA!N148/10/GDP!Q144)</f>
        <v>2.9019914656571171</v>
      </c>
      <c r="O148" s="26">
        <f>IF(CA!O148="","",CA!O148/10/GDP!R144)</f>
        <v>-0.16651403466634404</v>
      </c>
      <c r="P148" s="26">
        <f>IF(CA!P148="","",CA!P148/10/GDP!S144)</f>
        <v>-0.55473905792296496</v>
      </c>
      <c r="Q148" s="26">
        <f>IF(CA!Q148="","",CA!Q148/10/GDP!T144)</f>
        <v>2.0560563797493807</v>
      </c>
    </row>
    <row r="149" spans="1:17" x14ac:dyDescent="0.25">
      <c r="A149" s="12" t="s">
        <v>564</v>
      </c>
      <c r="B149" s="26">
        <f>IF(CA!B149="","",CA!B149/10/GDP!E145)</f>
        <v>1.5459777844715594</v>
      </c>
      <c r="C149" s="26">
        <f>IF(CA!C149="","",CA!C149/10/GDP!F145)</f>
        <v>3.2843835673709618</v>
      </c>
      <c r="D149" s="26">
        <f>IF(CA!D149="","",CA!D149/10/GDP!G145)</f>
        <v>1.4290905751023029</v>
      </c>
      <c r="E149" s="26">
        <f>IF(CA!E149="","",CA!E149/10/GDP!H145)</f>
        <v>-4.3675218527095785</v>
      </c>
      <c r="F149" s="26">
        <f>IF(CA!F149="","",CA!F149/10/GDP!I145)</f>
        <v>-0.59498926740963676</v>
      </c>
      <c r="G149" s="26">
        <f>IF(CA!G149="","",CA!G149/10/GDP!J145)</f>
        <v>-2.3933455501483567</v>
      </c>
      <c r="H149" s="26">
        <f>IF(CA!H149="","",CA!H149/10/GDP!K145)</f>
        <v>-1.9731681132733609</v>
      </c>
      <c r="I149" s="26">
        <f>IF(CA!I149="","",CA!I149/10/GDP!L145)</f>
        <v>-3.1578710360256284</v>
      </c>
      <c r="J149" s="26">
        <f>IF(CA!J149="","",CA!J149/10/GDP!M145)</f>
        <v>-5.1361012607450114</v>
      </c>
      <c r="K149" s="26">
        <f>IF(CA!K149="","",CA!K149/10/GDP!N145)</f>
        <v>-4.4911297130278092</v>
      </c>
      <c r="L149" s="26">
        <f>IF(CA!L149="","",CA!L149/10/GDP!O145)</f>
        <v>-4.9791183745280687</v>
      </c>
      <c r="M149" s="26">
        <f>IF(CA!M149="","",CA!M149/10/GDP!P145)</f>
        <v>-2.5977963007432145</v>
      </c>
      <c r="N149" s="26">
        <f>IF(CA!N149="","",CA!N149/10/GDP!Q145)</f>
        <v>-1.2466444408117472</v>
      </c>
      <c r="O149" s="26">
        <f>IF(CA!O149="","",CA!O149/10/GDP!R145)</f>
        <v>-1.6972001174759541</v>
      </c>
      <c r="P149" s="26">
        <f>IF(CA!P149="","",CA!P149/10/GDP!S145)</f>
        <v>-1.530312493410894</v>
      </c>
      <c r="Q149" s="26">
        <f>IF(CA!Q149="","",CA!Q149/10/GDP!T145)</f>
        <v>0.48485562295114149</v>
      </c>
    </row>
    <row r="150" spans="1:17" x14ac:dyDescent="0.25">
      <c r="A150" s="12" t="s">
        <v>566</v>
      </c>
      <c r="B150" s="26">
        <f>IF(CA!B150="","",CA!B150/10/GDP!E146)</f>
        <v>1.8528792984677256</v>
      </c>
      <c r="C150" s="26">
        <f>IF(CA!C150="","",CA!C150/10/GDP!F146)</f>
        <v>5.4545194326537754</v>
      </c>
      <c r="D150" s="26">
        <f>IF(CA!D150="","",CA!D150/10/GDP!G146)</f>
        <v>5.1749869133043847</v>
      </c>
      <c r="E150" s="26">
        <f>IF(CA!E150="","",CA!E150/10/GDP!H146)</f>
        <v>7.956651764293915E-2</v>
      </c>
      <c r="F150" s="26">
        <f>IF(CA!F150="","",CA!F150/10/GDP!I146)</f>
        <v>4.7964975355113442</v>
      </c>
      <c r="G150" s="26">
        <f>IF(CA!G150="","",CA!G150/10/GDP!J146)</f>
        <v>3.4454074104671086</v>
      </c>
      <c r="H150" s="26">
        <f>IF(CA!H150="","",CA!H150/10/GDP!K146)</f>
        <v>2.4091879248723407</v>
      </c>
      <c r="I150" s="26">
        <f>IF(CA!I150="","",CA!I150/10/GDP!L146)</f>
        <v>2.6532837008681391</v>
      </c>
      <c r="J150" s="26">
        <f>IF(CA!J150="","",CA!J150/10/GDP!M146)</f>
        <v>4.0096471627959724</v>
      </c>
      <c r="K150" s="26">
        <f>IF(CA!K150="","",CA!K150/10/GDP!N146)</f>
        <v>3.6156337291340912</v>
      </c>
      <c r="L150" s="26">
        <f>IF(CA!L150="","",CA!L150/10/GDP!O146)</f>
        <v>2.3709488633673859</v>
      </c>
      <c r="M150" s="26">
        <f>IF(CA!M150="","",CA!M150/10/GDP!P146)</f>
        <v>-0.37626266512779649</v>
      </c>
      <c r="N150" s="26">
        <f>IF(CA!N150="","",CA!N150/10/GDP!Q146)</f>
        <v>-0.6523874066932166</v>
      </c>
      <c r="O150" s="26">
        <f>IF(CA!O150="","",CA!O150/10/GDP!R146)</f>
        <v>-2.5593923000287653</v>
      </c>
      <c r="P150" s="26">
        <f>IF(CA!P150="","",CA!P150/10/GDP!S146)</f>
        <v>-0.80861881040266015</v>
      </c>
      <c r="Q150" s="26">
        <f>IF(CA!Q150="","",CA!Q150/10/GDP!T146)</f>
        <v>3.5828711561537276</v>
      </c>
    </row>
    <row r="151" spans="1:17" x14ac:dyDescent="0.25">
      <c r="A151" s="12" t="s">
        <v>568</v>
      </c>
      <c r="B151" s="26">
        <f>IF(CA!B151="","",CA!B151/10/GDP!E147)</f>
        <v>-2.887654095277894</v>
      </c>
      <c r="C151" s="26">
        <f>IF(CA!C151="","",CA!C151/10/GDP!F147)</f>
        <v>-4.3243854950424661</v>
      </c>
      <c r="D151" s="26">
        <f>IF(CA!D151="","",CA!D151/10/GDP!G147)</f>
        <v>-6.697574244617396</v>
      </c>
      <c r="E151" s="26">
        <f>IF(CA!E151="","",CA!E151/10/GDP!H147)</f>
        <v>-6.9913793103448274</v>
      </c>
      <c r="F151" s="26">
        <f>IF(CA!F151="","",CA!F151/10/GDP!I147)</f>
        <v>-4.2206123776131559</v>
      </c>
      <c r="G151" s="26">
        <f>IF(CA!G151="","",CA!G151/10/GDP!J147)</f>
        <v>-5.5560881471508896</v>
      </c>
      <c r="H151" s="26">
        <f>IF(CA!H151="","",CA!H151/10/GDP!K147)</f>
        <v>-5.3655932703883451</v>
      </c>
      <c r="I151" s="26">
        <f>IF(CA!I151="","",CA!I151/10/GDP!L147)</f>
        <v>-4.0506141214843225</v>
      </c>
      <c r="J151" s="26">
        <f>IF(CA!J151="","",CA!J151/10/GDP!M147)</f>
        <v>-1.8166533272682255</v>
      </c>
      <c r="K151" s="26">
        <f>IF(CA!K151="","",CA!K151/10/GDP!N147)</f>
        <v>-2.6192310385881368</v>
      </c>
      <c r="L151" s="26">
        <f>IF(CA!L151="","",CA!L151/10/GDP!O147)</f>
        <v>-0.9103893710417853</v>
      </c>
      <c r="M151" s="26">
        <f>IF(CA!M151="","",CA!M151/10/GDP!P147)</f>
        <v>-0.78749661200704701</v>
      </c>
      <c r="N151" s="26">
        <f>IF(CA!N151="","",CA!N151/10/GDP!Q147)</f>
        <v>-0.37216862276722562</v>
      </c>
      <c r="O151" s="26">
        <f>IF(CA!O151="","",CA!O151/10/GDP!R147)</f>
        <v>-1.2818483129139835</v>
      </c>
      <c r="P151" s="26">
        <f>IF(CA!P151="","",CA!P151/10/GDP!S147)</f>
        <v>0.49196672552587234</v>
      </c>
      <c r="Q151" s="26">
        <f>IF(CA!Q151="","",CA!Q151/10/GDP!T147)</f>
        <v>3.5455585849405904</v>
      </c>
    </row>
    <row r="152" spans="1:17" x14ac:dyDescent="0.25">
      <c r="A152" s="12" t="s">
        <v>569</v>
      </c>
      <c r="B152" s="26">
        <f>IF(CA!B152="","",CA!B152/10/GDP!E148)</f>
        <v>-9.5949025094434539</v>
      </c>
      <c r="C152" s="26">
        <f>IF(CA!C152="","",CA!C152/10/GDP!F148)</f>
        <v>-10.229697035079719</v>
      </c>
      <c r="D152" s="26">
        <f>IF(CA!D152="","",CA!D152/10/GDP!G148)</f>
        <v>-9.6568057558779294</v>
      </c>
      <c r="E152" s="26">
        <f>IF(CA!E152="","",CA!E152/10/GDP!H148)</f>
        <v>-11.857256893065282</v>
      </c>
      <c r="F152" s="26">
        <f>IF(CA!F152="","",CA!F152/10/GDP!I148)</f>
        <v>-10.278646489995692</v>
      </c>
      <c r="G152" s="26">
        <f>IF(CA!G152="","",CA!G152/10/GDP!J148)</f>
        <v>-10.241596981785555</v>
      </c>
      <c r="H152" s="26">
        <f>IF(CA!H152="","",CA!H152/10/GDP!K148)</f>
        <v>-6.0060442068020201</v>
      </c>
      <c r="I152" s="26">
        <f>IF(CA!I152="","",CA!I152/10/GDP!L148)</f>
        <v>-1.646197036397208</v>
      </c>
      <c r="J152" s="26">
        <f>IF(CA!J152="","",CA!J152/10/GDP!M148)</f>
        <v>1.6432306257809397</v>
      </c>
      <c r="K152" s="26">
        <f>IF(CA!K152="","",CA!K152/10/GDP!N148)</f>
        <v>0.1482232107139827</v>
      </c>
      <c r="L152" s="26">
        <f>IF(CA!L152="","",CA!L152/10/GDP!O148)</f>
        <v>0.23601269718502443</v>
      </c>
      <c r="M152" s="26">
        <f>IF(CA!M152="","",CA!M152/10/GDP!P148)</f>
        <v>1.1693088507412299</v>
      </c>
      <c r="N152" s="26">
        <f>IF(CA!N152="","",CA!N152/10/GDP!Q148)</f>
        <v>1.3726167874537025</v>
      </c>
      <c r="O152" s="26">
        <f>IF(CA!O152="","",CA!O152/10/GDP!R148)</f>
        <v>0.54525406707819246</v>
      </c>
      <c r="P152" s="26">
        <f>IF(CA!P152="","",CA!P152/10/GDP!S148)</f>
        <v>0.37057142607066884</v>
      </c>
      <c r="Q152" s="26">
        <f>IF(CA!Q152="","",CA!Q152/10/GDP!T148)</f>
        <v>-1.1268096190045991</v>
      </c>
    </row>
    <row r="153" spans="1:17" x14ac:dyDescent="0.25">
      <c r="A153" s="12" t="s">
        <v>570</v>
      </c>
      <c r="B153" s="26" t="str">
        <f>IF(CA!B153="","",CA!B153/10/GDP!E149)</f>
        <v/>
      </c>
      <c r="C153" s="26" t="str">
        <f>IF(CA!C153="","",CA!C153/10/GDP!F149)</f>
        <v/>
      </c>
      <c r="D153" s="26" t="str">
        <f>IF(CA!D153="","",CA!D153/10/GDP!G149)</f>
        <v/>
      </c>
      <c r="E153" s="26" t="str">
        <f>IF(CA!E153="","",CA!E153/10/GDP!H149)</f>
        <v/>
      </c>
      <c r="F153" s="26" t="str">
        <f>IF(CA!F153="","",CA!F153/10/GDP!I149)</f>
        <v/>
      </c>
      <c r="G153" s="26" t="str">
        <f>IF(CA!G153="","",CA!G153/10/GDP!J149)</f>
        <v/>
      </c>
      <c r="H153" s="26">
        <f>IF(CA!H153="","",CA!H153/10/GDP!K149)</f>
        <v>31.067561666652207</v>
      </c>
      <c r="I153" s="26">
        <f>IF(CA!I153="","",CA!I153/10/GDP!L149)</f>
        <v>33.184636174456024</v>
      </c>
      <c r="J153" s="26">
        <f>IF(CA!J153="","",CA!J153/10/GDP!M149)</f>
        <v>30.423991088819399</v>
      </c>
      <c r="K153" s="26">
        <f>IF(CA!K153="","",CA!K153/10/GDP!N149)</f>
        <v>23.959214503522901</v>
      </c>
      <c r="L153" s="26">
        <f>IF(CA!L153="","",CA!L153/10/GDP!O149)</f>
        <v>8.5018079484507076</v>
      </c>
      <c r="M153" s="26">
        <f>IF(CA!M153="","",CA!M153/10/GDP!P149)</f>
        <v>-5.4500734812073208</v>
      </c>
      <c r="N153" s="26">
        <f>IF(CA!N153="","",CA!N153/10/GDP!Q149)</f>
        <v>3.9885719033323919</v>
      </c>
      <c r="O153" s="26">
        <f>IF(CA!O153="","",CA!O153/10/GDP!R149)</f>
        <v>9.082934410885974</v>
      </c>
      <c r="P153" s="26">
        <f>IF(CA!P153="","",CA!P153/10/GDP!S149)</f>
        <v>2.4226220213435719</v>
      </c>
      <c r="Q153" s="26">
        <f>IF(CA!Q153="","",CA!Q153/10/GDP!T149)</f>
        <v>-2.4760816567237267</v>
      </c>
    </row>
    <row r="154" spans="1:17" x14ac:dyDescent="0.25">
      <c r="A154" s="12" t="s">
        <v>577</v>
      </c>
      <c r="B154" s="26">
        <f>IF(CA!B154="","",CA!B154/10/GDP!E150)</f>
        <v>-8.6747110325634313</v>
      </c>
      <c r="C154" s="26">
        <f>IF(CA!C154="","",CA!C154/10/GDP!F150)</f>
        <v>-10.666080614993655</v>
      </c>
      <c r="D154" s="26">
        <f>IF(CA!D154="","",CA!D154/10/GDP!G150)</f>
        <v>-13.703215567380576</v>
      </c>
      <c r="E154" s="26">
        <f>IF(CA!E154="","",CA!E154/10/GDP!H150)</f>
        <v>-11.658464471176062</v>
      </c>
      <c r="F154" s="26">
        <f>IF(CA!F154="","",CA!F154/10/GDP!I150)</f>
        <v>-4.7294887113196422</v>
      </c>
      <c r="G154" s="26">
        <f>IF(CA!G154="","",CA!G154/10/GDP!J150)</f>
        <v>-5.0980108453054349</v>
      </c>
      <c r="H154" s="26">
        <f>IF(CA!H154="","",CA!H154/10/GDP!K150)</f>
        <v>-5.0601362837797987</v>
      </c>
      <c r="I154" s="26">
        <f>IF(CA!I154="","",CA!I154/10/GDP!L150)</f>
        <v>-4.8055908106950058</v>
      </c>
      <c r="J154" s="26">
        <f>IF(CA!J154="","",CA!J154/10/GDP!M150)</f>
        <v>-0.9583226830261844</v>
      </c>
      <c r="K154" s="26">
        <f>IF(CA!K154="","",CA!K154/10/GDP!N150)</f>
        <v>-0.28392068649930241</v>
      </c>
      <c r="L154" s="26">
        <f>IF(CA!L154="","",CA!L154/10/GDP!O150)</f>
        <v>-0.78550161492457615</v>
      </c>
      <c r="M154" s="26">
        <f>IF(CA!M154="","",CA!M154/10/GDP!P150)</f>
        <v>-1.5967824030722793</v>
      </c>
      <c r="N154" s="26">
        <f>IF(CA!N154="","",CA!N154/10/GDP!Q150)</f>
        <v>-3.1101971541785369</v>
      </c>
      <c r="O154" s="26">
        <f>IF(CA!O154="","",CA!O154/10/GDP!R150)</f>
        <v>-4.6120455598395393</v>
      </c>
      <c r="P154" s="26">
        <f>IF(CA!P154="","",CA!P154/10/GDP!S150)</f>
        <v>-4.8825366704348871</v>
      </c>
      <c r="Q154" s="26">
        <f>IF(CA!Q154="","",CA!Q154/10/GDP!T150)</f>
        <v>-5.3143122124803934</v>
      </c>
    </row>
    <row r="155" spans="1:17" x14ac:dyDescent="0.25">
      <c r="A155" s="12" t="s">
        <v>579</v>
      </c>
      <c r="B155" s="26">
        <f>IF(CA!B155="","",CA!B155/10/GDP!E151)</f>
        <v>10.320043486927629</v>
      </c>
      <c r="C155" s="26">
        <f>IF(CA!C155="","",CA!C155/10/GDP!F151)</f>
        <v>8.7016278631350747</v>
      </c>
      <c r="D155" s="26">
        <f>IF(CA!D155="","",CA!D155/10/GDP!G151)</f>
        <v>5.1809949620358546</v>
      </c>
      <c r="E155" s="26">
        <f>IF(CA!E155="","",CA!E155/10/GDP!H151)</f>
        <v>5.8419884099353041</v>
      </c>
      <c r="F155" s="26">
        <f>IF(CA!F155="","",CA!F155/10/GDP!I151)</f>
        <v>3.8521664003425253</v>
      </c>
      <c r="G155" s="26">
        <f>IF(CA!G155="","",CA!G155/10/GDP!J151)</f>
        <v>4.1302912847266873</v>
      </c>
      <c r="H155" s="26">
        <f>IF(CA!H155="","",CA!H155/10/GDP!K151)</f>
        <v>4.7529067438019759</v>
      </c>
      <c r="I155" s="26">
        <f>IF(CA!I155="","",CA!I155/10/GDP!L151)</f>
        <v>3.2526963513242193</v>
      </c>
      <c r="J155" s="26">
        <f>IF(CA!J155="","",CA!J155/10/GDP!M151)</f>
        <v>1.4607481985466018</v>
      </c>
      <c r="K155" s="26">
        <f>IF(CA!K155="","",CA!K155/10/GDP!N151)</f>
        <v>2.8070888893227388</v>
      </c>
      <c r="L155" s="26">
        <f>IF(CA!L155="","",CA!L155/10/GDP!O151)</f>
        <v>4.9957381882509031</v>
      </c>
      <c r="M155" s="26">
        <f>IF(CA!M155="","",CA!M155/10/GDP!P151)</f>
        <v>1.9106555264904528</v>
      </c>
      <c r="N155" s="26">
        <f>IF(CA!N155="","",CA!N155/10/GDP!Q151)</f>
        <v>2.0429060274007389</v>
      </c>
      <c r="O155" s="26">
        <f>IF(CA!O155="","",CA!O155/10/GDP!R151)</f>
        <v>6.9981349175141103</v>
      </c>
      <c r="P155" s="26">
        <f>IF(CA!P155="","",CA!P155/10/GDP!S151)</f>
        <v>3.8362812999467235</v>
      </c>
      <c r="Q155" s="26">
        <f>IF(CA!Q155="","",CA!Q155/10/GDP!T151)</f>
        <v>2.3038389500400394</v>
      </c>
    </row>
    <row r="156" spans="1:17" x14ac:dyDescent="0.25">
      <c r="A156" s="12" t="s">
        <v>580</v>
      </c>
      <c r="B156" s="26" t="str">
        <f>IF(CA!B156="","",CA!B156/10/GDP!E152)</f>
        <v/>
      </c>
      <c r="C156" s="26" t="str">
        <f>IF(CA!C156="","",CA!C156/10/GDP!F152)</f>
        <v/>
      </c>
      <c r="D156" s="26" t="str">
        <f>IF(CA!D156="","",CA!D156/10/GDP!G152)</f>
        <v/>
      </c>
      <c r="E156" s="26" t="str">
        <f>IF(CA!E156="","",CA!E156/10/GDP!H152)</f>
        <v/>
      </c>
      <c r="F156" s="26" t="str">
        <f>IF(CA!F156="","",CA!F156/10/GDP!I152)</f>
        <v/>
      </c>
      <c r="G156" s="26">
        <f>IF(CA!G156="","",CA!G156/10/GDP!J152)</f>
        <v>-6.4915419648666246</v>
      </c>
      <c r="H156" s="26">
        <f>IF(CA!H156="","",CA!H156/10/GDP!K152)</f>
        <v>-6.9021923576518009</v>
      </c>
      <c r="I156" s="26">
        <f>IF(CA!I156="","",CA!I156/10/GDP!L152)</f>
        <v>-9.6398589915458679</v>
      </c>
      <c r="J156" s="26">
        <f>IF(CA!J156="","",CA!J156/10/GDP!M152)</f>
        <v>-7.4516761047650784</v>
      </c>
      <c r="K156" s="26">
        <f>IF(CA!K156="","",CA!K156/10/GDP!N152)</f>
        <v>-11.298591644675762</v>
      </c>
      <c r="L156" s="26">
        <f>IF(CA!L156="","",CA!L156/10/GDP!O152)</f>
        <v>-12.622847826887709</v>
      </c>
      <c r="M156" s="26">
        <f>IF(CA!M156="","",CA!M156/10/GDP!P152)</f>
        <v>-15.23726087436501</v>
      </c>
      <c r="N156" s="26">
        <f>IF(CA!N156="","",CA!N156/10/GDP!Q152)</f>
        <v>-9.3106068145462118</v>
      </c>
      <c r="O156" s="26">
        <f>IF(CA!O156="","",CA!O156/10/GDP!R152)</f>
        <v>-10.161364189268959</v>
      </c>
      <c r="P156" s="26">
        <f>IF(CA!P156="","",CA!P156/10/GDP!S152)</f>
        <v>-12.385085652539289</v>
      </c>
      <c r="Q156" s="26" t="str">
        <f>IF(CA!Q156="","",CA!Q156/10/GDP!T152)</f>
        <v/>
      </c>
    </row>
    <row r="157" spans="1:17" x14ac:dyDescent="0.25">
      <c r="A157" s="12" t="s">
        <v>588</v>
      </c>
      <c r="B157" s="26">
        <f>IF(CA!B157="","",CA!B157/10/GDP!E153)</f>
        <v>-10.021097046413503</v>
      </c>
      <c r="C157" s="26">
        <f>IF(CA!C157="","",CA!C157/10/GDP!F153)</f>
        <v>-15.244508508338891</v>
      </c>
      <c r="D157" s="26">
        <f>IF(CA!D157="","",CA!D157/10/GDP!G153)</f>
        <v>-8.2592359782177134</v>
      </c>
      <c r="E157" s="26">
        <f>IF(CA!E157="","",CA!E157/10/GDP!H153)</f>
        <v>-8.1328816459476609</v>
      </c>
      <c r="F157" s="26">
        <f>IF(CA!F157="","",CA!F157/10/GDP!I153)</f>
        <v>-1.8581650552684656</v>
      </c>
      <c r="G157" s="26">
        <f>IF(CA!G157="","",CA!G157/10/GDP!J153)</f>
        <v>-6.5854903112099397</v>
      </c>
      <c r="H157" s="26">
        <f>IF(CA!H157="","",CA!H157/10/GDP!K153)</f>
        <v>-11.343099935665313</v>
      </c>
      <c r="I157" s="26">
        <f>IF(CA!I157="","",CA!I157/10/GDP!L153)</f>
        <v>-1.0124924626447214</v>
      </c>
      <c r="J157" s="26">
        <f>IF(CA!J157="","",CA!J157/10/GDP!M153)</f>
        <v>-5.8090818291458612</v>
      </c>
      <c r="K157" s="26">
        <f>IF(CA!K157="","",CA!K157/10/GDP!N153)</f>
        <v>-6.1375499740451414</v>
      </c>
      <c r="L157" s="26">
        <f>IF(CA!L157="","",CA!L157/10/GDP!O153)</f>
        <v>-1.6129061571664551</v>
      </c>
      <c r="M157" s="26">
        <f>IF(CA!M157="","",CA!M157/10/GDP!P153)</f>
        <v>-4.8100793723747435</v>
      </c>
      <c r="N157" s="26">
        <f>IF(CA!N157="","",CA!N157/10/GDP!Q153)</f>
        <v>-1.2755898223909699</v>
      </c>
      <c r="O157" s="26">
        <f>IF(CA!O157="","",CA!O157/10/GDP!R153)</f>
        <v>2.445604721399941</v>
      </c>
      <c r="P157" s="26" t="str">
        <f>IF(CA!P157="","",CA!P157/10/GDP!S153)</f>
        <v/>
      </c>
      <c r="Q157" s="26" t="str">
        <f>IF(CA!Q157="","",CA!Q157/10/GDP!T153)</f>
        <v/>
      </c>
    </row>
    <row r="158" spans="1:17" x14ac:dyDescent="0.25">
      <c r="A158" s="12" t="s">
        <v>592</v>
      </c>
      <c r="B158" s="26">
        <f>IF(CA!B158="","",CA!B158/10/GDP!E154)</f>
        <v>-28.958984291625438</v>
      </c>
      <c r="C158" s="26">
        <f>IF(CA!C158="","",CA!C158/10/GDP!F154)</f>
        <v>-43.353156488132853</v>
      </c>
      <c r="D158" s="26">
        <f>IF(CA!D158="","",CA!D158/10/GDP!G154)</f>
        <v>-44.377249584008354</v>
      </c>
      <c r="E158" s="26">
        <f>IF(CA!E158="","",CA!E158/10/GDP!H154)</f>
        <v>-49.737442759984944</v>
      </c>
      <c r="F158" s="26">
        <f>IF(CA!F158="","",CA!F158/10/GDP!I154)</f>
        <v>-41.904593114725429</v>
      </c>
      <c r="G158" s="26">
        <f>IF(CA!G158="","",CA!G158/10/GDP!J154)</f>
        <v>-44.454696740550048</v>
      </c>
      <c r="H158" s="26">
        <f>IF(CA!H158="","",CA!H158/10/GDP!K154)</f>
        <v>-45.391246546394719</v>
      </c>
      <c r="I158" s="26">
        <f>IF(CA!I158="","",CA!I158/10/GDP!L154)</f>
        <v>-39.079122391155337</v>
      </c>
      <c r="J158" s="26">
        <f>IF(CA!J158="","",CA!J158/10/GDP!M154)</f>
        <v>-26.818700006930264</v>
      </c>
      <c r="K158" s="26">
        <f>IF(CA!K158="","",CA!K158/10/GDP!N154)</f>
        <v>-29.781222797638396</v>
      </c>
      <c r="L158" s="26">
        <f>IF(CA!L158="","",CA!L158/10/GDP!O154)</f>
        <v>-21.601801323518931</v>
      </c>
      <c r="M158" s="26">
        <f>IF(CA!M158="","",CA!M158/10/GDP!P154)</f>
        <v>-17.6706768113464</v>
      </c>
      <c r="N158" s="26">
        <f>IF(CA!N158="","",CA!N158/10/GDP!Q154)</f>
        <v>-19.453449939748538</v>
      </c>
      <c r="O158" s="26">
        <f>IF(CA!O158="","",CA!O158/10/GDP!R154)</f>
        <v>-18.060381035269302</v>
      </c>
      <c r="P158" s="26">
        <f>IF(CA!P158="","",CA!P158/10/GDP!S154)</f>
        <v>-20.793081138122158</v>
      </c>
      <c r="Q158" s="26" t="str">
        <f>IF(CA!Q158="","",CA!Q158/10/GDP!T154)</f>
        <v/>
      </c>
    </row>
    <row r="159" spans="1:17" x14ac:dyDescent="0.25">
      <c r="A159" s="12" t="s">
        <v>594</v>
      </c>
      <c r="B159" s="26">
        <f>IF(CA!B159="","",CA!B159/10/GDP!E155)</f>
        <v>27.418816231269385</v>
      </c>
      <c r="C159" s="26">
        <f>IF(CA!C159="","",CA!C159/10/GDP!F155)</f>
        <v>26.28442233050281</v>
      </c>
      <c r="D159" s="26">
        <f>IF(CA!D159="","",CA!D159/10/GDP!G155)</f>
        <v>22.451857584114222</v>
      </c>
      <c r="E159" s="26">
        <f>IF(CA!E159="","",CA!E159/10/GDP!H155)</f>
        <v>25.456517052837654</v>
      </c>
      <c r="F159" s="26">
        <f>IF(CA!F159="","",CA!F159/10/GDP!I155)</f>
        <v>4.8834091357529825</v>
      </c>
      <c r="G159" s="26">
        <f>IF(CA!G159="","",CA!G159/10/GDP!J155)</f>
        <v>12.637278940819288</v>
      </c>
      <c r="H159" s="26">
        <f>IF(CA!H159="","",CA!H159/10/GDP!K155)</f>
        <v>23.619786255963472</v>
      </c>
      <c r="I159" s="26">
        <f>IF(CA!I159="","",CA!I159/10/GDP!L155)</f>
        <v>22.387126035824149</v>
      </c>
      <c r="J159" s="26">
        <f>IF(CA!J159="","",CA!J159/10/GDP!M155)</f>
        <v>18.140084800027676</v>
      </c>
      <c r="K159" s="26">
        <f>IF(CA!K159="","",CA!K159/10/GDP!N155)</f>
        <v>9.7518614816663529</v>
      </c>
      <c r="L159" s="26">
        <f>IF(CA!L159="","",CA!L159/10/GDP!O155)</f>
        <v>-8.6697830396894258</v>
      </c>
      <c r="M159" s="26">
        <f>IF(CA!M159="","",CA!M159/10/GDP!P155)</f>
        <v>-3.6969176531229015</v>
      </c>
      <c r="N159" s="26">
        <f>IF(CA!N159="","",CA!N159/10/GDP!Q155)</f>
        <v>1.5196782774016668</v>
      </c>
      <c r="O159" s="26">
        <f>IF(CA!O159="","",CA!O159/10/GDP!R155)</f>
        <v>9.1506481742340071</v>
      </c>
      <c r="P159" s="26">
        <f>IF(CA!P159="","",CA!P159/10/GDP!S155)</f>
        <v>4.8211177215814232</v>
      </c>
      <c r="Q159" s="26">
        <f>IF(CA!Q159="","",CA!Q159/10/GDP!T155)</f>
        <v>-1.6235992125973677</v>
      </c>
    </row>
    <row r="160" spans="1:17" x14ac:dyDescent="0.25">
      <c r="A160" s="12" t="s">
        <v>596</v>
      </c>
      <c r="B160" s="26">
        <f>IF(CA!B160="","",CA!B160/10/GDP!E156)</f>
        <v>-6.1379936450295052</v>
      </c>
      <c r="C160" s="26">
        <f>IF(CA!C160="","",CA!C160/10/GDP!F156)</f>
        <v>-7.3679729677168604</v>
      </c>
      <c r="D160" s="26">
        <f>IF(CA!D160="","",CA!D160/10/GDP!G156)</f>
        <v>-9.3778770468168755</v>
      </c>
      <c r="E160" s="26">
        <f>IF(CA!E160="","",CA!E160/10/GDP!H156)</f>
        <v>-11.223401004622806</v>
      </c>
      <c r="F160" s="26">
        <f>IF(CA!F160="","",CA!F160/10/GDP!I156)</f>
        <v>-5.3150391907052725</v>
      </c>
      <c r="G160" s="26">
        <f>IF(CA!G160="","",CA!G160/10/GDP!J156)</f>
        <v>-3.6536341192418815</v>
      </c>
      <c r="H160" s="26">
        <f>IF(CA!H160="","",CA!H160/10/GDP!K156)</f>
        <v>-6.4464876240597633</v>
      </c>
      <c r="I160" s="26">
        <f>IF(CA!I160="","",CA!I160/10/GDP!L156)</f>
        <v>-8.646469684493896</v>
      </c>
      <c r="J160" s="26">
        <f>IF(CA!J160="","",CA!J160/10/GDP!M156)</f>
        <v>-8.1921285764843041</v>
      </c>
      <c r="K160" s="26">
        <f>IF(CA!K160="","",CA!K160/10/GDP!N156)</f>
        <v>-6.8013145650902489</v>
      </c>
      <c r="L160" s="26">
        <f>IF(CA!L160="","",CA!L160/10/GDP!O156)</f>
        <v>-5.3155268866410692</v>
      </c>
      <c r="M160" s="26">
        <f>IF(CA!M160="","",CA!M160/10/GDP!P156)</f>
        <v>-4.1799223288533165</v>
      </c>
      <c r="N160" s="26">
        <f>IF(CA!N160="","",CA!N160/10/GDP!Q156)</f>
        <v>-7.2717601090253678</v>
      </c>
      <c r="O160" s="26">
        <f>IF(CA!O160="","",CA!O160/10/GDP!R156)</f>
        <v>-9.5786569837781315</v>
      </c>
      <c r="P160" s="26" t="str">
        <f>IF(CA!P160="","",CA!P160/10/GDP!S156)</f>
        <v/>
      </c>
      <c r="Q160" s="26" t="str">
        <f>IF(CA!Q160="","",CA!Q160/10/GDP!T156)</f>
        <v/>
      </c>
    </row>
    <row r="161" spans="1:17" x14ac:dyDescent="0.25">
      <c r="A161" s="12" t="s">
        <v>600</v>
      </c>
      <c r="B161" s="26" t="str">
        <f>IF(CA!B161="","",CA!B161/10/GDP!E157)</f>
        <v/>
      </c>
      <c r="C161" s="26" t="str">
        <f>IF(CA!C161="","",CA!C161/10/GDP!F157)</f>
        <v/>
      </c>
      <c r="D161" s="26">
        <f>IF(CA!D161="","",CA!D161/10/GDP!G157)</f>
        <v>-17.326424870466322</v>
      </c>
      <c r="E161" s="26">
        <f>IF(CA!E161="","",CA!E161/10/GDP!H157)</f>
        <v>-20.213311933672419</v>
      </c>
      <c r="F161" s="26">
        <f>IF(CA!F161="","",CA!F161/10/GDP!I157)</f>
        <v>-6.1950984748205569</v>
      </c>
      <c r="G161" s="26">
        <f>IF(CA!G161="","",CA!G161/10/GDP!J157)</f>
        <v>-6.5034749760885173</v>
      </c>
      <c r="H161" s="26">
        <f>IF(CA!H161="","",CA!H161/10/GDP!K157)</f>
        <v>-10.318007837956657</v>
      </c>
      <c r="I161" s="26">
        <f>IF(CA!I161="","",CA!I161/10/GDP!L157)</f>
        <v>-10.908303395230998</v>
      </c>
      <c r="J161" s="26">
        <f>IF(CA!J161="","",CA!J161/10/GDP!M157)</f>
        <v>-5.769741067059476</v>
      </c>
      <c r="K161" s="26">
        <f>IF(CA!K161="","",CA!K161/10/GDP!N157)</f>
        <v>-5.5944091142109578</v>
      </c>
      <c r="L161" s="26">
        <f>IF(CA!L161="","",CA!L161/10/GDP!O157)</f>
        <v>-3.455148239183945</v>
      </c>
      <c r="M161" s="26">
        <f>IF(CA!M161="","",CA!M161/10/GDP!P157)</f>
        <v>-2.9243924926337685</v>
      </c>
      <c r="N161" s="26">
        <f>IF(CA!N161="","",CA!N161/10/GDP!Q157)</f>
        <v>-5.2575460362669801</v>
      </c>
      <c r="O161" s="26">
        <f>IF(CA!O161="","",CA!O161/10/GDP!R157)</f>
        <v>-4.855931574620227</v>
      </c>
      <c r="P161" s="26">
        <f>IF(CA!P161="","",CA!P161/10/GDP!S157)</f>
        <v>-6.8680129373744343</v>
      </c>
      <c r="Q161" s="26">
        <f>IF(CA!Q161="","",CA!Q161/10/GDP!T157)</f>
        <v>-4.2212155282082477</v>
      </c>
    </row>
    <row r="162" spans="1:17" x14ac:dyDescent="0.25">
      <c r="A162" s="12" t="s">
        <v>604</v>
      </c>
      <c r="B162" s="26">
        <f>IF(CA!B162="","",CA!B162/10/GDP!E158)</f>
        <v>-18.94117951744995</v>
      </c>
      <c r="C162" s="26">
        <f>IF(CA!C162="","",CA!C162/10/GDP!F158)</f>
        <v>-13.16607733111856</v>
      </c>
      <c r="D162" s="26">
        <f>IF(CA!D162="","",CA!D162/10/GDP!G158)</f>
        <v>-18.76208897485493</v>
      </c>
      <c r="E162" s="26">
        <f>IF(CA!E162="","",CA!E162/10/GDP!H158)</f>
        <v>-26.347406758432385</v>
      </c>
      <c r="F162" s="26">
        <f>IF(CA!F162="","",CA!F162/10/GDP!I158)</f>
        <v>-22.368570673460283</v>
      </c>
      <c r="G162" s="26">
        <f>IF(CA!G162="","",CA!G162/10/GDP!J158)</f>
        <v>-22.102083424284992</v>
      </c>
      <c r="H162" s="26">
        <f>IF(CA!H162="","",CA!H162/10/GDP!K158)</f>
        <v>-29.595775525965383</v>
      </c>
      <c r="I162" s="26">
        <f>IF(CA!I162="","",CA!I162/10/GDP!L158)</f>
        <v>-15.218233111228283</v>
      </c>
      <c r="J162" s="26">
        <f>IF(CA!J162="","",CA!J162/10/GDP!M158)</f>
        <v>-11.943473699851006</v>
      </c>
      <c r="K162" s="26">
        <f>IF(CA!K162="","",CA!K162/10/GDP!N158)</f>
        <v>-23.112713786372929</v>
      </c>
      <c r="L162" s="26">
        <f>IF(CA!L162="","",CA!L162/10/GDP!O158)</f>
        <v>-18.604307400911885</v>
      </c>
      <c r="M162" s="26">
        <f>IF(CA!M162="","",CA!M162/10/GDP!P158)</f>
        <v>-20.027277819037483</v>
      </c>
      <c r="N162" s="26">
        <f>IF(CA!N162="","",CA!N162/10/GDP!Q158)</f>
        <v>-19.309574265930415</v>
      </c>
      <c r="O162" s="26">
        <f>IF(CA!O162="","",CA!O162/10/GDP!R158)</f>
        <v>-18.349545334858337</v>
      </c>
      <c r="P162" s="26">
        <f>IF(CA!P162="","",CA!P162/10/GDP!S158)</f>
        <v>-17.192207152523064</v>
      </c>
      <c r="Q162" s="26">
        <f>IF(CA!Q162="","",CA!Q162/10/GDP!T158)</f>
        <v>-29.221153895513218</v>
      </c>
    </row>
    <row r="163" spans="1:17" x14ac:dyDescent="0.25">
      <c r="A163" s="12" t="s">
        <v>606</v>
      </c>
      <c r="B163" s="26">
        <f>IF(CA!B163="","",CA!B163/10/GDP!E159)</f>
        <v>-6.5178830577904225</v>
      </c>
      <c r="C163" s="26">
        <f>IF(CA!C163="","",CA!C163/10/GDP!F159)</f>
        <v>-5.0434757616989785</v>
      </c>
      <c r="D163" s="26">
        <f>IF(CA!D163="","",CA!D163/10/GDP!G159)</f>
        <v>-7.4170324367985963</v>
      </c>
      <c r="E163" s="26">
        <f>IF(CA!E163="","",CA!E163/10/GDP!H159)</f>
        <v>-8.9782740078542869</v>
      </c>
      <c r="F163" s="26">
        <f>IF(CA!F163="","",CA!F163/10/GDP!I159)</f>
        <v>-13.324564906154867</v>
      </c>
      <c r="G163" s="26">
        <f>IF(CA!G163="","",CA!G163/10/GDP!J159)</f>
        <v>-22.703553638509071</v>
      </c>
      <c r="H163" s="26">
        <f>IF(CA!H163="","",CA!H163/10/GDP!K159)</f>
        <v>-65.041011225558464</v>
      </c>
      <c r="I163" s="26">
        <f>IF(CA!I163="","",CA!I163/10/GDP!L159)</f>
        <v>-31.830951477123868</v>
      </c>
      <c r="J163" s="26">
        <f>IF(CA!J163="","",CA!J163/10/GDP!M159)</f>
        <v>-14.993805569454475</v>
      </c>
      <c r="K163" s="26">
        <f>IF(CA!K163="","",CA!K163/10/GDP!N159)</f>
        <v>-9.4413739425348133</v>
      </c>
      <c r="L163" s="26">
        <f>IF(CA!L163="","",CA!L163/10/GDP!O159)</f>
        <v>-23.590735017079727</v>
      </c>
      <c r="M163" s="26">
        <f>IF(CA!M163="","",CA!M163/10/GDP!P159)</f>
        <v>-9.4241245136186773</v>
      </c>
      <c r="N163" s="26">
        <f>IF(CA!N163="","",CA!N163/10/GDP!Q159)</f>
        <v>-21.7912783605186</v>
      </c>
      <c r="O163" s="26">
        <f>IF(CA!O163="","",CA!O163/10/GDP!R159)</f>
        <v>-18.646574151929087</v>
      </c>
      <c r="P163" s="26">
        <f>IF(CA!P163="","",CA!P163/10/GDP!S159)</f>
        <v>-22.224578905555706</v>
      </c>
      <c r="Q163" s="26" t="str">
        <f>IF(CA!Q163="","",CA!Q163/10/GDP!T159)</f>
        <v/>
      </c>
    </row>
    <row r="164" spans="1:17" x14ac:dyDescent="0.25">
      <c r="A164" s="12" t="s">
        <v>609</v>
      </c>
      <c r="B164" s="26">
        <f>IF(CA!B164="","",CA!B164/10/GDP!E160)</f>
        <v>23.260449773372958</v>
      </c>
      <c r="C164" s="26">
        <f>IF(CA!C164="","",CA!C164/10/GDP!F160)</f>
        <v>26.893433166118367</v>
      </c>
      <c r="D164" s="26">
        <f>IF(CA!D164="","",CA!D164/10/GDP!G160)</f>
        <v>27.143287731027833</v>
      </c>
      <c r="E164" s="26">
        <f>IF(CA!E164="","",CA!E164/10/GDP!H160)</f>
        <v>15.083460822985762</v>
      </c>
      <c r="F164" s="26">
        <f>IF(CA!F164="","",CA!F164/10/GDP!I160)</f>
        <v>16.393087253081926</v>
      </c>
      <c r="G164" s="26">
        <f>IF(CA!G164="","",CA!G164/10/GDP!J160)</f>
        <v>22.933345362277617</v>
      </c>
      <c r="H164" s="26">
        <f>IF(CA!H164="","",CA!H164/10/GDP!K160)</f>
        <v>22.218411994768246</v>
      </c>
      <c r="I164" s="26">
        <f>IF(CA!I164="","",CA!I164/10/GDP!L160)</f>
        <v>17.643267212826462</v>
      </c>
      <c r="J164" s="26">
        <f>IF(CA!J164="","",CA!J164/10/GDP!M160)</f>
        <v>15.707206004441883</v>
      </c>
      <c r="K164" s="26">
        <f>IF(CA!K164="","",CA!K164/10/GDP!N160)</f>
        <v>17.950189648471014</v>
      </c>
      <c r="L164" s="26">
        <f>IF(CA!L164="","",CA!L164/10/GDP!O160)</f>
        <v>18.692994691877892</v>
      </c>
      <c r="M164" s="26">
        <f>IF(CA!M164="","",CA!M164/10/GDP!P160)</f>
        <v>17.572209758311839</v>
      </c>
      <c r="N164" s="26">
        <f>IF(CA!N164="","",CA!N164/10/GDP!Q160)</f>
        <v>17.266564412605717</v>
      </c>
      <c r="O164" s="26">
        <f>IF(CA!O164="","",CA!O164/10/GDP!R160)</f>
        <v>15.409614757106416</v>
      </c>
      <c r="P164" s="26">
        <f>IF(CA!P164="","",CA!P164/10/GDP!S160)</f>
        <v>14.262857846749855</v>
      </c>
      <c r="Q164" s="26">
        <f>IF(CA!Q164="","",CA!Q164/10/GDP!T160)</f>
        <v>17.585007549903345</v>
      </c>
    </row>
    <row r="165" spans="1:17" x14ac:dyDescent="0.25">
      <c r="A165" s="12" t="s">
        <v>610</v>
      </c>
      <c r="B165" s="26" t="str">
        <f>IF(CA!B165="","",CA!B165/10/GDP!E161)</f>
        <v/>
      </c>
      <c r="C165" s="26" t="str">
        <f>IF(CA!C165="","",CA!C165/10/GDP!F161)</f>
        <v/>
      </c>
      <c r="D165" s="26" t="str">
        <f>IF(CA!D165="","",CA!D165/10/GDP!G161)</f>
        <v/>
      </c>
      <c r="E165" s="26" t="str">
        <f>IF(CA!E165="","",CA!E165/10/GDP!H161)</f>
        <v/>
      </c>
      <c r="F165" s="26" t="str">
        <f>IF(CA!F165="","",CA!F165/10/GDP!I161)</f>
        <v/>
      </c>
      <c r="G165" s="26" t="str">
        <f>IF(CA!G165="","",CA!G165/10/GDP!J161)</f>
        <v/>
      </c>
      <c r="H165" s="26">
        <f>IF(CA!H165="","",CA!H165/10/GDP!K161)</f>
        <v>-0.48073687921791813</v>
      </c>
      <c r="I165" s="26">
        <f>IF(CA!I165="","",CA!I165/10/GDP!L161)</f>
        <v>9.3959034906872922</v>
      </c>
      <c r="J165" s="26">
        <f>IF(CA!J165="","",CA!J165/10/GDP!M161)</f>
        <v>0.42211308994707675</v>
      </c>
      <c r="K165" s="26">
        <f>IF(CA!K165="","",CA!K165/10/GDP!N161)</f>
        <v>-10.473147805882711</v>
      </c>
      <c r="L165" s="26">
        <f>IF(CA!L165="","",CA!L165/10/GDP!O161)</f>
        <v>1.708313688511732</v>
      </c>
      <c r="M165" s="26">
        <f>IF(CA!M165="","",CA!M165/10/GDP!P161)</f>
        <v>-2.4794163626889127</v>
      </c>
      <c r="N165" s="26">
        <f>IF(CA!N165="","",CA!N165/10/GDP!Q161)</f>
        <v>4.6456903424680149</v>
      </c>
      <c r="O165" s="26">
        <f>IF(CA!O165="","",CA!O165/10/GDP!R161)</f>
        <v>7.827093112797618</v>
      </c>
      <c r="P165" s="26">
        <f>IF(CA!P165="","",CA!P165/10/GDP!S161)</f>
        <v>-14.751476466549656</v>
      </c>
      <c r="Q165" s="26" t="str">
        <f>IF(CA!Q165="","",CA!Q165/10/GDP!T161)</f>
        <v/>
      </c>
    </row>
    <row r="166" spans="1:17" x14ac:dyDescent="0.25">
      <c r="A166" s="12" t="s">
        <v>619</v>
      </c>
      <c r="B166" s="26">
        <f>IF(CA!B166="","",CA!B166/10/GDP!E162)</f>
        <v>-10.434784399663997</v>
      </c>
      <c r="C166" s="26">
        <f>IF(CA!C166="","",CA!C166/10/GDP!F162)</f>
        <v>-9.4839144497074184</v>
      </c>
      <c r="D166" s="26">
        <f>IF(CA!D166="","",CA!D166/10/GDP!G162)</f>
        <v>-5.9982291512358037</v>
      </c>
      <c r="E166" s="26">
        <f>IF(CA!E166="","",CA!E166/10/GDP!H162)</f>
        <v>-6.4530184774285413</v>
      </c>
      <c r="F166" s="26">
        <f>IF(CA!F166="","",CA!F166/10/GDP!I162)</f>
        <v>-3.3826068012995365</v>
      </c>
      <c r="G166" s="26">
        <f>IF(CA!G166="","",CA!G166/10/GDP!J162)</f>
        <v>-4.6529453225122674</v>
      </c>
      <c r="H166" s="26">
        <f>IF(CA!H166="","",CA!H166/10/GDP!K162)</f>
        <v>-4.947093009155588</v>
      </c>
      <c r="I166" s="26">
        <f>IF(CA!I166="","",CA!I166/10/GDP!L162)</f>
        <v>0.9402871027442482</v>
      </c>
      <c r="J166" s="26">
        <f>IF(CA!J166="","",CA!J166/10/GDP!M162)</f>
        <v>1.8175865138953344</v>
      </c>
      <c r="K166" s="26">
        <f>IF(CA!K166="","",CA!K166/10/GDP!N162)</f>
        <v>1.1828619339179625</v>
      </c>
      <c r="L166" s="26">
        <f>IF(CA!L166="","",CA!L166/10/GDP!O162)</f>
        <v>-2.0893093254022168</v>
      </c>
      <c r="M166" s="26">
        <f>IF(CA!M166="","",CA!M166/10/GDP!P162)</f>
        <v>-2.7120755284212659</v>
      </c>
      <c r="N166" s="26">
        <f>IF(CA!N166="","",CA!N166/10/GDP!Q162)</f>
        <v>-1.9416021561762924</v>
      </c>
      <c r="O166" s="26">
        <f>IF(CA!O166="","",CA!O166/10/GDP!R162)</f>
        <v>-2.1682994483438569</v>
      </c>
      <c r="P166" s="26">
        <f>IF(CA!P166="","",CA!P166/10/GDP!S162)</f>
        <v>-2.7043256370583828</v>
      </c>
      <c r="Q166" s="26">
        <f>IF(CA!Q166="","",CA!Q166/10/GDP!T162)</f>
        <v>-0.28284865072351234</v>
      </c>
    </row>
    <row r="167" spans="1:17" x14ac:dyDescent="0.25">
      <c r="A167" s="12" t="s">
        <v>620</v>
      </c>
      <c r="B167" s="26">
        <f>IF(CA!B167="","",CA!B167/10/GDP!E163)</f>
        <v>-1.8766719064559718</v>
      </c>
      <c r="C167" s="26">
        <f>IF(CA!C167="","",CA!C167/10/GDP!F163)</f>
        <v>-1.7595474742866277</v>
      </c>
      <c r="D167" s="26">
        <f>IF(CA!D167="","",CA!D167/10/GDP!G163)</f>
        <v>-4.1907505975997967</v>
      </c>
      <c r="E167" s="26">
        <f>IF(CA!E167="","",CA!E167/10/GDP!H163)</f>
        <v>-5.283022250909938</v>
      </c>
      <c r="F167" s="26">
        <f>IF(CA!F167="","",CA!F167/10/GDP!I163)</f>
        <v>-1.0795041883444405</v>
      </c>
      <c r="G167" s="26">
        <f>IF(CA!G167="","",CA!G167/10/GDP!J163)</f>
        <v>-0.75960454528406907</v>
      </c>
      <c r="H167" s="26">
        <f>IF(CA!H167="","",CA!H167/10/GDP!K163)</f>
        <v>-0.83662807365286485</v>
      </c>
      <c r="I167" s="26">
        <f>IF(CA!I167="","",CA!I167/10/GDP!L163)</f>
        <v>1.2874754438791731</v>
      </c>
      <c r="J167" s="26">
        <f>IF(CA!J167="","",CA!J167/10/GDP!M163)</f>
        <v>3.2904021525163283</v>
      </c>
      <c r="K167" s="26">
        <f>IF(CA!K167="","",CA!K167/10/GDP!N163)</f>
        <v>5.0961642390791981</v>
      </c>
      <c r="L167" s="26">
        <f>IF(CA!L167="","",CA!L167/10/GDP!O163)</f>
        <v>3.8186384595549523</v>
      </c>
      <c r="M167" s="26">
        <f>IF(CA!M167="","",CA!M167/10/GDP!P163)</f>
        <v>4.7887835789127164</v>
      </c>
      <c r="N167" s="26">
        <f>IF(CA!N167="","",CA!N167/10/GDP!Q163)</f>
        <v>6.248461726834929</v>
      </c>
      <c r="O167" s="26">
        <f>IF(CA!O167="","",CA!O167/10/GDP!R163)</f>
        <v>5.8506250912283635</v>
      </c>
      <c r="P167" s="26">
        <f>IF(CA!P167="","",CA!P167/10/GDP!S163)</f>
        <v>5.628441618776117</v>
      </c>
      <c r="Q167" s="26">
        <f>IF(CA!Q167="","",CA!Q167/10/GDP!T163)</f>
        <v>7.094264318450711</v>
      </c>
    </row>
    <row r="168" spans="1:17" x14ac:dyDescent="0.25">
      <c r="A168" s="12" t="s">
        <v>622</v>
      </c>
      <c r="B168" s="26">
        <f>IF(CA!B168="","",CA!B168/10/GDP!E164)</f>
        <v>-18.910282743795715</v>
      </c>
      <c r="C168" s="26">
        <f>IF(CA!C168="","",CA!C168/10/GDP!F164)</f>
        <v>-7.8293135435992589</v>
      </c>
      <c r="D168" s="26">
        <f>IF(CA!D168="","",CA!D168/10/GDP!G164)</f>
        <v>-12.930792863228529</v>
      </c>
      <c r="E168" s="26">
        <f>IF(CA!E168="","",CA!E168/10/GDP!H164)</f>
        <v>-11.387060769933123</v>
      </c>
      <c r="F168" s="26">
        <f>IF(CA!F168="","",CA!F168/10/GDP!I164)</f>
        <v>-8.0961820347000337</v>
      </c>
      <c r="G168" s="26">
        <f>IF(CA!G168="","",CA!G168/10/GDP!J164)</f>
        <v>-17.019548688329795</v>
      </c>
      <c r="H168" s="26">
        <f>IF(CA!H168="","",CA!H168/10/GDP!K164)</f>
        <v>-1.7878323962185816</v>
      </c>
      <c r="I168" s="26">
        <f>IF(CA!I168="","",CA!I168/10/GDP!L164)</f>
        <v>2.2158275966178178</v>
      </c>
      <c r="J168" s="26">
        <f>IF(CA!J168="","",CA!J168/10/GDP!M164)</f>
        <v>-2.999726279718355</v>
      </c>
      <c r="K168" s="26">
        <f>IF(CA!K168="","",CA!K168/10/GDP!N164)</f>
        <v>-3.7044177250137422</v>
      </c>
      <c r="L168" s="26">
        <f>IF(CA!L168="","",CA!L168/10/GDP!O164)</f>
        <v>-2.7515570447875364</v>
      </c>
      <c r="M168" s="26">
        <f>IF(CA!M168="","",CA!M168/10/GDP!P164)</f>
        <v>-3.5339236824732758</v>
      </c>
      <c r="N168" s="26">
        <f>IF(CA!N168="","",CA!N168/10/GDP!Q164)</f>
        <v>-4.3095567707351137</v>
      </c>
      <c r="O168" s="26">
        <f>IF(CA!O168="","",CA!O168/10/GDP!R164)</f>
        <v>-3.053327883143699</v>
      </c>
      <c r="P168" s="26">
        <f>IF(CA!P168="","",CA!P168/10/GDP!S164)</f>
        <v>-9.7528530399448741</v>
      </c>
      <c r="Q168" s="26">
        <f>IF(CA!Q168="","",CA!Q168/10/GDP!T164)</f>
        <v>-1.5992055423956684</v>
      </c>
    </row>
    <row r="169" spans="1:17" x14ac:dyDescent="0.25">
      <c r="A169" s="12" t="s">
        <v>624</v>
      </c>
      <c r="B169" s="26" t="str">
        <f>IF(CA!B169="","",CA!B169/10/GDP!E165)</f>
        <v/>
      </c>
      <c r="C169" s="26" t="str">
        <f>IF(CA!C169="","",CA!C169/10/GDP!F165)</f>
        <v/>
      </c>
      <c r="D169" s="26" t="str">
        <f>IF(CA!D169="","",CA!D169/10/GDP!G165)</f>
        <v/>
      </c>
      <c r="E169" s="26" t="str">
        <f>IF(CA!E169="","",CA!E169/10/GDP!H165)</f>
        <v/>
      </c>
      <c r="F169" s="26" t="str">
        <f>IF(CA!F169="","",CA!F169/10/GDP!I165)</f>
        <v/>
      </c>
      <c r="G169" s="26" t="str">
        <f>IF(CA!G169="","",CA!G169/10/GDP!J165)</f>
        <v/>
      </c>
      <c r="H169" s="26" t="str">
        <f>IF(CA!H169="","",CA!H169/10/GDP!K165)</f>
        <v/>
      </c>
      <c r="I169" s="26" t="str">
        <f>IF(CA!I169="","",CA!I169/10/GDP!L165)</f>
        <v/>
      </c>
      <c r="J169" s="26" t="str">
        <f>IF(CA!J169="","",CA!J169/10/GDP!M165)</f>
        <v/>
      </c>
      <c r="K169" s="26" t="str">
        <f>IF(CA!K169="","",CA!K169/10/GDP!N165)</f>
        <v/>
      </c>
      <c r="L169" s="26" t="str">
        <f>IF(CA!L169="","",CA!L169/10/GDP!O165)</f>
        <v/>
      </c>
      <c r="M169" s="26" t="str">
        <f>IF(CA!M169="","",CA!M169/10/GDP!P165)</f>
        <v/>
      </c>
      <c r="N169" s="26" t="str">
        <f>IF(CA!N169="","",CA!N169/10/GDP!Q165)</f>
        <v/>
      </c>
      <c r="O169" s="26" t="str">
        <f>IF(CA!O169="","",CA!O169/10/GDP!R165)</f>
        <v/>
      </c>
      <c r="P169" s="26" t="str">
        <f>IF(CA!P169="","",CA!P169/10/GDP!S165)</f>
        <v/>
      </c>
      <c r="Q169" s="26" t="str">
        <f>IF(CA!Q169="","",CA!Q169/10/GDP!T165)</f>
        <v/>
      </c>
    </row>
    <row r="170" spans="1:17" x14ac:dyDescent="0.25">
      <c r="A170" s="12" t="s">
        <v>641</v>
      </c>
      <c r="B170" s="26">
        <f>IF(CA!B170="","",CA!B170/10/GDP!E166)</f>
        <v>-3.1107661915434037</v>
      </c>
      <c r="C170" s="26">
        <f>IF(CA!C170="","",CA!C170/10/GDP!F166)</f>
        <v>-4.4426274903018648</v>
      </c>
      <c r="D170" s="26">
        <f>IF(CA!D170="","",CA!D170/10/GDP!G166)</f>
        <v>-5.407844288760816</v>
      </c>
      <c r="E170" s="26">
        <f>IF(CA!E170="","",CA!E170/10/GDP!H166)</f>
        <v>-5.7161744851406882</v>
      </c>
      <c r="F170" s="26">
        <f>IF(CA!F170="","",CA!F170/10/GDP!I166)</f>
        <v>-2.6602490888765167</v>
      </c>
      <c r="G170" s="26">
        <f>IF(CA!G170="","",CA!G170/10/GDP!J166)</f>
        <v>-1.4634109976475738</v>
      </c>
      <c r="H170" s="26">
        <f>IF(CA!H170="","",CA!H170/10/GDP!K166)</f>
        <v>-2.2353799943347408</v>
      </c>
      <c r="I170" s="26">
        <f>IF(CA!I170="","",CA!I170/10/GDP!L166)</f>
        <v>-5.1257389115700951</v>
      </c>
      <c r="J170" s="26">
        <f>IF(CA!J170="","",CA!J170/10/GDP!M166)</f>
        <v>-5.8012005336535957</v>
      </c>
      <c r="K170" s="26">
        <f>IF(CA!K170="","",CA!K170/10/GDP!N166)</f>
        <v>-5.0795027090772678</v>
      </c>
      <c r="L170" s="26">
        <f>IF(CA!L170="","",CA!L170/10/GDP!O166)</f>
        <v>-4.587172227795687</v>
      </c>
      <c r="M170" s="26">
        <f>IF(CA!M170="","",CA!M170/10/GDP!P166)</f>
        <v>-2.8194885599457975</v>
      </c>
      <c r="N170" s="26">
        <f>IF(CA!N170="","",CA!N170/10/GDP!Q166)</f>
        <v>-2.5506832337395915</v>
      </c>
      <c r="O170" s="26">
        <f>IF(CA!O170="","",CA!O170/10/GDP!R166)</f>
        <v>-3.635632477405601</v>
      </c>
      <c r="P170" s="26">
        <f>IF(CA!P170="","",CA!P170/10/GDP!S166)</f>
        <v>-3.035917132636198</v>
      </c>
      <c r="Q170" s="26">
        <f>IF(CA!Q170="","",CA!Q170/10/GDP!T166)</f>
        <v>2.2213908812885306</v>
      </c>
    </row>
    <row r="171" spans="1:17" x14ac:dyDescent="0.25">
      <c r="A171" s="12" t="s">
        <v>642</v>
      </c>
      <c r="B171" s="26" t="str">
        <f>IF(CA!B171="","",CA!B171/10/GDP!E167)</f>
        <v/>
      </c>
      <c r="C171" s="26" t="str">
        <f>IF(CA!C171="","",CA!C171/10/GDP!F167)</f>
        <v/>
      </c>
      <c r="D171" s="26" t="str">
        <f>IF(CA!D171="","",CA!D171/10/GDP!G167)</f>
        <v/>
      </c>
      <c r="E171" s="26" t="str">
        <f>IF(CA!E171="","",CA!E171/10/GDP!H167)</f>
        <v/>
      </c>
      <c r="F171" s="26" t="str">
        <f>IF(CA!F171="","",CA!F171/10/GDP!I167)</f>
        <v/>
      </c>
      <c r="G171" s="26" t="str">
        <f>IF(CA!G171="","",CA!G171/10/GDP!J167)</f>
        <v/>
      </c>
      <c r="H171" s="26" t="str">
        <f>IF(CA!H171="","",CA!H171/10/GDP!K167)</f>
        <v/>
      </c>
      <c r="I171" s="26" t="str">
        <f>IF(CA!I171="","",CA!I171/10/GDP!L167)</f>
        <v/>
      </c>
      <c r="J171" s="26" t="str">
        <f>IF(CA!J171="","",CA!J171/10/GDP!M167)</f>
        <v/>
      </c>
      <c r="K171" s="26">
        <f>IF(CA!K171="","",CA!K171/10/GDP!N167)</f>
        <v>-5.1368393681336553</v>
      </c>
      <c r="L171" s="26">
        <f>IF(CA!L171="","",CA!L171/10/GDP!O167)</f>
        <v>-3.3794338220390512</v>
      </c>
      <c r="M171" s="26">
        <f>IF(CA!M171="","",CA!M171/10/GDP!P167)</f>
        <v>-6.1601056840902606</v>
      </c>
      <c r="N171" s="26">
        <f>IF(CA!N171="","",CA!N171/10/GDP!Q167)</f>
        <v>8.0604291845493563</v>
      </c>
      <c r="O171" s="26">
        <f>IF(CA!O171="","",CA!O171/10/GDP!R167)</f>
        <v>-6.7729126421978965</v>
      </c>
      <c r="P171" s="26">
        <f>IF(CA!P171="","",CA!P171/10/GDP!S167)</f>
        <v>6.1998551774076756</v>
      </c>
      <c r="Q171" s="26" t="str">
        <f>IF(CA!Q171="","",CA!Q171/10/GDP!T167)</f>
        <v/>
      </c>
    </row>
    <row r="172" spans="1:17" x14ac:dyDescent="0.25">
      <c r="A172" s="12" t="s">
        <v>654</v>
      </c>
      <c r="B172" s="26">
        <f>IF(CA!B172="","",CA!B172/10/GDP!E168)</f>
        <v>-7.2694997695761758</v>
      </c>
      <c r="C172" s="26">
        <f>IF(CA!C172="","",CA!C172/10/GDP!F168)</f>
        <v>-8.8484719996791235</v>
      </c>
      <c r="D172" s="26">
        <f>IF(CA!D172="","",CA!D172/10/GDP!G168)</f>
        <v>-9.448481573592435</v>
      </c>
      <c r="E172" s="26">
        <f>IF(CA!E172="","",CA!E172/10/GDP!H168)</f>
        <v>-8.9303430942867656</v>
      </c>
      <c r="F172" s="26">
        <f>IF(CA!F172="","",CA!F172/10/GDP!I168)</f>
        <v>-4.0553700498263687</v>
      </c>
      <c r="G172" s="26">
        <f>IF(CA!G172="","",CA!G172/10/GDP!J168)</f>
        <v>-3.6710915958414603</v>
      </c>
      <c r="H172" s="26">
        <f>IF(CA!H172="","",CA!H172/10/GDP!K168)</f>
        <v>-2.7002080365768975</v>
      </c>
      <c r="I172" s="26">
        <f>IF(CA!I172="","",CA!I172/10/GDP!L168)</f>
        <v>5.5458786572360814E-2</v>
      </c>
      <c r="J172" s="26">
        <f>IF(CA!J172="","",CA!J172/10/GDP!M168)</f>
        <v>2.0357746875215681</v>
      </c>
      <c r="K172" s="26">
        <f>IF(CA!K172="","",CA!K172/10/GDP!N168)</f>
        <v>1.6522796831952855</v>
      </c>
      <c r="L172" s="26">
        <f>IF(CA!L172="","",CA!L172/10/GDP!O168)</f>
        <v>2.0161640583181066</v>
      </c>
      <c r="M172" s="26">
        <f>IF(CA!M172="","",CA!M172/10/GDP!P168)</f>
        <v>3.1883504524836823</v>
      </c>
      <c r="N172" s="26">
        <f>IF(CA!N172="","",CA!N172/10/GDP!Q168)</f>
        <v>2.8091215742201654</v>
      </c>
      <c r="O172" s="26">
        <f>IF(CA!O172="","",CA!O172/10/GDP!R168)</f>
        <v>1.9123930632260773</v>
      </c>
      <c r="P172" s="26">
        <f>IF(CA!P172="","",CA!P172/10/GDP!S168)</f>
        <v>2.1243977627015362</v>
      </c>
      <c r="Q172" s="26">
        <f>IF(CA!Q172="","",CA!Q172/10/GDP!T168)</f>
        <v>0.67789412413567796</v>
      </c>
    </row>
    <row r="173" spans="1:17" x14ac:dyDescent="0.25">
      <c r="A173" s="12" t="s">
        <v>655</v>
      </c>
      <c r="B173" s="26">
        <f>IF(CA!B173="","",CA!B173/10/GDP!E169)</f>
        <v>-2.3269513225240703</v>
      </c>
      <c r="C173" s="26">
        <f>IF(CA!C173="","",CA!C173/10/GDP!F169)</f>
        <v>-4.6296350094260896</v>
      </c>
      <c r="D173" s="26">
        <f>IF(CA!D173="","",CA!D173/10/GDP!G169)</f>
        <v>-3.7838640844880209</v>
      </c>
      <c r="E173" s="26">
        <f>IF(CA!E173="","",CA!E173/10/GDP!H169)</f>
        <v>-8.336337109509099</v>
      </c>
      <c r="F173" s="26">
        <f>IF(CA!F173="","",CA!F173/10/GDP!I169)</f>
        <v>-0.44609279228739429</v>
      </c>
      <c r="G173" s="26">
        <f>IF(CA!G173="","",CA!G173/10/GDP!J169)</f>
        <v>-1.8949270253119932</v>
      </c>
      <c r="H173" s="26">
        <f>IF(CA!H173="","",CA!H173/10/GDP!K169)</f>
        <v>-7.0718149084501647</v>
      </c>
      <c r="I173" s="26">
        <f>IF(CA!I173="","",CA!I173/10/GDP!L169)</f>
        <v>-5.8628858893552298</v>
      </c>
      <c r="J173" s="26">
        <f>IF(CA!J173="","",CA!J173/10/GDP!M169)</f>
        <v>-3.4215117955064347</v>
      </c>
      <c r="K173" s="26">
        <f>IF(CA!K173="","",CA!K173/10/GDP!N169)</f>
        <v>-2.5061582411551808</v>
      </c>
      <c r="L173" s="26">
        <f>IF(CA!L173="","",CA!L173/10/GDP!O169)</f>
        <v>-2.337194885516392</v>
      </c>
      <c r="M173" s="26">
        <f>IF(CA!M173="","",CA!M173/10/GDP!P169)</f>
        <v>-2.1148194140416781</v>
      </c>
      <c r="N173" s="26">
        <f>IF(CA!N173="","",CA!N173/10/GDP!Q169)</f>
        <v>-2.6412065875946169</v>
      </c>
      <c r="O173" s="26">
        <f>IF(CA!O173="","",CA!O173/10/GDP!R169)</f>
        <v>-3.183563915232309</v>
      </c>
      <c r="P173" s="26">
        <f>IF(CA!P173="","",CA!P173/10/GDP!S169)</f>
        <v>-2.2002024866046521</v>
      </c>
      <c r="Q173" s="26">
        <f>IF(CA!Q173="","",CA!Q173/10/GDP!T169)</f>
        <v>-1.342006451394818</v>
      </c>
    </row>
    <row r="174" spans="1:17" x14ac:dyDescent="0.25">
      <c r="A174" s="12" t="s">
        <v>658</v>
      </c>
      <c r="B174" s="26">
        <f>IF(CA!B174="","",CA!B174/10/GDP!E170)</f>
        <v>-11.831877107454805</v>
      </c>
      <c r="C174" s="26">
        <f>IF(CA!C174="","",CA!C174/10/GDP!F170)</f>
        <v>-13.215758051529791</v>
      </c>
      <c r="D174" s="26">
        <f>IF(CA!D174="","",CA!D174/10/GDP!G170)</f>
        <v>-16.405619147449336</v>
      </c>
      <c r="E174" s="26">
        <f>IF(CA!E174="","",CA!E174/10/GDP!H170)</f>
        <v>-27.074751886373718</v>
      </c>
      <c r="F174" s="26">
        <f>IF(CA!F174="","",CA!F174/10/GDP!I170)</f>
        <v>-24.079647306397305</v>
      </c>
      <c r="G174" s="26">
        <f>IF(CA!G174="","",CA!G174/10/GDP!J170)</f>
        <v>-18.234363109161791</v>
      </c>
      <c r="H174" s="26">
        <f>IF(CA!H174="","",CA!H174/10/GDP!K170)</f>
        <v>-12.493749841528569</v>
      </c>
      <c r="I174" s="26">
        <f>IF(CA!I174="","",CA!I174/10/GDP!L170)</f>
        <v>-10.59339412037037</v>
      </c>
      <c r="J174" s="26">
        <f>IF(CA!J174="","",CA!J174/10/GDP!M170)</f>
        <v>-7.4646802469135789</v>
      </c>
      <c r="K174" s="26">
        <f>IF(CA!K174="","",CA!K174/10/GDP!N170)</f>
        <v>9.8890681017166901E-2</v>
      </c>
      <c r="L174" s="26">
        <f>IF(CA!L174="","",CA!L174/10/GDP!O170)</f>
        <v>-8.6586832372654605</v>
      </c>
      <c r="M174" s="26">
        <f>IF(CA!M174="","",CA!M174/10/GDP!P170)</f>
        <v>-12.73295371118191</v>
      </c>
      <c r="N174" s="26">
        <f>IF(CA!N174="","",CA!N174/10/GDP!Q170)</f>
        <v>-11.205557354612553</v>
      </c>
      <c r="O174" s="26">
        <f>IF(CA!O174="","",CA!O174/10/GDP!R170)</f>
        <v>-5.7366746798938859</v>
      </c>
      <c r="P174" s="26">
        <f>IF(CA!P174="","",CA!P174/10/GDP!S170)</f>
        <v>-5.229111721048664</v>
      </c>
      <c r="Q174" s="26">
        <f>IF(CA!Q174="","",CA!Q174/10/GDP!T170)</f>
        <v>-16.659200402190233</v>
      </c>
    </row>
    <row r="175" spans="1:17" x14ac:dyDescent="0.25">
      <c r="A175" s="12" t="s">
        <v>662</v>
      </c>
      <c r="B175" s="26">
        <f>IF(CA!B175="","",CA!B175/10/GDP!E171)</f>
        <v>-11.397098428534168</v>
      </c>
      <c r="C175" s="26">
        <f>IF(CA!C175="","",CA!C175/10/GDP!F171)</f>
        <v>-24.368362483935041</v>
      </c>
      <c r="D175" s="26">
        <f>IF(CA!D175="","",CA!D175/10/GDP!G171)</f>
        <v>-25.798226436016851</v>
      </c>
      <c r="E175" s="26">
        <f>IF(CA!E175="","",CA!E175/10/GDP!H171)</f>
        <v>-23.634238809045485</v>
      </c>
      <c r="F175" s="26">
        <f>IF(CA!F175="","",CA!F175/10/GDP!I171)</f>
        <v>-9.753418714006445</v>
      </c>
      <c r="G175" s="26">
        <f>IF(CA!G175="","",CA!G175/10/GDP!J171)</f>
        <v>-13.635176268400208</v>
      </c>
      <c r="H175" s="26">
        <f>IF(CA!H175="","",CA!H175/10/GDP!K171)</f>
        <v>-15.388914488362808</v>
      </c>
      <c r="I175" s="26">
        <f>IF(CA!I175="","",CA!I175/10/GDP!L171)</f>
        <v>-11.397531671858774</v>
      </c>
      <c r="J175" s="26">
        <f>IF(CA!J175="","",CA!J175/10/GDP!M171)</f>
        <v>-6.025650917584251</v>
      </c>
      <c r="K175" s="26">
        <f>IF(CA!K175="","",CA!K175/10/GDP!N171)</f>
        <v>-2.4803335361198644</v>
      </c>
      <c r="L175" s="26">
        <f>IF(CA!L175="","",CA!L175/10/GDP!O171)</f>
        <v>1.1937875523415988E-2</v>
      </c>
      <c r="M175" s="26">
        <f>IF(CA!M175="","",CA!M175/10/GDP!P171)</f>
        <v>-6.5195957331979475</v>
      </c>
      <c r="N175" s="26">
        <f>IF(CA!N175="","",CA!N175/10/GDP!Q171)</f>
        <v>-0.96475942274736648</v>
      </c>
      <c r="O175" s="26">
        <f>IF(CA!O175="","",CA!O175/10/GDP!R171)</f>
        <v>2.1685299306352563</v>
      </c>
      <c r="P175" s="26">
        <f>IF(CA!P175="","",CA!P175/10/GDP!S171)</f>
        <v>6.0907727171208981</v>
      </c>
      <c r="Q175" s="26">
        <f>IF(CA!Q175="","",CA!Q175/10/GDP!T171)</f>
        <v>-12.930416811370884</v>
      </c>
    </row>
    <row r="176" spans="1:17" x14ac:dyDescent="0.25">
      <c r="A176" s="12" t="s">
        <v>666</v>
      </c>
      <c r="B176" s="26">
        <f>IF(CA!B176="","",CA!B176/10/GDP!E172)</f>
        <v>-18.547746252604689</v>
      </c>
      <c r="C176" s="26">
        <f>IF(CA!C176="","",CA!C176/10/GDP!F172)</f>
        <v>-19.540153421834273</v>
      </c>
      <c r="D176" s="26">
        <f>IF(CA!D176="","",CA!D176/10/GDP!G172)</f>
        <v>-28.032989278752432</v>
      </c>
      <c r="E176" s="26">
        <f>IF(CA!E176="","",CA!E176/10/GDP!H172)</f>
        <v>-33.14093695710099</v>
      </c>
      <c r="F176" s="26">
        <f>IF(CA!F176="","",CA!F176/10/GDP!I172)</f>
        <v>-29.233551165980789</v>
      </c>
      <c r="G176" s="26">
        <f>IF(CA!G176="","",CA!G176/10/GDP!J172)</f>
        <v>-30.5892990699951</v>
      </c>
      <c r="H176" s="26">
        <f>IF(CA!H176="","",CA!H176/10/GDP!K172)</f>
        <v>-29.419934472934468</v>
      </c>
      <c r="I176" s="26">
        <f>IF(CA!I176="","",CA!I176/10/GDP!L172)</f>
        <v>-27.832138207471544</v>
      </c>
      <c r="J176" s="26">
        <f>IF(CA!J176="","",CA!J176/10/GDP!M172)</f>
        <v>-29.164601273950787</v>
      </c>
      <c r="K176" s="26">
        <f>IF(CA!K176="","",CA!K176/10/GDP!N172)</f>
        <v>-26.134409198746162</v>
      </c>
      <c r="L176" s="26">
        <f>IF(CA!L176="","",CA!L176/10/GDP!O172)</f>
        <v>-15.33964069416659</v>
      </c>
      <c r="M176" s="26">
        <f>IF(CA!M176="","",CA!M176/10/GDP!P172)</f>
        <v>-13.402915677350677</v>
      </c>
      <c r="N176" s="26">
        <f>IF(CA!N176="","",CA!N176/10/GDP!Q172)</f>
        <v>-11.608453251255586</v>
      </c>
      <c r="O176" s="26">
        <f>IF(CA!O176="","",CA!O176/10/GDP!R172)</f>
        <v>-12.144501736269772</v>
      </c>
      <c r="P176" s="26">
        <f>IF(CA!P176="","",CA!P176/10/GDP!S172)</f>
        <v>-9.6933014566452425</v>
      </c>
      <c r="Q176" s="26">
        <f>IF(CA!Q176="","",CA!Q176/10/GDP!T172)</f>
        <v>-18.089831936088849</v>
      </c>
    </row>
    <row r="177" spans="1:17" x14ac:dyDescent="0.25">
      <c r="A177" s="12" t="s">
        <v>670</v>
      </c>
      <c r="B177" s="26">
        <f>IF(CA!B177="","",CA!B177/10/GDP!E173)</f>
        <v>-7.0281962769788819</v>
      </c>
      <c r="C177" s="26">
        <f>IF(CA!C177="","",CA!C177/10/GDP!F173)</f>
        <v>-14.351029708286626</v>
      </c>
      <c r="D177" s="26">
        <f>IF(CA!D177="","",CA!D177/10/GDP!G173)</f>
        <v>-6.0517362389613556</v>
      </c>
      <c r="E177" s="26">
        <f>IF(CA!E177="","",CA!E177/10/GDP!H173)</f>
        <v>-5.5432766895624619</v>
      </c>
      <c r="F177" s="26">
        <f>IF(CA!F177="","",CA!F177/10/GDP!I173)</f>
        <v>-8.9881269156876229</v>
      </c>
      <c r="G177" s="26">
        <f>IF(CA!G177="","",CA!G177/10/GDP!J173)</f>
        <v>-2.6255402032990451</v>
      </c>
      <c r="H177" s="26">
        <f>IF(CA!H177="","",CA!H177/10/GDP!K173)</f>
        <v>-3.9924934090388127</v>
      </c>
      <c r="I177" s="26">
        <f>IF(CA!I177="","",CA!I177/10/GDP!L173)</f>
        <v>-12.787164429041065</v>
      </c>
      <c r="J177" s="26">
        <f>IF(CA!J177="","",CA!J177/10/GDP!M173)</f>
        <v>-11.007475899019303</v>
      </c>
      <c r="K177" s="26">
        <f>IF(CA!K177="","",CA!K177/10/GDP!N173)</f>
        <v>-5.8384656247763997</v>
      </c>
      <c r="L177" s="26">
        <f>IF(CA!L177="","",CA!L177/10/GDP!O173)</f>
        <v>-8.46157195125285</v>
      </c>
      <c r="M177" s="26">
        <f>IF(CA!M177="","",CA!M177/10/GDP!P173)</f>
        <v>-6.4937759250357638</v>
      </c>
      <c r="N177" s="26">
        <f>IF(CA!N177="","",CA!N177/10/GDP!Q173)</f>
        <v>-9.6395228137991715</v>
      </c>
      <c r="O177" s="26">
        <f>IF(CA!O177="","",CA!O177/10/GDP!R173)</f>
        <v>-13.035306595669764</v>
      </c>
      <c r="P177" s="26">
        <f>IF(CA!P177="","",CA!P177/10/GDP!S173)</f>
        <v>-15.537522155172796</v>
      </c>
      <c r="Q177" s="26" t="str">
        <f>IF(CA!Q177="","",CA!Q177/10/GDP!T173)</f>
        <v/>
      </c>
    </row>
    <row r="178" spans="1:17" x14ac:dyDescent="0.25">
      <c r="A178" s="12" t="s">
        <v>673</v>
      </c>
      <c r="B178" s="26">
        <f>IF(CA!B178="","",CA!B178/10/GDP!E174)</f>
        <v>-6.5637583892617499</v>
      </c>
      <c r="C178" s="26">
        <f>IF(CA!C178="","",CA!C178/10/GDP!F174)</f>
        <v>8.4006092916983999</v>
      </c>
      <c r="D178" s="26">
        <f>IF(CA!D178="","",CA!D178/10/GDP!G174)</f>
        <v>11.052452316076295</v>
      </c>
      <c r="E178" s="26">
        <f>IF(CA!E178="","",CA!E178/10/GDP!H174)</f>
        <v>9.218794225870365</v>
      </c>
      <c r="F178" s="26">
        <f>IF(CA!F178="","",CA!F178/10/GDP!I174)</f>
        <v>2.8715170278637769</v>
      </c>
      <c r="G178" s="26">
        <f>IF(CA!G178="","",CA!G178/10/GDP!J174)</f>
        <v>14.9003168572285</v>
      </c>
      <c r="H178" s="26">
        <f>IF(CA!H178="","",CA!H178/10/GDP!K174)</f>
        <v>9.7536424961476804</v>
      </c>
      <c r="I178" s="26">
        <f>IF(CA!I178="","",CA!I178/10/GDP!L174)</f>
        <v>3.2604669960931738</v>
      </c>
      <c r="J178" s="26">
        <f>IF(CA!J178="","",CA!J178/10/GDP!M174)</f>
        <v>-3.808893896835571</v>
      </c>
      <c r="K178" s="26">
        <f>IF(CA!K178="","",CA!K178/10/GDP!N174)</f>
        <v>-7.9439458273805545</v>
      </c>
      <c r="L178" s="26">
        <f>IF(CA!L178="","",CA!L178/10/GDP!O174)</f>
        <v>-16.428555590858494</v>
      </c>
      <c r="M178" s="26">
        <f>IF(CA!M178="","",CA!M178/10/GDP!P174)</f>
        <v>-5.1288568552802474</v>
      </c>
      <c r="N178" s="26">
        <f>IF(CA!N178="","",CA!N178/10/GDP!Q174)</f>
        <v>2.1517412935323383</v>
      </c>
      <c r="O178" s="26">
        <f>IF(CA!O178="","",CA!O178/10/GDP!R174)</f>
        <v>-3.4260095367089649</v>
      </c>
      <c r="P178" s="26">
        <f>IF(CA!P178="","",CA!P178/10/GDP!S174)</f>
        <v>-12.143497325596815</v>
      </c>
      <c r="Q178" s="26" t="str">
        <f>IF(CA!Q178="","",CA!Q178/10/GDP!T174)</f>
        <v/>
      </c>
    </row>
    <row r="179" spans="1:17" x14ac:dyDescent="0.25">
      <c r="A179" s="12" t="s">
        <v>676</v>
      </c>
      <c r="B179" s="26">
        <f>IF(CA!B179="","",CA!B179/10/GDP!E175)</f>
        <v>6.0127987157463041</v>
      </c>
      <c r="C179" s="26">
        <f>IF(CA!C179="","",CA!C179/10/GDP!F175)</f>
        <v>8.1469055700767186</v>
      </c>
      <c r="D179" s="26">
        <f>IF(CA!D179="","",CA!D179/10/GDP!G175)</f>
        <v>8.1276560196894803</v>
      </c>
      <c r="E179" s="26">
        <f>IF(CA!E179="","",CA!E179/10/GDP!H175)</f>
        <v>7.8814879376058151</v>
      </c>
      <c r="F179" s="26">
        <f>IF(CA!F179="","",CA!F179/10/GDP!I175)</f>
        <v>5.9372416847642331</v>
      </c>
      <c r="G179" s="26">
        <f>IF(CA!G179="","",CA!G179/10/GDP!J175)</f>
        <v>5.8884750767675529</v>
      </c>
      <c r="H179" s="26">
        <f>IF(CA!H179="","",CA!H179/10/GDP!K175)</f>
        <v>5.4761589565471853</v>
      </c>
      <c r="I179" s="26">
        <f>IF(CA!I179="","",CA!I179/10/GDP!L175)</f>
        <v>5.5055593243539551</v>
      </c>
      <c r="J179" s="26">
        <f>IF(CA!J179="","",CA!J179/10/GDP!M175)</f>
        <v>5.232060519301676</v>
      </c>
      <c r="K179" s="26">
        <f>IF(CA!K179="","",CA!K179/10/GDP!N175)</f>
        <v>4.2094272864773856</v>
      </c>
      <c r="L179" s="26">
        <f>IF(CA!L179="","",CA!L179/10/GDP!O175)</f>
        <v>3.316167317344112</v>
      </c>
      <c r="M179" s="26">
        <f>IF(CA!M179="","",CA!M179/10/GDP!P175)</f>
        <v>2.3569774619304251</v>
      </c>
      <c r="N179" s="26">
        <f>IF(CA!N179="","",CA!N179/10/GDP!Q175)</f>
        <v>2.9738332559089145</v>
      </c>
      <c r="O179" s="26">
        <f>IF(CA!O179="","",CA!O179/10/GDP!R175)</f>
        <v>2.6216596408222292</v>
      </c>
      <c r="P179" s="26">
        <f>IF(CA!P179="","",CA!P179/10/GDP!S175)</f>
        <v>5.112616849121645</v>
      </c>
      <c r="Q179" s="26">
        <f>IF(CA!Q179="","",CA!Q179/10/GDP!T175)</f>
        <v>5.243291729186387</v>
      </c>
    </row>
    <row r="180" spans="1:17" x14ac:dyDescent="0.25">
      <c r="A180" s="12" t="s">
        <v>678</v>
      </c>
      <c r="B180" s="26">
        <f>IF(CA!B180="","",CA!B180/10/GDP!E176)</f>
        <v>12.565700481539182</v>
      </c>
      <c r="C180" s="26">
        <f>IF(CA!C180="","",CA!C180/10/GDP!F176)</f>
        <v>13.595901082332645</v>
      </c>
      <c r="D180" s="26">
        <f>IF(CA!D180="","",CA!D180/10/GDP!G176)</f>
        <v>9.4945135182385876</v>
      </c>
      <c r="E180" s="26">
        <f>IF(CA!E180="","",CA!E180/10/GDP!H176)</f>
        <v>2.5185811967907927</v>
      </c>
      <c r="F180" s="26">
        <f>IF(CA!F180="","",CA!F180/10/GDP!I176)</f>
        <v>7.3387656339725948</v>
      </c>
      <c r="G180" s="26">
        <f>IF(CA!G180="","",CA!G180/10/GDP!J176)</f>
        <v>14.648472891615633</v>
      </c>
      <c r="H180" s="26">
        <f>IF(CA!H180="","",CA!H180/10/GDP!K176)</f>
        <v>7.9078447188906793</v>
      </c>
      <c r="I180" s="26">
        <f>IF(CA!I180="","",CA!I180/10/GDP!L176)</f>
        <v>10.851371201531558</v>
      </c>
      <c r="J180" s="26">
        <f>IF(CA!J180="","",CA!J180/10/GDP!M176)</f>
        <v>11.364032907754442</v>
      </c>
      <c r="K180" s="26">
        <f>IF(CA!K180="","",CA!K180/10/GDP!N176)</f>
        <v>8.0421105419702315</v>
      </c>
      <c r="L180" s="26">
        <f>IF(CA!L180="","",CA!L180/10/GDP!O176)</f>
        <v>10.269187998828006</v>
      </c>
      <c r="M180" s="26">
        <f>IF(CA!M180="","",CA!M180/10/GDP!P176)</f>
        <v>9.0042730387291297</v>
      </c>
      <c r="N180" s="26">
        <f>IF(CA!N180="","",CA!N180/10/GDP!Q176)</f>
        <v>7.2078309247996026</v>
      </c>
      <c r="O180" s="26">
        <f>IF(CA!O180="","",CA!O180/10/GDP!R176)</f>
        <v>6.6665611895798058</v>
      </c>
      <c r="P180" s="26">
        <f>IF(CA!P180="","",CA!P180/10/GDP!S176)</f>
        <v>6.7128795656723037</v>
      </c>
      <c r="Q180" s="26">
        <f>IF(CA!Q180="","",CA!Q180/10/GDP!T176)</f>
        <v>3.7588049967933315</v>
      </c>
    </row>
    <row r="181" spans="1:17" x14ac:dyDescent="0.25">
      <c r="A181" s="12" t="s">
        <v>679</v>
      </c>
      <c r="B181" s="26">
        <f>IF(CA!B181="","",CA!B181/10/GDP!E177)</f>
        <v>1.0352827118174577</v>
      </c>
      <c r="C181" s="26">
        <f>IF(CA!C181="","",CA!C181/10/GDP!F177)</f>
        <v>2.7193708609271523</v>
      </c>
      <c r="D181" s="26">
        <f>IF(CA!D181="","",CA!D181/10/GDP!G177)</f>
        <v>1.1350917688382236</v>
      </c>
      <c r="E181" s="26">
        <f>IF(CA!E181="","",CA!E181/10/GDP!H177)</f>
        <v>0.89671862785941181</v>
      </c>
      <c r="F181" s="26">
        <f>IF(CA!F181="","",CA!F181/10/GDP!I177)</f>
        <v>-1.9086843434774468</v>
      </c>
      <c r="G181" s="26">
        <f>IF(CA!G181="","",CA!G181/10/GDP!J177)</f>
        <v>-0.61187561084994591</v>
      </c>
      <c r="H181" s="26" t="str">
        <f>IF(CA!H181="","",CA!H181/10/GDP!K177)</f>
        <v/>
      </c>
      <c r="I181" s="26" t="str">
        <f>IF(CA!I181="","",CA!I181/10/GDP!L177)</f>
        <v/>
      </c>
      <c r="J181" s="26" t="str">
        <f>IF(CA!J181="","",CA!J181/10/GDP!M177)</f>
        <v/>
      </c>
      <c r="K181" s="26" t="str">
        <f>IF(CA!K181="","",CA!K181/10/GDP!N177)</f>
        <v/>
      </c>
      <c r="L181" s="26" t="str">
        <f>IF(CA!L181="","",CA!L181/10/GDP!O177)</f>
        <v/>
      </c>
      <c r="M181" s="26" t="str">
        <f>IF(CA!M181="","",CA!M181/10/GDP!P177)</f>
        <v/>
      </c>
      <c r="N181" s="26" t="str">
        <f>IF(CA!N181="","",CA!N181/10/GDP!Q177)</f>
        <v/>
      </c>
      <c r="O181" s="26" t="str">
        <f>IF(CA!O181="","",CA!O181/10/GDP!R177)</f>
        <v/>
      </c>
      <c r="P181" s="26" t="str">
        <f>IF(CA!P181="","",CA!P181/10/GDP!S177)</f>
        <v/>
      </c>
      <c r="Q181" s="26" t="str">
        <f>IF(CA!Q181="","",CA!Q181/10/GDP!T177)</f>
        <v/>
      </c>
    </row>
    <row r="182" spans="1:17" x14ac:dyDescent="0.25">
      <c r="A182" s="12" t="s">
        <v>690</v>
      </c>
      <c r="B182" s="26">
        <f>IF(CA!B182="","",CA!B182/10/GDP!E178)</f>
        <v>3.9961503502111961</v>
      </c>
      <c r="C182" s="26">
        <f>IF(CA!C182="","",CA!C182/10/GDP!F178)</f>
        <v>5.992237029369905</v>
      </c>
      <c r="D182" s="26">
        <f>IF(CA!D182="","",CA!D182/10/GDP!G178)</f>
        <v>7.8750181245345994</v>
      </c>
      <c r="E182" s="26">
        <f>IF(CA!E182="","",CA!E182/10/GDP!H178)</f>
        <v>5.9615148797430155</v>
      </c>
      <c r="F182" s="26">
        <f>IF(CA!F182="","",CA!F182/10/GDP!I178)</f>
        <v>10.404038594884208</v>
      </c>
      <c r="G182" s="26">
        <f>IF(CA!G182="","",CA!G182/10/GDP!J178)</f>
        <v>8.266389964909596</v>
      </c>
      <c r="H182" s="26">
        <f>IF(CA!H182="","",CA!H182/10/GDP!K178)</f>
        <v>7.8338919032840613</v>
      </c>
      <c r="I182" s="26">
        <f>IF(CA!I182="","",CA!I182/10/GDP!L178)</f>
        <v>8.6610439660216691</v>
      </c>
      <c r="J182" s="26">
        <f>IF(CA!J182="","",CA!J182/10/GDP!M178)</f>
        <v>9.7353897021696376</v>
      </c>
      <c r="K182" s="26">
        <f>IF(CA!K182="","",CA!K182/10/GDP!N178)</f>
        <v>11.321470201446591</v>
      </c>
      <c r="L182" s="26">
        <f>IF(CA!L182="","",CA!L182/10/GDP!O178)</f>
        <v>13.606727594174158</v>
      </c>
      <c r="M182" s="26">
        <f>IF(CA!M182="","",CA!M182/10/GDP!P178)</f>
        <v>13.114434126769302</v>
      </c>
      <c r="N182" s="26">
        <f>IF(CA!N182="","",CA!N182/10/GDP!Q178)</f>
        <v>14.05931275212321</v>
      </c>
      <c r="O182" s="26">
        <f>IF(CA!O182="","",CA!O182/10/GDP!R178)</f>
        <v>11.628895695652318</v>
      </c>
      <c r="P182" s="26">
        <f>IF(CA!P182="","",CA!P182/10/GDP!S178)</f>
        <v>10.64430025744567</v>
      </c>
      <c r="Q182" s="26">
        <f>IF(CA!Q182="","",CA!Q182/10/GDP!T178)</f>
        <v>14.102406845073373</v>
      </c>
    </row>
    <row r="183" spans="1:17" x14ac:dyDescent="0.25">
      <c r="A183" s="12" t="s">
        <v>707</v>
      </c>
      <c r="B183" s="26">
        <f>IF(CA!B183="","",CA!B183/10/GDP!E179)</f>
        <v>-12.817371891804415</v>
      </c>
      <c r="C183" s="26">
        <f>IF(CA!C183="","",CA!C183/10/GDP!F179)</f>
        <v>-13.248352678584137</v>
      </c>
      <c r="D183" s="26">
        <f>IF(CA!D183="","",CA!D183/10/GDP!G179)</f>
        <v>-32.161321251481681</v>
      </c>
      <c r="E183" s="26">
        <f>IF(CA!E183="","",CA!E183/10/GDP!H179)</f>
        <v>-20.618919903505358</v>
      </c>
      <c r="F183" s="26">
        <f>IF(CA!F183="","",CA!F183/10/GDP!I179)</f>
        <v>-14.415689418806508</v>
      </c>
      <c r="G183" s="26">
        <f>IF(CA!G183="","",CA!G183/10/GDP!J179)</f>
        <v>-10.299539170506911</v>
      </c>
      <c r="H183" s="26">
        <f>IF(CA!H183="","",CA!H183/10/GDP!K179)</f>
        <v>-6.3363218952098146</v>
      </c>
      <c r="I183" s="26">
        <f>IF(CA!I183="","",CA!I183/10/GDP!L179)</f>
        <v>-8.9752075780160574</v>
      </c>
      <c r="J183" s="26">
        <f>IF(CA!J183="","",CA!J183/10/GDP!M179)</f>
        <v>-10.401976967496861</v>
      </c>
      <c r="K183" s="26">
        <f>IF(CA!K183="","",CA!K183/10/GDP!N179)</f>
        <v>-3.4240918495862043</v>
      </c>
      <c r="L183" s="26">
        <f>IF(CA!L183="","",CA!L183/10/GDP!O179)</f>
        <v>-6.0719683186533784</v>
      </c>
      <c r="M183" s="26">
        <f>IF(CA!M183="","",CA!M183/10/GDP!P179)</f>
        <v>-4.1827518472965481</v>
      </c>
      <c r="N183" s="26">
        <f>IF(CA!N183="","",CA!N183/10/GDP!Q179)</f>
        <v>2.2252143190156408</v>
      </c>
      <c r="O183" s="26">
        <f>IF(CA!O183="","",CA!O183/10/GDP!R179)</f>
        <v>-5.0489688643588577</v>
      </c>
      <c r="P183" s="26">
        <f>IF(CA!P183="","",CA!P183/10/GDP!S179)</f>
        <v>-2.2827996048751653</v>
      </c>
      <c r="Q183" s="26">
        <f>IF(CA!Q183="","",CA!Q183/10/GDP!T179)</f>
        <v>4.200399580648031</v>
      </c>
    </row>
    <row r="184" spans="1:17" x14ac:dyDescent="0.25">
      <c r="A184" s="12" t="s">
        <v>709</v>
      </c>
      <c r="B184" s="26">
        <f>IF(CA!B184="","",CA!B184/10/GDP!E180)</f>
        <v>-6.3617032118418555</v>
      </c>
      <c r="C184" s="26">
        <f>IF(CA!C184="","",CA!C184/10/GDP!F180)</f>
        <v>-5.8411733274278381</v>
      </c>
      <c r="D184" s="26">
        <f>IF(CA!D184="","",CA!D184/10/GDP!G180)</f>
        <v>-7.8632372687978167</v>
      </c>
      <c r="E184" s="26">
        <f>IF(CA!E184="","",CA!E184/10/GDP!H180)</f>
        <v>-9.2827834258820694</v>
      </c>
      <c r="F184" s="26">
        <f>IF(CA!F184="","",CA!F184/10/GDP!I180)</f>
        <v>-6.2443151201592899</v>
      </c>
      <c r="G184" s="26">
        <f>IF(CA!G184="","",CA!G184/10/GDP!J180)</f>
        <v>-7.0110677702724136</v>
      </c>
      <c r="H184" s="26">
        <f>IF(CA!H184="","",CA!H184/10/GDP!K180)</f>
        <v>-12.85980963297053</v>
      </c>
      <c r="I184" s="26">
        <f>IF(CA!I184="","",CA!I184/10/GDP!L180)</f>
        <v>-9.4936720758899469</v>
      </c>
      <c r="J184" s="26">
        <f>IF(CA!J184="","",CA!J184/10/GDP!M180)</f>
        <v>-10.919101446170652</v>
      </c>
      <c r="K184" s="26">
        <f>IF(CA!K184="","",CA!K184/10/GDP!N180)</f>
        <v>-10.123589954365906</v>
      </c>
      <c r="L184" s="26">
        <f>IF(CA!L184="","",CA!L184/10/GDP!O180)</f>
        <v>-9.4492199018477123</v>
      </c>
      <c r="M184" s="26">
        <f>IF(CA!M184="","",CA!M184/10/GDP!P180)</f>
        <v>-5.5034806399166607</v>
      </c>
      <c r="N184" s="26">
        <f>IF(CA!N184="","",CA!N184/10/GDP!Q180)</f>
        <v>-3.99761733728853</v>
      </c>
      <c r="O184" s="26">
        <f>IF(CA!O184="","",CA!O184/10/GDP!R180)</f>
        <v>-3.3472093688115541</v>
      </c>
      <c r="P184" s="26">
        <f>IF(CA!P184="","",CA!P184/10/GDP!S180)</f>
        <v>-2.1400028507003781</v>
      </c>
      <c r="Q184" s="26" t="str">
        <f>IF(CA!Q184="","",CA!Q184/10/GDP!T180)</f>
        <v/>
      </c>
    </row>
    <row r="185" spans="1:17" x14ac:dyDescent="0.25">
      <c r="A185" s="12" t="s">
        <v>712</v>
      </c>
      <c r="B185" s="26">
        <f>IF(CA!B185="","",CA!B185/10/GDP!E181)</f>
        <v>-4.0414842080768336</v>
      </c>
      <c r="C185" s="26">
        <f>IF(CA!C185="","",CA!C185/10/GDP!F181)</f>
        <v>1.0446522459258265</v>
      </c>
      <c r="D185" s="26">
        <f>IF(CA!D185="","",CA!D185/10/GDP!G181)</f>
        <v>5.925203511693601</v>
      </c>
      <c r="E185" s="26">
        <f>IF(CA!E185="","",CA!E185/10/GDP!H181)</f>
        <v>0.3199195793380849</v>
      </c>
      <c r="F185" s="26">
        <f>IF(CA!F185="","",CA!F185/10/GDP!I181)</f>
        <v>7.8852822546299031</v>
      </c>
      <c r="G185" s="26">
        <f>IF(CA!G185="","",CA!G185/10/GDP!J181)</f>
        <v>3.3690705822422258</v>
      </c>
      <c r="H185" s="26">
        <f>IF(CA!H185="","",CA!H185/10/GDP!K181)</f>
        <v>2.5414152911002428</v>
      </c>
      <c r="I185" s="26">
        <f>IF(CA!I185="","",CA!I185/10/GDP!L181)</f>
        <v>-1.2318292356075689</v>
      </c>
      <c r="J185" s="26">
        <f>IF(CA!J185="","",CA!J185/10/GDP!M181)</f>
        <v>-2.1013828829883865</v>
      </c>
      <c r="K185" s="26">
        <f>IF(CA!K185="","",CA!K185/10/GDP!N181)</f>
        <v>2.8580458237949795</v>
      </c>
      <c r="L185" s="26">
        <f>IF(CA!L185="","",CA!L185/10/GDP!O181)</f>
        <v>6.9184742876048713</v>
      </c>
      <c r="M185" s="26">
        <f>IF(CA!M185="","",CA!M185/10/GDP!P181)</f>
        <v>10.505034129325775</v>
      </c>
      <c r="N185" s="26">
        <f>IF(CA!N185="","",CA!N185/10/GDP!Q181)</f>
        <v>9.6275242417457054</v>
      </c>
      <c r="O185" s="26">
        <f>IF(CA!O185="","",CA!O185/10/GDP!R181)</f>
        <v>5.6126303159718445</v>
      </c>
      <c r="P185" s="26">
        <f>IF(CA!P185="","",CA!P185/10/GDP!S181)</f>
        <v>7.0211191786088403</v>
      </c>
      <c r="Q185" s="26">
        <f>IF(CA!Q185="","",CA!Q185/10/GDP!T181)</f>
        <v>3.2473970258960785</v>
      </c>
    </row>
    <row r="186" spans="1:17" x14ac:dyDescent="0.25">
      <c r="A186" s="12" t="s">
        <v>714</v>
      </c>
      <c r="B186" s="26" t="str">
        <f>IF(CA!B186="","",CA!B186/10/GDP!E182)</f>
        <v/>
      </c>
      <c r="C186" s="26">
        <f>IF(CA!C186="","",CA!C186/10/GDP!F182)</f>
        <v>119.15275640467203</v>
      </c>
      <c r="D186" s="26">
        <f>IF(CA!D186="","",CA!D186/10/GDP!G182)</f>
        <v>216.79633758216207</v>
      </c>
      <c r="E186" s="26">
        <f>IF(CA!E186="","",CA!E186/10/GDP!H182)</f>
        <v>311.99795581162346</v>
      </c>
      <c r="F186" s="26">
        <f>IF(CA!F186="","",CA!F186/10/GDP!I182)</f>
        <v>176.74773069439973</v>
      </c>
      <c r="G186" s="26">
        <f>IF(CA!G186="","",CA!G186/10/GDP!J182)</f>
        <v>189.49880429107802</v>
      </c>
      <c r="H186" s="26">
        <f>IF(CA!H186="","",CA!H186/10/GDP!K182)</f>
        <v>222.37399896599769</v>
      </c>
      <c r="I186" s="26">
        <f>IF(CA!I186="","",CA!I186/10/GDP!L182)</f>
        <v>238.32887091192035</v>
      </c>
      <c r="J186" s="26">
        <f>IF(CA!J186="","",CA!J186/10/GDP!M182)</f>
        <v>171.20600152655373</v>
      </c>
      <c r="K186" s="26">
        <f>IF(CA!K186="","",CA!K186/10/GDP!N182)</f>
        <v>76.444978692508428</v>
      </c>
      <c r="L186" s="26">
        <f>IF(CA!L186="","",CA!L186/10/GDP!O182)</f>
        <v>14.102885821831869</v>
      </c>
      <c r="M186" s="26">
        <f>IF(CA!M186="","",CA!M186/10/GDP!P182)</f>
        <v>-32.288013325257417</v>
      </c>
      <c r="N186" s="26">
        <f>IF(CA!N186="","",CA!N186/10/GDP!Q182)</f>
        <v>-21.205768576185367</v>
      </c>
      <c r="O186" s="26">
        <f>IF(CA!O186="","",CA!O186/10/GDP!R182)</f>
        <v>-12.253024672303267</v>
      </c>
      <c r="P186" s="26">
        <f>IF(CA!P186="","",CA!P186/10/GDP!S182)</f>
        <v>6.6392425505133579</v>
      </c>
      <c r="Q186" s="26">
        <f>IF(CA!Q186="","",CA!Q186/10/GDP!T182)</f>
        <v>-19.921998327949098</v>
      </c>
    </row>
    <row r="187" spans="1:17" x14ac:dyDescent="0.25">
      <c r="A187" s="12" t="s">
        <v>717</v>
      </c>
      <c r="B187" s="26">
        <f>IF(CA!B187="","",CA!B187/10/GDP!E183)</f>
        <v>-6.6225919286293013</v>
      </c>
      <c r="C187" s="26">
        <f>IF(CA!C187="","",CA!C187/10/GDP!F183)</f>
        <v>-5.5609230240517853</v>
      </c>
      <c r="D187" s="26">
        <f>IF(CA!D187="","",CA!D187/10/GDP!G183)</f>
        <v>-6.014669855177889</v>
      </c>
      <c r="E187" s="26">
        <f>IF(CA!E187="","",CA!E187/10/GDP!H183)</f>
        <v>-4.9712747296301139</v>
      </c>
      <c r="F187" s="26">
        <f>IF(CA!F187="","",CA!F187/10/GDP!I183)</f>
        <v>-3.8950442717725817</v>
      </c>
      <c r="G187" s="26">
        <f>IF(CA!G187="","",CA!G187/10/GDP!J183)</f>
        <v>-4.3175491466082461</v>
      </c>
      <c r="H187" s="26">
        <f>IF(CA!H187="","",CA!H187/10/GDP!K183)</f>
        <v>-5.7840321654221718</v>
      </c>
      <c r="I187" s="26">
        <f>IF(CA!I187="","",CA!I187/10/GDP!L183)</f>
        <v>-5.6247663772300607</v>
      </c>
      <c r="J187" s="26">
        <f>IF(CA!J187="","",CA!J187/10/GDP!M183)</f>
        <v>-9.7482068201343797</v>
      </c>
      <c r="K187" s="26">
        <f>IF(CA!K187="","",CA!K187/10/GDP!N183)</f>
        <v>-7.4258158699663275</v>
      </c>
      <c r="L187" s="26">
        <f>IF(CA!L187="","",CA!L187/10/GDP!O183)</f>
        <v>-8.1727460484801639</v>
      </c>
      <c r="M187" s="26">
        <f>IF(CA!M187="","",CA!M187/10/GDP!P183)</f>
        <v>-7.2409059079052236</v>
      </c>
      <c r="N187" s="26">
        <f>IF(CA!N187="","",CA!N187/10/GDP!Q183)</f>
        <v>-1.5117049190451961</v>
      </c>
      <c r="O187" s="26">
        <f>IF(CA!O187="","",CA!O187/10/GDP!R183)</f>
        <v>-2.5973245245003387</v>
      </c>
      <c r="P187" s="26" t="str">
        <f>IF(CA!P187="","",CA!P187/10/GDP!S183)</f>
        <v/>
      </c>
      <c r="Q187" s="26" t="str">
        <f>IF(CA!Q187="","",CA!Q187/10/GDP!T183)</f>
        <v/>
      </c>
    </row>
    <row r="188" spans="1:17" x14ac:dyDescent="0.25">
      <c r="A188" s="12" t="s">
        <v>721</v>
      </c>
      <c r="B188" s="26">
        <f>IF(CA!B188="","",CA!B188/10/GDP!E184)</f>
        <v>-9.2870843053126375</v>
      </c>
      <c r="C188" s="26">
        <f>IF(CA!C188="","",CA!C188/10/GDP!F184)</f>
        <v>-8.1152577253237261</v>
      </c>
      <c r="D188" s="26">
        <f>IF(CA!D188="","",CA!D188/10/GDP!G184)</f>
        <v>-16.468896651015363</v>
      </c>
      <c r="E188" s="26">
        <f>IF(CA!E188="","",CA!E188/10/GDP!H184)</f>
        <v>-18.230698735900564</v>
      </c>
      <c r="F188" s="26">
        <f>IF(CA!F188="","",CA!F188/10/GDP!I184)</f>
        <v>-30.078813869072707</v>
      </c>
      <c r="G188" s="26">
        <f>IF(CA!G188="","",CA!G188/10/GDP!J184)</f>
        <v>-23.824795961270926</v>
      </c>
      <c r="H188" s="26">
        <f>IF(CA!H188="","",CA!H188/10/GDP!K184)</f>
        <v>-20.216867469879521</v>
      </c>
      <c r="I188" s="26">
        <f>IF(CA!I188="","",CA!I188/10/GDP!L184)</f>
        <v>-14.823895146246606</v>
      </c>
      <c r="J188" s="26">
        <f>IF(CA!J188="","",CA!J188/10/GDP!M184)</f>
        <v>-9.4900688279806396</v>
      </c>
      <c r="K188" s="26">
        <f>IF(CA!K188="","",CA!K188/10/GDP!N184)</f>
        <v>-6.2797717681603222</v>
      </c>
      <c r="L188" s="26">
        <f>IF(CA!L188="","",CA!L188/10/GDP!O184)</f>
        <v>-10.089743674919861</v>
      </c>
      <c r="M188" s="26">
        <f>IF(CA!M188="","",CA!M188/10/GDP!P184)</f>
        <v>-6.4499498790610712</v>
      </c>
      <c r="N188" s="26">
        <f>IF(CA!N188="","",CA!N188/10/GDP!Q184)</f>
        <v>-6.4091503411487007</v>
      </c>
      <c r="O188" s="26">
        <f>IF(CA!O188="","",CA!O188/10/GDP!R184)</f>
        <v>-6.3508278171008978</v>
      </c>
      <c r="P188" s="26">
        <f>IF(CA!P188="","",CA!P188/10/GDP!S184)</f>
        <v>-0.81514603801780205</v>
      </c>
      <c r="Q188" s="26">
        <f>IF(CA!Q188="","",CA!Q188/10/GDP!T184)</f>
        <v>-3.6837913523430115</v>
      </c>
    </row>
    <row r="189" spans="1:17" x14ac:dyDescent="0.25">
      <c r="A189" s="12" t="s">
        <v>723</v>
      </c>
      <c r="B189" s="26">
        <f>IF(CA!B189="","",CA!B189/10/GDP!E185)</f>
        <v>24.00338163058256</v>
      </c>
      <c r="C189" s="26">
        <f>IF(CA!C189="","",CA!C189/10/GDP!F185)</f>
        <v>38.305495665558603</v>
      </c>
      <c r="D189" s="26">
        <f>IF(CA!D189="","",CA!D189/10/GDP!G185)</f>
        <v>23.477509682278018</v>
      </c>
      <c r="E189" s="26">
        <f>IF(CA!E189="","",CA!E189/10/GDP!H185)</f>
        <v>30.103173317344595</v>
      </c>
      <c r="F189" s="26">
        <f>IF(CA!F189="","",CA!F189/10/GDP!I185)</f>
        <v>8.3466723610678866</v>
      </c>
      <c r="G189" s="26">
        <f>IF(CA!G189="","",CA!G189/10/GDP!J185)</f>
        <v>18.525563103404231</v>
      </c>
      <c r="H189" s="26">
        <f>IF(CA!H189="","",CA!H189/10/GDP!K185)</f>
        <v>18.257396564426692</v>
      </c>
      <c r="I189" s="26">
        <f>IF(CA!I189="","",CA!I189/10/GDP!L185)</f>
        <v>15.007994792653106</v>
      </c>
      <c r="J189" s="26">
        <f>IF(CA!J189="","",CA!J189/10/GDP!M185)</f>
        <v>20.431778775233386</v>
      </c>
      <c r="K189" s="26">
        <f>IF(CA!K189="","",CA!K189/10/GDP!N185)</f>
        <v>15.043825155652051</v>
      </c>
      <c r="L189" s="26">
        <f>IF(CA!L189="","",CA!L189/10/GDP!O185)</f>
        <v>8.2413138654027538</v>
      </c>
      <c r="M189" s="26">
        <f>IF(CA!M189="","",CA!M189/10/GDP!P185)</f>
        <v>-3.4806739816469365</v>
      </c>
      <c r="N189" s="26">
        <f>IF(CA!N189="","",CA!N189/10/GDP!Q185)</f>
        <v>6.2949607137733308</v>
      </c>
      <c r="O189" s="26">
        <f>IF(CA!O189="","",CA!O189/10/GDP!R185)</f>
        <v>6.8097733220590664</v>
      </c>
      <c r="P189" s="26">
        <f>IF(CA!P189="","",CA!P189/10/GDP!S185)</f>
        <v>4.5499795339121567</v>
      </c>
      <c r="Q189" s="26" t="str">
        <f>IF(CA!Q189="","",CA!Q189/10/GDP!T185)</f>
        <v/>
      </c>
    </row>
    <row r="190" spans="1:17" x14ac:dyDescent="0.25">
      <c r="A190" s="12" t="s">
        <v>726</v>
      </c>
      <c r="B190" s="26">
        <f>IF(CA!B190="","",CA!B190/10/GDP!E186)</f>
        <v>-0.92737729351892639</v>
      </c>
      <c r="C190" s="26">
        <f>IF(CA!C190="","",CA!C190/10/GDP!F186)</f>
        <v>-1.8017054666610655</v>
      </c>
      <c r="D190" s="26">
        <f>IF(CA!D190="","",CA!D190/10/GDP!G186)</f>
        <v>-2.3562060746743865</v>
      </c>
      <c r="E190" s="26">
        <f>IF(CA!E190="","",CA!E190/10/GDP!H186)</f>
        <v>-3.8160022080798521</v>
      </c>
      <c r="F190" s="26">
        <f>IF(CA!F190="","",CA!F190/10/GDP!I186)</f>
        <v>-2.8384224010129224</v>
      </c>
      <c r="G190" s="26">
        <f>IF(CA!G190="","",CA!G190/10/GDP!J186)</f>
        <v>-4.7769628239413695</v>
      </c>
      <c r="H190" s="26">
        <f>IF(CA!H190="","",CA!H190/10/GDP!K186)</f>
        <v>-7.3908497716514603</v>
      </c>
      <c r="I190" s="26">
        <f>IF(CA!I190="","",CA!I190/10/GDP!L186)</f>
        <v>-8.2616660580140078</v>
      </c>
      <c r="J190" s="26">
        <f>IF(CA!J190="","",CA!J190/10/GDP!M186)</f>
        <v>-8.3866581632177244</v>
      </c>
      <c r="K190" s="26">
        <f>IF(CA!K190="","",CA!K190/10/GDP!N186)</f>
        <v>-9.1123639522309059</v>
      </c>
      <c r="L190" s="26">
        <f>IF(CA!L190="","",CA!L190/10/GDP!O186)</f>
        <v>-8.9171602753610895</v>
      </c>
      <c r="M190" s="26">
        <f>IF(CA!M190="","",CA!M190/10/GDP!P186)</f>
        <v>-8.8377382580026094</v>
      </c>
      <c r="N190" s="26">
        <f>IF(CA!N190="","",CA!N190/10/GDP!Q186)</f>
        <v>-10.295328154639645</v>
      </c>
      <c r="O190" s="26">
        <f>IF(CA!O190="","",CA!O190/10/GDP!R186)</f>
        <v>-11.069855301463523</v>
      </c>
      <c r="P190" s="26">
        <f>IF(CA!P190="","",CA!P190/10/GDP!S186)</f>
        <v>-8.3843735861219102</v>
      </c>
      <c r="Q190" s="26" t="str">
        <f>IF(CA!Q190="","",CA!Q190/10/GDP!T186)</f>
        <v/>
      </c>
    </row>
    <row r="191" spans="1:17" x14ac:dyDescent="0.25">
      <c r="A191" s="12" t="s">
        <v>728</v>
      </c>
      <c r="B191" s="26">
        <f>IF(CA!B191="","",CA!B191/10/GDP!E187)</f>
        <v>-4.1447215055335391</v>
      </c>
      <c r="C191" s="26">
        <f>IF(CA!C191="","",CA!C191/10/GDP!F187)</f>
        <v>-5.6133202191934801</v>
      </c>
      <c r="D191" s="26">
        <f>IF(CA!D191="","",CA!D191/10/GDP!G187)</f>
        <v>-5.4293309664079796</v>
      </c>
      <c r="E191" s="26">
        <f>IF(CA!E191="","",CA!E191/10/GDP!H187)</f>
        <v>-5.1146830647881476</v>
      </c>
      <c r="F191" s="26">
        <f>IF(CA!F191="","",CA!F191/10/GDP!I187)</f>
        <v>-1.7509328803924802</v>
      </c>
      <c r="G191" s="26">
        <f>IF(CA!G191="","",CA!G191/10/GDP!J187)</f>
        <v>-5.7458683060376687</v>
      </c>
      <c r="H191" s="26">
        <f>IF(CA!H191="","",CA!H191/10/GDP!K187)</f>
        <v>-8.8731413415256615</v>
      </c>
      <c r="I191" s="26">
        <f>IF(CA!I191="","",CA!I191/10/GDP!L187)</f>
        <v>-5.4491269012578671</v>
      </c>
      <c r="J191" s="26">
        <f>IF(CA!J191="","",CA!J191/10/GDP!M187)</f>
        <v>-5.8337093108749416</v>
      </c>
      <c r="K191" s="26">
        <f>IF(CA!K191="","",CA!K191/10/GDP!N187)</f>
        <v>-4.1393184104198992</v>
      </c>
      <c r="L191" s="26">
        <f>IF(CA!L191="","",CA!L191/10/GDP!O187)</f>
        <v>-3.1610828276842993</v>
      </c>
      <c r="M191" s="26">
        <f>IF(CA!M191="","",CA!M191/10/GDP!P187)</f>
        <v>-3.1105052457205966</v>
      </c>
      <c r="N191" s="26">
        <f>IF(CA!N191="","",CA!N191/10/GDP!Q187)</f>
        <v>-4.7515984967378095</v>
      </c>
      <c r="O191" s="26">
        <f>IF(CA!O191="","",CA!O191/10/GDP!R187)</f>
        <v>-2.7889979335530191</v>
      </c>
      <c r="P191" s="26">
        <f>IF(CA!P191="","",CA!P191/10/GDP!S187)</f>
        <v>0.88824348831708144</v>
      </c>
      <c r="Q191" s="26">
        <f>IF(CA!Q191="","",CA!Q191/10/GDP!T187)</f>
        <v>-5.1102306066262049</v>
      </c>
    </row>
    <row r="192" spans="1:17" x14ac:dyDescent="0.25">
      <c r="A192" s="12" t="s">
        <v>730</v>
      </c>
      <c r="B192" s="26" t="str">
        <f>IF(CA!B192="","",CA!B192/10/GDP!E188)</f>
        <v/>
      </c>
      <c r="C192" s="26" t="str">
        <f>IF(CA!C192="","",CA!C192/10/GDP!F188)</f>
        <v/>
      </c>
      <c r="D192" s="26" t="str">
        <f>IF(CA!D192="","",CA!D192/10/GDP!G188)</f>
        <v/>
      </c>
      <c r="E192" s="26" t="str">
        <f>IF(CA!E192="","",CA!E192/10/GDP!H188)</f>
        <v/>
      </c>
      <c r="F192" s="26" t="str">
        <f>IF(CA!F192="","",CA!F192/10/GDP!I188)</f>
        <v/>
      </c>
      <c r="G192" s="26" t="str">
        <f>IF(CA!G192="","",CA!G192/10/GDP!J188)</f>
        <v/>
      </c>
      <c r="H192" s="26" t="str">
        <f>IF(CA!H192="","",CA!H192/10/GDP!K188)</f>
        <v/>
      </c>
      <c r="I192" s="26" t="str">
        <f>IF(CA!I192="","",CA!I192/10/GDP!L188)</f>
        <v/>
      </c>
      <c r="J192" s="26" t="str">
        <f>IF(CA!J192="","",CA!J192/10/GDP!M188)</f>
        <v/>
      </c>
      <c r="K192" s="26" t="str">
        <f>IF(CA!K192="","",CA!K192/10/GDP!N188)</f>
        <v/>
      </c>
      <c r="L192" s="26" t="str">
        <f>IF(CA!L192="","",CA!L192/10/GDP!O188)</f>
        <v/>
      </c>
      <c r="M192" s="26" t="str">
        <f>IF(CA!M192="","",CA!M192/10/GDP!P188)</f>
        <v/>
      </c>
      <c r="N192" s="26" t="str">
        <f>IF(CA!N192="","",CA!N192/10/GDP!Q188)</f>
        <v/>
      </c>
      <c r="O192" s="26" t="str">
        <f>IF(CA!O192="","",CA!O192/10/GDP!R188)</f>
        <v/>
      </c>
      <c r="P192" s="26" t="str">
        <f>IF(CA!P192="","",CA!P192/10/GDP!S188)</f>
        <v/>
      </c>
      <c r="Q192" s="26" t="str">
        <f>IF(CA!Q192="","",CA!Q192/10/GDP!T188)</f>
        <v/>
      </c>
    </row>
    <row r="193" spans="1:17" x14ac:dyDescent="0.25">
      <c r="A193" s="12" t="s">
        <v>747</v>
      </c>
      <c r="B193" s="26" t="str">
        <f>IF(CA!B193="","",CA!B193/10/GDP!E189)</f>
        <v/>
      </c>
      <c r="C193" s="26" t="str">
        <f>IF(CA!C193="","",CA!C193/10/GDP!F189)</f>
        <v/>
      </c>
      <c r="D193" s="26" t="str">
        <f>IF(CA!D193="","",CA!D193/10/GDP!G189)</f>
        <v/>
      </c>
      <c r="E193" s="26" t="str">
        <f>IF(CA!E193="","",CA!E193/10/GDP!H189)</f>
        <v/>
      </c>
      <c r="F193" s="26" t="str">
        <f>IF(CA!F193="","",CA!F193/10/GDP!I189)</f>
        <v/>
      </c>
      <c r="G193" s="26" t="str">
        <f>IF(CA!G193="","",CA!G193/10/GDP!J189)</f>
        <v/>
      </c>
      <c r="H193" s="26" t="str">
        <f>IF(CA!H193="","",CA!H193/10/GDP!K189)</f>
        <v/>
      </c>
      <c r="I193" s="26" t="str">
        <f>IF(CA!I193="","",CA!I193/10/GDP!L189)</f>
        <v/>
      </c>
      <c r="J193" s="26" t="str">
        <f>IF(CA!J193="","",CA!J193/10/GDP!M189)</f>
        <v/>
      </c>
      <c r="K193" s="26">
        <f>IF(CA!K193="","",CA!K193/10/GDP!N189)</f>
        <v>12.819294285374838</v>
      </c>
      <c r="L193" s="26">
        <f>IF(CA!L193="","",CA!L193/10/GDP!O189)</f>
        <v>16.300088618062137</v>
      </c>
      <c r="M193" s="26">
        <f>IF(CA!M193="","",CA!M193/10/GDP!P189)</f>
        <v>23.931536864331637</v>
      </c>
      <c r="N193" s="26">
        <f>IF(CA!N193="","",CA!N193/10/GDP!Q189)</f>
        <v>3.424976544993251</v>
      </c>
      <c r="O193" s="26">
        <f>IF(CA!O193="","",CA!O193/10/GDP!R189)</f>
        <v>15.514944486889631</v>
      </c>
      <c r="P193" s="26" t="str">
        <f>IF(CA!P193="","",CA!P193/10/GDP!S189)</f>
        <v/>
      </c>
      <c r="Q193" s="26" t="str">
        <f>IF(CA!Q193="","",CA!Q193/10/GDP!T189)</f>
        <v/>
      </c>
    </row>
    <row r="194" spans="1:17" x14ac:dyDescent="0.25">
      <c r="A194" s="12" t="s">
        <v>760</v>
      </c>
      <c r="B194" s="26">
        <f>IF(CA!B194="","",CA!B194/10/GDP!E190)</f>
        <v>-19.444467156959998</v>
      </c>
      <c r="C194" s="26">
        <f>IF(CA!C194="","",CA!C194/10/GDP!F190)</f>
        <v>28.475015049981405</v>
      </c>
      <c r="D194" s="26">
        <f>IF(CA!D194="","",CA!D194/10/GDP!G190)</f>
        <v>-16.163768381404882</v>
      </c>
      <c r="E194" s="26">
        <f>IF(CA!E194="","",CA!E194/10/GDP!H190)</f>
        <v>-11.963108294939948</v>
      </c>
      <c r="F194" s="26">
        <f>IF(CA!F194="","",CA!F194/10/GDP!I190)</f>
        <v>-62.617631018861204</v>
      </c>
      <c r="G194" s="26">
        <f>IF(CA!G194="","",CA!G194/10/GDP!J190)</f>
        <v>-45.205649352216028</v>
      </c>
      <c r="H194" s="26">
        <f>IF(CA!H194="","",CA!H194/10/GDP!K190)</f>
        <v>-62.795335632319826</v>
      </c>
      <c r="I194" s="26">
        <f>IF(CA!I194="","",CA!I194/10/GDP!L190)</f>
        <v>17.373995563765728</v>
      </c>
      <c r="J194" s="26">
        <f>IF(CA!J194="","",CA!J194/10/GDP!M190)</f>
        <v>-7.5488118871152423</v>
      </c>
      <c r="K194" s="26">
        <f>IF(CA!K194="","",CA!K194/10/GDP!N190)</f>
        <v>-3.9086712293368309</v>
      </c>
      <c r="L194" s="26">
        <f>IF(CA!L194="","",CA!L194/10/GDP!O190)</f>
        <v>-74.073526316645342</v>
      </c>
      <c r="M194" s="26">
        <f>IF(CA!M194="","",CA!M194/10/GDP!P190)</f>
        <v>14.344691619845623</v>
      </c>
      <c r="N194" s="26">
        <f>IF(CA!N194="","",CA!N194/10/GDP!Q190)</f>
        <v>12.153833786390413</v>
      </c>
      <c r="O194" s="26">
        <f>IF(CA!O194="","",CA!O194/10/GDP!R190)</f>
        <v>56.419658349042194</v>
      </c>
      <c r="P194" s="26">
        <f>IF(CA!P194="","",CA!P194/10/GDP!S190)</f>
        <v>-19.435207303381851</v>
      </c>
      <c r="Q194" s="26" t="str">
        <f>IF(CA!Q194="","",CA!Q194/10/GDP!T190)</f>
        <v/>
      </c>
    </row>
    <row r="195" spans="1:17" x14ac:dyDescent="0.25">
      <c r="A195" s="12" t="s">
        <v>762</v>
      </c>
      <c r="B195" s="26">
        <f>IF(CA!B195="","",CA!B195/10/GDP!E191)</f>
        <v>0.39505687134345507</v>
      </c>
      <c r="C195" s="26">
        <f>IF(CA!C195="","",CA!C195/10/GDP!F191)</f>
        <v>-2.1764661102922864</v>
      </c>
      <c r="D195" s="26">
        <f>IF(CA!D195="","",CA!D195/10/GDP!G191)</f>
        <v>-3.1501646425407488</v>
      </c>
      <c r="E195" s="26">
        <f>IF(CA!E195="","",CA!E195/10/GDP!H191)</f>
        <v>-5.4589373482951249</v>
      </c>
      <c r="F195" s="26">
        <f>IF(CA!F195="","",CA!F195/10/GDP!I191)</f>
        <v>-4.3474629176487953</v>
      </c>
      <c r="G195" s="26">
        <f>IF(CA!G195="","",CA!G195/10/GDP!J191)</f>
        <v>-6.5217911269797719</v>
      </c>
      <c r="H195" s="26">
        <f>IF(CA!H195="","",CA!H195/10/GDP!K191)</f>
        <v>-7.5897364768139557</v>
      </c>
      <c r="I195" s="26">
        <f>IF(CA!I195="","",CA!I195/10/GDP!L191)</f>
        <v>-5.3511496586512974</v>
      </c>
      <c r="J195" s="26">
        <f>IF(CA!J195="","",CA!J195/10/GDP!M191)</f>
        <v>-5.7006269227356219</v>
      </c>
      <c r="K195" s="26">
        <f>IF(CA!K195="","",CA!K195/10/GDP!N191)</f>
        <v>-6.5394231221913612</v>
      </c>
      <c r="L195" s="26">
        <f>IF(CA!L195="","",CA!L195/10/GDP!O191)</f>
        <v>-6.0895124939302123</v>
      </c>
      <c r="M195" s="26">
        <f>IF(CA!M195="","",CA!M195/10/GDP!P191)</f>
        <v>-2.8198267459112296</v>
      </c>
      <c r="N195" s="26">
        <f>IF(CA!N195="","",CA!N195/10/GDP!Q191)</f>
        <v>-4.7398234866303204</v>
      </c>
      <c r="O195" s="26">
        <f>IF(CA!O195="","",CA!O195/10/GDP!R191)</f>
        <v>-6.7522979470442301</v>
      </c>
      <c r="P195" s="26">
        <f>IF(CA!P195="","",CA!P195/10/GDP!S191)</f>
        <v>-6.17282910551077</v>
      </c>
      <c r="Q195" s="26" t="str">
        <f>IF(CA!Q195="","",CA!Q195/10/GDP!T191)</f>
        <v/>
      </c>
    </row>
    <row r="196" spans="1:17" x14ac:dyDescent="0.25">
      <c r="A196" s="12" t="s">
        <v>764</v>
      </c>
      <c r="B196" s="26">
        <f>IF(CA!B196="","",CA!B196/10/GDP!E192)</f>
        <v>2.9466486813340156</v>
      </c>
      <c r="C196" s="26">
        <f>IF(CA!C196="","",CA!C196/10/GDP!F192)</f>
        <v>-1.5023151799716055</v>
      </c>
      <c r="D196" s="26">
        <f>IF(CA!D196="","",CA!D196/10/GDP!G192)</f>
        <v>-3.6653636744380851</v>
      </c>
      <c r="E196" s="26">
        <f>IF(CA!E196="","",CA!E196/10/GDP!H192)</f>
        <v>-7.049136024443917</v>
      </c>
      <c r="F196" s="26">
        <f>IF(CA!F196="","",CA!F196/10/GDP!I192)</f>
        <v>-1.4827595042663502</v>
      </c>
      <c r="G196" s="26">
        <f>IF(CA!G196="","",CA!G196/10/GDP!J192)</f>
        <v>-2.2174677048179929</v>
      </c>
      <c r="H196" s="26">
        <f>IF(CA!H196="","",CA!H196/10/GDP!K192)</f>
        <v>-6.2717193446963426</v>
      </c>
      <c r="I196" s="26">
        <f>IF(CA!I196="","",CA!I196/10/GDP!L192)</f>
        <v>-8.1584683592571725</v>
      </c>
      <c r="J196" s="26">
        <f>IF(CA!J196="","",CA!J196/10/GDP!M192)</f>
        <v>-9.1985387476889482</v>
      </c>
      <c r="K196" s="26">
        <f>IF(CA!K196="","",CA!K196/10/GDP!N192)</f>
        <v>-3.5199240260088382</v>
      </c>
      <c r="L196" s="26">
        <f>IF(CA!L196="","",CA!L196/10/GDP!O192)</f>
        <v>5.5642122246902934</v>
      </c>
      <c r="M196" s="26">
        <f>IF(CA!M196="","",CA!M196/10/GDP!P192)</f>
        <v>-1.9997213678694286</v>
      </c>
      <c r="N196" s="26">
        <f>IF(CA!N196="","",CA!N196/10/GDP!Q192)</f>
        <v>-3.0974358974358975</v>
      </c>
      <c r="O196" s="26">
        <f>IF(CA!O196="","",CA!O196/10/GDP!R192)</f>
        <v>-4.9126612539812271</v>
      </c>
      <c r="P196" s="26">
        <f>IF(CA!P196="","",CA!P196/10/GDP!S192)</f>
        <v>-2.6797491796354653</v>
      </c>
      <c r="Q196" s="26">
        <f>IF(CA!Q196="","",CA!Q196/10/GDP!T192)</f>
        <v>4.1070851177553562</v>
      </c>
    </row>
    <row r="197" spans="1:17" x14ac:dyDescent="0.25">
      <c r="A197" s="12" t="s">
        <v>765</v>
      </c>
      <c r="B197" s="26">
        <f>IF(CA!B197="","",CA!B197/10/GDP!E193)</f>
        <v>-1.9672504909713291</v>
      </c>
      <c r="C197" s="26">
        <f>IF(CA!C197="","",CA!C197/10/GDP!F193)</f>
        <v>-2.8600738847322771</v>
      </c>
      <c r="D197" s="26">
        <f>IF(CA!D197="","",CA!D197/10/GDP!G193)</f>
        <v>-3.3907491133562342</v>
      </c>
      <c r="E197" s="26">
        <f>IF(CA!E197="","",CA!E197/10/GDP!H193)</f>
        <v>-3.9193037574857801</v>
      </c>
      <c r="F197" s="26">
        <f>IF(CA!F197="","",CA!F197/10/GDP!I193)</f>
        <v>-3.295235939375571</v>
      </c>
      <c r="G197" s="26">
        <f>IF(CA!G197="","",CA!G197/10/GDP!J193)</f>
        <v>-3.1185095540291585</v>
      </c>
      <c r="H197" s="26">
        <f>IF(CA!H197="","",CA!H197/10/GDP!K193)</f>
        <v>-1.8038723038383111</v>
      </c>
      <c r="I197" s="26">
        <f>IF(CA!I197="","",CA!I197/10/GDP!L193)</f>
        <v>-3.4974443137250182</v>
      </c>
      <c r="J197" s="26">
        <f>IF(CA!J197="","",CA!J197/10/GDP!M193)</f>
        <v>-4.8998171491962124</v>
      </c>
      <c r="K197" s="26">
        <f>IF(CA!K197="","",CA!K197/10/GDP!N193)</f>
        <v>-4.8713511830768521</v>
      </c>
      <c r="L197" s="26">
        <f>IF(CA!L197="","",CA!L197/10/GDP!O193)</f>
        <v>-5.0197925102385961</v>
      </c>
      <c r="M197" s="26">
        <f>IF(CA!M197="","",CA!M197/10/GDP!P193)</f>
        <v>-5.4645562449967828</v>
      </c>
      <c r="N197" s="26">
        <f>IF(CA!N197="","",CA!N197/10/GDP!Q193)</f>
        <v>-3.7689860836292897</v>
      </c>
      <c r="O197" s="26">
        <f>IF(CA!O197="","",CA!O197/10/GDP!R193)</f>
        <v>-3.6630585341888948</v>
      </c>
      <c r="P197" s="26">
        <f>IF(CA!P197="","",CA!P197/10/GDP!S193)</f>
        <v>-3.0898464747238679</v>
      </c>
      <c r="Q197" s="26">
        <f>IF(CA!Q197="","",CA!Q197/10/GDP!T193)</f>
        <v>-3.5198165611533034</v>
      </c>
    </row>
    <row r="198" spans="1:17" x14ac:dyDescent="0.25">
      <c r="A198" s="12" t="s">
        <v>766</v>
      </c>
      <c r="B198" s="26">
        <f>IF(CA!B198="","",CA!B198/10/GDP!E194)</f>
        <v>-5.7471140931360329</v>
      </c>
      <c r="C198" s="26">
        <f>IF(CA!C198="","",CA!C198/10/GDP!F194)</f>
        <v>-5.9114415183935831</v>
      </c>
      <c r="D198" s="26">
        <f>IF(CA!D198="","",CA!D198/10/GDP!G194)</f>
        <v>-5.0965964289767145</v>
      </c>
      <c r="E198" s="26">
        <f>IF(CA!E198="","",CA!E198/10/GDP!H194)</f>
        <v>-4.7341402028025881</v>
      </c>
      <c r="F198" s="26">
        <f>IF(CA!F198="","",CA!F198/10/GDP!I194)</f>
        <v>-2.6281254044417128</v>
      </c>
      <c r="G198" s="26">
        <f>IF(CA!G198="","",CA!G198/10/GDP!J194)</f>
        <v>-2.8815405498247402</v>
      </c>
      <c r="H198" s="26">
        <f>IF(CA!H198="","",CA!H198/10/GDP!K194)</f>
        <v>-2.9293490149653207</v>
      </c>
      <c r="I198" s="26">
        <f>IF(CA!I198="","",CA!I198/10/GDP!L194)</f>
        <v>-2.5814083428772521</v>
      </c>
      <c r="J198" s="26">
        <f>IF(CA!J198="","",CA!J198/10/GDP!M194)</f>
        <v>-2.0068895544369529</v>
      </c>
      <c r="K198" s="26">
        <f>IF(CA!K198="","",CA!K198/10/GDP!N194)</f>
        <v>-2.0985115773810881</v>
      </c>
      <c r="L198" s="26">
        <f>IF(CA!L198="","",CA!L198/10/GDP!O194)</f>
        <v>-2.2335195714512865</v>
      </c>
      <c r="M198" s="26">
        <f>IF(CA!M198="","",CA!M198/10/GDP!P194)</f>
        <v>-2.1065078340472976</v>
      </c>
      <c r="N198" s="26">
        <f>IF(CA!N198="","",CA!N198/10/GDP!Q194)</f>
        <v>-1.8690138351469427</v>
      </c>
      <c r="O198" s="26">
        <f>IF(CA!O198="","",CA!O198/10/GDP!R194)</f>
        <v>-2.1817514947690362</v>
      </c>
      <c r="P198" s="26">
        <f>IF(CA!P198="","",CA!P198/10/GDP!S194)</f>
        <v>-2.2405768985822485</v>
      </c>
      <c r="Q198" s="26">
        <f>IF(CA!Q198="","",CA!Q198/10/GDP!T194)</f>
        <v>-3.0918918918918918</v>
      </c>
    </row>
    <row r="199" spans="1:17" x14ac:dyDescent="0.25">
      <c r="A199" s="12" t="s">
        <v>767</v>
      </c>
      <c r="B199" s="26">
        <f>IF(CA!B199="","",CA!B199/10/GDP!E195)</f>
        <v>0.22368159697883283</v>
      </c>
      <c r="C199" s="26">
        <f>IF(CA!C199="","",CA!C199/10/GDP!F195)</f>
        <v>-1.8386076190069898</v>
      </c>
      <c r="D199" s="26">
        <f>IF(CA!D199="","",CA!D199/10/GDP!G195)</f>
        <v>-0.86499300299956794</v>
      </c>
      <c r="E199" s="26">
        <f>IF(CA!E199="","",CA!E199/10/GDP!H195)</f>
        <v>-5.241268725212592</v>
      </c>
      <c r="F199" s="26">
        <f>IF(CA!F199="","",CA!F199/10/GDP!I195)</f>
        <v>-1.108549105756768</v>
      </c>
      <c r="G199" s="26">
        <f>IF(CA!G199="","",CA!G199/10/GDP!J195)</f>
        <v>-1.6699976416018316</v>
      </c>
      <c r="H199" s="26">
        <f>IF(CA!H199="","",CA!H199/10/GDP!K195)</f>
        <v>-2.5230901350186064</v>
      </c>
      <c r="I199" s="26">
        <f>IF(CA!I199="","",CA!I199/10/GDP!L195)</f>
        <v>-3.6567190978955684</v>
      </c>
      <c r="J199" s="26">
        <f>IF(CA!J199="","",CA!J199/10/GDP!M195)</f>
        <v>-3.226125292819658</v>
      </c>
      <c r="K199" s="26">
        <f>IF(CA!K199="","",CA!K199/10/GDP!N195)</f>
        <v>-2.9566446721710777</v>
      </c>
      <c r="L199" s="26">
        <f>IF(CA!L199="","",CA!L199/10/GDP!O195)</f>
        <v>-0.25416166586174671</v>
      </c>
      <c r="M199" s="26">
        <f>IF(CA!M199="","",CA!M199/10/GDP!P195)</f>
        <v>0.74772158242421227</v>
      </c>
      <c r="N199" s="26">
        <f>IF(CA!N199="","",CA!N199/10/GDP!Q195)</f>
        <v>-2.7726404780144265E-2</v>
      </c>
      <c r="O199" s="26">
        <f>IF(CA!O199="","",CA!O199/10/GDP!R195)</f>
        <v>-0.5184803017445565</v>
      </c>
      <c r="P199" s="26">
        <f>IF(CA!P199="","",CA!P199/10/GDP!S195)</f>
        <v>1.3246292586893331</v>
      </c>
      <c r="Q199" s="26">
        <f>IF(CA!Q199="","",CA!Q199/10/GDP!T195)</f>
        <v>-0.53271171853098753</v>
      </c>
    </row>
    <row r="200" spans="1:17" x14ac:dyDescent="0.25">
      <c r="A200" s="12" t="s">
        <v>769</v>
      </c>
      <c r="B200" s="26" t="str">
        <f>IF(CA!B200="","",CA!B200/10/GDP!E196)</f>
        <v/>
      </c>
      <c r="C200" s="26" t="str">
        <f>IF(CA!C200="","",CA!C200/10/GDP!F196)</f>
        <v/>
      </c>
      <c r="D200" s="26" t="str">
        <f>IF(CA!D200="","",CA!D200/10/GDP!G196)</f>
        <v/>
      </c>
      <c r="E200" s="26" t="str">
        <f>IF(CA!E200="","",CA!E200/10/GDP!H196)</f>
        <v/>
      </c>
      <c r="F200" s="26" t="str">
        <f>IF(CA!F200="","",CA!F200/10/GDP!I196)</f>
        <v/>
      </c>
      <c r="G200" s="26">
        <f>IF(CA!G200="","",CA!G200/10/GDP!J196)</f>
        <v>5.3904658651927777</v>
      </c>
      <c r="H200" s="26">
        <f>IF(CA!H200="","",CA!H200/10/GDP!K196)</f>
        <v>4.8996900798205525</v>
      </c>
      <c r="I200" s="26">
        <f>IF(CA!I200="","",CA!I200/10/GDP!L196)</f>
        <v>1.8797592906985492</v>
      </c>
      <c r="J200" s="26">
        <f>IF(CA!J200="","",CA!J200/10/GDP!M196)</f>
        <v>1.8870269966716775</v>
      </c>
      <c r="K200" s="26">
        <f>IF(CA!K200="","",CA!K200/10/GDP!N196)</f>
        <v>2.7045749977210276</v>
      </c>
      <c r="L200" s="26">
        <f>IF(CA!L200="","",CA!L200/10/GDP!O196)</f>
        <v>1.091904936611656</v>
      </c>
      <c r="M200" s="26">
        <f>IF(CA!M200="","",CA!M200/10/GDP!P196)</f>
        <v>0.26216445532014315</v>
      </c>
      <c r="N200" s="26">
        <f>IF(CA!N200="","",CA!N200/10/GDP!Q196)</f>
        <v>2.5416341998533172</v>
      </c>
      <c r="O200" s="26">
        <f>IF(CA!O200="","",CA!O200/10/GDP!R196)</f>
        <v>-7.132426701311454</v>
      </c>
      <c r="P200" s="26">
        <f>IF(CA!P200="","",CA!P200/10/GDP!S196)</f>
        <v>-5.8303675135733979</v>
      </c>
      <c r="Q200" s="26">
        <f>IF(CA!Q200="","",CA!Q200/10/GDP!T196)</f>
        <v>-5.4386884176157544</v>
      </c>
    </row>
    <row r="201" spans="1:17" x14ac:dyDescent="0.25">
      <c r="A201" s="12" t="s">
        <v>776</v>
      </c>
      <c r="B201" s="26">
        <f>IF(CA!B201="","",CA!B201/10/GDP!E197)</f>
        <v>-8.7301436100308898</v>
      </c>
      <c r="C201" s="26">
        <f>IF(CA!C201="","",CA!C201/10/GDP!F197)</f>
        <v>-6.9269761171404696</v>
      </c>
      <c r="D201" s="26">
        <f>IF(CA!D201="","",CA!D201/10/GDP!G197)</f>
        <v>-6.6565954011642292</v>
      </c>
      <c r="E201" s="26">
        <f>IF(CA!E201="","",CA!E201/10/GDP!H197)</f>
        <v>-24.326342637438078</v>
      </c>
      <c r="F201" s="26">
        <f>IF(CA!F201="","",CA!F201/10/GDP!I197)</f>
        <v>1.7423987382904276</v>
      </c>
      <c r="G201" s="26">
        <f>IF(CA!G201="","",CA!G201/10/GDP!J197)</f>
        <v>-6.4723926380368102</v>
      </c>
      <c r="H201" s="26">
        <f>IF(CA!H201="","",CA!H201/10/GDP!K197)</f>
        <v>-8.2597248463424364</v>
      </c>
      <c r="I201" s="26">
        <f>IF(CA!I201="","",CA!I201/10/GDP!L197)</f>
        <v>-9.3226183039204606</v>
      </c>
      <c r="J201" s="26">
        <f>IF(CA!J201="","",CA!J201/10/GDP!M197)</f>
        <v>-0.68252534022929945</v>
      </c>
      <c r="K201" s="26">
        <f>IF(CA!K201="","",CA!K201/10/GDP!N197)</f>
        <v>6.5307989804643016</v>
      </c>
      <c r="L201" s="26">
        <f>IF(CA!L201="","",CA!L201/10/GDP!O197)</f>
        <v>-1.6296048466381716</v>
      </c>
      <c r="M201" s="26">
        <f>IF(CA!M201="","",CA!M201/10/GDP!P197)</f>
        <v>0.35567546726912902</v>
      </c>
      <c r="N201" s="26">
        <f>IF(CA!N201="","",CA!N201/10/GDP!Q197)</f>
        <v>-6.3594163838047972</v>
      </c>
      <c r="O201" s="26">
        <f>IF(CA!O201="","",CA!O201/10/GDP!R197)</f>
        <v>9.2573637623898346</v>
      </c>
      <c r="P201" s="26">
        <f>IF(CA!P201="","",CA!P201/10/GDP!S197)</f>
        <v>12.263988065313081</v>
      </c>
      <c r="Q201" s="26" t="str">
        <f>IF(CA!Q201="","",CA!Q201/10/GDP!T197)</f>
        <v/>
      </c>
    </row>
    <row r="202" spans="1:17" x14ac:dyDescent="0.25">
      <c r="A202" s="12" t="s">
        <v>779</v>
      </c>
      <c r="B202" s="26">
        <f>IF(CA!B202="","",CA!B202/10/GDP!E198)</f>
        <v>17.748561464690496</v>
      </c>
      <c r="C202" s="26">
        <f>IF(CA!C202="","",CA!C202/10/GDP!F198)</f>
        <v>14.822905988651195</v>
      </c>
      <c r="D202" s="26">
        <f>IF(CA!D202="","",CA!D202/10/GDP!G198)</f>
        <v>5.7820894368646858</v>
      </c>
      <c r="E202" s="26">
        <f>IF(CA!E202="","",CA!E202/10/GDP!H198)</f>
        <v>10.20230535525681</v>
      </c>
      <c r="F202" s="26">
        <f>IF(CA!F202="","",CA!F202/10/GDP!I198)</f>
        <v>0.15970278158317944</v>
      </c>
      <c r="G202" s="26">
        <f>IF(CA!G202="","",CA!G202/10/GDP!J198)</f>
        <v>1.7547387371536471</v>
      </c>
      <c r="H202" s="26">
        <f>IF(CA!H202="","",CA!H202/10/GDP!K198)</f>
        <v>4.6355023543427691</v>
      </c>
      <c r="I202" s="26">
        <f>IF(CA!I202="","",CA!I202/10/GDP!L198)</f>
        <v>0.73426067105633031</v>
      </c>
      <c r="J202" s="26">
        <f>IF(CA!J202="","",CA!J202/10/GDP!M198)</f>
        <v>1.7776542223148888</v>
      </c>
      <c r="K202" s="26">
        <f>IF(CA!K202="","",CA!K202/10/GDP!N198)</f>
        <v>2.4133803024207396</v>
      </c>
      <c r="L202" s="26">
        <f>IF(CA!L202="","",CA!L202/10/GDP!O198)</f>
        <v>-4.9602126114433158</v>
      </c>
      <c r="M202" s="26">
        <f>IF(CA!M202="","",CA!M202/10/GDP!P198)</f>
        <v>-1.3858599314590203</v>
      </c>
      <c r="N202" s="26" t="str">
        <f>IF(CA!N202="","",CA!N202/10/GDP!Q198)</f>
        <v/>
      </c>
      <c r="O202" s="26" t="str">
        <f>IF(CA!O202="","",CA!O202/10/GDP!R198)</f>
        <v/>
      </c>
      <c r="P202" s="26" t="str">
        <f>IF(CA!P202="","",CA!P202/10/GDP!S198)</f>
        <v/>
      </c>
      <c r="Q202" s="26" t="str">
        <f>IF(CA!Q202="","",CA!Q202/10/GDP!T198)</f>
        <v/>
      </c>
    </row>
    <row r="203" spans="1:17" x14ac:dyDescent="0.25">
      <c r="A203" s="12" t="s">
        <v>785</v>
      </c>
      <c r="B203" s="26">
        <f>IF(CA!B203="","",CA!B203/10/GDP!E199)</f>
        <v>-0.76531688457178504</v>
      </c>
      <c r="C203" s="26">
        <f>IF(CA!C203="","",CA!C203/10/GDP!F199)</f>
        <v>-0.19423470658711051</v>
      </c>
      <c r="D203" s="26">
        <f>IF(CA!D203="","",CA!D203/10/GDP!G199)</f>
        <v>-7.0640766440784732</v>
      </c>
      <c r="E203" s="26">
        <f>IF(CA!E203="","",CA!E203/10/GDP!H199)</f>
        <v>-8.6740827415968074</v>
      </c>
      <c r="F203" s="26">
        <f>IF(CA!F203="","",CA!F203/10/GDP!I199)</f>
        <v>-5.1203372231778941</v>
      </c>
      <c r="G203" s="26">
        <f>IF(CA!G203="","",CA!G203/10/GDP!J199)</f>
        <v>-2.9848454176759249</v>
      </c>
      <c r="H203" s="26">
        <f>IF(CA!H203="","",CA!H203/10/GDP!K199)</f>
        <v>0.13771532608188228</v>
      </c>
      <c r="I203" s="26">
        <f>IF(CA!I203="","",CA!I203/10/GDP!L199)</f>
        <v>4.8312223315297587</v>
      </c>
      <c r="J203" s="26">
        <f>IF(CA!J203="","",CA!J203/10/GDP!M199)</f>
        <v>3.6406283785689442</v>
      </c>
      <c r="K203" s="26">
        <f>IF(CA!K203="","",CA!K203/10/GDP!N199)</f>
        <v>4.0185836414147271</v>
      </c>
      <c r="L203" s="26">
        <f>IF(CA!L203="","",CA!L203/10/GDP!O199)</f>
        <v>-0.86176321567302816</v>
      </c>
      <c r="M203" s="26">
        <f>IF(CA!M203="","",CA!M203/10/GDP!P199)</f>
        <v>0.24786931536512141</v>
      </c>
      <c r="N203" s="26">
        <f>IF(CA!N203="","",CA!N203/10/GDP!Q199)</f>
        <v>-0.59514786663490615</v>
      </c>
      <c r="O203" s="26">
        <f>IF(CA!O203="","",CA!O203/10/GDP!R199)</f>
        <v>1.9404745144992464</v>
      </c>
      <c r="P203" s="26">
        <f>IF(CA!P203="","",CA!P203/10/GDP!S199)</f>
        <v>3.975652809851407</v>
      </c>
      <c r="Q203" s="26" t="str">
        <f>IF(CA!Q203="","",CA!Q203/10/GDP!T199)</f>
        <v/>
      </c>
    </row>
    <row r="204" spans="1:17" x14ac:dyDescent="0.25">
      <c r="A204" s="12" t="s">
        <v>788</v>
      </c>
      <c r="B204" s="26">
        <f>IF(CA!B204="","",CA!B204/10/GDP!E200)</f>
        <v>-26.635700294027508</v>
      </c>
      <c r="C204" s="26">
        <f>IF(CA!C204="","",CA!C204/10/GDP!F200)</f>
        <v>-23.06462900644166</v>
      </c>
      <c r="D204" s="26">
        <f>IF(CA!D204="","",CA!D204/10/GDP!G200)</f>
        <v>-7.1961355834398386</v>
      </c>
      <c r="E204" s="26">
        <f>IF(CA!E204="","",CA!E204/10/GDP!H200)</f>
        <v>5.2065561721466214</v>
      </c>
      <c r="F204" s="26">
        <f>IF(CA!F204="","",CA!F204/10/GDP!I200)</f>
        <v>-14.140179639221122</v>
      </c>
      <c r="G204" s="26">
        <f>IF(CA!G204="","",CA!G204/10/GDP!J200)</f>
        <v>-13.498696094583865</v>
      </c>
      <c r="H204" s="26">
        <f>IF(CA!H204="","",CA!H204/10/GDP!K200)</f>
        <v>-18.50087115218836</v>
      </c>
      <c r="I204" s="26">
        <f>IF(CA!I204="","",CA!I204/10/GDP!L200)</f>
        <v>-14.917563904987999</v>
      </c>
      <c r="J204" s="26">
        <f>IF(CA!J204="","",CA!J204/10/GDP!M200)</f>
        <v>-14.771846140362658</v>
      </c>
      <c r="K204" s="26">
        <f>IF(CA!K204="","",CA!K204/10/GDP!N200)</f>
        <v>-13.586619045262873</v>
      </c>
      <c r="L204" s="26">
        <f>IF(CA!L204="","",CA!L204/10/GDP!O200)</f>
        <v>-13.879314928257713</v>
      </c>
      <c r="M204" s="26">
        <f>IF(CA!M204="","",CA!M204/10/GDP!P200)</f>
        <v>-13.908123389950543</v>
      </c>
      <c r="N204" s="26">
        <f>IF(CA!N204="","",CA!N204/10/GDP!Q200)</f>
        <v>-13.206560787655146</v>
      </c>
      <c r="O204" s="26">
        <f>IF(CA!O204="","",CA!O204/10/GDP!R200)</f>
        <v>-13.149707390619831</v>
      </c>
      <c r="P204" s="26">
        <f>IF(CA!P204="","",CA!P204/10/GDP!S200)</f>
        <v>-10.701254424504619</v>
      </c>
      <c r="Q204" s="26" t="str">
        <f>IF(CA!Q204="","",CA!Q204/10/GDP!T200)</f>
        <v/>
      </c>
    </row>
    <row r="205" spans="1:17" x14ac:dyDescent="0.25">
      <c r="A205" s="12" t="s">
        <v>824</v>
      </c>
      <c r="B205" s="26">
        <f>IF(CA!B205="","",CA!B205/10/GDP!E201)</f>
        <v>3.730252912907587</v>
      </c>
      <c r="C205" s="26">
        <f>IF(CA!C205="","",CA!C205/10/GDP!F201)</f>
        <v>1.0791585794470966</v>
      </c>
      <c r="D205" s="26">
        <f>IF(CA!D205="","",CA!D205/10/GDP!G201)</f>
        <v>-6.9665604360075744</v>
      </c>
      <c r="E205" s="26">
        <f>IF(CA!E205="","",CA!E205/10/GDP!H201)</f>
        <v>-4.6497343093902117</v>
      </c>
      <c r="F205" s="26">
        <f>IF(CA!F205="","",CA!F205/10/GDP!I201)</f>
        <v>-10.057372697687306</v>
      </c>
      <c r="G205" s="26">
        <f>IF(CA!G205="","",CA!G205/10/GDP!J201)</f>
        <v>-3.4106715953672309</v>
      </c>
      <c r="H205" s="26">
        <f>IF(CA!H205="","",CA!H205/10/GDP!K201)</f>
        <v>-1.6114605326657396</v>
      </c>
      <c r="I205" s="26">
        <f>IF(CA!I205="","",CA!I205/10/GDP!L201)</f>
        <v>-0.94521995337744613</v>
      </c>
      <c r="J205" s="26">
        <f>IF(CA!J205="","",CA!J205/10/GDP!M201)</f>
        <v>-3.7869354368121733</v>
      </c>
      <c r="K205" s="26">
        <f>IF(CA!K205="","",CA!K205/10/GDP!N201)</f>
        <v>-3.4427197269282885</v>
      </c>
      <c r="L205" s="26">
        <f>IF(CA!L205="","",CA!L205/10/GDP!O201)</f>
        <v>-7.1292838879398905</v>
      </c>
      <c r="M205" s="26">
        <f>IF(CA!M205="","",CA!M205/10/GDP!P201)</f>
        <v>-7.8197479197377442</v>
      </c>
      <c r="N205" s="26" t="str">
        <f>IF(CA!N205="","",CA!N205/10/GDP!Q201)</f>
        <v/>
      </c>
      <c r="O205" s="26" t="str">
        <f>IF(CA!O205="","",CA!O205/10/GDP!R201)</f>
        <v/>
      </c>
      <c r="P205" s="26" t="str">
        <f>IF(CA!P205="","",CA!P205/10/GDP!S201)</f>
        <v/>
      </c>
      <c r="Q205" s="26" t="str">
        <f>IF(CA!Q205="","",CA!Q205/10/GDP!T201)</f>
        <v/>
      </c>
    </row>
    <row r="206" spans="1:17" x14ac:dyDescent="0.25">
      <c r="A206" s="12" t="s">
        <v>846</v>
      </c>
      <c r="B206" s="26">
        <f>IF(CA!B206="","",CA!B206/10/GDP!E202)</f>
        <v>-2.7854484331852563</v>
      </c>
      <c r="C206" s="26">
        <f>IF(CA!C206="","",CA!C206/10/GDP!F202)</f>
        <v>4.6428739525816249</v>
      </c>
      <c r="D206" s="26">
        <f>IF(CA!D206="","",CA!D206/10/GDP!G202)</f>
        <v>-1.2377525409818548</v>
      </c>
      <c r="E206" s="26">
        <f>IF(CA!E206="","",CA!E206/10/GDP!H202)</f>
        <v>-3.3299950095272743</v>
      </c>
      <c r="F206" s="26">
        <f>IF(CA!F206="","",CA!F206/10/GDP!I202)</f>
        <v>5.9520078984200167</v>
      </c>
      <c r="G206" s="26">
        <f>IF(CA!G206="","",CA!G206/10/GDP!J202)</f>
        <v>7.5260706258723102</v>
      </c>
      <c r="H206" s="26">
        <f>IF(CA!H206="","",CA!H206/10/GDP!K202)</f>
        <v>4.6591333055560016</v>
      </c>
      <c r="I206" s="26">
        <f>IF(CA!I206="","",CA!I206/10/GDP!L202)</f>
        <v>5.3792085296360499</v>
      </c>
      <c r="J206" s="26">
        <f>IF(CA!J206="","",CA!J206/10/GDP!M202)</f>
        <v>-0.57585797366093716</v>
      </c>
      <c r="K206" s="26">
        <f>IF(CA!K206="","",CA!K206/10/GDP!N202)</f>
        <v>-1.4268849065848976</v>
      </c>
      <c r="L206" s="26">
        <f>IF(CA!L206="","",CA!L206/10/GDP!O202)</f>
        <v>-3.6133291173030075</v>
      </c>
      <c r="M206" s="26">
        <f>IF(CA!M206="","",CA!M206/10/GDP!P202)</f>
        <v>-4.5502580788011784</v>
      </c>
      <c r="N206" s="26">
        <f>IF(CA!N206="","",CA!N206/10/GDP!Q202)</f>
        <v>-1.6812446664457448</v>
      </c>
      <c r="O206" s="26">
        <f>IF(CA!O206="","",CA!O206/10/GDP!R202)</f>
        <v>-1.3011424095056474</v>
      </c>
      <c r="P206" s="26">
        <f>IF(CA!P206="","",CA!P206/10/GDP!S202)</f>
        <v>0.6036822045116168</v>
      </c>
      <c r="Q206" s="26">
        <f>IF(CA!Q206="","",CA!Q206/10/GDP!T202)</f>
        <v>11.003963499047062</v>
      </c>
    </row>
    <row r="207" spans="1:17" x14ac:dyDescent="0.25">
      <c r="A207" s="18" t="s">
        <v>848</v>
      </c>
      <c r="B207" s="26" t="str">
        <f>IF(CA!B207="","",CA!B207/10/GDP!E203)</f>
        <v/>
      </c>
      <c r="C207" s="26" t="str">
        <f>IF(CA!C207="","",CA!C207/10/GDP!F203)</f>
        <v/>
      </c>
      <c r="D207" s="26" t="str">
        <f>IF(CA!D207="","",CA!D207/10/GDP!G203)</f>
        <v/>
      </c>
      <c r="E207" s="26" t="str">
        <f>IF(CA!E207="","",CA!E207/10/GDP!H203)</f>
        <v/>
      </c>
      <c r="F207" s="26">
        <f>IF(CA!F207="","",CA!F207/10/GDP!I203)</f>
        <v>-9.7341195944547891</v>
      </c>
      <c r="G207" s="26">
        <f>IF(CA!G207="","",CA!G207/10/GDP!J203)</f>
        <v>-11.988897849679704</v>
      </c>
      <c r="H207" s="26">
        <f>IF(CA!H207="","",CA!H207/10/GDP!K203)</f>
        <v>-17.244674187480072</v>
      </c>
      <c r="I207" s="26">
        <f>IF(CA!I207="","",CA!I207/10/GDP!L203)</f>
        <v>-10.727131631703362</v>
      </c>
      <c r="J207" s="26">
        <f>IF(CA!J207="","",CA!J207/10/GDP!M203)</f>
        <v>-13.229895165618093</v>
      </c>
      <c r="K207" s="26">
        <f>IF(CA!K207="","",CA!K207/10/GDP!N203)</f>
        <v>-12.336796896640696</v>
      </c>
      <c r="L207" s="26">
        <f>IF(CA!L207="","",CA!L207/10/GDP!O203)</f>
        <v>-8.4078107544443714</v>
      </c>
      <c r="M207" s="26">
        <f>IF(CA!M207="","",CA!M207/10/GDP!P203)</f>
        <v>-3.5801596610948283</v>
      </c>
      <c r="N207" s="26">
        <f>IF(CA!N207="","",CA!N207/10/GDP!Q203)</f>
        <v>-1.4061714392555471</v>
      </c>
      <c r="O207" s="26" t="str">
        <f>IF(CA!O207="","",CA!O207/10/GDP!R203)</f>
        <v/>
      </c>
      <c r="P207" s="26" t="str">
        <f>IF(CA!P207="","",CA!P207/10/GDP!S203)</f>
        <v/>
      </c>
      <c r="Q207" s="26" t="str">
        <f>IF(CA!Q207="","",CA!Q207/10/GDP!T203)</f>
        <v/>
      </c>
    </row>
    <row r="208" spans="1:17" x14ac:dyDescent="0.25">
      <c r="A208" s="1"/>
      <c r="B208" s="26"/>
      <c r="C208" s="26"/>
      <c r="D208" s="26"/>
      <c r="E208" s="26"/>
      <c r="F208" s="26"/>
      <c r="G208" s="26"/>
      <c r="H208" s="26"/>
      <c r="I208" s="26"/>
      <c r="J208" s="26"/>
      <c r="Q208" s="26"/>
    </row>
    <row r="209" spans="1:17" x14ac:dyDescent="0.25"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1" t="s">
        <v>858</v>
      </c>
    </row>
    <row r="211" spans="1:17" x14ac:dyDescent="0.25">
      <c r="K211" s="26" t="e">
        <f t="shared" ref="K211:P211" si="0">(SUM(K6:K207)-K68)/1000</f>
        <v>#DIV/0!</v>
      </c>
      <c r="L211" s="26" t="e">
        <f t="shared" si="0"/>
        <v>#DIV/0!</v>
      </c>
      <c r="M211" s="26" t="e">
        <f t="shared" si="0"/>
        <v>#DIV/0!</v>
      </c>
      <c r="N211" s="26" t="e">
        <f t="shared" si="0"/>
        <v>#DIV/0!</v>
      </c>
      <c r="O211" s="26" t="e">
        <f t="shared" si="0"/>
        <v>#DIV/0!</v>
      </c>
      <c r="P211" s="26" t="e">
        <f t="shared" si="0"/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C48F-3C50-4047-82D0-8CA364ED8B94}">
  <dimension ref="A2:Q211"/>
  <sheetViews>
    <sheetView workbookViewId="0">
      <pane xSplit="1" ySplit="5" topLeftCell="C6" activePane="bottomRight" state="frozen"/>
      <selection pane="topRight" activeCell="B1" sqref="B1"/>
      <selection pane="bottomLeft" activeCell="A6" sqref="A6"/>
      <selection pane="bottomRight" activeCell="Q207" sqref="Q207"/>
    </sheetView>
  </sheetViews>
  <sheetFormatPr defaultRowHeight="12.5" x14ac:dyDescent="0.25"/>
  <cols>
    <col min="1" max="1" width="34" customWidth="1"/>
  </cols>
  <sheetData>
    <row r="2" spans="1:17" x14ac:dyDescent="0.25">
      <c r="A2" s="2" t="s">
        <v>1</v>
      </c>
    </row>
    <row r="3" spans="1:17" x14ac:dyDescent="0.25">
      <c r="A3" s="2"/>
    </row>
    <row r="5" spans="1:17" ht="14.25" customHeight="1" x14ac:dyDescent="0.2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25">
      <c r="A6" s="28" t="s">
        <v>19</v>
      </c>
      <c r="B6" s="26" t="str">
        <f>IF(Goods_net!B6="","",Goods_net!B6/10/GDP!E2)</f>
        <v/>
      </c>
      <c r="C6" s="26" t="str">
        <f>IF(Goods_net!C6="","",Goods_net!C6/10/GDP!F2)</f>
        <v/>
      </c>
      <c r="D6" s="26" t="str">
        <f>IF(Goods_net!D6="","",Goods_net!D6/10/GDP!G2)</f>
        <v/>
      </c>
      <c r="E6" s="26">
        <f>IF(Goods_net!E6="","",Goods_net!E6/10/GDP!H2)</f>
        <v>-23.459259978634552</v>
      </c>
      <c r="F6" s="26">
        <f>IF(Goods_net!F6="","",Goods_net!F6/10/GDP!I2)</f>
        <v>-23.264856784846522</v>
      </c>
      <c r="G6" s="26">
        <f>IF(Goods_net!G6="","",Goods_net!G6/10/GDP!J2)</f>
        <v>-27.747955655581318</v>
      </c>
      <c r="H6" s="26">
        <f>IF(Goods_net!H6="","",Goods_net!H6/10/GDP!K2)</f>
        <v>-29.009337233536609</v>
      </c>
      <c r="I6" s="26">
        <f>IF(Goods_net!I6="","",Goods_net!I6/10/GDP!L2)</f>
        <v>-37.036722711132164</v>
      </c>
      <c r="J6" s="26">
        <f>IF(Goods_net!J6="","",Goods_net!J6/10/GDP!M2)</f>
        <v>-39.763397569444024</v>
      </c>
      <c r="K6" s="26">
        <f>IF(Goods_net!K6="","",Goods_net!K6/10/GDP!N2)</f>
        <v>-29.591688295135931</v>
      </c>
      <c r="L6" s="26">
        <f>IF(Goods_net!L6="","",Goods_net!L6/10/GDP!O2)</f>
        <v>-32.978821220122605</v>
      </c>
      <c r="M6" s="26">
        <f>IF(Goods_net!M6="","",Goods_net!M6/10/GDP!P2)</f>
        <v>-31.093565697449261</v>
      </c>
      <c r="N6" s="26">
        <f>IF(Goods_net!N6="","",Goods_net!N6/10/GDP!Q2)</f>
        <v>-31.370977606832785</v>
      </c>
      <c r="O6" s="26">
        <f>IF(Goods_net!O6="","",Goods_net!O6/10/GDP!R2)</f>
        <v>-31.088729359200428</v>
      </c>
      <c r="P6" s="26">
        <f>IF(Goods_net!P6="","",Goods_net!P6/10/GDP!S2)</f>
        <v>-28.047094498986596</v>
      </c>
      <c r="Q6" s="26">
        <f>IF(Goods_net!Q6="","",Goods_net!Q6/10/GDP!T2)</f>
        <v>-26.672259364102388</v>
      </c>
    </row>
    <row r="7" spans="1:17" x14ac:dyDescent="0.25">
      <c r="A7" s="12" t="s">
        <v>24</v>
      </c>
      <c r="B7" s="26">
        <f>IF(Goods_net!B7="","",Goods_net!B7/10/GDP!E3)</f>
        <v>-23.886498442785733</v>
      </c>
      <c r="C7" s="26">
        <f>IF(Goods_net!C7="","",Goods_net!C7/10/GDP!F3)</f>
        <v>-25.58612648886702</v>
      </c>
      <c r="D7" s="26">
        <f>IF(Goods_net!D7="","",Goods_net!D7/10/GDP!G3)</f>
        <v>-28.658439524289363</v>
      </c>
      <c r="E7" s="26">
        <f>IF(Goods_net!E7="","",Goods_net!E7/10/GDP!H3)</f>
        <v>-29.583106901638072</v>
      </c>
      <c r="F7" s="26">
        <f>IF(Goods_net!F7="","",Goods_net!F7/10/GDP!I3)</f>
        <v>-28.169738966972282</v>
      </c>
      <c r="G7" s="26">
        <f>IF(Goods_net!G7="","",Goods_net!G7/10/GDP!J3)</f>
        <v>-25.437895786235103</v>
      </c>
      <c r="H7" s="26">
        <f>IF(Goods_net!H7="","",Goods_net!H7/10/GDP!K3)</f>
        <v>-27.120611568757699</v>
      </c>
      <c r="I7" s="26">
        <f>IF(Goods_net!I7="","",Goods_net!I7/10/GDP!L3)</f>
        <v>-23.194354736863829</v>
      </c>
      <c r="J7" s="26">
        <f>IF(Goods_net!J7="","",Goods_net!J7/10/GDP!M3)</f>
        <v>-20.428160274039897</v>
      </c>
      <c r="K7" s="26">
        <f>IF(Goods_net!K7="","",Goods_net!K7/10/GDP!N3)</f>
        <v>-22.124068702593011</v>
      </c>
      <c r="L7" s="26">
        <f>IF(Goods_net!L7="","",Goods_net!L7/10/GDP!O3)</f>
        <v>-22.372730424758608</v>
      </c>
      <c r="M7" s="26">
        <f>IF(Goods_net!M7="","",Goods_net!M7/10/GDP!P3)</f>
        <v>-24.290206191514731</v>
      </c>
      <c r="N7" s="26">
        <f>IF(Goods_net!N7="","",Goods_net!N7/10/GDP!Q3)</f>
        <v>-24.55059919892426</v>
      </c>
      <c r="O7" s="26">
        <f>IF(Goods_net!O7="","",Goods_net!O7/10/GDP!R3)</f>
        <v>-22.323210804462455</v>
      </c>
      <c r="P7" s="26">
        <f>IF(Goods_net!P7="","",Goods_net!P7/10/GDP!S3)</f>
        <v>-23.025409990519716</v>
      </c>
      <c r="Q7" s="26">
        <f>IF(Goods_net!Q7="","",Goods_net!Q7/10/GDP!T3)</f>
        <v>-22.577966914526417</v>
      </c>
    </row>
    <row r="8" spans="1:17" x14ac:dyDescent="0.25">
      <c r="A8" s="12" t="s">
        <v>26</v>
      </c>
      <c r="B8" s="26">
        <f>IF(Goods_net!B8="","",Goods_net!B8/10/GDP!E4)</f>
        <v>25.695265412119209</v>
      </c>
      <c r="C8" s="26">
        <f>IF(Goods_net!C8="","",Goods_net!C8/10/GDP!F4)</f>
        <v>29.241115298180411</v>
      </c>
      <c r="D8" s="26">
        <f>IF(Goods_net!D8="","",Goods_net!D8/10/GDP!G4)</f>
        <v>25.250167088865254</v>
      </c>
      <c r="E8" s="26">
        <f>IF(Goods_net!E8="","",Goods_net!E8/10/GDP!H4)</f>
        <v>23.439964072888621</v>
      </c>
      <c r="F8" s="26">
        <f>IF(Goods_net!F8="","",Goods_net!F8/10/GDP!I4)</f>
        <v>5.6838007515734041</v>
      </c>
      <c r="G8" s="26">
        <f>IF(Goods_net!G8="","",Goods_net!G8/10/GDP!J4)</f>
        <v>11.352670789729974</v>
      </c>
      <c r="H8" s="26">
        <f>IF(Goods_net!H8="","",Goods_net!H8/10/GDP!K4)</f>
        <v>12.972997079913226</v>
      </c>
      <c r="I8" s="26">
        <f>IF(Goods_net!I8="","",Goods_net!I8/10/GDP!L4)</f>
        <v>9.5332260488878067</v>
      </c>
      <c r="J8" s="26">
        <f>IF(Goods_net!J8="","",Goods_net!J8/10/GDP!M4)</f>
        <v>4.741341919365972</v>
      </c>
      <c r="K8" s="26">
        <f>IF(Goods_net!K8="","",Goods_net!K8/10/GDP!N4)</f>
        <v>0.26946317397287156</v>
      </c>
      <c r="L8" s="26">
        <f>IF(Goods_net!L8="","",Goods_net!L8/10/GDP!O4)</f>
        <v>-10.731493031394399</v>
      </c>
      <c r="M8" s="26">
        <f>IF(Goods_net!M8="","",Goods_net!M8/10/GDP!P4)</f>
        <v>-12.497310564009313</v>
      </c>
      <c r="N8" s="26">
        <f>IF(Goods_net!N8="","",Goods_net!N8/10/GDP!Q4)</f>
        <v>-8.3669567533371794</v>
      </c>
      <c r="O8" s="26">
        <f>IF(Goods_net!O8="","",Goods_net!O8/10/GDP!R4)</f>
        <v>-4.0831932165659648</v>
      </c>
      <c r="P8" s="26">
        <f>IF(Goods_net!P8="","",Goods_net!P8/10/GDP!S4)</f>
        <v>-5.4516056587029889</v>
      </c>
      <c r="Q8" s="26" t="str">
        <f>IF(Goods_net!Q8="","",Goods_net!Q8/10/GDP!T4)</f>
        <v/>
      </c>
    </row>
    <row r="9" spans="1:17" x14ac:dyDescent="0.25">
      <c r="A9" s="12" t="s">
        <v>29</v>
      </c>
      <c r="B9" s="26" t="str">
        <f>IF(Goods_net!B9="","",Goods_net!B9/10/GDP!E5)</f>
        <v/>
      </c>
      <c r="C9" s="26" t="str">
        <f>IF(Goods_net!C9="","",Goods_net!C9/10/GDP!F5)</f>
        <v/>
      </c>
      <c r="D9" s="26" t="str">
        <f>IF(Goods_net!D9="","",Goods_net!D9/10/GDP!G5)</f>
        <v/>
      </c>
      <c r="E9" s="26" t="str">
        <f>IF(Goods_net!E9="","",Goods_net!E9/10/GDP!H5)</f>
        <v/>
      </c>
      <c r="F9" s="26" t="str">
        <f>IF(Goods_net!F9="","",Goods_net!F9/10/GDP!I5)</f>
        <v/>
      </c>
      <c r="G9" s="26" t="str">
        <f>IF(Goods_net!G9="","",Goods_net!G9/10/GDP!J5)</f>
        <v/>
      </c>
      <c r="H9" s="26" t="str">
        <f>IF(Goods_net!H9="","",Goods_net!H9/10/GDP!K5)</f>
        <v/>
      </c>
      <c r="I9" s="26" t="str">
        <f>IF(Goods_net!I9="","",Goods_net!I9/10/GDP!L5)</f>
        <v/>
      </c>
      <c r="J9" s="26" t="str">
        <f>IF(Goods_net!J9="","",Goods_net!J9/10/GDP!M5)</f>
        <v/>
      </c>
      <c r="K9" s="26" t="str">
        <f>IF(Goods_net!K9="","",Goods_net!K9/10/GDP!N5)</f>
        <v/>
      </c>
      <c r="L9" s="26" t="str">
        <f>IF(Goods_net!L9="","",Goods_net!L9/10/GDP!O5)</f>
        <v/>
      </c>
      <c r="M9" s="26" t="str">
        <f>IF(Goods_net!M9="","",Goods_net!M9/10/GDP!P5)</f>
        <v/>
      </c>
      <c r="N9" s="26" t="str">
        <f>IF(Goods_net!N9="","",Goods_net!N9/10/GDP!Q5)</f>
        <v/>
      </c>
      <c r="O9" s="26" t="str">
        <f>IF(Goods_net!O9="","",Goods_net!O9/10/GDP!R5)</f>
        <v/>
      </c>
      <c r="P9" s="26">
        <f>IF(Goods_net!P9="","",Goods_net!P9/10/GDP!S5)</f>
        <v>-42.60435723679317</v>
      </c>
      <c r="Q9" s="26" t="str">
        <f>IF(Goods_net!Q9="","",Goods_net!Q9/10/GDP!T5)</f>
        <v/>
      </c>
    </row>
    <row r="10" spans="1:17" x14ac:dyDescent="0.25">
      <c r="A10" s="12" t="s">
        <v>46</v>
      </c>
      <c r="B10" s="26">
        <f>IF(Goods_net!B10="","",Goods_net!B10/10/GDP!E6)</f>
        <v>42.61765696499419</v>
      </c>
      <c r="C10" s="26">
        <f>IF(Goods_net!C10="","",Goods_net!C10/10/GDP!F6)</f>
        <v>44.070566487363742</v>
      </c>
      <c r="D10" s="26">
        <f>IF(Goods_net!D10="","",Goods_net!D10/10/GDP!G6)</f>
        <v>47.091486538978941</v>
      </c>
      <c r="E10" s="26">
        <f>IF(Goods_net!E10="","",Goods_net!E10/10/GDP!H6)</f>
        <v>48.489089701170101</v>
      </c>
      <c r="F10" s="26">
        <f>IF(Goods_net!F10="","",Goods_net!F10/10/GDP!I6)</f>
        <v>25.84095467023198</v>
      </c>
      <c r="G10" s="26">
        <f>IF(Goods_net!G10="","",Goods_net!G10/10/GDP!J6)</f>
        <v>40.487350909342588</v>
      </c>
      <c r="H10" s="26">
        <f>IF(Goods_net!H10="","",Goods_net!H10/10/GDP!K6)</f>
        <v>42.116322059896412</v>
      </c>
      <c r="I10" s="26">
        <f>IF(Goods_net!I10="","",Goods_net!I10/10/GDP!L6)</f>
        <v>37.007666111125943</v>
      </c>
      <c r="J10" s="26">
        <f>IF(Goods_net!J10="","",Goods_net!J10/10/GDP!M6)</f>
        <v>30.660179236569011</v>
      </c>
      <c r="K10" s="26">
        <f>IF(Goods_net!K10="","",Goods_net!K10/10/GDP!N6)</f>
        <v>20.993201650802106</v>
      </c>
      <c r="L10" s="26">
        <f>IF(Goods_net!L10="","",Goods_net!L10/10/GDP!O6)</f>
        <v>10.748053397184034</v>
      </c>
      <c r="M10" s="26">
        <f>IF(Goods_net!M10="","",Goods_net!M10/10/GDP!P6)</f>
        <v>14.386677937689512</v>
      </c>
      <c r="N10" s="26">
        <f>IF(Goods_net!N10="","",Goods_net!N10/10/GDP!Q6)</f>
        <v>16.499796603214605</v>
      </c>
      <c r="O10" s="26">
        <f>IF(Goods_net!O10="","",Goods_net!O10/10/GDP!R6)</f>
        <v>23.56888391365791</v>
      </c>
      <c r="P10" s="26">
        <f>IF(Goods_net!P10="","",Goods_net!P10/10/GDP!S6)</f>
        <v>22.988630954614624</v>
      </c>
      <c r="Q10" s="26">
        <f>IF(Goods_net!Q10="","",Goods_net!Q10/10/GDP!T6)</f>
        <v>18.248393409422761</v>
      </c>
    </row>
    <row r="11" spans="1:17" x14ac:dyDescent="0.25">
      <c r="A11" s="12" t="s">
        <v>48</v>
      </c>
      <c r="B11" s="26">
        <f>IF(Goods_net!B11="","",Goods_net!B11/10/GDP!E7)</f>
        <v>-43.358300508341443</v>
      </c>
      <c r="C11" s="26">
        <f>IF(Goods_net!C11="","",Goods_net!C11/10/GDP!F7)</f>
        <v>-65.206696107045914</v>
      </c>
      <c r="D11" s="26">
        <f>IF(Goods_net!D11="","",Goods_net!D11/10/GDP!G7)</f>
        <v>-58.825007095894442</v>
      </c>
      <c r="E11" s="26">
        <f>IF(Goods_net!E11="","",Goods_net!E11/10/GDP!H7)</f>
        <v>-64.187898917120691</v>
      </c>
      <c r="F11" s="26">
        <f>IF(Goods_net!F11="","",Goods_net!F11/10/GDP!I7)</f>
        <v>-44.410296558818253</v>
      </c>
      <c r="G11" s="26">
        <f>IF(Goods_net!G11="","",Goods_net!G11/10/GDP!J7)</f>
        <v>-44.613559628699932</v>
      </c>
      <c r="H11" s="26">
        <f>IF(Goods_net!H11="","",Goods_net!H11/10/GDP!K7)</f>
        <v>-41.911297592262322</v>
      </c>
      <c r="I11" s="26">
        <f>IF(Goods_net!I11="","",Goods_net!I11/10/GDP!L7)</f>
        <v>-43.484186344795432</v>
      </c>
      <c r="J11" s="26">
        <f>IF(Goods_net!J11="","",Goods_net!J11/10/GDP!M7)</f>
        <v>-43.774063033106835</v>
      </c>
      <c r="K11" s="26">
        <f>IF(Goods_net!K11="","",Goods_net!K11/10/GDP!N7)</f>
        <v>-46.065621594165655</v>
      </c>
      <c r="L11" s="26">
        <f>IF(Goods_net!L11="","",Goods_net!L11/10/GDP!O7)</f>
        <v>-49.904585045089853</v>
      </c>
      <c r="M11" s="26">
        <f>IF(Goods_net!M11="","",Goods_net!M11/10/GDP!P7)</f>
        <v>-49.922916666848579</v>
      </c>
      <c r="N11" s="26">
        <f>IF(Goods_net!N11="","",Goods_net!N11/10/GDP!Q7)</f>
        <v>-52.007236024468327</v>
      </c>
      <c r="O11" s="26">
        <f>IF(Goods_net!O11="","",Goods_net!O11/10/GDP!R7)</f>
        <v>-77.75698904750891</v>
      </c>
      <c r="P11" s="26">
        <f>IF(Goods_net!P11="","",Goods_net!P11/10/GDP!S7)</f>
        <v>-61.066738267151543</v>
      </c>
      <c r="Q11" s="26">
        <f>IF(Goods_net!Q11="","",Goods_net!Q11/10/GDP!T7)</f>
        <v>-45.887617178984087</v>
      </c>
    </row>
    <row r="12" spans="1:17" x14ac:dyDescent="0.25">
      <c r="A12" s="12" t="s">
        <v>52</v>
      </c>
      <c r="B12" s="26">
        <f>IF(Goods_net!B12="","",Goods_net!B12/10/GDP!E8)</f>
        <v>-36.466198159020067</v>
      </c>
      <c r="C12" s="26">
        <f>IF(Goods_net!C12="","",Goods_net!C12/10/GDP!F8)</f>
        <v>-41.979804091040045</v>
      </c>
      <c r="D12" s="26">
        <f>IF(Goods_net!D12="","",Goods_net!D12/10/GDP!G8)</f>
        <v>-44.975389863547761</v>
      </c>
      <c r="E12" s="26">
        <f>IF(Goods_net!E12="","",Goods_net!E12/10/GDP!H8)</f>
        <v>-44.188604748754585</v>
      </c>
      <c r="F12" s="26">
        <f>IF(Goods_net!F12="","",Goods_net!F12/10/GDP!I8)</f>
        <v>-34.980854242314216</v>
      </c>
      <c r="G12" s="26">
        <f>IF(Goods_net!G12="","",Goods_net!G12/10/GDP!J8)</f>
        <v>-35.523774747767781</v>
      </c>
      <c r="H12" s="26">
        <f>IF(Goods_net!H12="","",Goods_net!H12/10/GDP!K8)</f>
        <v>-32.914717991277747</v>
      </c>
      <c r="I12" s="26">
        <f>IF(Goods_net!I12="","",Goods_net!I12/10/GDP!L8)</f>
        <v>-35.375446882716048</v>
      </c>
      <c r="J12" s="26">
        <f>IF(Goods_net!J12="","",Goods_net!J12/10/GDP!M8)</f>
        <v>-36.42534264747389</v>
      </c>
      <c r="K12" s="26">
        <f>IF(Goods_net!K12="","",Goods_net!K12/10/GDP!N8)</f>
        <v>-34.691545586847404</v>
      </c>
      <c r="L12" s="26">
        <f>IF(Goods_net!L12="","",Goods_net!L12/10/GDP!O8)</f>
        <v>-26.816533725111491</v>
      </c>
      <c r="M12" s="26">
        <f>IF(Goods_net!M12="","",Goods_net!M12/10/GDP!P8)</f>
        <v>-27.35495996752493</v>
      </c>
      <c r="N12" s="26">
        <f>IF(Goods_net!N12="","",Goods_net!N12/10/GDP!Q8)</f>
        <v>-31.109987713177702</v>
      </c>
      <c r="O12" s="26">
        <f>IF(Goods_net!O12="","",Goods_net!O12/10/GDP!R8)</f>
        <v>-36.121753446636653</v>
      </c>
      <c r="P12" s="26">
        <f>IF(Goods_net!P12="","",Goods_net!P12/10/GDP!S8)</f>
        <v>-34.13091768061684</v>
      </c>
      <c r="Q12" s="26">
        <f>IF(Goods_net!Q12="","",Goods_net!Q12/10/GDP!T8)</f>
        <v>-25.111148414601658</v>
      </c>
    </row>
    <row r="13" spans="1:17" x14ac:dyDescent="0.25">
      <c r="A13" s="12" t="s">
        <v>56</v>
      </c>
      <c r="B13" s="26">
        <f>IF(Goods_net!B13="","",Goods_net!B13/10/GDP!E9)</f>
        <v>6.5909832240193102</v>
      </c>
      <c r="C13" s="26">
        <f>IF(Goods_net!C13="","",Goods_net!C13/10/GDP!F9)</f>
        <v>6.0240798309946246</v>
      </c>
      <c r="D13" s="26">
        <f>IF(Goods_net!D13="","",Goods_net!D13/10/GDP!G9)</f>
        <v>4.7068682034308029</v>
      </c>
      <c r="E13" s="26">
        <f>IF(Goods_net!E13="","",Goods_net!E13/10/GDP!H9)</f>
        <v>4.2809753950680109</v>
      </c>
      <c r="F13" s="26">
        <f>IF(Goods_net!F13="","",Goods_net!F13/10/GDP!I9)</f>
        <v>5.5717308215268666</v>
      </c>
      <c r="G13" s="26">
        <f>IF(Goods_net!G13="","",Goods_net!G13/10/GDP!J9)</f>
        <v>3.330855509863937</v>
      </c>
      <c r="H13" s="26">
        <f>IF(Goods_net!H13="","",Goods_net!H13/10/GDP!K9)</f>
        <v>2.3407697399743013</v>
      </c>
      <c r="I13" s="26">
        <f>IF(Goods_net!I13="","",Goods_net!I13/10/GDP!L9)</f>
        <v>2.5947550462749271</v>
      </c>
      <c r="J13" s="26">
        <f>IF(Goods_net!J13="","",Goods_net!J13/10/GDP!M9)</f>
        <v>0.75804661887643576</v>
      </c>
      <c r="K13" s="26">
        <f>IF(Goods_net!K13="","",Goods_net!K13/10/GDP!N9)</f>
        <v>0.98320301002104271</v>
      </c>
      <c r="L13" s="26">
        <f>IF(Goods_net!L13="","",Goods_net!L13/10/GDP!O9)</f>
        <v>-0.12221329017968321</v>
      </c>
      <c r="M13" s="26">
        <f>IF(Goods_net!M13="","",Goods_net!M13/10/GDP!P9)</f>
        <v>0.79316867195666474</v>
      </c>
      <c r="N13" s="26">
        <f>IF(Goods_net!N13="","",Goods_net!N13/10/GDP!Q9)</f>
        <v>-0.84599985207057116</v>
      </c>
      <c r="O13" s="26">
        <f>IF(Goods_net!O13="","",Goods_net!O13/10/GDP!R9)</f>
        <v>-0.14372268234529542</v>
      </c>
      <c r="P13" s="26">
        <f>IF(Goods_net!P13="","",Goods_net!P13/10/GDP!S9)</f>
        <v>4.1009607830571611</v>
      </c>
      <c r="Q13" s="26">
        <f>IF(Goods_net!Q13="","",Goods_net!Q13/10/GDP!T9)</f>
        <v>3.711920603099816</v>
      </c>
    </row>
    <row r="14" spans="1:17" x14ac:dyDescent="0.25">
      <c r="A14" s="12" t="s">
        <v>58</v>
      </c>
      <c r="B14" s="26">
        <f>IF(Goods_net!B14="","",Goods_net!B14/10/GDP!E10)</f>
        <v>-12.952493087959184</v>
      </c>
      <c r="C14" s="26">
        <f>IF(Goods_net!C14="","",Goods_net!C14/10/GDP!F10)</f>
        <v>-14.833418909899748</v>
      </c>
      <c r="D14" s="26">
        <f>IF(Goods_net!D14="","",Goods_net!D14/10/GDP!G10)</f>
        <v>-18.649470659624161</v>
      </c>
      <c r="E14" s="26">
        <f>IF(Goods_net!E14="","",Goods_net!E14/10/GDP!H10)</f>
        <v>-24.149601725475904</v>
      </c>
      <c r="F14" s="26">
        <f>IF(Goods_net!F14="","",Goods_net!F14/10/GDP!I10)</f>
        <v>-24.167227809898247</v>
      </c>
      <c r="G14" s="26">
        <f>IF(Goods_net!G14="","",Goods_net!G14/10/GDP!J10)</f>
        <v>-22.308101603770023</v>
      </c>
      <c r="H14" s="26">
        <f>IF(Goods_net!H14="","",Goods_net!H14/10/GDP!K10)</f>
        <v>-20.802922979839096</v>
      </c>
      <c r="I14" s="26">
        <f>IF(Goods_net!I14="","",Goods_net!I14/10/GDP!L10)</f>
        <v>-19.88803386723751</v>
      </c>
      <c r="J14" s="26">
        <f>IF(Goods_net!J14="","",Goods_net!J14/10/GDP!M10)</f>
        <v>-19.747876748509309</v>
      </c>
      <c r="K14" s="26">
        <f>IF(Goods_net!K14="","",Goods_net!K14/10/GDP!N10)</f>
        <v>-17.703722601008259</v>
      </c>
      <c r="L14" s="26">
        <f>IF(Goods_net!L14="","",Goods_net!L14/10/GDP!O10)</f>
        <v>-11.24230715384993</v>
      </c>
      <c r="M14" s="26">
        <f>IF(Goods_net!M14="","",Goods_net!M14/10/GDP!P10)</f>
        <v>-9.2628735595066765</v>
      </c>
      <c r="N14" s="26">
        <f>IF(Goods_net!N14="","",Goods_net!N14/10/GDP!Q10)</f>
        <v>-12.152904346987421</v>
      </c>
      <c r="O14" s="26">
        <f>IF(Goods_net!O14="","",Goods_net!O14/10/GDP!R10)</f>
        <v>-14.119181183927516</v>
      </c>
      <c r="P14" s="26">
        <f>IF(Goods_net!P14="","",Goods_net!P14/10/GDP!S10)</f>
        <v>-13.204508764539646</v>
      </c>
      <c r="Q14" s="26">
        <f>IF(Goods_net!Q14="","",Goods_net!Q14/10/GDP!T10)</f>
        <v>-10.752821442457492</v>
      </c>
    </row>
    <row r="15" spans="1:17" x14ac:dyDescent="0.25">
      <c r="A15" s="12" t="s">
        <v>59</v>
      </c>
      <c r="B15" s="26">
        <f>IF(Goods_net!B15="","",Goods_net!B15/10/GDP!E11)</f>
        <v>5.0837642002565877</v>
      </c>
      <c r="C15" s="26">
        <f>IF(Goods_net!C15="","",Goods_net!C15/10/GDP!F11)</f>
        <v>-0.29622669043207939</v>
      </c>
      <c r="D15" s="26">
        <f>IF(Goods_net!D15="","",Goods_net!D15/10/GDP!G11)</f>
        <v>3.0081650193382146</v>
      </c>
      <c r="E15" s="26">
        <f>IF(Goods_net!E15="","",Goods_net!E15/10/GDP!H11)</f>
        <v>-19.746628492602621</v>
      </c>
      <c r="F15" s="26">
        <f>IF(Goods_net!F15="","",Goods_net!F15/10/GDP!I11)</f>
        <v>-19.629631249917971</v>
      </c>
      <c r="G15" s="26">
        <f>IF(Goods_net!G15="","",Goods_net!G15/10/GDP!J11)</f>
        <v>-46.035887139000046</v>
      </c>
      <c r="H15" s="26">
        <f>IF(Goods_net!H15="","",Goods_net!H15/10/GDP!K11)</f>
        <v>-27.922372205115604</v>
      </c>
      <c r="I15" s="26">
        <f>IF(Goods_net!I15="","",Goods_net!I15/10/GDP!L11)</f>
        <v>-25.087323883482693</v>
      </c>
      <c r="J15" s="26">
        <f>IF(Goods_net!J15="","",Goods_net!J15/10/GDP!M11)</f>
        <v>-40.239905122135021</v>
      </c>
      <c r="K15" s="26">
        <f>IF(Goods_net!K15="","",Goods_net!K15/10/GDP!N11)</f>
        <v>-39.077764122108377</v>
      </c>
      <c r="L15" s="26">
        <f>IF(Goods_net!L15="","",Goods_net!L15/10/GDP!O11)</f>
        <v>-31.033538746966777</v>
      </c>
      <c r="M15" s="26">
        <f>IF(Goods_net!M15="","",Goods_net!M15/10/GDP!P11)</f>
        <v>-28.62935656836461</v>
      </c>
      <c r="N15" s="26">
        <f>IF(Goods_net!N15="","",Goods_net!N15/10/GDP!Q11)</f>
        <v>-31.999171676408142</v>
      </c>
      <c r="O15" s="26">
        <f>IF(Goods_net!O15="","",Goods_net!O15/10/GDP!R11)</f>
        <v>-32.390634686846553</v>
      </c>
      <c r="P15" s="26">
        <f>IF(Goods_net!P15="","",Goods_net!P15/10/GDP!S11)</f>
        <v>-32.127340774006349</v>
      </c>
      <c r="Q15" s="26">
        <f>IF(Goods_net!Q15="","",Goods_net!Q15/10/GDP!T11)</f>
        <v>-31.199941542089448</v>
      </c>
    </row>
    <row r="16" spans="1:17" x14ac:dyDescent="0.25">
      <c r="A16" s="12" t="s">
        <v>61</v>
      </c>
      <c r="B16" s="26">
        <f>IF(Goods_net!B16="","",Goods_net!B16/10/GDP!E12)</f>
        <v>-1.9433575217068553</v>
      </c>
      <c r="C16" s="26">
        <f>IF(Goods_net!C16="","",Goods_net!C16/10/GDP!F12)</f>
        <v>-1.5513490603044373</v>
      </c>
      <c r="D16" s="26">
        <f>IF(Goods_net!D16="","",Goods_net!D16/10/GDP!G12)</f>
        <v>-2.2327152006790913</v>
      </c>
      <c r="E16" s="26">
        <f>IF(Goods_net!E16="","",Goods_net!E16/10/GDP!H12)</f>
        <v>-0.73776763069947415</v>
      </c>
      <c r="F16" s="26">
        <f>IF(Goods_net!F16="","",Goods_net!F16/10/GDP!I12)</f>
        <v>-0.74829686937733342</v>
      </c>
      <c r="G16" s="26">
        <f>IF(Goods_net!G16="","",Goods_net!G16/10/GDP!J12)</f>
        <v>0.9054966955131466</v>
      </c>
      <c r="H16" s="26">
        <f>IF(Goods_net!H16="","",Goods_net!H16/10/GDP!K12)</f>
        <v>1.5025485105578982</v>
      </c>
      <c r="I16" s="26">
        <f>IF(Goods_net!I16="","",Goods_net!I16/10/GDP!L12)</f>
        <v>-0.52735580426864437</v>
      </c>
      <c r="J16" s="26">
        <f>IF(Goods_net!J16="","",Goods_net!J16/10/GDP!M12)</f>
        <v>0.48145436218286231</v>
      </c>
      <c r="K16" s="26">
        <f>IF(Goods_net!K16="","",Goods_net!K16/10/GDP!N12)</f>
        <v>0.15028433691070178</v>
      </c>
      <c r="L16" s="26">
        <f>IF(Goods_net!L16="","",Goods_net!L16/10/GDP!O12)</f>
        <v>-1.5397328993677295</v>
      </c>
      <c r="M16" s="26">
        <f>IF(Goods_net!M16="","",Goods_net!M16/10/GDP!P12)</f>
        <v>-0.4576800295867422</v>
      </c>
      <c r="N16" s="26">
        <f>IF(Goods_net!N16="","",Goods_net!N16/10/GDP!Q12)</f>
        <v>0.75820597654552757</v>
      </c>
      <c r="O16" s="26">
        <f>IF(Goods_net!O16="","",Goods_net!O16/10/GDP!R12)</f>
        <v>1.4734859006121572</v>
      </c>
      <c r="P16" s="26">
        <f>IF(Goods_net!P16="","",Goods_net!P16/10/GDP!S12)</f>
        <v>3.4504053191156934</v>
      </c>
      <c r="Q16" s="26">
        <f>IF(Goods_net!Q16="","",Goods_net!Q16/10/GDP!T12)</f>
        <v>2.9381768474175698</v>
      </c>
    </row>
    <row r="17" spans="1:17" x14ac:dyDescent="0.25">
      <c r="A17" s="12" t="s">
        <v>62</v>
      </c>
      <c r="B17" s="26">
        <f>IF(Goods_net!B17="","",Goods_net!B17/10/GDP!E13)</f>
        <v>0.301708281955126</v>
      </c>
      <c r="C17" s="26">
        <f>IF(Goods_net!C17="","",Goods_net!C17/10/GDP!F13)</f>
        <v>0.96143896187310074</v>
      </c>
      <c r="D17" s="26">
        <f>IF(Goods_net!D17="","",Goods_net!D17/10/GDP!G13)</f>
        <v>1.3702553365086938</v>
      </c>
      <c r="E17" s="26">
        <f>IF(Goods_net!E17="","",Goods_net!E17/10/GDP!H13)</f>
        <v>0.59320892242022716</v>
      </c>
      <c r="F17" s="26">
        <f>IF(Goods_net!F17="","",Goods_net!F17/10/GDP!I13)</f>
        <v>-0.16866096065752523</v>
      </c>
      <c r="G17" s="26">
        <f>IF(Goods_net!G17="","",Goods_net!G17/10/GDP!J13)</f>
        <v>-0.46888631141143244</v>
      </c>
      <c r="H17" s="26">
        <f>IF(Goods_net!H17="","",Goods_net!H17/10/GDP!K13)</f>
        <v>-1.1693122713547777</v>
      </c>
      <c r="I17" s="26">
        <f>IF(Goods_net!I17="","",Goods_net!I17/10/GDP!L13)</f>
        <v>-0.99142166871779103</v>
      </c>
      <c r="J17" s="26">
        <f>IF(Goods_net!J17="","",Goods_net!J17/10/GDP!M13)</f>
        <v>-0.31260526856398274</v>
      </c>
      <c r="K17" s="26">
        <f>IF(Goods_net!K17="","",Goods_net!K17/10/GDP!N13)</f>
        <v>0.23244360540413381</v>
      </c>
      <c r="L17" s="26">
        <f>IF(Goods_net!L17="","",Goods_net!L17/10/GDP!O13)</f>
        <v>0.66539597563666109</v>
      </c>
      <c r="M17" s="26">
        <f>IF(Goods_net!M17="","",Goods_net!M17/10/GDP!P13)</f>
        <v>0.74447396271894906</v>
      </c>
      <c r="N17" s="26">
        <f>IF(Goods_net!N17="","",Goods_net!N17/10/GDP!Q13)</f>
        <v>0.2878476703056197</v>
      </c>
      <c r="O17" s="26">
        <f>IF(Goods_net!O17="","",Goods_net!O17/10/GDP!R13)</f>
        <v>0.56287805330657248</v>
      </c>
      <c r="P17" s="26">
        <f>IF(Goods_net!P17="","",Goods_net!P17/10/GDP!S13)</f>
        <v>0.74886016020720025</v>
      </c>
      <c r="Q17" s="26">
        <f>IF(Goods_net!Q17="","",Goods_net!Q17/10/GDP!T13)</f>
        <v>1.4121408058810037</v>
      </c>
    </row>
    <row r="18" spans="1:17" x14ac:dyDescent="0.25">
      <c r="A18" s="12" t="s">
        <v>64</v>
      </c>
      <c r="B18" s="26">
        <f>IF(Goods_net!B18="","",Goods_net!B18/10/GDP!E14)</f>
        <v>24.45883372259474</v>
      </c>
      <c r="C18" s="26">
        <f>IF(Goods_net!C18="","",Goods_net!C18/10/GDP!F14)</f>
        <v>37.072397393826982</v>
      </c>
      <c r="D18" s="26">
        <f>IF(Goods_net!D18="","",Goods_net!D18/10/GDP!G14)</f>
        <v>45.400528860682982</v>
      </c>
      <c r="E18" s="26">
        <f>IF(Goods_net!E18="","",Goods_net!E18/10/GDP!H14)</f>
        <v>46.786402335694888</v>
      </c>
      <c r="F18" s="26">
        <f>IF(Goods_net!F18="","",Goods_net!F18/10/GDP!I14)</f>
        <v>32.840872451398766</v>
      </c>
      <c r="G18" s="26">
        <f>IF(Goods_net!G18="","",Goods_net!G18/10/GDP!J14)</f>
        <v>36.728563868992502</v>
      </c>
      <c r="H18" s="26">
        <f>IF(Goods_net!H18="","",Goods_net!H18/10/GDP!K14)</f>
        <v>36.563770268222463</v>
      </c>
      <c r="I18" s="26">
        <f>IF(Goods_net!I18="","",Goods_net!I18/10/GDP!L14)</f>
        <v>31.445813422876576</v>
      </c>
      <c r="J18" s="26">
        <f>IF(Goods_net!J18="","",Goods_net!J18/10/GDP!M14)</f>
        <v>27.788834951456312</v>
      </c>
      <c r="K18" s="26">
        <f>IF(Goods_net!K18="","",Goods_net!K18/10/GDP!N14)</f>
        <v>25.156375598086125</v>
      </c>
      <c r="L18" s="26">
        <f>IF(Goods_net!L18="","",Goods_net!L18/10/GDP!O14)</f>
        <v>11.431875934230193</v>
      </c>
      <c r="M18" s="26">
        <f>IF(Goods_net!M18="","",Goods_net!M18/10/GDP!P14)</f>
        <v>11.119045730901401</v>
      </c>
      <c r="N18" s="26">
        <f>IF(Goods_net!N18="","",Goods_net!N18/10/GDP!Q14)</f>
        <v>14.778835045317223</v>
      </c>
      <c r="O18" s="26">
        <f>IF(Goods_net!O18="","",Goods_net!O18/10/GDP!R14)</f>
        <v>20.888773799163712</v>
      </c>
      <c r="P18" s="26">
        <f>IF(Goods_net!P18="","",Goods_net!P18/10/GDP!S14)</f>
        <v>17.75920954045954</v>
      </c>
      <c r="Q18" s="26">
        <f>IF(Goods_net!Q18="","",Goods_net!Q18/10/GDP!T14)</f>
        <v>5.8947919355974374</v>
      </c>
    </row>
    <row r="19" spans="1:17" x14ac:dyDescent="0.25">
      <c r="A19" s="12" t="s">
        <v>66</v>
      </c>
      <c r="B19" s="26">
        <f>IF(Goods_net!B19="","",Goods_net!B19/10/GDP!E15)</f>
        <v>-18.587835077114679</v>
      </c>
      <c r="C19" s="26">
        <f>IF(Goods_net!C19="","",Goods_net!C19/10/GDP!F15)</f>
        <v>-20.290744565751943</v>
      </c>
      <c r="D19" s="26">
        <f>IF(Goods_net!D19="","",Goods_net!D19/10/GDP!G15)</f>
        <v>-20.296178669438685</v>
      </c>
      <c r="E19" s="26">
        <f>IF(Goods_net!E19="","",Goods_net!E19/10/GDP!H15)</f>
        <v>-21.311219836595097</v>
      </c>
      <c r="F19" s="26">
        <f>IF(Goods_net!F19="","",Goods_net!F19/10/GDP!I15)</f>
        <v>-18.284041274293731</v>
      </c>
      <c r="G19" s="26">
        <f>IF(Goods_net!G19="","",Goods_net!G19/10/GDP!J15)</f>
        <v>-18.711014263074485</v>
      </c>
      <c r="H19" s="26">
        <f>IF(Goods_net!H19="","",Goods_net!H19/10/GDP!K15)</f>
        <v>-21.172959285004964</v>
      </c>
      <c r="I19" s="26">
        <f>IF(Goods_net!I19="","",Goods_net!I19/10/GDP!L15)</f>
        <v>-22.401567164179102</v>
      </c>
      <c r="J19" s="26">
        <f>IF(Goods_net!J19="","",Goods_net!J19/10/GDP!M15)</f>
        <v>-20.921953065859199</v>
      </c>
      <c r="K19" s="26">
        <f>IF(Goods_net!K19="","",Goods_net!K19/10/GDP!N15)</f>
        <v>-22.590862837206981</v>
      </c>
      <c r="L19" s="26">
        <f>IF(Goods_net!L19="","",Goods_net!L19/10/GDP!O15)</f>
        <v>-20.779636269900433</v>
      </c>
      <c r="M19" s="26">
        <f>IF(Goods_net!M19="","",Goods_net!M19/10/GDP!P15)</f>
        <v>-18.025168580505515</v>
      </c>
      <c r="N19" s="26">
        <f>IF(Goods_net!N19="","",Goods_net!N19/10/GDP!Q15)</f>
        <v>-20.321867695701545</v>
      </c>
      <c r="O19" s="26">
        <f>IF(Goods_net!O19="","",Goods_net!O19/10/GDP!R15)</f>
        <v>-20.54277636574238</v>
      </c>
      <c r="P19" s="26">
        <f>IF(Goods_net!P19="","",Goods_net!P19/10/GDP!S15)</f>
        <v>-17.704198845883674</v>
      </c>
      <c r="Q19" s="26">
        <f>IF(Goods_net!Q19="","",Goods_net!Q19/10/GDP!T15)</f>
        <v>-16.216413333333335</v>
      </c>
    </row>
    <row r="20" spans="1:17" x14ac:dyDescent="0.25">
      <c r="A20" s="12" t="s">
        <v>68</v>
      </c>
      <c r="B20" s="26">
        <f>IF(Goods_net!B20="","",Goods_net!B20/10/GDP!E16)</f>
        <v>8.5871162611602383</v>
      </c>
      <c r="C20" s="26">
        <f>IF(Goods_net!C20="","",Goods_net!C20/10/GDP!F16)</f>
        <v>12.138323742289323</v>
      </c>
      <c r="D20" s="26">
        <f>IF(Goods_net!D20="","",Goods_net!D20/10/GDP!G16)</f>
        <v>12.462548099989226</v>
      </c>
      <c r="E20" s="26">
        <f>IF(Goods_net!E20="","",Goods_net!E20/10/GDP!H16)</f>
        <v>11.938138904037265</v>
      </c>
      <c r="F20" s="26">
        <f>IF(Goods_net!F20="","",Goods_net!F20/10/GDP!I16)</f>
        <v>9.8554289731987943</v>
      </c>
      <c r="G20" s="26">
        <f>IF(Goods_net!G20="","",Goods_net!G20/10/GDP!J16)</f>
        <v>9.5541124573959237</v>
      </c>
      <c r="H20" s="26">
        <f>IF(Goods_net!H20="","",Goods_net!H20/10/GDP!K16)</f>
        <v>26.216822092702579</v>
      </c>
      <c r="I20" s="26">
        <f>IF(Goods_net!I20="","",Goods_net!I20/10/GDP!L16)</f>
        <v>10.966452463771525</v>
      </c>
      <c r="J20" s="26">
        <f>IF(Goods_net!J20="","",Goods_net!J20/10/GDP!M16)</f>
        <v>13.283568719173651</v>
      </c>
      <c r="K20" s="26">
        <f>IF(Goods_net!K20="","",Goods_net!K20/10/GDP!N16)</f>
        <v>11.121813417484688</v>
      </c>
      <c r="L20" s="26">
        <f>IF(Goods_net!L20="","",Goods_net!L20/10/GDP!O16)</f>
        <v>2.6759202602170626</v>
      </c>
      <c r="M20" s="26">
        <f>IF(Goods_net!M20="","",Goods_net!M20/10/GDP!P16)</f>
        <v>-2.4933252807672464</v>
      </c>
      <c r="N20" s="26">
        <f>IF(Goods_net!N20="","",Goods_net!N20/10/GDP!Q16)</f>
        <v>-1.9732762022890082</v>
      </c>
      <c r="O20" s="26">
        <f>IF(Goods_net!O20="","",Goods_net!O20/10/GDP!R16)</f>
        <v>-2.8323401543053266</v>
      </c>
      <c r="P20" s="26" t="str">
        <f>IF(Goods_net!P20="","",Goods_net!P20/10/GDP!S16)</f>
        <v/>
      </c>
      <c r="Q20" s="26" t="str">
        <f>IF(Goods_net!Q20="","",Goods_net!Q20/10/GDP!T16)</f>
        <v/>
      </c>
    </row>
    <row r="21" spans="1:17" x14ac:dyDescent="0.25">
      <c r="A21" s="12" t="s">
        <v>72</v>
      </c>
      <c r="B21" s="26">
        <f>IF(Goods_net!B21="","",Goods_net!B21/10/GDP!E17)</f>
        <v>-4.7353190999265768</v>
      </c>
      <c r="C21" s="26">
        <f>IF(Goods_net!C21="","",Goods_net!C21/10/GDP!F17)</f>
        <v>-4.1939113959097769</v>
      </c>
      <c r="D21" s="26">
        <f>IF(Goods_net!D21="","",Goods_net!D21/10/GDP!G17)</f>
        <v>-5.4411731831279369</v>
      </c>
      <c r="E21" s="26">
        <f>IF(Goods_net!E21="","",Goods_net!E21/10/GDP!H17)</f>
        <v>-6.6711049536781539</v>
      </c>
      <c r="F21" s="26">
        <f>IF(Goods_net!F21="","",Goods_net!F21/10/GDP!I17)</f>
        <v>-4.5141361857275575</v>
      </c>
      <c r="G21" s="26">
        <f>IF(Goods_net!G21="","",Goods_net!G21/10/GDP!J17)</f>
        <v>-5.0939269661465501</v>
      </c>
      <c r="H21" s="26">
        <f>IF(Goods_net!H21="","",Goods_net!H21/10/GDP!K17)</f>
        <v>-6.2751656826115738</v>
      </c>
      <c r="I21" s="26">
        <f>IF(Goods_net!I21="","",Goods_net!I21/10/GDP!L17)</f>
        <v>-5.4510582378851344</v>
      </c>
      <c r="J21" s="26">
        <f>IF(Goods_net!J21="","",Goods_net!J21/10/GDP!M17)</f>
        <v>-4.2408516597361396</v>
      </c>
      <c r="K21" s="26">
        <f>IF(Goods_net!K21="","",Goods_net!K21/10/GDP!N17)</f>
        <v>-4.3276327736286913</v>
      </c>
      <c r="L21" s="26">
        <f>IF(Goods_net!L21="","",Goods_net!L21/10/GDP!O17)</f>
        <v>-3.1362215377404112</v>
      </c>
      <c r="M21" s="26">
        <f>IF(Goods_net!M21="","",Goods_net!M21/10/GDP!P17)</f>
        <v>-2.8202321403612554</v>
      </c>
      <c r="N21" s="26">
        <f>IF(Goods_net!N21="","",Goods_net!N21/10/GDP!Q17)</f>
        <v>-5.1926605587288961</v>
      </c>
      <c r="O21" s="26">
        <f>IF(Goods_net!O21="","",Goods_net!O21/10/GDP!R17)</f>
        <v>-6.3242348670218087</v>
      </c>
      <c r="P21" s="26">
        <f>IF(Goods_net!P21="","",Goods_net!P21/10/GDP!S17)</f>
        <v>-5.2674537574660247</v>
      </c>
      <c r="Q21" s="26">
        <f>IF(Goods_net!Q21="","",Goods_net!Q21/10/GDP!T17)</f>
        <v>-4.9775015724456502</v>
      </c>
    </row>
    <row r="22" spans="1:17" x14ac:dyDescent="0.25">
      <c r="A22" s="12" t="s">
        <v>74</v>
      </c>
      <c r="B22" s="26">
        <f>IF(Goods_net!B22="","",Goods_net!B22/10/GDP!E18)</f>
        <v>-25.949453010555889</v>
      </c>
      <c r="C22" s="26">
        <f>IF(Goods_net!C22="","",Goods_net!C22/10/GDP!F18)</f>
        <v>-21.628693765772947</v>
      </c>
      <c r="D22" s="26">
        <f>IF(Goods_net!D22="","",Goods_net!D22/10/GDP!G18)</f>
        <v>-20.662204047739088</v>
      </c>
      <c r="E22" s="26">
        <f>IF(Goods_net!E22="","",Goods_net!E22/10/GDP!H18)</f>
        <v>-21.946961614944826</v>
      </c>
      <c r="F22" s="26">
        <f>IF(Goods_net!F22="","",Goods_net!F22/10/GDP!I18)</f>
        <v>-19.399456703286948</v>
      </c>
      <c r="G22" s="26">
        <f>IF(Goods_net!G22="","",Goods_net!G22/10/GDP!J18)</f>
        <v>-16.808963059727482</v>
      </c>
      <c r="H22" s="26">
        <f>IF(Goods_net!H22="","",Goods_net!H22/10/GDP!K18)</f>
        <v>-18.876967953623012</v>
      </c>
      <c r="I22" s="26">
        <f>IF(Goods_net!I22="","",Goods_net!I22/10/GDP!L18)</f>
        <v>-18.221538666650215</v>
      </c>
      <c r="J22" s="26">
        <f>IF(Goods_net!J22="","",Goods_net!J22/10/GDP!M18)</f>
        <v>-16.594843689683561</v>
      </c>
      <c r="K22" s="26">
        <f>IF(Goods_net!K22="","",Goods_net!K22/10/GDP!N18)</f>
        <v>-14.016066987954325</v>
      </c>
      <c r="L22" s="26">
        <f>IF(Goods_net!L22="","",Goods_net!L22/10/GDP!O18)</f>
        <v>-12.531908477785258</v>
      </c>
      <c r="M22" s="26">
        <f>IF(Goods_net!M22="","",Goods_net!M22/10/GDP!P18)</f>
        <v>-11.790627420993166</v>
      </c>
      <c r="N22" s="26" t="str">
        <f>IF(Goods_net!N22="","",Goods_net!N22/10/GDP!Q18)</f>
        <v/>
      </c>
      <c r="O22" s="26" t="str">
        <f>IF(Goods_net!O22="","",Goods_net!O22/10/GDP!R18)</f>
        <v/>
      </c>
      <c r="P22" s="26" t="str">
        <f>IF(Goods_net!P22="","",Goods_net!P22/10/GDP!S18)</f>
        <v/>
      </c>
      <c r="Q22" s="26" t="str">
        <f>IF(Goods_net!Q22="","",Goods_net!Q22/10/GDP!T18)</f>
        <v/>
      </c>
    </row>
    <row r="23" spans="1:17" x14ac:dyDescent="0.25">
      <c r="A23" s="12" t="s">
        <v>79</v>
      </c>
      <c r="B23" s="26">
        <f>IF(Goods_net!B23="","",Goods_net!B23/10/GDP!E19)</f>
        <v>-2.7520087070648867</v>
      </c>
      <c r="C23" s="26">
        <f>IF(Goods_net!C23="","",Goods_net!C23/10/GDP!F19)</f>
        <v>-6.4221983830032174</v>
      </c>
      <c r="D23" s="26">
        <f>IF(Goods_net!D23="","",Goods_net!D23/10/GDP!G19)</f>
        <v>-9.1312613478585938</v>
      </c>
      <c r="E23" s="26">
        <f>IF(Goods_net!E23="","",Goods_net!E23/10/GDP!H19)</f>
        <v>-10.341252906143509</v>
      </c>
      <c r="F23" s="26">
        <f>IF(Goods_net!F23="","",Goods_net!F23/10/GDP!I19)</f>
        <v>-13.970897650181891</v>
      </c>
      <c r="G23" s="26">
        <f>IF(Goods_net!G23="","",Goods_net!G23/10/GDP!J19)</f>
        <v>-16.233310031457535</v>
      </c>
      <c r="H23" s="26">
        <f>IF(Goods_net!H23="","",Goods_net!H23/10/GDP!K19)</f>
        <v>-5.6491982792334845</v>
      </c>
      <c r="I23" s="26">
        <f>IF(Goods_net!I23="","",Goods_net!I23/10/GDP!L19)</f>
        <v>0.86098463506372069</v>
      </c>
      <c r="J23" s="26">
        <f>IF(Goods_net!J23="","",Goods_net!J23/10/GDP!M19)</f>
        <v>-6.0842958567341316</v>
      </c>
      <c r="K23" s="26">
        <f>IF(Goods_net!K23="","",Goods_net!K23/10/GDP!N19)</f>
        <v>-3.3471347287136703</v>
      </c>
      <c r="L23" s="26">
        <f>IF(Goods_net!L23="","",Goods_net!L23/10/GDP!O19)</f>
        <v>-3.8035470184097</v>
      </c>
      <c r="M23" s="26">
        <f>IF(Goods_net!M23="","",Goods_net!M23/10/GDP!P19)</f>
        <v>-5.26444877680649</v>
      </c>
      <c r="N23" s="26">
        <f>IF(Goods_net!N23="","",Goods_net!N23/10/GDP!Q19)</f>
        <v>-5.4435977559709814</v>
      </c>
      <c r="O23" s="26">
        <f>IF(Goods_net!O23="","",Goods_net!O23/10/GDP!R19)</f>
        <v>-4.1705687290663382</v>
      </c>
      <c r="P23" s="26">
        <f>IF(Goods_net!P23="","",Goods_net!P23/10/GDP!S19)</f>
        <v>-6.5089887291582569</v>
      </c>
      <c r="Q23" s="26">
        <f>IF(Goods_net!Q23="","",Goods_net!Q23/10/GDP!T19)</f>
        <v>-3.270377568478922</v>
      </c>
    </row>
    <row r="24" spans="1:17" x14ac:dyDescent="0.25">
      <c r="A24" s="12" t="s">
        <v>80</v>
      </c>
      <c r="B24" s="26">
        <f>IF(Goods_net!B24="","",Goods_net!B24/10/GDP!E20)</f>
        <v>1.003212858481153</v>
      </c>
      <c r="C24" s="26">
        <f>IF(Goods_net!C24="","",Goods_net!C24/10/GDP!F20)</f>
        <v>0.70111716673176394</v>
      </c>
      <c r="D24" s="26">
        <f>IF(Goods_net!D24="","",Goods_net!D24/10/GDP!G20)</f>
        <v>0.50124637857828536</v>
      </c>
      <c r="E24" s="26">
        <f>IF(Goods_net!E24="","",Goods_net!E24/10/GDP!H20)</f>
        <v>-2.7724592572544324</v>
      </c>
      <c r="F24" s="26">
        <f>IF(Goods_net!F24="","",Goods_net!F24/10/GDP!I20)</f>
        <v>-0.92811304552745633</v>
      </c>
      <c r="G24" s="26">
        <f>IF(Goods_net!G24="","",Goods_net!G24/10/GDP!J20)</f>
        <v>-0.98298175016805311</v>
      </c>
      <c r="H24" s="26">
        <f>IF(Goods_net!H24="","",Goods_net!H24/10/GDP!K20)</f>
        <v>-2.574905248593427</v>
      </c>
      <c r="I24" s="26">
        <f>IF(Goods_net!I24="","",Goods_net!I24/10/GDP!L20)</f>
        <v>-2.5018077092881015</v>
      </c>
      <c r="J24" s="26">
        <f>IF(Goods_net!J24="","",Goods_net!J24/10/GDP!M20)</f>
        <v>-1.6913262887660281</v>
      </c>
      <c r="K24" s="26">
        <f>IF(Goods_net!K24="","",Goods_net!K24/10/GDP!N20)</f>
        <v>-1.3114265079164449</v>
      </c>
      <c r="L24" s="26">
        <f>IF(Goods_net!L24="","",Goods_net!L24/10/GDP!O20)</f>
        <v>0.4003497708263779</v>
      </c>
      <c r="M24" s="26">
        <f>IF(Goods_net!M24="","",Goods_net!M24/10/GDP!P20)</f>
        <v>0.40446876284951105</v>
      </c>
      <c r="N24" s="26">
        <f>IF(Goods_net!N24="","",Goods_net!N24/10/GDP!Q20)</f>
        <v>0.53847893194332619</v>
      </c>
      <c r="O24" s="26">
        <f>IF(Goods_net!O24="","",Goods_net!O24/10/GDP!R20)</f>
        <v>-9.2561415005695188E-2</v>
      </c>
      <c r="P24" s="26">
        <f>IF(Goods_net!P24="","",Goods_net!P24/10/GDP!S20)</f>
        <v>0.72289358985061458</v>
      </c>
      <c r="Q24" s="26">
        <f>IF(Goods_net!Q24="","",Goods_net!Q24/10/GDP!T20)</f>
        <v>0.25081945503332798</v>
      </c>
    </row>
    <row r="25" spans="1:17" x14ac:dyDescent="0.25">
      <c r="A25" s="12" t="s">
        <v>99</v>
      </c>
      <c r="B25" s="26">
        <f>IF(Goods_net!B25="","",Goods_net!B25/10/GDP!E21)</f>
        <v>-21.4500335142416</v>
      </c>
      <c r="C25" s="26">
        <f>IF(Goods_net!C25="","",Goods_net!C25/10/GDP!F21)</f>
        <v>-15.62814602044665</v>
      </c>
      <c r="D25" s="26">
        <f>IF(Goods_net!D25="","",Goods_net!D25/10/GDP!G21)</f>
        <v>-17.201037877497207</v>
      </c>
      <c r="E25" s="26">
        <f>IF(Goods_net!E25="","",Goods_net!E25/10/GDP!H21)</f>
        <v>-22.834501411638957</v>
      </c>
      <c r="F25" s="26">
        <f>IF(Goods_net!F25="","",Goods_net!F25/10/GDP!I21)</f>
        <v>-18.196641856198077</v>
      </c>
      <c r="G25" s="26">
        <f>IF(Goods_net!G25="","",Goods_net!G25/10/GDP!J21)</f>
        <v>-12.472279752466763</v>
      </c>
      <c r="H25" s="26">
        <f>IF(Goods_net!H25="","",Goods_net!H25/10/GDP!K21)</f>
        <v>-11.967100753941056</v>
      </c>
      <c r="I25" s="26">
        <f>IF(Goods_net!I25="","",Goods_net!I25/10/GDP!L21)</f>
        <v>-13.749210860747208</v>
      </c>
      <c r="J25" s="26">
        <f>IF(Goods_net!J25="","",Goods_net!J25/10/GDP!M21)</f>
        <v>-16.983722199122639</v>
      </c>
      <c r="K25" s="26">
        <f>IF(Goods_net!K25="","",Goods_net!K25/10/GDP!N21)</f>
        <v>-20.206680686381461</v>
      </c>
      <c r="L25" s="26">
        <f>IF(Goods_net!L25="","",Goods_net!L25/10/GDP!O21)</f>
        <v>-24.556445965681728</v>
      </c>
      <c r="M25" s="26">
        <f>IF(Goods_net!M25="","",Goods_net!M25/10/GDP!P21)</f>
        <v>-26.696489381639619</v>
      </c>
      <c r="N25" s="26">
        <f>IF(Goods_net!N25="","",Goods_net!N25/10/GDP!Q21)</f>
        <v>-21.272714003702646</v>
      </c>
      <c r="O25" s="26">
        <f>IF(Goods_net!O25="","",Goods_net!O25/10/GDP!R21)</f>
        <v>-24.760171603331962</v>
      </c>
      <c r="P25" s="26">
        <f>IF(Goods_net!P25="","",Goods_net!P25/10/GDP!S21)</f>
        <v>-28.292943792259717</v>
      </c>
      <c r="Q25" s="26">
        <f>IF(Goods_net!Q25="","",Goods_net!Q25/10/GDP!T21)</f>
        <v>-26.900071820514903</v>
      </c>
    </row>
    <row r="26" spans="1:17" x14ac:dyDescent="0.25">
      <c r="A26" s="12" t="s">
        <v>102</v>
      </c>
      <c r="B26" s="26">
        <f>IF(Goods_net!B26="","",Goods_net!B26/10/GDP!E22)</f>
        <v>-4.3427772778844647</v>
      </c>
      <c r="C26" s="26">
        <f>IF(Goods_net!C26="","",Goods_net!C26/10/GDP!F22)</f>
        <v>-4.3613675936367899</v>
      </c>
      <c r="D26" s="26">
        <f>IF(Goods_net!D26="","",Goods_net!D26/10/GDP!G22)</f>
        <v>-6.8000831457679194</v>
      </c>
      <c r="E26" s="26">
        <f>IF(Goods_net!E26="","",Goods_net!E26/10/GDP!H22)</f>
        <v>-6.2326197038754856</v>
      </c>
      <c r="F26" s="26">
        <f>IF(Goods_net!F26="","",Goods_net!F26/10/GDP!I22)</f>
        <v>-5.296792045521495</v>
      </c>
      <c r="G26" s="26">
        <f>IF(Goods_net!G26="","",Goods_net!G26/10/GDP!J22)</f>
        <v>-5.1778745241318731</v>
      </c>
      <c r="H26" s="26">
        <f>IF(Goods_net!H26="","",Goods_net!H26/10/GDP!K22)</f>
        <v>-5.1473201758488436</v>
      </c>
      <c r="I26" s="26">
        <f>IF(Goods_net!I26="","",Goods_net!I26/10/GDP!L22)</f>
        <v>-5.0182845235280338</v>
      </c>
      <c r="J26" s="26">
        <f>IF(Goods_net!J26="","",Goods_net!J26/10/GDP!M22)</f>
        <v>-4.8889990429052315</v>
      </c>
      <c r="K26" s="26">
        <f>IF(Goods_net!K26="","",Goods_net!K26/10/GDP!N22)</f>
        <v>-5.3537355946098595</v>
      </c>
      <c r="L26" s="26">
        <f>IF(Goods_net!L26="","",Goods_net!L26/10/GDP!O22)</f>
        <v>-4.5980060133524718</v>
      </c>
      <c r="M26" s="26">
        <f>IF(Goods_net!M26="","",Goods_net!M26/10/GDP!P22)</f>
        <v>-0.93658618323041465</v>
      </c>
      <c r="N26" s="26">
        <f>IF(Goods_net!N26="","",Goods_net!N26/10/GDP!Q22)</f>
        <v>-2.7062913197747336</v>
      </c>
      <c r="O26" s="26">
        <f>IF(Goods_net!O26="","",Goods_net!O26/10/GDP!R22)</f>
        <v>-3.8967123862510085</v>
      </c>
      <c r="P26" s="26">
        <f>IF(Goods_net!P26="","",Goods_net!P26/10/GDP!S22)</f>
        <v>-3.1227238421238641</v>
      </c>
      <c r="Q26" s="26" t="str">
        <f>IF(Goods_net!Q26="","",Goods_net!Q26/10/GDP!T22)</f>
        <v/>
      </c>
    </row>
    <row r="27" spans="1:17" x14ac:dyDescent="0.25">
      <c r="A27" s="12" t="s">
        <v>105</v>
      </c>
      <c r="B27" s="26" t="str">
        <f>IF(Goods_net!B27="","",Goods_net!B27/10/GDP!E23)</f>
        <v/>
      </c>
      <c r="C27" s="26">
        <f>IF(Goods_net!C27="","",Goods_net!C27/10/GDP!F23)</f>
        <v>-17.397460937500004</v>
      </c>
      <c r="D27" s="26">
        <f>IF(Goods_net!D27="","",Goods_net!D27/10/GDP!G23)</f>
        <v>-16.853344929499908</v>
      </c>
      <c r="E27" s="26">
        <f>IF(Goods_net!E27="","",Goods_net!E27/10/GDP!H23)</f>
        <v>-16.270360326624612</v>
      </c>
      <c r="F27" s="26">
        <f>IF(Goods_net!F27="","",Goods_net!F27/10/GDP!I23)</f>
        <v>-15.560092584347357</v>
      </c>
      <c r="G27" s="26">
        <f>IF(Goods_net!G27="","",Goods_net!G27/10/GDP!J23)</f>
        <v>-14.670990600686951</v>
      </c>
      <c r="H27" s="26">
        <f>IF(Goods_net!H27="","",Goods_net!H27/10/GDP!K23)</f>
        <v>-14.063394648657633</v>
      </c>
      <c r="I27" s="26">
        <f>IF(Goods_net!I27="","",Goods_net!I27/10/GDP!L23)</f>
        <v>-13.94153743152483</v>
      </c>
      <c r="J27" s="26">
        <f>IF(Goods_net!J27="","",Goods_net!J27/10/GDP!M23)</f>
        <v>-15.448071950097328</v>
      </c>
      <c r="K27" s="26">
        <f>IF(Goods_net!K27="","",Goods_net!K27/10/GDP!N23)</f>
        <v>-14.780377293991943</v>
      </c>
      <c r="L27" s="26">
        <f>IF(Goods_net!L27="","",Goods_net!L27/10/GDP!O23)</f>
        <v>-13.798909771688235</v>
      </c>
      <c r="M27" s="26">
        <f>IF(Goods_net!M27="","",Goods_net!M27/10/GDP!P23)</f>
        <v>-13.925340317819563</v>
      </c>
      <c r="N27" s="26">
        <f>IF(Goods_net!N27="","",Goods_net!N27/10/GDP!Q23)</f>
        <v>-15.062187425821259</v>
      </c>
      <c r="O27" s="26">
        <f>IF(Goods_net!O27="","",Goods_net!O27/10/GDP!R23)</f>
        <v>-15.00229904254366</v>
      </c>
      <c r="P27" s="26">
        <f>IF(Goods_net!P27="","",Goods_net!P27/10/GDP!S23)</f>
        <v>-15.152090995289688</v>
      </c>
      <c r="Q27" s="26" t="str">
        <f>IF(Goods_net!Q27="","",Goods_net!Q27/10/GDP!T23)</f>
        <v/>
      </c>
    </row>
    <row r="28" spans="1:17" x14ac:dyDescent="0.25">
      <c r="A28" s="12" t="s">
        <v>109</v>
      </c>
      <c r="B28" s="26" t="str">
        <f>IF(Goods_net!B28="","",Goods_net!B28/10/GDP!E24)</f>
        <v/>
      </c>
      <c r="C28" s="26">
        <f>IF(Goods_net!C28="","",Goods_net!C28/10/GDP!F24)</f>
        <v>-14.969549330085265</v>
      </c>
      <c r="D28" s="26">
        <f>IF(Goods_net!D28="","",Goods_net!D28/10/GDP!G24)</f>
        <v>7.9257446126582698</v>
      </c>
      <c r="E28" s="26">
        <f>IF(Goods_net!E28="","",Goods_net!E28/10/GDP!H24)</f>
        <v>-3.6562029594772887</v>
      </c>
      <c r="F28" s="26">
        <f>IF(Goods_net!F28="","",Goods_net!F28/10/GDP!I24)</f>
        <v>-5.5317100228697536</v>
      </c>
      <c r="G28" s="26">
        <f>IF(Goods_net!G28="","",Goods_net!G28/10/GDP!J24)</f>
        <v>-19.540572737825677</v>
      </c>
      <c r="H28" s="26">
        <f>IF(Goods_net!H28="","",Goods_net!H28/10/GDP!K24)</f>
        <v>-27.376255674262655</v>
      </c>
      <c r="I28" s="26">
        <f>IF(Goods_net!I28="","",Goods_net!I28/10/GDP!L24)</f>
        <v>-21.757735041910667</v>
      </c>
      <c r="J28" s="26">
        <f>IF(Goods_net!J28="","",Goods_net!J28/10/GDP!M24)</f>
        <v>-20.997473461876705</v>
      </c>
      <c r="K28" s="26">
        <f>IF(Goods_net!K28="","",Goods_net!K28/10/GDP!N24)</f>
        <v>-22.093583509962233</v>
      </c>
      <c r="L28" s="26">
        <f>IF(Goods_net!L28="","",Goods_net!L28/10/GDP!O24)</f>
        <v>-22.218697999569056</v>
      </c>
      <c r="M28" s="26">
        <f>IF(Goods_net!M28="","",Goods_net!M28/10/GDP!P24)</f>
        <v>-26.338910467930845</v>
      </c>
      <c r="N28" s="26">
        <f>IF(Goods_net!N28="","",Goods_net!N28/10/GDP!Q24)</f>
        <v>-19.89253861606997</v>
      </c>
      <c r="O28" s="26">
        <f>IF(Goods_net!O28="","",Goods_net!O28/10/GDP!R24)</f>
        <v>-17.315047127271633</v>
      </c>
      <c r="P28" s="26">
        <f>IF(Goods_net!P28="","",Goods_net!P28/10/GDP!S24)</f>
        <v>-16.123929954818447</v>
      </c>
      <c r="Q28" s="26">
        <f>IF(Goods_net!Q28="","",Goods_net!Q28/10/GDP!T24)</f>
        <v>-9.5919383939125566</v>
      </c>
    </row>
    <row r="29" spans="1:17" x14ac:dyDescent="0.25">
      <c r="A29" s="12" t="s">
        <v>112</v>
      </c>
      <c r="B29" s="26">
        <f>IF(Goods_net!B29="","",Goods_net!B29/10/GDP!E25)</f>
        <v>4.5924627257082316</v>
      </c>
      <c r="C29" s="26">
        <f>IF(Goods_net!C29="","",Goods_net!C29/10/GDP!F25)</f>
        <v>8.9397085991370577</v>
      </c>
      <c r="D29" s="26">
        <f>IF(Goods_net!D29="","",Goods_net!D29/10/GDP!G25)</f>
        <v>7.7130237935450383</v>
      </c>
      <c r="E29" s="26">
        <f>IF(Goods_net!E29="","",Goods_net!E29/10/GDP!H25)</f>
        <v>8.9766511025166125</v>
      </c>
      <c r="F29" s="26">
        <f>IF(Goods_net!F29="","",Goods_net!F29/10/GDP!I25)</f>
        <v>3.2424415941365097</v>
      </c>
      <c r="G29" s="26">
        <f>IF(Goods_net!G29="","",Goods_net!G29/10/GDP!J25)</f>
        <v>5.6733365356555137</v>
      </c>
      <c r="H29" s="26">
        <f>IF(Goods_net!H29="","",Goods_net!H29/10/GDP!K25)</f>
        <v>4.3441830933682617</v>
      </c>
      <c r="I29" s="26">
        <f>IF(Goods_net!I29="","",Goods_net!I29/10/GDP!L25)</f>
        <v>11.492336415371746</v>
      </c>
      <c r="J29" s="26">
        <f>IF(Goods_net!J29="","",Goods_net!J29/10/GDP!M25)</f>
        <v>9.09730016569676</v>
      </c>
      <c r="K29" s="26">
        <f>IF(Goods_net!K29="","",Goods_net!K29/10/GDP!N25)</f>
        <v>8.7730541264253699</v>
      </c>
      <c r="L29" s="26">
        <f>IF(Goods_net!L29="","",Goods_net!L29/10/GDP!O25)</f>
        <v>-1.1668740761177807</v>
      </c>
      <c r="M29" s="26">
        <f>IF(Goods_net!M29="","",Goods_net!M29/10/GDP!P25)</f>
        <v>-2.6348430120060797</v>
      </c>
      <c r="N29" s="26">
        <f>IF(Goods_net!N29="","",Goods_net!N29/10/GDP!Q25)</f>
        <v>-1.4478629004451564</v>
      </c>
      <c r="O29" s="26">
        <f>IF(Goods_net!O29="","",Goods_net!O29/10/GDP!R25)</f>
        <v>-1.1333083868461766</v>
      </c>
      <c r="P29" s="26">
        <f>IF(Goods_net!P29="","",Goods_net!P29/10/GDP!S25)</f>
        <v>-0.57208335251340037</v>
      </c>
      <c r="Q29" s="26">
        <f>IF(Goods_net!Q29="","",Goods_net!Q29/10/GDP!T25)</f>
        <v>1.1437223156372045</v>
      </c>
    </row>
    <row r="30" spans="1:17" x14ac:dyDescent="0.25">
      <c r="A30" s="12" t="s">
        <v>114</v>
      </c>
      <c r="B30" s="26">
        <f>IF(Goods_net!B30="","",Goods_net!B30/10/GDP!E26)</f>
        <v>-44.800324512343792</v>
      </c>
      <c r="C30" s="26">
        <f>IF(Goods_net!C30="","",Goods_net!C30/10/GDP!F26)</f>
        <v>-34.494051263866389</v>
      </c>
      <c r="D30" s="26">
        <f>IF(Goods_net!D30="","",Goods_net!D30/10/GDP!G26)</f>
        <v>-38.947334072962214</v>
      </c>
      <c r="E30" s="26">
        <f>IF(Goods_net!E30="","",Goods_net!E30/10/GDP!H26)</f>
        <v>-40.984655928018746</v>
      </c>
      <c r="F30" s="26">
        <f>IF(Goods_net!F30="","",Goods_net!F30/10/GDP!I26)</f>
        <v>-30.103343468938728</v>
      </c>
      <c r="G30" s="26">
        <f>IF(Goods_net!G30="","",Goods_net!G30/10/GDP!J26)</f>
        <v>-28.316725890225509</v>
      </c>
      <c r="H30" s="26">
        <f>IF(Goods_net!H30="","",Goods_net!H30/10/GDP!K26)</f>
        <v>-29.890249203388795</v>
      </c>
      <c r="I30" s="26">
        <f>IF(Goods_net!I30="","",Goods_net!I30/10/GDP!L26)</f>
        <v>-29.666683072984579</v>
      </c>
      <c r="J30" s="26">
        <f>IF(Goods_net!J30="","",Goods_net!J30/10/GDP!M26)</f>
        <v>-26.583918204431754</v>
      </c>
      <c r="K30" s="26">
        <f>IF(Goods_net!K30="","",Goods_net!K30/10/GDP!N26)</f>
        <v>-28.815185777419654</v>
      </c>
      <c r="L30" s="26">
        <f>IF(Goods_net!L30="","",Goods_net!L30/10/GDP!O26)</f>
        <v>-25.091765506262988</v>
      </c>
      <c r="M30" s="26">
        <f>IF(Goods_net!M30="","",Goods_net!M30/10/GDP!P26)</f>
        <v>-23.718078124516424</v>
      </c>
      <c r="N30" s="26">
        <f>IF(Goods_net!N30="","",Goods_net!N30/10/GDP!Q26)</f>
        <v>-23.73114724330161</v>
      </c>
      <c r="O30" s="26">
        <f>IF(Goods_net!O30="","",Goods_net!O30/10/GDP!R26)</f>
        <v>-22.471826926322223</v>
      </c>
      <c r="P30" s="26">
        <f>IF(Goods_net!P30="","",Goods_net!P30/10/GDP!S26)</f>
        <v>-22.564201512612289</v>
      </c>
      <c r="Q30" s="26">
        <f>IF(Goods_net!Q30="","",Goods_net!Q30/10/GDP!T26)</f>
        <v>-19.050831204563519</v>
      </c>
    </row>
    <row r="31" spans="1:17" x14ac:dyDescent="0.25">
      <c r="A31" s="12" t="s">
        <v>116</v>
      </c>
      <c r="B31" s="26">
        <f>IF(Goods_net!B31="","",Goods_net!B31/10/GDP!E27)</f>
        <v>15.857860454443861</v>
      </c>
      <c r="C31" s="26">
        <f>IF(Goods_net!C31="","",Goods_net!C31/10/GDP!F27)</f>
        <v>17.12423132882731</v>
      </c>
      <c r="D31" s="26">
        <f>IF(Goods_net!D31="","",Goods_net!D31/10/GDP!G27)</f>
        <v>10.561562989137371</v>
      </c>
      <c r="E31" s="26">
        <f>IF(Goods_net!E31="","",Goods_net!E31/10/GDP!H27)</f>
        <v>-3.4188986664748136</v>
      </c>
      <c r="F31" s="26">
        <f>IF(Goods_net!F31="","",Goods_net!F31/10/GDP!I27)</f>
        <v>-12.7577403254031</v>
      </c>
      <c r="G31" s="26">
        <f>IF(Goods_net!G31="","",Goods_net!G31/10/GDP!J27)</f>
        <v>-7.7208066281069252</v>
      </c>
      <c r="H31" s="26">
        <f>IF(Goods_net!H31="","",Goods_net!H31/10/GDP!K27)</f>
        <v>-5.1376665374653108</v>
      </c>
      <c r="I31" s="26">
        <f>IF(Goods_net!I31="","",Goods_net!I31/10/GDP!L27)</f>
        <v>-12.610364203310677</v>
      </c>
      <c r="J31" s="26">
        <f>IF(Goods_net!J31="","",Goods_net!J31/10/GDP!M27)</f>
        <v>-1.3032166933711911</v>
      </c>
      <c r="K31" s="26">
        <f>IF(Goods_net!K31="","",Goods_net!K31/10/GDP!N27)</f>
        <v>4.4309336508302577</v>
      </c>
      <c r="L31" s="26">
        <f>IF(Goods_net!L31="","",Goods_net!L31/10/GDP!O27)</f>
        <v>-4.8625306963578101</v>
      </c>
      <c r="M31" s="26">
        <f>IF(Goods_net!M31="","",Goods_net!M31/10/GDP!P27)</f>
        <v>9.4254265776510255</v>
      </c>
      <c r="N31" s="26">
        <f>IF(Goods_net!N31="","",Goods_net!N31/10/GDP!Q27)</f>
        <v>4.6764085169922094</v>
      </c>
      <c r="O31" s="26">
        <f>IF(Goods_net!O31="","",Goods_net!O31/10/GDP!R27)</f>
        <v>2.6066502762317874</v>
      </c>
      <c r="P31" s="26">
        <f>IF(Goods_net!P31="","",Goods_net!P31/10/GDP!S27)</f>
        <v>-5.9229263809428003</v>
      </c>
      <c r="Q31" s="26" t="str">
        <f>IF(Goods_net!Q31="","",Goods_net!Q31/10/GDP!T27)</f>
        <v/>
      </c>
    </row>
    <row r="32" spans="1:17" x14ac:dyDescent="0.25">
      <c r="A32" s="12" t="s">
        <v>119</v>
      </c>
      <c r="B32" s="26">
        <f>IF(Goods_net!B32="","",Goods_net!B32/10/GDP!E28)</f>
        <v>5.0345337437039674</v>
      </c>
      <c r="C32" s="26">
        <f>IF(Goods_net!C32="","",Goods_net!C32/10/GDP!F28)</f>
        <v>4.1944162349340477</v>
      </c>
      <c r="D32" s="26">
        <f>IF(Goods_net!D32="","",Goods_net!D32/10/GDP!G28)</f>
        <v>2.8653167309660659</v>
      </c>
      <c r="E32" s="26">
        <f>IF(Goods_net!E32="","",Goods_net!E32/10/GDP!H28)</f>
        <v>1.4644930835682191</v>
      </c>
      <c r="F32" s="26">
        <f>IF(Goods_net!F32="","",Goods_net!F32/10/GDP!I28)</f>
        <v>1.5139839384136113</v>
      </c>
      <c r="G32" s="26">
        <f>IF(Goods_net!G32="","",Goods_net!G32/10/GDP!J28)</f>
        <v>0.83718929687146293</v>
      </c>
      <c r="H32" s="26">
        <f>IF(Goods_net!H32="","",Goods_net!H32/10/GDP!K28)</f>
        <v>1.0567988656467218</v>
      </c>
      <c r="I32" s="26">
        <f>IF(Goods_net!I32="","",Goods_net!I32/10/GDP!L28)</f>
        <v>0.70695093681337628</v>
      </c>
      <c r="J32" s="26">
        <f>IF(Goods_net!J32="","",Goods_net!J32/10/GDP!M28)</f>
        <v>1.5721076261064296E-2</v>
      </c>
      <c r="K32" s="26">
        <f>IF(Goods_net!K32="","",Goods_net!K32/10/GDP!N28)</f>
        <v>-0.26991393957904125</v>
      </c>
      <c r="L32" s="26">
        <f>IF(Goods_net!L32="","",Goods_net!L32/10/GDP!O28)</f>
        <v>0.98078834683231009</v>
      </c>
      <c r="M32" s="26">
        <f>IF(Goods_net!M32="","",Goods_net!M32/10/GDP!P28)</f>
        <v>2.4843771453752046</v>
      </c>
      <c r="N32" s="26">
        <f>IF(Goods_net!N32="","",Goods_net!N32/10/GDP!Q28)</f>
        <v>3.0995318237288711</v>
      </c>
      <c r="O32" s="26">
        <f>IF(Goods_net!O32="","",Goods_net!O32/10/GDP!R28)</f>
        <v>2.7673032456761586</v>
      </c>
      <c r="P32" s="26">
        <f>IF(Goods_net!P32="","",Goods_net!P32/10/GDP!S28)</f>
        <v>2.1561144163775698</v>
      </c>
      <c r="Q32" s="26">
        <f>IF(Goods_net!Q32="","",Goods_net!Q32/10/GDP!T28)</f>
        <v>3.0190058890532612</v>
      </c>
    </row>
    <row r="33" spans="1:17" x14ac:dyDescent="0.25">
      <c r="A33" s="12" t="s">
        <v>121</v>
      </c>
      <c r="B33" s="26">
        <f>IF(Goods_net!B33="","",Goods_net!B33/10/GDP!E29)</f>
        <v>45.787008657960428</v>
      </c>
      <c r="C33" s="26">
        <f>IF(Goods_net!C33="","",Goods_net!C33/10/GDP!F29)</f>
        <v>47.754896292390285</v>
      </c>
      <c r="D33" s="26">
        <f>IF(Goods_net!D33="","",Goods_net!D33/10/GDP!G29)</f>
        <v>42.434561118728979</v>
      </c>
      <c r="E33" s="26">
        <f>IF(Goods_net!E33="","",Goods_net!E33/10/GDP!H29)</f>
        <v>49.227767382435978</v>
      </c>
      <c r="F33" s="26">
        <f>IF(Goods_net!F33="","",Goods_net!F33/10/GDP!I29)</f>
        <v>41.04298569913594</v>
      </c>
      <c r="G33" s="26">
        <f>IF(Goods_net!G33="","",Goods_net!G33/10/GDP!J29)</f>
        <v>45.462902166776104</v>
      </c>
      <c r="H33" s="26">
        <f>IF(Goods_net!H33="","",Goods_net!H33/10/GDP!K29)</f>
        <v>46.529585473526787</v>
      </c>
      <c r="I33" s="26">
        <f>IF(Goods_net!I33="","",Goods_net!I33/10/GDP!L29)</f>
        <v>46.02114725573599</v>
      </c>
      <c r="J33" s="26">
        <f>IF(Goods_net!J33="","",Goods_net!J33/10/GDP!M29)</f>
        <v>38.269693992750597</v>
      </c>
      <c r="K33" s="26">
        <f>IF(Goods_net!K33="","",Goods_net!K33/10/GDP!N29)</f>
        <v>43.534188294107004</v>
      </c>
      <c r="L33" s="26">
        <f>IF(Goods_net!L33="","",Goods_net!L33/10/GDP!O29)</f>
        <v>22.501648718475227</v>
      </c>
      <c r="M33" s="26">
        <f>IF(Goods_net!M33="","",Goods_net!M33/10/GDP!P29)</f>
        <v>18.889940171164323</v>
      </c>
      <c r="N33" s="26">
        <f>IF(Goods_net!N33="","",Goods_net!N33/10/GDP!Q29)</f>
        <v>19.811845702771205</v>
      </c>
      <c r="O33" s="26">
        <f>IF(Goods_net!O33="","",Goods_net!O33/10/GDP!R29)</f>
        <v>17.428348535134628</v>
      </c>
      <c r="P33" s="26">
        <f>IF(Goods_net!P33="","",Goods_net!P33/10/GDP!S29)</f>
        <v>16.410656790282136</v>
      </c>
      <c r="Q33" s="26" t="str">
        <f>IF(Goods_net!Q33="","",Goods_net!Q33/10/GDP!T29)</f>
        <v/>
      </c>
    </row>
    <row r="34" spans="1:17" x14ac:dyDescent="0.25">
      <c r="A34" s="12" t="s">
        <v>124</v>
      </c>
      <c r="B34" s="26">
        <f>IF(Goods_net!B34="","",Goods_net!B34/10/GDP!E30)</f>
        <v>-18.124566509419282</v>
      </c>
      <c r="C34" s="26">
        <f>IF(Goods_net!C34="","",Goods_net!C34/10/GDP!F30)</f>
        <v>-20.289322395934899</v>
      </c>
      <c r="D34" s="26">
        <f>IF(Goods_net!D34="","",Goods_net!D34/10/GDP!G30)</f>
        <v>-23.663311568436583</v>
      </c>
      <c r="E34" s="26">
        <f>IF(Goods_net!E34="","",Goods_net!E34/10/GDP!H30)</f>
        <v>-23.156626961704067</v>
      </c>
      <c r="F34" s="26">
        <f>IF(Goods_net!F34="","",Goods_net!F34/10/GDP!I30)</f>
        <v>-11.097341367311049</v>
      </c>
      <c r="G34" s="26">
        <f>IF(Goods_net!G34="","",Goods_net!G34/10/GDP!J30)</f>
        <v>-9.4855407577952882</v>
      </c>
      <c r="H34" s="26">
        <f>IF(Goods_net!H34="","",Goods_net!H34/10/GDP!K30)</f>
        <v>-6.4936572105666697</v>
      </c>
      <c r="I34" s="26">
        <f>IF(Goods_net!I34="","",Goods_net!I34/10/GDP!L30)</f>
        <v>-9.5204234606059472</v>
      </c>
      <c r="J34" s="26">
        <f>IF(Goods_net!J34="","",Goods_net!J34/10/GDP!M30)</f>
        <v>-7.009529460416779</v>
      </c>
      <c r="K34" s="26">
        <f>IF(Goods_net!K34="","",Goods_net!K34/10/GDP!N30)</f>
        <v>-6.4783135917893926</v>
      </c>
      <c r="L34" s="26">
        <f>IF(Goods_net!L34="","",Goods_net!L34/10/GDP!O30)</f>
        <v>-5.7444468576618553</v>
      </c>
      <c r="M34" s="26">
        <f>IF(Goods_net!M34="","",Goods_net!M34/10/GDP!P30)</f>
        <v>-2.0350172856027662</v>
      </c>
      <c r="N34" s="26">
        <f>IF(Goods_net!N34="","",Goods_net!N34/10/GDP!Q30)</f>
        <v>-1.4664342646337127</v>
      </c>
      <c r="O34" s="26">
        <f>IF(Goods_net!O34="","",Goods_net!O34/10/GDP!R30)</f>
        <v>-4.8280839895013123</v>
      </c>
      <c r="P34" s="26">
        <f>IF(Goods_net!P34="","",Goods_net!P34/10/GDP!S30)</f>
        <v>-4.7483919898487512</v>
      </c>
      <c r="Q34" s="26">
        <f>IF(Goods_net!Q34="","",Goods_net!Q34/10/GDP!T30)</f>
        <v>-3.1728387858986884</v>
      </c>
    </row>
    <row r="35" spans="1:17" x14ac:dyDescent="0.25">
      <c r="A35" s="12" t="s">
        <v>126</v>
      </c>
      <c r="B35" s="26">
        <f>IF(Goods_net!B35="","",Goods_net!B35/10/GDP!E31)</f>
        <v>-9.0049803964272179</v>
      </c>
      <c r="C35" s="26">
        <f>IF(Goods_net!C35="","",Goods_net!C35/10/GDP!F31)</f>
        <v>-7.3778305699495057</v>
      </c>
      <c r="D35" s="26">
        <f>IF(Goods_net!D35="","",Goods_net!D35/10/GDP!G31)</f>
        <v>-7.872891395100984</v>
      </c>
      <c r="E35" s="26">
        <f>IF(Goods_net!E35="","",Goods_net!E35/10/GDP!H31)</f>
        <v>-9.4389152974799053</v>
      </c>
      <c r="F35" s="26">
        <f>IF(Goods_net!F35="","",Goods_net!F35/10/GDP!I31)</f>
        <v>-5.1143467560714093</v>
      </c>
      <c r="G35" s="26">
        <f>IF(Goods_net!G35="","",Goods_net!G35/10/GDP!J31)</f>
        <v>-1.3100219457888884</v>
      </c>
      <c r="H35" s="26">
        <f>IF(Goods_net!H35="","",Goods_net!H35/10/GDP!K31)</f>
        <v>0.24921344593475744</v>
      </c>
      <c r="I35" s="26">
        <f>IF(Goods_net!I35="","",Goods_net!I35/10/GDP!L31)</f>
        <v>1.6904926422878965</v>
      </c>
      <c r="J35" s="26">
        <f>IF(Goods_net!J35="","",Goods_net!J35/10/GDP!M31)</f>
        <v>-4.9523523559430096</v>
      </c>
      <c r="K35" s="26">
        <f>IF(Goods_net!K35="","",Goods_net!K35/10/GDP!N31)</f>
        <v>-1.8680061366726246</v>
      </c>
      <c r="L35" s="26">
        <f>IF(Goods_net!L35="","",Goods_net!L35/10/GDP!O31)</f>
        <v>-2.0401646178183799</v>
      </c>
      <c r="M35" s="26">
        <f>IF(Goods_net!M35="","",Goods_net!M35/10/GDP!P31)</f>
        <v>-4.9759028218873272E-3</v>
      </c>
      <c r="N35" s="26">
        <f>IF(Goods_net!N35="","",Goods_net!N35/10/GDP!Q31)</f>
        <v>-3.7750746761299386E-2</v>
      </c>
      <c r="O35" s="26">
        <f>IF(Goods_net!O35="","",Goods_net!O35/10/GDP!R31)</f>
        <v>1.7898191376453976</v>
      </c>
      <c r="P35" s="26">
        <f>IF(Goods_net!P35="","",Goods_net!P35/10/GDP!S31)</f>
        <v>2.3230727927594641</v>
      </c>
      <c r="Q35" s="26" t="str">
        <f>IF(Goods_net!Q35="","",Goods_net!Q35/10/GDP!T31)</f>
        <v/>
      </c>
    </row>
    <row r="36" spans="1:17" x14ac:dyDescent="0.25">
      <c r="A36" s="12" t="s">
        <v>129</v>
      </c>
      <c r="B36" s="26">
        <f>IF(Goods_net!B36="","",Goods_net!B36/10/GDP!E32)</f>
        <v>-11.468218442256042</v>
      </c>
      <c r="C36" s="26">
        <f>IF(Goods_net!C36="","",Goods_net!C36/10/GDP!F32)</f>
        <v>-14.61339673991217</v>
      </c>
      <c r="D36" s="26">
        <f>IF(Goods_net!D36="","",Goods_net!D36/10/GDP!G32)</f>
        <v>-14.401506345331137</v>
      </c>
      <c r="E36" s="26">
        <f>IF(Goods_net!E36="","",Goods_net!E36/10/GDP!H32)</f>
        <v>-16.49017712827802</v>
      </c>
      <c r="F36" s="26">
        <f>IF(Goods_net!F36="","",Goods_net!F36/10/GDP!I32)</f>
        <v>-15.471146159718575</v>
      </c>
      <c r="G36" s="26">
        <f>IF(Goods_net!G36="","",Goods_net!G36/10/GDP!J32)</f>
        <v>-16.592423396290013</v>
      </c>
      <c r="H36" s="26">
        <f>IF(Goods_net!H36="","",Goods_net!H36/10/GDP!K32)</f>
        <v>-19.16315945719413</v>
      </c>
      <c r="I36" s="26">
        <f>IF(Goods_net!I36="","",Goods_net!I36/10/GDP!L32)</f>
        <v>-24.704115186985135</v>
      </c>
      <c r="J36" s="26">
        <f>IF(Goods_net!J36="","",Goods_net!J36/10/GDP!M32)</f>
        <v>-23.678547616635651</v>
      </c>
      <c r="K36" s="26">
        <f>IF(Goods_net!K36="","",Goods_net!K36/10/GDP!N32)</f>
        <v>-19.340135740465048</v>
      </c>
      <c r="L36" s="26">
        <f>IF(Goods_net!L36="","",Goods_net!L36/10/GDP!O32)</f>
        <v>-15.560251485489653</v>
      </c>
      <c r="M36" s="26">
        <f>IF(Goods_net!M36="","",Goods_net!M36/10/GDP!P32)</f>
        <v>-13.597627232097619</v>
      </c>
      <c r="N36" s="26">
        <f>IF(Goods_net!N36="","",Goods_net!N36/10/GDP!Q32)</f>
        <v>-14.978990685065511</v>
      </c>
      <c r="O36" s="26">
        <f>IF(Goods_net!O36="","",Goods_net!O36/10/GDP!R32)</f>
        <v>-16.329384969398266</v>
      </c>
      <c r="P36" s="26" t="str">
        <f>IF(Goods_net!P36="","",Goods_net!P36/10/GDP!S32)</f>
        <v/>
      </c>
      <c r="Q36" s="26" t="str">
        <f>IF(Goods_net!Q36="","",Goods_net!Q36/10/GDP!T32)</f>
        <v/>
      </c>
    </row>
    <row r="37" spans="1:17" x14ac:dyDescent="0.25">
      <c r="A37" s="12" t="s">
        <v>133</v>
      </c>
      <c r="B37" s="26">
        <f>IF(Goods_net!B37="","",Goods_net!B37/10/GDP!E33)</f>
        <v>-32.091171880738713</v>
      </c>
      <c r="C37" s="26">
        <f>IF(Goods_net!C37="","",Goods_net!C37/10/GDP!F33)</f>
        <v>-37.089718840450011</v>
      </c>
      <c r="D37" s="26">
        <f>IF(Goods_net!D37="","",Goods_net!D37/10/GDP!G33)</f>
        <v>-43.743559663720866</v>
      </c>
      <c r="E37" s="26">
        <f>IF(Goods_net!E37="","",Goods_net!E37/10/GDP!H33)</f>
        <v>-39.877587181760909</v>
      </c>
      <c r="F37" s="26">
        <f>IF(Goods_net!F37="","",Goods_net!F37/10/GDP!I33)</f>
        <v>-39.491687142672163</v>
      </c>
      <c r="G37" s="26">
        <f>IF(Goods_net!G37="","",Goods_net!G37/10/GDP!J33)</f>
        <v>-41.040680642580227</v>
      </c>
      <c r="H37" s="26">
        <f>IF(Goods_net!H37="","",Goods_net!H37/10/GDP!K33)</f>
        <v>-45.210203697185904</v>
      </c>
      <c r="I37" s="26">
        <f>IF(Goods_net!I37="","",Goods_net!I37/10/GDP!L33)</f>
        <v>-37.33639494833524</v>
      </c>
      <c r="J37" s="26">
        <f>IF(Goods_net!J37="","",Goods_net!J37/10/GDP!M33)</f>
        <v>-33.313511548513667</v>
      </c>
      <c r="K37" s="26">
        <f>IF(Goods_net!K37="","",Goods_net!K37/10/GDP!N33)</f>
        <v>-32.351179430833092</v>
      </c>
      <c r="L37" s="26">
        <f>IF(Goods_net!L37="","",Goods_net!L37/10/GDP!O33)</f>
        <v>-29.468779825790037</v>
      </c>
      <c r="M37" s="26">
        <f>IF(Goods_net!M37="","",Goods_net!M37/10/GDP!P33)</f>
        <v>-31.990600788705297</v>
      </c>
      <c r="N37" s="26">
        <f>IF(Goods_net!N37="","",Goods_net!N37/10/GDP!Q33)</f>
        <v>-37.277376350771661</v>
      </c>
      <c r="O37" s="26">
        <f>IF(Goods_net!O37="","",Goods_net!O37/10/GDP!R33)</f>
        <v>-34.869839530235133</v>
      </c>
      <c r="P37" s="26">
        <f>IF(Goods_net!P37="","",Goods_net!P37/10/GDP!S33)</f>
        <v>-33.454284780390459</v>
      </c>
      <c r="Q37" s="26">
        <f>IF(Goods_net!Q37="","",Goods_net!Q37/10/GDP!T33)</f>
        <v>-37.614663259092687</v>
      </c>
    </row>
    <row r="38" spans="1:17" x14ac:dyDescent="0.25">
      <c r="A38" s="12" t="s">
        <v>135</v>
      </c>
      <c r="B38" s="26">
        <f>IF(Goods_net!B38="","",Goods_net!B38/10/GDP!E34)</f>
        <v>-16.069492862198807</v>
      </c>
      <c r="C38" s="26">
        <f>IF(Goods_net!C38="","",Goods_net!C38/10/GDP!F34)</f>
        <v>-14.843881919595477</v>
      </c>
      <c r="D38" s="26">
        <f>IF(Goods_net!D38="","",Goods_net!D38/10/GDP!G34)</f>
        <v>-14.694328867861749</v>
      </c>
      <c r="E38" s="26">
        <f>IF(Goods_net!E38="","",Goods_net!E38/10/GDP!H34)</f>
        <v>-15.312202868177812</v>
      </c>
      <c r="F38" s="26">
        <f>IF(Goods_net!F38="","",Goods_net!F38/10/GDP!I34)</f>
        <v>-17.596837823603327</v>
      </c>
      <c r="G38" s="26">
        <f>IF(Goods_net!G38="","",Goods_net!G38/10/GDP!J34)</f>
        <v>-23.901353276353277</v>
      </c>
      <c r="H38" s="26">
        <f>IF(Goods_net!H38="","",Goods_net!H38/10/GDP!K34)</f>
        <v>-24.24039659555411</v>
      </c>
      <c r="I38" s="26">
        <f>IF(Goods_net!I38="","",Goods_net!I38/10/GDP!L34)</f>
        <v>-25.096510539872398</v>
      </c>
      <c r="J38" s="26">
        <f>IF(Goods_net!J38="","",Goods_net!J38/10/GDP!M34)</f>
        <v>-23.875449388514273</v>
      </c>
      <c r="K38" s="26">
        <f>IF(Goods_net!K38="","",Goods_net!K38/10/GDP!N34)</f>
        <v>-23.071790290373844</v>
      </c>
      <c r="L38" s="26">
        <f>IF(Goods_net!L38="","",Goods_net!L38/10/GDP!O34)</f>
        <v>-21.837313629678967</v>
      </c>
      <c r="M38" s="26">
        <f>IF(Goods_net!M38="","",Goods_net!M38/10/GDP!P34)</f>
        <v>-19.191197153263893</v>
      </c>
      <c r="N38" s="26">
        <f>IF(Goods_net!N38="","",Goods_net!N38/10/GDP!Q34)</f>
        <v>-19.279718155658976</v>
      </c>
      <c r="O38" s="26">
        <f>IF(Goods_net!O38="","",Goods_net!O38/10/GDP!R34)</f>
        <v>-23.906747632174156</v>
      </c>
      <c r="P38" s="26">
        <f>IF(Goods_net!P38="","",Goods_net!P38/10/GDP!S34)</f>
        <v>-27.145535644909419</v>
      </c>
      <c r="Q38" s="26">
        <f>IF(Goods_net!Q38="","",Goods_net!Q38/10/GDP!T34)</f>
        <v>-13.845378323853838</v>
      </c>
    </row>
    <row r="39" spans="1:17" x14ac:dyDescent="0.25">
      <c r="A39" s="12" t="s">
        <v>137</v>
      </c>
      <c r="B39" s="26">
        <f>IF(Goods_net!B39="","",Goods_net!B39/10/GDP!E35)</f>
        <v>2.1242190152730704</v>
      </c>
      <c r="C39" s="26">
        <f>IF(Goods_net!C39="","",Goods_net!C39/10/GDP!F35)</f>
        <v>3.5153871660007474</v>
      </c>
      <c r="D39" s="26">
        <f>IF(Goods_net!D39="","",Goods_net!D39/10/GDP!G35)</f>
        <v>3.284984458423486</v>
      </c>
      <c r="E39" s="26">
        <f>IF(Goods_net!E39="","",Goods_net!E39/10/GDP!H35)</f>
        <v>1.8318859202891413</v>
      </c>
      <c r="F39" s="26">
        <f>IF(Goods_net!F39="","",Goods_net!F39/10/GDP!I35)</f>
        <v>-0.79954617461729238</v>
      </c>
      <c r="G39" s="26">
        <f>IF(Goods_net!G39="","",Goods_net!G39/10/GDP!J35)</f>
        <v>-1.1948308498207965</v>
      </c>
      <c r="H39" s="26">
        <f>IF(Goods_net!H39="","",Goods_net!H39/10/GDP!K35)</f>
        <v>-1.9759298769282116</v>
      </c>
      <c r="I39" s="26">
        <f>IF(Goods_net!I39="","",Goods_net!I39/10/GDP!L35)</f>
        <v>-0.94120148255142022</v>
      </c>
      <c r="J39" s="26">
        <f>IF(Goods_net!J39="","",Goods_net!J39/10/GDP!M35)</f>
        <v>-0.60985658221300199</v>
      </c>
      <c r="K39" s="26">
        <f>IF(Goods_net!K39="","",Goods_net!K39/10/GDP!N35)</f>
        <v>-1.2840682587201042</v>
      </c>
      <c r="L39" s="26">
        <f>IF(Goods_net!L39="","",Goods_net!L39/10/GDP!O35)</f>
        <v>-1.203016712574819</v>
      </c>
      <c r="M39" s="26">
        <f>IF(Goods_net!M39="","",Goods_net!M39/10/GDP!P35)</f>
        <v>-0.7268270261988663</v>
      </c>
      <c r="N39" s="26">
        <f>IF(Goods_net!N39="","",Goods_net!N39/10/GDP!Q35)</f>
        <v>-0.64792695877254958</v>
      </c>
      <c r="O39" s="26">
        <f>IF(Goods_net!O39="","",Goods_net!O39/10/GDP!R35)</f>
        <v>-1.3769035238762133</v>
      </c>
      <c r="P39" s="26">
        <f>IF(Goods_net!P39="","",Goods_net!P39/10/GDP!S35)</f>
        <v>-1.8959621363810633</v>
      </c>
      <c r="Q39" s="26" t="str">
        <f>IF(Goods_net!Q39="","",Goods_net!Q39/10/GDP!T35)</f>
        <v/>
      </c>
    </row>
    <row r="40" spans="1:17" x14ac:dyDescent="0.25">
      <c r="A40" s="12" t="s">
        <v>140</v>
      </c>
      <c r="B40" s="26">
        <f>IF(Goods_net!B40="","",Goods_net!B40/10/GDP!E36)</f>
        <v>4.3104923592664148</v>
      </c>
      <c r="C40" s="26">
        <f>IF(Goods_net!C40="","",Goods_net!C40/10/GDP!F36)</f>
        <v>3.1660461375233493</v>
      </c>
      <c r="D40" s="26">
        <f>IF(Goods_net!D40="","",Goods_net!D40/10/GDP!G36)</f>
        <v>2.8626900039514394</v>
      </c>
      <c r="E40" s="26">
        <f>IF(Goods_net!E40="","",Goods_net!E40/10/GDP!H36)</f>
        <v>2.7419432344606078</v>
      </c>
      <c r="F40" s="26">
        <f>IF(Goods_net!F40="","",Goods_net!F40/10/GDP!I36)</f>
        <v>-0.44697811468156584</v>
      </c>
      <c r="G40" s="26">
        <f>IF(Goods_net!G40="","",Goods_net!G40/10/GDP!J36)</f>
        <v>-0.57914701066530483</v>
      </c>
      <c r="H40" s="26">
        <f>IF(Goods_net!H40="","",Goods_net!H40/10/GDP!K36)</f>
        <v>2.2278567245029947E-2</v>
      </c>
      <c r="I40" s="26">
        <f>IF(Goods_net!I40="","",Goods_net!I40/10/GDP!L36)</f>
        <v>-0.68551187448378748</v>
      </c>
      <c r="J40" s="26">
        <f>IF(Goods_net!J40="","",Goods_net!J40/10/GDP!M36)</f>
        <v>-0.37827864183494231</v>
      </c>
      <c r="K40" s="26">
        <f>IF(Goods_net!K40="","",Goods_net!K40/10/GDP!N36)</f>
        <v>0.28148679386357683</v>
      </c>
      <c r="L40" s="26">
        <f>IF(Goods_net!L40="","",Goods_net!L40/10/GDP!O36)</f>
        <v>-1.1959620184814876</v>
      </c>
      <c r="M40" s="26">
        <f>IF(Goods_net!M40="","",Goods_net!M40/10/GDP!P36)</f>
        <v>-1.2545914679741652</v>
      </c>
      <c r="N40" s="26">
        <f>IF(Goods_net!N40="","",Goods_net!N40/10/GDP!Q36)</f>
        <v>-1.1570575445330438</v>
      </c>
      <c r="O40" s="26">
        <f>IF(Goods_net!O40="","",Goods_net!O40/10/GDP!R36)</f>
        <v>-0.89015177286335501</v>
      </c>
      <c r="P40" s="26">
        <f>IF(Goods_net!P40="","",Goods_net!P40/10/GDP!S36)</f>
        <v>-0.66466030118076924</v>
      </c>
      <c r="Q40" s="26">
        <f>IF(Goods_net!Q40="","",Goods_net!Q40/10/GDP!T36)</f>
        <v>-1.66244797952995</v>
      </c>
    </row>
    <row r="41" spans="1:17" x14ac:dyDescent="0.25">
      <c r="A41" s="12" t="s">
        <v>141</v>
      </c>
      <c r="B41" s="26" t="str">
        <f>IF(Goods_net!B41="","",Goods_net!B41/10/GDP!E37)</f>
        <v/>
      </c>
      <c r="C41" s="26" t="str">
        <f>IF(Goods_net!C41="","",Goods_net!C41/10/GDP!F37)</f>
        <v/>
      </c>
      <c r="D41" s="26" t="str">
        <f>IF(Goods_net!D41="","",Goods_net!D41/10/GDP!G37)</f>
        <v/>
      </c>
      <c r="E41" s="26" t="str">
        <f>IF(Goods_net!E41="","",Goods_net!E41/10/GDP!H37)</f>
        <v/>
      </c>
      <c r="F41" s="26" t="str">
        <f>IF(Goods_net!F41="","",Goods_net!F41/10/GDP!I37)</f>
        <v/>
      </c>
      <c r="G41" s="26" t="str">
        <f>IF(Goods_net!G41="","",Goods_net!G41/10/GDP!J37)</f>
        <v/>
      </c>
      <c r="H41" s="26" t="str">
        <f>IF(Goods_net!H41="","",Goods_net!H41/10/GDP!K37)</f>
        <v/>
      </c>
      <c r="I41" s="26" t="str">
        <f>IF(Goods_net!I41="","",Goods_net!I41/10/GDP!L37)</f>
        <v/>
      </c>
      <c r="J41" s="26" t="str">
        <f>IF(Goods_net!J41="","",Goods_net!J41/10/GDP!M37)</f>
        <v/>
      </c>
      <c r="K41" s="26" t="str">
        <f>IF(Goods_net!K41="","",Goods_net!K41/10/GDP!N37)</f>
        <v/>
      </c>
      <c r="L41" s="26" t="str">
        <f>IF(Goods_net!L41="","",Goods_net!L41/10/GDP!O37)</f>
        <v/>
      </c>
      <c r="M41" s="26">
        <f>IF(Goods_net!M41="","",Goods_net!M41/10/GDP!P37)</f>
        <v>-5.7806306369341556</v>
      </c>
      <c r="N41" s="26">
        <f>IF(Goods_net!N41="","",Goods_net!N41/10/GDP!Q37)</f>
        <v>-12.076024965249641</v>
      </c>
      <c r="O41" s="26">
        <f>IF(Goods_net!O41="","",Goods_net!O41/10/GDP!R37)</f>
        <v>-14.838339196090956</v>
      </c>
      <c r="P41" s="26">
        <f>IF(Goods_net!P41="","",Goods_net!P41/10/GDP!S37)</f>
        <v>-15.411442970092725</v>
      </c>
      <c r="Q41" s="26" t="str">
        <f>IF(Goods_net!Q41="","",Goods_net!Q41/10/GDP!T37)</f>
        <v/>
      </c>
    </row>
    <row r="42" spans="1:17" x14ac:dyDescent="0.25">
      <c r="A42" s="12" t="s">
        <v>189</v>
      </c>
      <c r="B42" s="26">
        <f>IF(Goods_net!B42="","",Goods_net!B42/10/GDP!E38)</f>
        <v>9.187333071322934</v>
      </c>
      <c r="C42" s="26">
        <f>IF(Goods_net!C42="","",Goods_net!C42/10/GDP!F38)</f>
        <v>14.78533817077013</v>
      </c>
      <c r="D42" s="26">
        <f>IF(Goods_net!D42="","",Goods_net!D42/10/GDP!G38)</f>
        <v>13.875232841577759</v>
      </c>
      <c r="E42" s="26">
        <f>IF(Goods_net!E42="","",Goods_net!E42/10/GDP!H38)</f>
        <v>3.3733889825528962</v>
      </c>
      <c r="F42" s="26">
        <f>IF(Goods_net!F42="","",Goods_net!F42/10/GDP!I38)</f>
        <v>8.8802922476400425</v>
      </c>
      <c r="G42" s="26">
        <f>IF(Goods_net!G42="","",Goods_net!G42/10/GDP!J38)</f>
        <v>7.2794202684230553</v>
      </c>
      <c r="H42" s="26">
        <f>IF(Goods_net!H42="","",Goods_net!H42/10/GDP!K38)</f>
        <v>4.2730824162951757</v>
      </c>
      <c r="I42" s="26">
        <f>IF(Goods_net!I42="","",Goods_net!I42/10/GDP!L38)</f>
        <v>0.97683597662530919</v>
      </c>
      <c r="J42" s="26">
        <f>IF(Goods_net!J42="","",Goods_net!J42/10/GDP!M38)</f>
        <v>0.72407555804650003</v>
      </c>
      <c r="K42" s="26">
        <f>IF(Goods_net!K42="","",Goods_net!K42/10/GDP!N38)</f>
        <v>2.4823583304080272</v>
      </c>
      <c r="L42" s="26">
        <f>IF(Goods_net!L42="","",Goods_net!L42/10/GDP!O38)</f>
        <v>1.4047941863484001</v>
      </c>
      <c r="M42" s="26">
        <f>IF(Goods_net!M42="","",Goods_net!M42/10/GDP!P38)</f>
        <v>1.9429059558309179</v>
      </c>
      <c r="N42" s="26">
        <f>IF(Goods_net!N42="","",Goods_net!N42/10/GDP!Q38)</f>
        <v>2.6547229447801848</v>
      </c>
      <c r="O42" s="26">
        <f>IF(Goods_net!O42="","",Goods_net!O42/10/GDP!R38)</f>
        <v>1.4157212470171183</v>
      </c>
      <c r="P42" s="26">
        <f>IF(Goods_net!P42="","",Goods_net!P42/10/GDP!S38)</f>
        <v>1.0572592251067234</v>
      </c>
      <c r="Q42" s="26">
        <f>IF(Goods_net!Q42="","",Goods_net!Q42/10/GDP!T38)</f>
        <v>7.2674310421169048</v>
      </c>
    </row>
    <row r="43" spans="1:17" x14ac:dyDescent="0.25">
      <c r="A43" s="12" t="s">
        <v>190</v>
      </c>
      <c r="B43" s="26">
        <f>IF(Goods_net!B43="","",Goods_net!B43/10/GDP!E39)</f>
        <v>17.111876132092881</v>
      </c>
      <c r="C43" s="26">
        <f>IF(Goods_net!C43="","",Goods_net!C43/10/GDP!F39)</f>
        <v>15.945512917990992</v>
      </c>
      <c r="D43" s="26">
        <f>IF(Goods_net!D43="","",Goods_net!D43/10/GDP!G39)</f>
        <v>12.695240126224231</v>
      </c>
      <c r="E43" s="26">
        <f>IF(Goods_net!E43="","",Goods_net!E43/10/GDP!H39)</f>
        <v>11.414226943875803</v>
      </c>
      <c r="F43" s="26">
        <f>IF(Goods_net!F43="","",Goods_net!F43/10/GDP!I39)</f>
        <v>6.2080821627892959</v>
      </c>
      <c r="G43" s="26">
        <f>IF(Goods_net!G43="","",Goods_net!G43/10/GDP!J39)</f>
        <v>1.439887206148083</v>
      </c>
      <c r="H43" s="26">
        <f>IF(Goods_net!H43="","",Goods_net!H43/10/GDP!K39)</f>
        <v>-3.010685195237055</v>
      </c>
      <c r="I43" s="26">
        <f>IF(Goods_net!I43="","",Goods_net!I43/10/GDP!L39)</f>
        <v>-7.2012984896256977</v>
      </c>
      <c r="J43" s="26">
        <f>IF(Goods_net!J43="","",Goods_net!J43/10/GDP!M39)</f>
        <v>-10.127382527053962</v>
      </c>
      <c r="K43" s="26">
        <f>IF(Goods_net!K43="","",Goods_net!K43/10/GDP!N39)</f>
        <v>-11.102270018263818</v>
      </c>
      <c r="L43" s="26">
        <f>IF(Goods_net!L43="","",Goods_net!L43/10/GDP!O39)</f>
        <v>-7.392070501459874</v>
      </c>
      <c r="M43" s="26">
        <f>IF(Goods_net!M43="","",Goods_net!M43/10/GDP!P39)</f>
        <v>-5.2064849810138014</v>
      </c>
      <c r="N43" s="26">
        <f>IF(Goods_net!N43="","",Goods_net!N43/10/GDP!Q39)</f>
        <v>-6.7187698000857718</v>
      </c>
      <c r="O43" s="26">
        <f>IF(Goods_net!O43="","",Goods_net!O43/10/GDP!R39)</f>
        <v>-8.9224872123292531</v>
      </c>
      <c r="P43" s="26">
        <f>IF(Goods_net!P43="","",Goods_net!P43/10/GDP!S39)</f>
        <v>-4.3930574605634094</v>
      </c>
      <c r="Q43" s="26">
        <f>IF(Goods_net!Q43="","",Goods_net!Q43/10/GDP!T39)</f>
        <v>-1.7220688395931294</v>
      </c>
    </row>
    <row r="44" spans="1:17" x14ac:dyDescent="0.25">
      <c r="A44" s="12" t="s">
        <v>191</v>
      </c>
      <c r="B44" s="26">
        <f>IF(Goods_net!B44="","",Goods_net!B44/10/GDP!E40)</f>
        <v>-19.266410304311993</v>
      </c>
      <c r="C44" s="26">
        <f>IF(Goods_net!C44="","",Goods_net!C44/10/GDP!F40)</f>
        <v>-21.813872080718731</v>
      </c>
      <c r="D44" s="26">
        <f>IF(Goods_net!D44="","",Goods_net!D44/10/GDP!G40)</f>
        <v>-25.729862382449536</v>
      </c>
      <c r="E44" s="26">
        <f>IF(Goods_net!E44="","",Goods_net!E44/10/GDP!H40)</f>
        <v>-24.986846250747117</v>
      </c>
      <c r="F44" s="26">
        <f>IF(Goods_net!F44="","",Goods_net!F44/10/GDP!I40)</f>
        <v>-20.666300231126844</v>
      </c>
      <c r="G44" s="26">
        <f>IF(Goods_net!G44="","",Goods_net!G44/10/GDP!J40)</f>
        <v>-20.098122761191608</v>
      </c>
      <c r="H44" s="26">
        <f>IF(Goods_net!H44="","",Goods_net!H44/10/GDP!K40)</f>
        <v>-21.056637564963729</v>
      </c>
      <c r="I44" s="26">
        <f>IF(Goods_net!I44="","",Goods_net!I44/10/GDP!L40)</f>
        <v>-20.877846406747818</v>
      </c>
      <c r="J44" s="26">
        <f>IF(Goods_net!J44="","",Goods_net!J44/10/GDP!M40)</f>
        <v>-20.793455904885967</v>
      </c>
      <c r="K44" s="26">
        <f>IF(Goods_net!K44="","",Goods_net!K44/10/GDP!N40)</f>
        <v>-22.56681301797444</v>
      </c>
      <c r="L44" s="26">
        <f>IF(Goods_net!L44="","",Goods_net!L44/10/GDP!O40)</f>
        <v>-26.561112053899564</v>
      </c>
      <c r="M44" s="26">
        <f>IF(Goods_net!M44="","",Goods_net!M44/10/GDP!P40)</f>
        <v>-22.839135919920114</v>
      </c>
      <c r="N44" s="26">
        <f>IF(Goods_net!N44="","",Goods_net!N44/10/GDP!Q40)</f>
        <v>-21.13756933272467</v>
      </c>
      <c r="O44" s="26">
        <f>IF(Goods_net!O44="","",Goods_net!O44/10/GDP!R40)</f>
        <v>-19.590387895770313</v>
      </c>
      <c r="P44" s="26">
        <f>IF(Goods_net!P44="","",Goods_net!P44/10/GDP!S40)</f>
        <v>-18.862155346105737</v>
      </c>
      <c r="Q44" s="26" t="str">
        <f>IF(Goods_net!Q44="","",Goods_net!Q44/10/GDP!T40)</f>
        <v/>
      </c>
    </row>
    <row r="45" spans="1:17" x14ac:dyDescent="0.25">
      <c r="A45" s="12" t="s">
        <v>193</v>
      </c>
      <c r="B45" s="26">
        <f>IF(Goods_net!B45="","",Goods_net!B45/10/GDP!E41)</f>
        <v>5.6822526625591125</v>
      </c>
      <c r="C45" s="26">
        <f>IF(Goods_net!C45="","",Goods_net!C45/10/GDP!F41)</f>
        <v>7.8314272229331658</v>
      </c>
      <c r="D45" s="26">
        <f>IF(Goods_net!D45="","",Goods_net!D45/10/GDP!G41)</f>
        <v>8.7666837194463501</v>
      </c>
      <c r="E45" s="26">
        <f>IF(Goods_net!E45="","",Goods_net!E45/10/GDP!H41)</f>
        <v>7.8622382218235458</v>
      </c>
      <c r="F45" s="26">
        <f>IF(Goods_net!F45="","",Goods_net!F45/10/GDP!I41)</f>
        <v>4.785745160967215</v>
      </c>
      <c r="G45" s="26">
        <f>IF(Goods_net!G45="","",Goods_net!G45/10/GDP!J41)</f>
        <v>4.0840817869081425</v>
      </c>
      <c r="H45" s="26">
        <f>IF(Goods_net!H45="","",Goods_net!H45/10/GDP!K41)</f>
        <v>3.0524935417874475</v>
      </c>
      <c r="I45" s="26">
        <f>IF(Goods_net!I45="","",Goods_net!I45/10/GDP!L41)</f>
        <v>3.6485841996655535</v>
      </c>
      <c r="J45" s="26">
        <f>IF(Goods_net!J45="","",Goods_net!J45/10/GDP!M41)</f>
        <v>3.7296603207869161</v>
      </c>
      <c r="K45" s="26">
        <f>IF(Goods_net!K45="","",Goods_net!K45/10/GDP!N41)</f>
        <v>4.1337223582778515</v>
      </c>
      <c r="L45" s="26">
        <f>IF(Goods_net!L45="","",Goods_net!L45/10/GDP!O41)</f>
        <v>5.1845909658381535</v>
      </c>
      <c r="M45" s="26">
        <f>IF(Goods_net!M45="","",Goods_net!M45/10/GDP!P41)</f>
        <v>4.3544982253542246</v>
      </c>
      <c r="N45" s="26">
        <f>IF(Goods_net!N45="","",Goods_net!N45/10/GDP!Q41)</f>
        <v>3.8803831708743024</v>
      </c>
      <c r="O45" s="26">
        <f>IF(Goods_net!O45="","",Goods_net!O45/10/GDP!R41)</f>
        <v>2.7458189889538316</v>
      </c>
      <c r="P45" s="26">
        <f>IF(Goods_net!P45="","",Goods_net!P45/10/GDP!S41)</f>
        <v>2.7404245862997851</v>
      </c>
      <c r="Q45" s="26">
        <f>IF(Goods_net!Q45="","",Goods_net!Q45/10/GDP!T41)</f>
        <v>3.4979678589154686</v>
      </c>
    </row>
    <row r="46" spans="1:17" x14ac:dyDescent="0.25">
      <c r="A46" s="12" t="s">
        <v>195</v>
      </c>
      <c r="B46" s="26">
        <f>IF(Goods_net!B46="","",Goods_net!B46/10/GDP!E42)</f>
        <v>1.1087200842976581</v>
      </c>
      <c r="C46" s="26">
        <f>IF(Goods_net!C46="","",Goods_net!C46/10/GDP!F42)</f>
        <v>0.22017509551548359</v>
      </c>
      <c r="D46" s="26">
        <f>IF(Goods_net!D46="","",Goods_net!D46/10/GDP!G42)</f>
        <v>-0.27179343718120835</v>
      </c>
      <c r="E46" s="26">
        <f>IF(Goods_net!E46="","",Goods_net!E46/10/GDP!H42)</f>
        <v>0.39775862401369916</v>
      </c>
      <c r="F46" s="26">
        <f>IF(Goods_net!F46="","",Goods_net!F46/10/GDP!I42)</f>
        <v>1.09660198951952</v>
      </c>
      <c r="G46" s="26">
        <f>IF(Goods_net!G46="","",Goods_net!G46/10/GDP!J42)</f>
        <v>0.8223703140956512</v>
      </c>
      <c r="H46" s="26">
        <f>IF(Goods_net!H46="","",Goods_net!H46/10/GDP!K42)</f>
        <v>1.8320205353179937</v>
      </c>
      <c r="I46" s="26">
        <f>IF(Goods_net!I46="","",Goods_net!I46/10/GDP!L42)</f>
        <v>1.3368441130758248</v>
      </c>
      <c r="J46" s="26">
        <f>IF(Goods_net!J46="","",Goods_net!J46/10/GDP!M42)</f>
        <v>0.83205293048910489</v>
      </c>
      <c r="K46" s="26">
        <f>IF(Goods_net!K46="","",Goods_net!K46/10/GDP!N42)</f>
        <v>-1.2172372947314554</v>
      </c>
      <c r="L46" s="26">
        <f>IF(Goods_net!L46="","",Goods_net!L46/10/GDP!O42)</f>
        <v>-4.5925064363691819</v>
      </c>
      <c r="M46" s="26">
        <f>IF(Goods_net!M46="","",Goods_net!M46/10/GDP!P42)</f>
        <v>-3.2455135216677062</v>
      </c>
      <c r="N46" s="26">
        <f>IF(Goods_net!N46="","",Goods_net!N46/10/GDP!Q42)</f>
        <v>-1.4333096709844593</v>
      </c>
      <c r="O46" s="26">
        <f>IF(Goods_net!O46="","",Goods_net!O46/10/GDP!R42)</f>
        <v>-1.5395732498207404</v>
      </c>
      <c r="P46" s="26">
        <f>IF(Goods_net!P46="","",Goods_net!P46/10/GDP!S42)</f>
        <v>-2.613304408143001</v>
      </c>
      <c r="Q46" s="26">
        <f>IF(Goods_net!Q46="","",Goods_net!Q46/10/GDP!T42)</f>
        <v>-2.9169439959915051</v>
      </c>
    </row>
    <row r="47" spans="1:17" x14ac:dyDescent="0.25">
      <c r="A47" s="12" t="s">
        <v>196</v>
      </c>
      <c r="B47" s="26">
        <f>IF(Goods_net!B47="","",Goods_net!B47/10/GDP!E43)</f>
        <v>-11.922002674679716</v>
      </c>
      <c r="C47" s="26">
        <f>IF(Goods_net!C47="","",Goods_net!C47/10/GDP!F43)</f>
        <v>-12.700978987592459</v>
      </c>
      <c r="D47" s="26">
        <f>IF(Goods_net!D47="","",Goods_net!D47/10/GDP!G43)</f>
        <v>-14.012089428210045</v>
      </c>
      <c r="E47" s="26">
        <f>IF(Goods_net!E47="","",Goods_net!E47/10/GDP!H43)</f>
        <v>-18.203490406268298</v>
      </c>
      <c r="F47" s="26">
        <f>IF(Goods_net!F47="","",Goods_net!F47/10/GDP!I43)</f>
        <v>-16.734993308591282</v>
      </c>
      <c r="G47" s="26">
        <f>IF(Goods_net!G47="","",Goods_net!G47/10/GDP!J43)</f>
        <v>-17.04239535977278</v>
      </c>
      <c r="H47" s="26">
        <f>IF(Goods_net!H47="","",Goods_net!H47/10/GDP!K43)</f>
        <v>-16.999954379052067</v>
      </c>
      <c r="I47" s="26">
        <f>IF(Goods_net!I47="","",Goods_net!I47/10/GDP!L43)</f>
        <v>-19.519988293736226</v>
      </c>
      <c r="J47" s="26" t="str">
        <f>IF(Goods_net!J47="","",Goods_net!J47/10/GDP!M43)</f>
        <v/>
      </c>
      <c r="K47" s="26">
        <f>IF(Goods_net!K47="","",Goods_net!K47/10/GDP!N43)</f>
        <v>-18.676324535521804</v>
      </c>
      <c r="L47" s="26">
        <f>IF(Goods_net!L47="","",Goods_net!L47/10/GDP!O43)</f>
        <v>-17.427309560184604</v>
      </c>
      <c r="M47" s="26">
        <f>IF(Goods_net!M47="","",Goods_net!M47/10/GDP!P43)</f>
        <v>-15.140431388013548</v>
      </c>
      <c r="N47" s="26">
        <f>IF(Goods_net!N47="","",Goods_net!N47/10/GDP!Q43)</f>
        <v>-15.895393822076414</v>
      </c>
      <c r="O47" s="26">
        <f>IF(Goods_net!O47="","",Goods_net!O47/10/GDP!R43)</f>
        <v>-17.271774102139428</v>
      </c>
      <c r="P47" s="26">
        <f>IF(Goods_net!P47="","",Goods_net!P47/10/GDP!S43)</f>
        <v>-16.800203360656166</v>
      </c>
      <c r="Q47" s="26" t="str">
        <f>IF(Goods_net!Q47="","",Goods_net!Q47/10/GDP!T43)</f>
        <v/>
      </c>
    </row>
    <row r="48" spans="1:17" x14ac:dyDescent="0.25">
      <c r="A48" s="12" t="s">
        <v>199</v>
      </c>
      <c r="B48" s="26">
        <f>IF(Goods_net!B48="","",Goods_net!B48/10/GDP!E44)</f>
        <v>-2.3829646201010855</v>
      </c>
      <c r="C48" s="26">
        <f>IF(Goods_net!C48="","",Goods_net!C48/10/GDP!F44)</f>
        <v>-1.3000834724540904</v>
      </c>
      <c r="D48" s="26">
        <f>IF(Goods_net!D48="","",Goods_net!D48/10/GDP!G44)</f>
        <v>5.3087376326141387</v>
      </c>
      <c r="E48" s="26">
        <f>IF(Goods_net!E48="","",Goods_net!E48/10/GDP!H44)</f>
        <v>0.73664825046040527</v>
      </c>
      <c r="F48" s="26">
        <f>IF(Goods_net!F48="","",Goods_net!F48/10/GDP!I44)</f>
        <v>-3.1251689645850225</v>
      </c>
      <c r="G48" s="26">
        <f>IF(Goods_net!G48="","",Goods_net!G48/10/GDP!J44)</f>
        <v>2.0212617798616592</v>
      </c>
      <c r="H48" s="26">
        <f>IF(Goods_net!H48="","",Goods_net!H48/10/GDP!K44)</f>
        <v>2.1517812246160983</v>
      </c>
      <c r="I48" s="26">
        <f>IF(Goods_net!I48="","",Goods_net!I48/10/GDP!L44)</f>
        <v>0.22531944145339045</v>
      </c>
      <c r="J48" s="26">
        <f>IF(Goods_net!J48="","",Goods_net!J48/10/GDP!M44)</f>
        <v>2.4607032248913319</v>
      </c>
      <c r="K48" s="26">
        <f>IF(Goods_net!K48="","",Goods_net!K48/10/GDP!N44)</f>
        <v>-1.0723654978107016</v>
      </c>
      <c r="L48" s="26">
        <f>IF(Goods_net!L48="","",Goods_net!L48/10/GDP!O44)</f>
        <v>-0.76443596061332453</v>
      </c>
      <c r="M48" s="26">
        <f>IF(Goods_net!M48="","",Goods_net!M48/10/GDP!P44)</f>
        <v>-0.71851874110602887</v>
      </c>
      <c r="N48" s="26">
        <f>IF(Goods_net!N48="","",Goods_net!N48/10/GDP!Q44)</f>
        <v>0.55337743616463642</v>
      </c>
      <c r="O48" s="26">
        <f>IF(Goods_net!O48="","",Goods_net!O48/10/GDP!R44)</f>
        <v>2.1107811767114444</v>
      </c>
      <c r="P48" s="26">
        <f>IF(Goods_net!P48="","",Goods_net!P48/10/GDP!S44)</f>
        <v>0.79263745178197864</v>
      </c>
      <c r="Q48" s="26" t="str">
        <f>IF(Goods_net!Q48="","",Goods_net!Q48/10/GDP!T44)</f>
        <v/>
      </c>
    </row>
    <row r="49" spans="1:17" x14ac:dyDescent="0.25">
      <c r="A49" s="12" t="s">
        <v>202</v>
      </c>
      <c r="B49" s="26">
        <f>IF(Goods_net!B49="","",Goods_net!B49/10/GDP!E45)</f>
        <v>51.695650641523585</v>
      </c>
      <c r="C49" s="26">
        <f>IF(Goods_net!C49="","",Goods_net!C49/10/GDP!F45)</f>
        <v>50.318719316701433</v>
      </c>
      <c r="D49" s="26">
        <f>IF(Goods_net!D49="","",Goods_net!D49/10/GDP!G45)</f>
        <v>23.349271402550087</v>
      </c>
      <c r="E49" s="26">
        <f>IF(Goods_net!E49="","",Goods_net!E49/10/GDP!H45)</f>
        <v>41.269181282345393</v>
      </c>
      <c r="F49" s="26">
        <f>IF(Goods_net!F49="","",Goods_net!F49/10/GDP!I45)</f>
        <v>21.913089903217724</v>
      </c>
      <c r="G49" s="26">
        <f>IF(Goods_net!G49="","",Goods_net!G49/10/GDP!J45)</f>
        <v>34.662123204976197</v>
      </c>
      <c r="H49" s="26">
        <f>IF(Goods_net!H49="","",Goods_net!H49/10/GDP!K45)</f>
        <v>43.054057851473686</v>
      </c>
      <c r="I49" s="26">
        <f>IF(Goods_net!I49="","",Goods_net!I49/10/GDP!L45)</f>
        <v>33.232963440901898</v>
      </c>
      <c r="J49" s="26">
        <f>IF(Goods_net!J49="","",Goods_net!J49/10/GDP!M45)</f>
        <v>25.829608700656095</v>
      </c>
      <c r="K49" s="26">
        <f>IF(Goods_net!K49="","",Goods_net!K49/10/GDP!N45)</f>
        <v>19.333650404264993</v>
      </c>
      <c r="L49" s="26">
        <f>IF(Goods_net!L49="","",Goods_net!L49/10/GDP!O45)</f>
        <v>-9.3259475680782984</v>
      </c>
      <c r="M49" s="26">
        <f>IF(Goods_net!M49="","",Goods_net!M49/10/GDP!P45)</f>
        <v>-7.0416325651366565</v>
      </c>
      <c r="N49" s="26" t="str">
        <f>IF(Goods_net!N49="","",Goods_net!N49/10/GDP!Q45)</f>
        <v/>
      </c>
      <c r="O49" s="26" t="str">
        <f>IF(Goods_net!O49="","",Goods_net!O49/10/GDP!R45)</f>
        <v/>
      </c>
      <c r="P49" s="26" t="str">
        <f>IF(Goods_net!P49="","",Goods_net!P49/10/GDP!S45)</f>
        <v/>
      </c>
      <c r="Q49" s="26" t="str">
        <f>IF(Goods_net!Q49="","",Goods_net!Q49/10/GDP!T45)</f>
        <v/>
      </c>
    </row>
    <row r="50" spans="1:17" x14ac:dyDescent="0.25">
      <c r="A50" s="12" t="s">
        <v>208</v>
      </c>
      <c r="B50" s="26">
        <f>IF(Goods_net!B50="","",Goods_net!B50/10/GDP!E46)</f>
        <v>-10.205423062034692</v>
      </c>
      <c r="C50" s="26">
        <f>IF(Goods_net!C50="","",Goods_net!C50/10/GDP!F46)</f>
        <v>-11.148214995652417</v>
      </c>
      <c r="D50" s="26">
        <f>IF(Goods_net!D50="","",Goods_net!D50/10/GDP!G46)</f>
        <v>-12.851929725104554</v>
      </c>
      <c r="E50" s="26">
        <f>IF(Goods_net!E50="","",Goods_net!E50/10/GDP!H46)</f>
        <v>-16.703979785652038</v>
      </c>
      <c r="F50" s="26">
        <f>IF(Goods_net!F50="","",Goods_net!F50/10/GDP!I46)</f>
        <v>-8.3975848107322602</v>
      </c>
      <c r="G50" s="26">
        <f>IF(Goods_net!G50="","",Goods_net!G50/10/GDP!J46)</f>
        <v>-9.4218027076649751</v>
      </c>
      <c r="H50" s="26">
        <f>IF(Goods_net!H50="","",Goods_net!H50/10/GDP!K46)</f>
        <v>-11.756535698894321</v>
      </c>
      <c r="I50" s="26">
        <f>IF(Goods_net!I50="","",Goods_net!I50/10/GDP!L46)</f>
        <v>-11.323015155593383</v>
      </c>
      <c r="J50" s="26">
        <f>IF(Goods_net!J50="","",Goods_net!J50/10/GDP!M46)</f>
        <v>-10.910551396953583</v>
      </c>
      <c r="K50" s="26">
        <f>IF(Goods_net!K50="","",Goods_net!K50/10/GDP!N46)</f>
        <v>-10.244270392061326</v>
      </c>
      <c r="L50" s="26">
        <f>IF(Goods_net!L50="","",Goods_net!L50/10/GDP!O46)</f>
        <v>-8.1625210519756379</v>
      </c>
      <c r="M50" s="26">
        <f>IF(Goods_net!M50="","",Goods_net!M50/10/GDP!P46)</f>
        <v>-7.5213105603646584</v>
      </c>
      <c r="N50" s="26">
        <f>IF(Goods_net!N50="","",Goods_net!N50/10/GDP!Q46)</f>
        <v>-7.2162316058196634</v>
      </c>
      <c r="O50" s="26">
        <f>IF(Goods_net!O50="","",Goods_net!O50/10/GDP!R46)</f>
        <v>-7.0411306105425258</v>
      </c>
      <c r="P50" s="26">
        <f>IF(Goods_net!P50="","",Goods_net!P50/10/GDP!S46)</f>
        <v>-5.8530635223469814</v>
      </c>
      <c r="Q50" s="26">
        <f>IF(Goods_net!Q50="","",Goods_net!Q50/10/GDP!T46)</f>
        <v>-3.1620829943043125</v>
      </c>
    </row>
    <row r="51" spans="1:17" x14ac:dyDescent="0.25">
      <c r="A51" s="12" t="s">
        <v>210</v>
      </c>
      <c r="B51" s="26">
        <f>IF(Goods_net!B51="","",Goods_net!B51/10/GDP!E47)</f>
        <v>10.553174932091677</v>
      </c>
      <c r="C51" s="26">
        <f>IF(Goods_net!C51="","",Goods_net!C51/10/GDP!F47)</f>
        <v>12.812278736703028</v>
      </c>
      <c r="D51" s="26">
        <f>IF(Goods_net!D51="","",Goods_net!D51/10/GDP!G47)</f>
        <v>9.2850261267468053</v>
      </c>
      <c r="E51" s="26">
        <f>IF(Goods_net!E51="","",Goods_net!E51/10/GDP!H47)</f>
        <v>10.06164765896531</v>
      </c>
      <c r="F51" s="26">
        <f>IF(Goods_net!F51="","",Goods_net!F51/10/GDP!I47)</f>
        <v>12.68478330132994</v>
      </c>
      <c r="G51" s="26">
        <f>IF(Goods_net!G51="","",Goods_net!G51/10/GDP!J47)</f>
        <v>10.528660915436486</v>
      </c>
      <c r="H51" s="26">
        <f>IF(Goods_net!H51="","",Goods_net!H51/10/GDP!K47)</f>
        <v>16.820906864814656</v>
      </c>
      <c r="I51" s="26">
        <f>IF(Goods_net!I51="","",Goods_net!I51/10/GDP!L47)</f>
        <v>8.2812147336309927</v>
      </c>
      <c r="J51" s="26">
        <f>IF(Goods_net!J51="","",Goods_net!J51/10/GDP!M47)</f>
        <v>6.9283409735218457</v>
      </c>
      <c r="K51" s="26">
        <f>IF(Goods_net!K51="","",Goods_net!K51/10/GDP!N47)</f>
        <v>7.9335633019331038</v>
      </c>
      <c r="L51" s="26">
        <f>IF(Goods_net!L51="","",Goods_net!L51/10/GDP!O47)</f>
        <v>6.9187210114709048</v>
      </c>
      <c r="M51" s="26">
        <f>IF(Goods_net!M51="","",Goods_net!M51/10/GDP!P47)</f>
        <v>6.395437418398366</v>
      </c>
      <c r="N51" s="26">
        <f>IF(Goods_net!N51="","",Goods_net!N51/10/GDP!Q47)</f>
        <v>6.5408643854981721</v>
      </c>
      <c r="O51" s="26">
        <f>IF(Goods_net!O51="","",Goods_net!O51/10/GDP!R47)</f>
        <v>3.7969967955413937</v>
      </c>
      <c r="P51" s="26">
        <f>IF(Goods_net!P51="","",Goods_net!P51/10/GDP!S47)</f>
        <v>5.3832939703783609</v>
      </c>
      <c r="Q51" s="26" t="str">
        <f>IF(Goods_net!Q51="","",Goods_net!Q51/10/GDP!T47)</f>
        <v/>
      </c>
    </row>
    <row r="52" spans="1:17" x14ac:dyDescent="0.25">
      <c r="A52" s="12" t="s">
        <v>213</v>
      </c>
      <c r="B52" s="26">
        <f>IF(Goods_net!B52="","",Goods_net!B52/10/GDP!E48)</f>
        <v>-20.933312298901008</v>
      </c>
      <c r="C52" s="26">
        <f>IF(Goods_net!C52="","",Goods_net!C52/10/GDP!F48)</f>
        <v>-21.143372427772913</v>
      </c>
      <c r="D52" s="26">
        <f>IF(Goods_net!D52="","",Goods_net!D52/10/GDP!G48)</f>
        <v>-21.897551666075213</v>
      </c>
      <c r="E52" s="26">
        <f>IF(Goods_net!E52="","",Goods_net!E52/10/GDP!H48)</f>
        <v>-22.649524348451177</v>
      </c>
      <c r="F52" s="26">
        <f>IF(Goods_net!F52="","",Goods_net!F52/10/GDP!I48)</f>
        <v>-16.590059228139701</v>
      </c>
      <c r="G52" s="26">
        <f>IF(Goods_net!G52="","",Goods_net!G52/10/GDP!J48)</f>
        <v>-13.081293297576389</v>
      </c>
      <c r="H52" s="26">
        <f>IF(Goods_net!H52="","",Goods_net!H52/10/GDP!K48)</f>
        <v>-14.222150072738479</v>
      </c>
      <c r="I52" s="26">
        <f>IF(Goods_net!I52="","",Goods_net!I52/10/GDP!L48)</f>
        <v>-14.302786754573757</v>
      </c>
      <c r="J52" s="26">
        <f>IF(Goods_net!J52="","",Goods_net!J52/10/GDP!M48)</f>
        <v>-14.980968591568727</v>
      </c>
      <c r="K52" s="26">
        <f>IF(Goods_net!K52="","",Goods_net!K52/10/GDP!N48)</f>
        <v>-15.342652421787925</v>
      </c>
      <c r="L52" s="26">
        <f>IF(Goods_net!L52="","",Goods_net!L52/10/GDP!O48)</f>
        <v>-15.969572585990582</v>
      </c>
      <c r="M52" s="26">
        <f>IF(Goods_net!M52="","",Goods_net!M52/10/GDP!P48)</f>
        <v>-16.350943396373989</v>
      </c>
      <c r="N52" s="26">
        <f>IF(Goods_net!N52="","",Goods_net!N52/10/GDP!Q48)</f>
        <v>-17.153721873095332</v>
      </c>
      <c r="O52" s="26">
        <f>IF(Goods_net!O52="","",Goods_net!O52/10/GDP!R48)</f>
        <v>-18.58379936372895</v>
      </c>
      <c r="P52" s="26">
        <f>IF(Goods_net!P52="","",Goods_net!P52/10/GDP!S48)</f>
        <v>-18.968594304085531</v>
      </c>
      <c r="Q52" s="26">
        <f>IF(Goods_net!Q52="","",Goods_net!Q52/10/GDP!T48)</f>
        <v>-17.179606373103368</v>
      </c>
    </row>
    <row r="53" spans="1:17" x14ac:dyDescent="0.25">
      <c r="A53" s="12" t="s">
        <v>214</v>
      </c>
      <c r="B53" s="26" t="str">
        <f>IF(Goods_net!B53="","",Goods_net!B53/10/GDP!E49)</f>
        <v/>
      </c>
      <c r="C53" s="26" t="str">
        <f>IF(Goods_net!C53="","",Goods_net!C53/10/GDP!F49)</f>
        <v/>
      </c>
      <c r="D53" s="26" t="str">
        <f>IF(Goods_net!D53="","",Goods_net!D53/10/GDP!G49)</f>
        <v/>
      </c>
      <c r="E53" s="26" t="str">
        <f>IF(Goods_net!E53="","",Goods_net!E53/10/GDP!H49)</f>
        <v/>
      </c>
      <c r="F53" s="26" t="str">
        <f>IF(Goods_net!F53="","",Goods_net!F53/10/GDP!I49)</f>
        <v/>
      </c>
      <c r="G53" s="26" t="str">
        <f>IF(Goods_net!G53="","",Goods_net!G53/10/GDP!J49)</f>
        <v/>
      </c>
      <c r="H53" s="26" t="e">
        <f>IF(Goods_net!H53="","",Goods_net!H53/10/GDP!K49)</f>
        <v>#DIV/0!</v>
      </c>
      <c r="I53" s="26" t="e">
        <f>IF(Goods_net!I53="","",Goods_net!I53/10/GDP!L49)</f>
        <v>#DIV/0!</v>
      </c>
      <c r="J53" s="26" t="e">
        <f>IF(Goods_net!J53="","",Goods_net!J53/10/GDP!M49)</f>
        <v>#DIV/0!</v>
      </c>
      <c r="K53" s="26" t="e">
        <f>IF(Goods_net!K53="","",Goods_net!K53/10/GDP!N49)</f>
        <v>#DIV/0!</v>
      </c>
      <c r="L53" s="26" t="e">
        <f>IF(Goods_net!L53="","",Goods_net!L53/10/GDP!O49)</f>
        <v>#DIV/0!</v>
      </c>
      <c r="M53" s="26" t="e">
        <f>IF(Goods_net!M53="","",Goods_net!M53/10/GDP!P49)</f>
        <v>#DIV/0!</v>
      </c>
      <c r="N53" s="26" t="e">
        <f>IF(Goods_net!N53="","",Goods_net!N53/10/GDP!Q49)</f>
        <v>#DIV/0!</v>
      </c>
      <c r="O53" s="26" t="e">
        <f>IF(Goods_net!O53="","",Goods_net!O53/10/GDP!R49)</f>
        <v>#DIV/0!</v>
      </c>
      <c r="P53" s="26" t="e">
        <f>IF(Goods_net!P53="","",Goods_net!P53/10/GDP!S49)</f>
        <v>#DIV/0!</v>
      </c>
      <c r="Q53" s="26" t="str">
        <f>IF(Goods_net!Q53="","",Goods_net!Q53/10/GDP!T49)</f>
        <v/>
      </c>
    </row>
    <row r="54" spans="1:17" x14ac:dyDescent="0.25">
      <c r="A54" s="12" t="s">
        <v>223</v>
      </c>
      <c r="B54" s="26" t="str">
        <f>IF(Goods_net!B54="","",Goods_net!B54/10/GDP!E50)</f>
        <v/>
      </c>
      <c r="C54" s="26" t="str">
        <f>IF(Goods_net!C54="","",Goods_net!C54/10/GDP!F50)</f>
        <v/>
      </c>
      <c r="D54" s="26" t="str">
        <f>IF(Goods_net!D54="","",Goods_net!D54/10/GDP!G50)</f>
        <v/>
      </c>
      <c r="E54" s="26" t="str">
        <f>IF(Goods_net!E54="","",Goods_net!E54/10/GDP!H50)</f>
        <v/>
      </c>
      <c r="F54" s="26" t="str">
        <f>IF(Goods_net!F54="","",Goods_net!F54/10/GDP!I50)</f>
        <v/>
      </c>
      <c r="G54" s="26" t="str">
        <f>IF(Goods_net!G54="","",Goods_net!G54/10/GDP!J50)</f>
        <v/>
      </c>
      <c r="H54" s="26">
        <f>IF(Goods_net!H54="","",Goods_net!H54/10/GDP!K50)</f>
        <v>-42.860439884363799</v>
      </c>
      <c r="I54" s="26">
        <f>IF(Goods_net!I54="","",Goods_net!I54/10/GDP!L50)</f>
        <v>-44.153426638888938</v>
      </c>
      <c r="J54" s="26">
        <f>IF(Goods_net!J54="","",Goods_net!J54/10/GDP!M50)</f>
        <v>-40.172282773096761</v>
      </c>
      <c r="K54" s="26">
        <f>IF(Goods_net!K54="","",Goods_net!K54/10/GDP!N50)</f>
        <v>-37.158974269801448</v>
      </c>
      <c r="L54" s="26">
        <f>IF(Goods_net!L54="","",Goods_net!L54/10/GDP!O50)</f>
        <v>-35.254663460141686</v>
      </c>
      <c r="M54" s="26">
        <f>IF(Goods_net!M54="","",Goods_net!M54/10/GDP!P50)</f>
        <v>-34.07882685922624</v>
      </c>
      <c r="N54" s="26">
        <f>IF(Goods_net!N54="","",Goods_net!N54/10/GDP!Q50)</f>
        <v>-33.490758257021206</v>
      </c>
      <c r="O54" s="26">
        <f>IF(Goods_net!O54="","",Goods_net!O54/10/GDP!R50)</f>
        <v>-37.438659977763777</v>
      </c>
      <c r="P54" s="26">
        <f>IF(Goods_net!P54="","",Goods_net!P54/10/GDP!S50)</f>
        <v>-34.269054880407836</v>
      </c>
      <c r="Q54" s="26" t="str">
        <f>IF(Goods_net!Q54="","",Goods_net!Q54/10/GDP!T50)</f>
        <v/>
      </c>
    </row>
    <row r="55" spans="1:17" x14ac:dyDescent="0.25">
      <c r="A55" s="12" t="s">
        <v>232</v>
      </c>
      <c r="B55" s="26">
        <f>IF(Goods_net!B55="","",Goods_net!B55/10/GDP!E51)</f>
        <v>-19.988596911994524</v>
      </c>
      <c r="C55" s="26">
        <f>IF(Goods_net!C55="","",Goods_net!C55/10/GDP!F51)</f>
        <v>-21.149888398473387</v>
      </c>
      <c r="D55" s="26">
        <f>IF(Goods_net!D55="","",Goods_net!D55/10/GDP!G51)</f>
        <v>-24.748271488192959</v>
      </c>
      <c r="E55" s="26">
        <f>IF(Goods_net!E55="","",Goods_net!E55/10/GDP!H51)</f>
        <v>-30.179216598104102</v>
      </c>
      <c r="F55" s="26">
        <f>IF(Goods_net!F55="","",Goods_net!F55/10/GDP!I51)</f>
        <v>-21.60777805733429</v>
      </c>
      <c r="G55" s="26">
        <f>IF(Goods_net!G55="","",Goods_net!G55/10/GDP!J51)</f>
        <v>-24.051383110522714</v>
      </c>
      <c r="H55" s="26">
        <f>IF(Goods_net!H55="","",Goods_net!H55/10/GDP!K51)</f>
        <v>-21.529444267003793</v>
      </c>
      <c r="I55" s="26">
        <f>IF(Goods_net!I55="","",Goods_net!I55/10/GDP!L51)</f>
        <v>-19.445455604543302</v>
      </c>
      <c r="J55" s="26">
        <f>IF(Goods_net!J55="","",Goods_net!J55/10/GDP!M51)</f>
        <v>-17.756358588628281</v>
      </c>
      <c r="K55" s="26">
        <f>IF(Goods_net!K55="","",Goods_net!K55/10/GDP!N51)</f>
        <v>-18.856546657445609</v>
      </c>
      <c r="L55" s="26">
        <f>IF(Goods_net!L55="","",Goods_net!L55/10/GDP!O51)</f>
        <v>-18.072716570415153</v>
      </c>
      <c r="M55" s="26">
        <f>IF(Goods_net!M55="","",Goods_net!M55/10/GDP!P51)</f>
        <v>-22.021246613928287</v>
      </c>
      <c r="N55" s="26">
        <f>IF(Goods_net!N55="","",Goods_net!N55/10/GDP!Q51)</f>
        <v>-24.790318777709217</v>
      </c>
      <c r="O55" s="26">
        <f>IF(Goods_net!O55="","",Goods_net!O55/10/GDP!R51)</f>
        <v>-20.94066989009649</v>
      </c>
      <c r="P55" s="26">
        <f>IF(Goods_net!P55="","",Goods_net!P55/10/GDP!S51)</f>
        <v>-20.774678855729487</v>
      </c>
      <c r="Q55" s="26">
        <f>IF(Goods_net!Q55="","",Goods_net!Q55/10/GDP!T51)</f>
        <v>-20.014681575101978</v>
      </c>
    </row>
    <row r="56" spans="1:17" x14ac:dyDescent="0.25">
      <c r="A56" s="12" t="s">
        <v>234</v>
      </c>
      <c r="B56" s="26">
        <f>IF(Goods_net!B56="","",Goods_net!B56/10/GDP!E52)</f>
        <v>0.62753020498877832</v>
      </c>
      <c r="C56" s="26">
        <f>IF(Goods_net!C56="","",Goods_net!C56/10/GDP!F52)</f>
        <v>0.66341564780897977</v>
      </c>
      <c r="D56" s="26">
        <f>IF(Goods_net!D56="","",Goods_net!D56/10/GDP!G52)</f>
        <v>0.22923562229773994</v>
      </c>
      <c r="E56" s="26">
        <f>IF(Goods_net!E56="","",Goods_net!E56/10/GDP!H52)</f>
        <v>-2.9359268157748118E-2</v>
      </c>
      <c r="F56" s="26">
        <f>IF(Goods_net!F56="","",Goods_net!F56/10/GDP!I52)</f>
        <v>1.6215551898825968</v>
      </c>
      <c r="G56" s="26">
        <f>IF(Goods_net!G56="","",Goods_net!G56/10/GDP!J52)</f>
        <v>1.0039679662280749</v>
      </c>
      <c r="H56" s="26">
        <f>IF(Goods_net!H56="","",Goods_net!H56/10/GDP!K52)</f>
        <v>1.8629047868627688</v>
      </c>
      <c r="I56" s="26">
        <f>IF(Goods_net!I56="","",Goods_net!I56/10/GDP!L52)</f>
        <v>3.0349638826627592</v>
      </c>
      <c r="J56" s="26">
        <f>IF(Goods_net!J56="","",Goods_net!J56/10/GDP!M52)</f>
        <v>4.0279890103252454</v>
      </c>
      <c r="K56" s="26">
        <f>IF(Goods_net!K56="","",Goods_net!K56/10/GDP!N52)</f>
        <v>5.1208442361477475</v>
      </c>
      <c r="L56" s="26">
        <f>IF(Goods_net!L56="","",Goods_net!L56/10/GDP!O52)</f>
        <v>4.0582728977944118</v>
      </c>
      <c r="M56" s="26">
        <f>IF(Goods_net!M56="","",Goods_net!M56/10/GDP!P52)</f>
        <v>5.4050086977497838</v>
      </c>
      <c r="N56" s="26">
        <f>IF(Goods_net!N56="","",Goods_net!N56/10/GDP!Q52)</f>
        <v>4.9858150333314093</v>
      </c>
      <c r="O56" s="26">
        <f>IF(Goods_net!O56="","",Goods_net!O56/10/GDP!R52)</f>
        <v>3.7674931644861749</v>
      </c>
      <c r="P56" s="26">
        <f>IF(Goods_net!P56="","",Goods_net!P56/10/GDP!S52)</f>
        <v>4.1812268542057467</v>
      </c>
      <c r="Q56" s="26">
        <f>IF(Goods_net!Q56="","",Goods_net!Q56/10/GDP!T52)</f>
        <v>5.1681382222191692</v>
      </c>
    </row>
    <row r="57" spans="1:17" x14ac:dyDescent="0.25">
      <c r="A57" s="12" t="s">
        <v>252</v>
      </c>
      <c r="B57" s="26">
        <f>IF(Goods_net!B57="","",Goods_net!B57/10/GDP!E53)</f>
        <v>3.447689125675415</v>
      </c>
      <c r="C57" s="26">
        <f>IF(Goods_net!C57="","",Goods_net!C57/10/GDP!F53)</f>
        <v>1.9303318981711932</v>
      </c>
      <c r="D57" s="26">
        <f>IF(Goods_net!D57="","",Goods_net!D57/10/GDP!G53)</f>
        <v>0.85429312109956523</v>
      </c>
      <c r="E57" s="26">
        <f>IF(Goods_net!E57="","",Goods_net!E57/10/GDP!H53)</f>
        <v>1.3586374273809978</v>
      </c>
      <c r="F57" s="26">
        <f>IF(Goods_net!F57="","",Goods_net!F57/10/GDP!I53)</f>
        <v>4.0437572186246999</v>
      </c>
      <c r="G57" s="26">
        <f>IF(Goods_net!G57="","",Goods_net!G57/10/GDP!J53)</f>
        <v>4.9455674251040111</v>
      </c>
      <c r="H57" s="26">
        <f>IF(Goods_net!H57="","",Goods_net!H57/10/GDP!K53)</f>
        <v>4.8799423105145427</v>
      </c>
      <c r="I57" s="26">
        <f>IF(Goods_net!I57="","",Goods_net!I57/10/GDP!L53)</f>
        <v>4.3198681936934777</v>
      </c>
      <c r="J57" s="26">
        <f>IF(Goods_net!J57="","",Goods_net!J57/10/GDP!M53)</f>
        <v>4.4450092603747517</v>
      </c>
      <c r="K57" s="26">
        <f>IF(Goods_net!K57="","",Goods_net!K57/10/GDP!N53)</f>
        <v>4.5021997088039507</v>
      </c>
      <c r="L57" s="26">
        <f>IF(Goods_net!L57="","",Goods_net!L57/10/GDP!O53)</f>
        <v>4.7494281918458325</v>
      </c>
      <c r="M57" s="26">
        <f>IF(Goods_net!M57="","",Goods_net!M57/10/GDP!P53)</f>
        <v>5.4329219748371482</v>
      </c>
      <c r="N57" s="26">
        <f>IF(Goods_net!N57="","",Goods_net!N57/10/GDP!Q53)</f>
        <v>4.5193339644259236</v>
      </c>
      <c r="O57" s="26">
        <f>IF(Goods_net!O57="","",Goods_net!O57/10/GDP!R53)</f>
        <v>3.4740080021858541</v>
      </c>
      <c r="P57" s="26">
        <f>IF(Goods_net!P57="","",Goods_net!P57/10/GDP!S53)</f>
        <v>5.1914687852103096</v>
      </c>
      <c r="Q57" s="26">
        <f>IF(Goods_net!Q57="","",Goods_net!Q57/10/GDP!T53)</f>
        <v>5.1692052829112036</v>
      </c>
    </row>
    <row r="58" spans="1:17" x14ac:dyDescent="0.25">
      <c r="A58" s="12" t="s">
        <v>254</v>
      </c>
      <c r="B58" s="26">
        <f>IF(Goods_net!B58="","",Goods_net!B58/10/GDP!E54)</f>
        <v>-23.901163584873686</v>
      </c>
      <c r="C58" s="26">
        <f>IF(Goods_net!C58="","",Goods_net!C58/10/GDP!F54)</f>
        <v>-26.000600049147646</v>
      </c>
      <c r="D58" s="26">
        <f>IF(Goods_net!D58="","",Goods_net!D58/10/GDP!G54)</f>
        <v>-34.887560281791885</v>
      </c>
      <c r="E58" s="26">
        <f>IF(Goods_net!E58="","",Goods_net!E58/10/GDP!H54)</f>
        <v>-36.590886069415831</v>
      </c>
      <c r="F58" s="26">
        <f>IF(Goods_net!F58="","",Goods_net!F58/10/GDP!I54)</f>
        <v>-26.199551692348063</v>
      </c>
      <c r="G58" s="26">
        <f>IF(Goods_net!G58="","",Goods_net!G58/10/GDP!J54)</f>
        <v>-18.726068186665245</v>
      </c>
      <c r="H58" s="26">
        <f>IF(Goods_net!H58="","",Goods_net!H58/10/GDP!K54)</f>
        <v>-24.029885585536938</v>
      </c>
      <c r="I58" s="26">
        <f>IF(Goods_net!I58="","",Goods_net!I58/10/GDP!L54)</f>
        <v>-23.496616073863851</v>
      </c>
      <c r="J58" s="26">
        <f>IF(Goods_net!J58="","",Goods_net!J58/10/GDP!M54)</f>
        <v>-42.405613777481683</v>
      </c>
      <c r="K58" s="26">
        <f>IF(Goods_net!K58="","",Goods_net!K58/10/GDP!N54)</f>
        <v>5.1093193405841442</v>
      </c>
      <c r="L58" s="26">
        <f>IF(Goods_net!L58="","",Goods_net!L58/10/GDP!O54)</f>
        <v>5.5283304497274353</v>
      </c>
      <c r="M58" s="26">
        <f>IF(Goods_net!M58="","",Goods_net!M58/10/GDP!P54)</f>
        <v>-22.703684539399692</v>
      </c>
      <c r="N58" s="26">
        <f>IF(Goods_net!N58="","",Goods_net!N58/10/GDP!Q54)</f>
        <v>-14.949428495594649</v>
      </c>
      <c r="O58" s="26">
        <f>IF(Goods_net!O58="","",Goods_net!O58/10/GDP!R54)</f>
        <v>-2.6823146663057109</v>
      </c>
      <c r="P58" s="26">
        <f>IF(Goods_net!P58="","",Goods_net!P58/10/GDP!S54)</f>
        <v>-4.2426557609106776</v>
      </c>
      <c r="Q58" s="26" t="str">
        <f>IF(Goods_net!Q58="","",Goods_net!Q58/10/GDP!T54)</f>
        <v/>
      </c>
    </row>
    <row r="59" spans="1:17" x14ac:dyDescent="0.25">
      <c r="A59" s="12" t="s">
        <v>256</v>
      </c>
      <c r="B59" s="26">
        <f>IF(Goods_net!B59="","",Goods_net!B59/10/GDP!E55)</f>
        <v>-28.302981583231581</v>
      </c>
      <c r="C59" s="26">
        <f>IF(Goods_net!C59="","",Goods_net!C59/10/GDP!F55)</f>
        <v>-26.309975118708451</v>
      </c>
      <c r="D59" s="26">
        <f>IF(Goods_net!D59="","",Goods_net!D59/10/GDP!G55)</f>
        <v>-31.668884490190901</v>
      </c>
      <c r="E59" s="26">
        <f>IF(Goods_net!E59="","",Goods_net!E59/10/GDP!H55)</f>
        <v>-37.880327753517705</v>
      </c>
      <c r="F59" s="26">
        <f>IF(Goods_net!F59="","",Goods_net!F59/10/GDP!I55)</f>
        <v>-33.008148602590325</v>
      </c>
      <c r="G59" s="26">
        <f>IF(Goods_net!G59="","",Goods_net!G59/10/GDP!J55)</f>
        <v>-32.323531713900138</v>
      </c>
      <c r="H59" s="26">
        <f>IF(Goods_net!H59="","",Goods_net!H59/10/GDP!K55)</f>
        <v>-32.488417017816218</v>
      </c>
      <c r="I59" s="26">
        <f>IF(Goods_net!I59="","",Goods_net!I59/10/GDP!L55)</f>
        <v>-29.778036732205457</v>
      </c>
      <c r="J59" s="26">
        <f>IF(Goods_net!J59="","",Goods_net!J59/10/GDP!M55)</f>
        <v>-27.410829570606456</v>
      </c>
      <c r="K59" s="26">
        <f>IF(Goods_net!K59="","",Goods_net!K59/10/GDP!N55)</f>
        <v>-31.322567724059933</v>
      </c>
      <c r="L59" s="26">
        <f>IF(Goods_net!L59="","",Goods_net!L59/10/GDP!O55)</f>
        <v>-29.663622235229681</v>
      </c>
      <c r="M59" s="26">
        <f>IF(Goods_net!M59="","",Goods_net!M59/10/GDP!P55)</f>
        <v>-28.271553131723028</v>
      </c>
      <c r="N59" s="26">
        <f>IF(Goods_net!N59="","",Goods_net!N59/10/GDP!Q55)</f>
        <v>-30.891405122747258</v>
      </c>
      <c r="O59" s="26">
        <f>IF(Goods_net!O59="","",Goods_net!O59/10/GDP!R55)</f>
        <v>-51.499518170510122</v>
      </c>
      <c r="P59" s="26">
        <f>IF(Goods_net!P59="","",Goods_net!P59/10/GDP!S55)</f>
        <v>-45.384717136825941</v>
      </c>
      <c r="Q59" s="26">
        <f>IF(Goods_net!Q59="","",Goods_net!Q59/10/GDP!T55)</f>
        <v>-33.371307274102719</v>
      </c>
    </row>
    <row r="60" spans="1:17" x14ac:dyDescent="0.25">
      <c r="A60" s="12" t="s">
        <v>260</v>
      </c>
      <c r="B60" s="26">
        <f>IF(Goods_net!B60="","",Goods_net!B60/10/GDP!E56)</f>
        <v>-16.610659841993993</v>
      </c>
      <c r="C60" s="26">
        <f>IF(Goods_net!C60="","",Goods_net!C60/10/GDP!F56)</f>
        <v>-20.073161745355019</v>
      </c>
      <c r="D60" s="26">
        <f>IF(Goods_net!D60="","",Goods_net!D60/10/GDP!G56)</f>
        <v>-19.203031747112352</v>
      </c>
      <c r="E60" s="26">
        <f>IF(Goods_net!E60="","",Goods_net!E60/10/GDP!H56)</f>
        <v>-23.172634111936272</v>
      </c>
      <c r="F60" s="26">
        <f>IF(Goods_net!F60="","",Goods_net!F60/10/GDP!I56)</f>
        <v>-17.088101988865663</v>
      </c>
      <c r="G60" s="26">
        <f>IF(Goods_net!G60="","",Goods_net!G60/10/GDP!J56)</f>
        <v>-15.567033252350662</v>
      </c>
      <c r="H60" s="26">
        <f>IF(Goods_net!H60="","",Goods_net!H60/10/GDP!K56)</f>
        <v>-15.390442087866685</v>
      </c>
      <c r="I60" s="26">
        <f>IF(Goods_net!I60="","",Goods_net!I60/10/GDP!L56)</f>
        <v>-14.383920193589807</v>
      </c>
      <c r="J60" s="26">
        <f>IF(Goods_net!J60="","",Goods_net!J60/10/GDP!M56)</f>
        <v>-11.754358010134167</v>
      </c>
      <c r="K60" s="26">
        <f>IF(Goods_net!K60="","",Goods_net!K60/10/GDP!N56)</f>
        <v>-10.96307088487155</v>
      </c>
      <c r="L60" s="26">
        <f>IF(Goods_net!L60="","",Goods_net!L60/10/GDP!O56)</f>
        <v>-10.476183793190557</v>
      </c>
      <c r="M60" s="26">
        <f>IF(Goods_net!M60="","",Goods_net!M60/10/GDP!P56)</f>
        <v>-9.9753223273552649</v>
      </c>
      <c r="N60" s="26">
        <f>IF(Goods_net!N60="","",Goods_net!N60/10/GDP!Q56)</f>
        <v>-9.4898978546989348</v>
      </c>
      <c r="O60" s="26">
        <f>IF(Goods_net!O60="","",Goods_net!O60/10/GDP!R56)</f>
        <v>-11.16337732103235</v>
      </c>
      <c r="P60" s="26">
        <f>IF(Goods_net!P60="","",Goods_net!P60/10/GDP!S56)</f>
        <v>-10.193076646598977</v>
      </c>
      <c r="Q60" s="26">
        <f>IF(Goods_net!Q60="","",Goods_net!Q60/10/GDP!T56)</f>
        <v>-8.5724809795379198</v>
      </c>
    </row>
    <row r="61" spans="1:17" x14ac:dyDescent="0.25">
      <c r="A61" s="12" t="s">
        <v>262</v>
      </c>
      <c r="B61" s="26">
        <f>IF(Goods_net!B61="","",Goods_net!B61/10/GDP!E57)</f>
        <v>-33.247835371330297</v>
      </c>
      <c r="C61" s="26">
        <f>IF(Goods_net!C61="","",Goods_net!C61/10/GDP!F57)</f>
        <v>-37.114976605666378</v>
      </c>
      <c r="D61" s="26">
        <f>IF(Goods_net!D61="","",Goods_net!D61/10/GDP!G57)</f>
        <v>-37.884681594509978</v>
      </c>
      <c r="E61" s="26">
        <f>IF(Goods_net!E61="","",Goods_net!E61/10/GDP!H57)</f>
        <v>-39.329156235806494</v>
      </c>
      <c r="F61" s="26">
        <f>IF(Goods_net!F61="","",Goods_net!F61/10/GDP!I57)</f>
        <v>-30.763353117830039</v>
      </c>
      <c r="G61" s="26">
        <f>IF(Goods_net!G61="","",Goods_net!G61/10/GDP!J57)</f>
        <v>-31.517124487861857</v>
      </c>
      <c r="H61" s="26">
        <f>IF(Goods_net!H61="","",Goods_net!H61/10/GDP!K57)</f>
        <v>-31.39216764872992</v>
      </c>
      <c r="I61" s="26">
        <f>IF(Goods_net!I61="","",Goods_net!I61/10/GDP!L57)</f>
        <v>-30.637750025707284</v>
      </c>
      <c r="J61" s="26">
        <f>IF(Goods_net!J61="","",Goods_net!J61/10/GDP!M57)</f>
        <v>-29.835567485352108</v>
      </c>
      <c r="K61" s="26">
        <f>IF(Goods_net!K61="","",Goods_net!K61/10/GDP!N57)</f>
        <v>-31.765276291575752</v>
      </c>
      <c r="L61" s="26">
        <f>IF(Goods_net!L61="","",Goods_net!L61/10/GDP!O57)</f>
        <v>-28.598928657506313</v>
      </c>
      <c r="M61" s="26">
        <f>IF(Goods_net!M61="","",Goods_net!M61/10/GDP!P57)</f>
        <v>-29.882155817635709</v>
      </c>
      <c r="N61" s="26">
        <f>IF(Goods_net!N61="","",Goods_net!N61/10/GDP!Q57)</f>
        <v>-30.473705478316997</v>
      </c>
      <c r="O61" s="26">
        <f>IF(Goods_net!O61="","",Goods_net!O61/10/GDP!R57)</f>
        <v>-35.318831544666153</v>
      </c>
      <c r="P61" s="26">
        <f>IF(Goods_net!P61="","",Goods_net!P61/10/GDP!S57)</f>
        <v>-32.450874178985195</v>
      </c>
      <c r="Q61" s="26">
        <f>IF(Goods_net!Q61="","",Goods_net!Q61/10/GDP!T57)</f>
        <v>-28.600416054216574</v>
      </c>
    </row>
    <row r="62" spans="1:17" x14ac:dyDescent="0.25">
      <c r="A62" s="12" t="s">
        <v>266</v>
      </c>
      <c r="B62" s="26">
        <f>IF(Goods_net!B62="","",Goods_net!B62/10/GDP!E58)</f>
        <v>1.8270188377686898</v>
      </c>
      <c r="C62" s="26">
        <f>IF(Goods_net!C62="","",Goods_net!C62/10/GDP!F58)</f>
        <v>3.7784841424623323</v>
      </c>
      <c r="D62" s="26">
        <f>IF(Goods_net!D62="","",Goods_net!D62/10/GDP!G58)</f>
        <v>3.57399829365233</v>
      </c>
      <c r="E62" s="26">
        <f>IF(Goods_net!E62="","",Goods_net!E62/10/GDP!H58)</f>
        <v>2.5074310995149371</v>
      </c>
      <c r="F62" s="26">
        <f>IF(Goods_net!F62="","",Goods_net!F62/10/GDP!I58)</f>
        <v>0.22965511304208197</v>
      </c>
      <c r="G62" s="26">
        <f>IF(Goods_net!G62="","",Goods_net!G62/10/GDP!J58)</f>
        <v>-2.1622912633965647</v>
      </c>
      <c r="H62" s="26">
        <f>IF(Goods_net!H62="","",Goods_net!H62/10/GDP!K58)</f>
        <v>-0.38171748258206062</v>
      </c>
      <c r="I62" s="26">
        <f>IF(Goods_net!I62="","",Goods_net!I62/10/GDP!L58)</f>
        <v>5.6809114648437721E-2</v>
      </c>
      <c r="J62" s="26">
        <f>IF(Goods_net!J62="","",Goods_net!J62/10/GDP!M58)</f>
        <v>-0.55561236986762275</v>
      </c>
      <c r="K62" s="26">
        <f>IF(Goods_net!K62="","",Goods_net!K62/10/GDP!N58)</f>
        <v>-6.2415697861646829E-2</v>
      </c>
      <c r="L62" s="26">
        <f>IF(Goods_net!L62="","",Goods_net!L62/10/GDP!O58)</f>
        <v>-1.6615912890799169</v>
      </c>
      <c r="M62" s="26">
        <f>IF(Goods_net!M62="","",Goods_net!M62/10/GDP!P58)</f>
        <v>1.5682723288438831</v>
      </c>
      <c r="N62" s="26">
        <f>IF(Goods_net!N62="","",Goods_net!N62/10/GDP!Q58)</f>
        <v>0.26940869755956359</v>
      </c>
      <c r="O62" s="26">
        <f>IF(Goods_net!O62="","",Goods_net!O62/10/GDP!R58)</f>
        <v>-0.21009495192340705</v>
      </c>
      <c r="P62" s="26">
        <f>IF(Goods_net!P62="","",Goods_net!P62/10/GDP!S58)</f>
        <v>0.9482480042780197</v>
      </c>
      <c r="Q62" s="26">
        <f>IF(Goods_net!Q62="","",Goods_net!Q62/10/GDP!T58)</f>
        <v>3.4461790453821131</v>
      </c>
    </row>
    <row r="63" spans="1:17" x14ac:dyDescent="0.25">
      <c r="A63" s="12" t="s">
        <v>268</v>
      </c>
      <c r="B63" s="26">
        <f>IF(Goods_net!B63="","",Goods_net!B63/10/GDP!E59)</f>
        <v>-8.2282448181711949</v>
      </c>
      <c r="C63" s="26">
        <f>IF(Goods_net!C63="","",Goods_net!C63/10/GDP!F59)</f>
        <v>-7.4736497139111764</v>
      </c>
      <c r="D63" s="26">
        <f>IF(Goods_net!D63="","",Goods_net!D63/10/GDP!G59)</f>
        <v>-10.871329028492211</v>
      </c>
      <c r="E63" s="26">
        <f>IF(Goods_net!E63="","",Goods_net!E63/10/GDP!H59)</f>
        <v>-11.56864581930596</v>
      </c>
      <c r="F63" s="26">
        <f>IF(Goods_net!F63="","",Goods_net!F63/10/GDP!I59)</f>
        <v>-8.4802033118860791</v>
      </c>
      <c r="G63" s="26">
        <f>IF(Goods_net!G63="","",Goods_net!G63/10/GDP!J59)</f>
        <v>-8.747043786735297</v>
      </c>
      <c r="H63" s="26">
        <f>IF(Goods_net!H63="","",Goods_net!H63/10/GDP!K59)</f>
        <v>-7.8304659179900371</v>
      </c>
      <c r="I63" s="26">
        <f>IF(Goods_net!I63="","",Goods_net!I63/10/GDP!L59)</f>
        <v>-9.1530622127998456</v>
      </c>
      <c r="J63" s="26">
        <f>IF(Goods_net!J63="","",Goods_net!J63/10/GDP!M59)</f>
        <v>-7.7721722041478163</v>
      </c>
      <c r="K63" s="26">
        <f>IF(Goods_net!K63="","",Goods_net!K63/10/GDP!N59)</f>
        <v>-10.203228751795841</v>
      </c>
      <c r="L63" s="26">
        <f>IF(Goods_net!L63="","",Goods_net!L63/10/GDP!O59)</f>
        <v>-9.452382744861854</v>
      </c>
      <c r="M63" s="26">
        <f>IF(Goods_net!M63="","",Goods_net!M63/10/GDP!P59)</f>
        <v>-9.3381335643218915</v>
      </c>
      <c r="N63" s="26">
        <f>IF(Goods_net!N63="","",Goods_net!N63/10/GDP!Q59)</f>
        <v>-12.288058919028616</v>
      </c>
      <c r="O63" s="26">
        <f>IF(Goods_net!O63="","",Goods_net!O63/10/GDP!R59)</f>
        <v>-11.82386644715548</v>
      </c>
      <c r="P63" s="26">
        <f>IF(Goods_net!P63="","",Goods_net!P63/10/GDP!S59)</f>
        <v>-9.6864340880149467</v>
      </c>
      <c r="Q63" s="26">
        <f>IF(Goods_net!Q63="","",Goods_net!Q63/10/GDP!T59)</f>
        <v>-10.215450176455796</v>
      </c>
    </row>
    <row r="64" spans="1:17" x14ac:dyDescent="0.25">
      <c r="A64" s="12" t="s">
        <v>270</v>
      </c>
      <c r="B64" s="26">
        <f>IF(Goods_net!B64="","",Goods_net!B64/10/GDP!E60)</f>
        <v>-24.012790855898761</v>
      </c>
      <c r="C64" s="26">
        <f>IF(Goods_net!C64="","",Goods_net!C64/10/GDP!F60)</f>
        <v>-25.525812500000001</v>
      </c>
      <c r="D64" s="26">
        <f>IF(Goods_net!D64="","",Goods_net!D64/10/GDP!G60)</f>
        <v>-27.864448624500355</v>
      </c>
      <c r="E64" s="26">
        <f>IF(Goods_net!E64="","",Goods_net!E64/10/GDP!H60)</f>
        <v>-28.427808973147275</v>
      </c>
      <c r="F64" s="26">
        <f>IF(Goods_net!F64="","",Goods_net!F64/10/GDP!I60)</f>
        <v>-19.920378288428701</v>
      </c>
      <c r="G64" s="26">
        <f>IF(Goods_net!G64="","",Goods_net!G64/10/GDP!J60)</f>
        <v>-21.80300105966484</v>
      </c>
      <c r="H64" s="26">
        <f>IF(Goods_net!H64="","",Goods_net!H64/10/GDP!K60)</f>
        <v>-23.52682931290051</v>
      </c>
      <c r="I64" s="26">
        <f>IF(Goods_net!I64="","",Goods_net!I64/10/GDP!L60)</f>
        <v>-22.990799402900073</v>
      </c>
      <c r="J64" s="26">
        <f>IF(Goods_net!J64="","",Goods_net!J64/10/GDP!M60)</f>
        <v>-24.051897416278113</v>
      </c>
      <c r="K64" s="26">
        <f>IF(Goods_net!K64="","",Goods_net!K64/10/GDP!N60)</f>
        <v>-23.399165413521974</v>
      </c>
      <c r="L64" s="26">
        <f>IF(Goods_net!L64="","",Goods_net!L64/10/GDP!O60)</f>
        <v>-21.20637986339359</v>
      </c>
      <c r="M64" s="26">
        <f>IF(Goods_net!M64="","",Goods_net!M64/10/GDP!P60)</f>
        <v>-19.237014373319543</v>
      </c>
      <c r="N64" s="26">
        <f>IF(Goods_net!N64="","",Goods_net!N64/10/GDP!Q60)</f>
        <v>-19.396057866801353</v>
      </c>
      <c r="O64" s="26">
        <f>IF(Goods_net!O64="","",Goods_net!O64/10/GDP!R60)</f>
        <v>-21.596114445996594</v>
      </c>
      <c r="P64" s="26">
        <f>IF(Goods_net!P64="","",Goods_net!P64/10/GDP!S60)</f>
        <v>-21.132651296889424</v>
      </c>
      <c r="Q64" s="26">
        <f>IF(Goods_net!Q64="","",Goods_net!Q64/10/GDP!T60)</f>
        <v>-21.14871052706437</v>
      </c>
    </row>
    <row r="65" spans="1:17" x14ac:dyDescent="0.25">
      <c r="A65" s="12" t="s">
        <v>305</v>
      </c>
      <c r="B65" s="26">
        <f>IF(Goods_net!B65="","",Goods_net!B65/10/GDP!E61)</f>
        <v>-13.60107820923885</v>
      </c>
      <c r="C65" s="26">
        <f>IF(Goods_net!C65="","",Goods_net!C65/10/GDP!F61)</f>
        <v>-17.623650709180691</v>
      </c>
      <c r="D65" s="26">
        <f>IF(Goods_net!D65="","",Goods_net!D65/10/GDP!G61)</f>
        <v>-15.534009221432411</v>
      </c>
      <c r="E65" s="26">
        <f>IF(Goods_net!E65="","",Goods_net!E65/10/GDP!H61)</f>
        <v>-12.64085868532508</v>
      </c>
      <c r="F65" s="26">
        <f>IF(Goods_net!F65="","",Goods_net!F65/10/GDP!I61)</f>
        <v>-5.0690577638683187</v>
      </c>
      <c r="G65" s="26">
        <f>IF(Goods_net!G65="","",Goods_net!G65/10/GDP!J61)</f>
        <v>-2.7115817833874156</v>
      </c>
      <c r="H65" s="26">
        <f>IF(Goods_net!H65="","",Goods_net!H65/10/GDP!K61)</f>
        <v>-2.1192510208222632</v>
      </c>
      <c r="I65" s="26">
        <f>IF(Goods_net!I65="","",Goods_net!I65/10/GDP!L61)</f>
        <v>-7.0381851611453712</v>
      </c>
      <c r="J65" s="26">
        <f>IF(Goods_net!J65="","",Goods_net!J65/10/GDP!M61)</f>
        <v>-4.8555568091319934</v>
      </c>
      <c r="K65" s="26">
        <f>IF(Goods_net!K65="","",Goods_net!K65/10/GDP!N61)</f>
        <v>-4.9266009399907542</v>
      </c>
      <c r="L65" s="26">
        <f>IF(Goods_net!L65="","",Goods_net!L65/10/GDP!O61)</f>
        <v>-4.2212996555826718</v>
      </c>
      <c r="M65" s="26">
        <f>IF(Goods_net!M65="","",Goods_net!M65/10/GDP!P61)</f>
        <v>-3.7163620341331507</v>
      </c>
      <c r="N65" s="26">
        <f>IF(Goods_net!N65="","",Goods_net!N65/10/GDP!Q61)</f>
        <v>-3.8243037292328443</v>
      </c>
      <c r="O65" s="26">
        <f>IF(Goods_net!O65="","",Goods_net!O65/10/GDP!R61)</f>
        <v>-4.6739314764682414</v>
      </c>
      <c r="P65" s="26">
        <f>IF(Goods_net!P65="","",Goods_net!P65/10/GDP!S61)</f>
        <v>-3.1585178510346341</v>
      </c>
      <c r="Q65" s="26">
        <f>IF(Goods_net!Q65="","",Goods_net!Q65/10/GDP!T61)</f>
        <v>-0.6527456220893002</v>
      </c>
    </row>
    <row r="66" spans="1:17" x14ac:dyDescent="0.25">
      <c r="A66" s="12" t="s">
        <v>306</v>
      </c>
      <c r="B66" s="26">
        <f>IF(Goods_net!B66="","",Goods_net!B66/10/GDP!E62)</f>
        <v>-5.6211015709574204</v>
      </c>
      <c r="C66" s="26">
        <f>IF(Goods_net!C66="","",Goods_net!C66/10/GDP!F62)</f>
        <v>-7.4624962889769852</v>
      </c>
      <c r="D66" s="26">
        <f>IF(Goods_net!D66="","",Goods_net!D66/10/GDP!G62)</f>
        <v>-8.9129182427120419</v>
      </c>
      <c r="E66" s="26">
        <f>IF(Goods_net!E66="","",Goods_net!E66/10/GDP!H62)</f>
        <v>-1.2159172049208653</v>
      </c>
      <c r="F66" s="26">
        <f>IF(Goods_net!F66="","",Goods_net!F66/10/GDP!I62)</f>
        <v>-3.6482199337582633</v>
      </c>
      <c r="G66" s="26">
        <f>IF(Goods_net!G66="","",Goods_net!G66/10/GDP!J62)</f>
        <v>-3.3491750705714862</v>
      </c>
      <c r="H66" s="26">
        <f>IF(Goods_net!H66="","",Goods_net!H66/10/GDP!K62)</f>
        <v>-4.9668462494819732</v>
      </c>
      <c r="I66" s="26">
        <f>IF(Goods_net!I66="","",Goods_net!I66/10/GDP!L62)</f>
        <v>-2.1456933689977373</v>
      </c>
      <c r="J66" s="26">
        <f>IF(Goods_net!J66="","",Goods_net!J66/10/GDP!M62)</f>
        <v>2.8432903972487633</v>
      </c>
      <c r="K66" s="26">
        <f>IF(Goods_net!K66="","",Goods_net!K66/10/GDP!N62)</f>
        <v>3.7366487032810363</v>
      </c>
      <c r="L66" s="26">
        <f>IF(Goods_net!L66="","",Goods_net!L66/10/GDP!O62)</f>
        <v>4.3567892284160807</v>
      </c>
      <c r="M66" s="26">
        <f>IF(Goods_net!M66="","",Goods_net!M66/10/GDP!P62)</f>
        <v>4.8939382486176948</v>
      </c>
      <c r="N66" s="26">
        <f>IF(Goods_net!N66="","",Goods_net!N66/10/GDP!Q62)</f>
        <v>4.2147629714735082</v>
      </c>
      <c r="O66" s="26">
        <f>IF(Goods_net!O66="","",Goods_net!O66/10/GDP!R62)</f>
        <v>0.43313012815196944</v>
      </c>
      <c r="P66" s="26">
        <f>IF(Goods_net!P66="","",Goods_net!P66/10/GDP!S62)</f>
        <v>5.7631040408766641</v>
      </c>
      <c r="Q66" s="26">
        <f>IF(Goods_net!Q66="","",Goods_net!Q66/10/GDP!T62)</f>
        <v>6.0983920671812042</v>
      </c>
    </row>
    <row r="67" spans="1:17" x14ac:dyDescent="0.25">
      <c r="A67" s="12" t="s">
        <v>308</v>
      </c>
      <c r="B67" s="26">
        <f>IF(Goods_net!B67="","",Goods_net!B67/10/GDP!E63)</f>
        <v>-22.471208785190012</v>
      </c>
      <c r="C67" s="26">
        <f>IF(Goods_net!C67="","",Goods_net!C67/10/GDP!F63)</f>
        <v>-19.921769981275624</v>
      </c>
      <c r="D67" s="26">
        <f>IF(Goods_net!D67="","",Goods_net!D67/10/GDP!G63)</f>
        <v>-19.684673133620976</v>
      </c>
      <c r="E67" s="26">
        <f>IF(Goods_net!E67="","",Goods_net!E67/10/GDP!H63)</f>
        <v>-20.90571139777062</v>
      </c>
      <c r="F67" s="26">
        <f>IF(Goods_net!F67="","",Goods_net!F67/10/GDP!I63)</f>
        <v>-17.872388717347928</v>
      </c>
      <c r="G67" s="26">
        <f>IF(Goods_net!G67="","",Goods_net!G67/10/GDP!J63)</f>
        <v>-18.168751100549326</v>
      </c>
      <c r="H67" s="26">
        <f>IF(Goods_net!H67="","",Goods_net!H67/10/GDP!K63)</f>
        <v>-17.386787670602562</v>
      </c>
      <c r="I67" s="26">
        <f>IF(Goods_net!I67="","",Goods_net!I67/10/GDP!L63)</f>
        <v>-17.264670314134598</v>
      </c>
      <c r="J67" s="26">
        <f>IF(Goods_net!J67="","",Goods_net!J67/10/GDP!M63)</f>
        <v>-16.707474478782089</v>
      </c>
      <c r="K67" s="26">
        <f>IF(Goods_net!K67="","",Goods_net!K67/10/GDP!N63)</f>
        <v>-19.107988452194004</v>
      </c>
      <c r="L67" s="26">
        <f>IF(Goods_net!L67="","",Goods_net!L67/10/GDP!O63)</f>
        <v>-19.113369027319386</v>
      </c>
      <c r="M67" s="26">
        <f>IF(Goods_net!M67="","",Goods_net!M67/10/GDP!P63)</f>
        <v>-16.524215994506484</v>
      </c>
      <c r="N67" s="26">
        <f>IF(Goods_net!N67="","",Goods_net!N67/10/GDP!Q63)</f>
        <v>-14.583297108947994</v>
      </c>
      <c r="O67" s="26">
        <f>IF(Goods_net!O67="","",Goods_net!O67/10/GDP!R63)</f>
        <v>-13.740386133508595</v>
      </c>
      <c r="P67" s="26" t="str">
        <f>IF(Goods_net!P67="","",Goods_net!P67/10/GDP!S63)</f>
        <v/>
      </c>
      <c r="Q67" s="26" t="str">
        <f>IF(Goods_net!Q67="","",Goods_net!Q67/10/GDP!T63)</f>
        <v/>
      </c>
    </row>
    <row r="68" spans="1:17" x14ac:dyDescent="0.25">
      <c r="A68" s="12" t="s">
        <v>311</v>
      </c>
      <c r="B68" s="26">
        <f>IF(Goods_net!B68="","",Goods_net!B68/10/GDP!E64)</f>
        <v>0.62176639009200729</v>
      </c>
      <c r="C68" s="26">
        <f>IF(Goods_net!C68="","",Goods_net!C68/10/GDP!F64)</f>
        <v>0.26235221977658396</v>
      </c>
      <c r="D68" s="26">
        <f>IF(Goods_net!D68="","",Goods_net!D68/10/GDP!G64)</f>
        <v>0.58849084562528109</v>
      </c>
      <c r="E68" s="26">
        <f>IF(Goods_net!E68="","",Goods_net!E68/10/GDP!H64)</f>
        <v>-0.18621945720848115</v>
      </c>
      <c r="F68" s="26">
        <f>IF(Goods_net!F68="","",Goods_net!F68/10/GDP!I64)</f>
        <v>0.5475369656113086</v>
      </c>
      <c r="G68" s="26">
        <f>IF(Goods_net!G68="","",Goods_net!G68/10/GDP!J64)</f>
        <v>0.34391400188497667</v>
      </c>
      <c r="H68" s="26">
        <f>IF(Goods_net!H68="","",Goods_net!H68/10/GDP!K64)</f>
        <v>0.287751855790363</v>
      </c>
      <c r="I68" s="26">
        <f>IF(Goods_net!I68="","",Goods_net!I68/10/GDP!L64)</f>
        <v>1.3045144032093696</v>
      </c>
      <c r="J68" s="26">
        <f>IF(Goods_net!J68="","",Goods_net!J68/10/GDP!M64)</f>
        <v>1.9968614860784242</v>
      </c>
      <c r="K68" s="26">
        <f>IF(Goods_net!K68="","",Goods_net!K68/10/GDP!N64)</f>
        <v>2.2615819433113953</v>
      </c>
      <c r="L68" s="26">
        <f>IF(Goods_net!L68="","",Goods_net!L68/10/GDP!O64)</f>
        <v>3.300109047792922</v>
      </c>
      <c r="M68" s="26">
        <f>IF(Goods_net!M68="","",Goods_net!M68/10/GDP!P64)</f>
        <v>3.3537768953190747</v>
      </c>
      <c r="N68" s="26">
        <f>IF(Goods_net!N68="","",Goods_net!N68/10/GDP!Q64)</f>
        <v>3.1117701575146945</v>
      </c>
      <c r="O68" s="26">
        <f>IF(Goods_net!O68="","",Goods_net!O68/10/GDP!R64)</f>
        <v>2.4670810743727705</v>
      </c>
      <c r="P68" s="26">
        <f>IF(Goods_net!P68="","",Goods_net!P68/10/GDP!S64)</f>
        <v>2.707873138600283</v>
      </c>
      <c r="Q68" s="26">
        <f>IF(Goods_net!Q68="","",Goods_net!Q68/10/GDP!T64)</f>
        <v>3.0297342393859839</v>
      </c>
    </row>
    <row r="69" spans="1:17" x14ac:dyDescent="0.25">
      <c r="A69" s="12" t="s">
        <v>313</v>
      </c>
      <c r="B69" s="26">
        <f>IF(Goods_net!B69="","",Goods_net!B69/10/GDP!E65)</f>
        <v>-4.3774157818441291</v>
      </c>
      <c r="C69" s="26">
        <f>IF(Goods_net!C69="","",Goods_net!C69/10/GDP!F65)</f>
        <v>-5.0840532831713441</v>
      </c>
      <c r="D69" s="26">
        <f>IF(Goods_net!D69="","",Goods_net!D69/10/GDP!G65)</f>
        <v>-9.8488073083770491</v>
      </c>
      <c r="E69" s="26">
        <f>IF(Goods_net!E69="","",Goods_net!E69/10/GDP!H65)</f>
        <v>-3.6839148183594213</v>
      </c>
      <c r="F69" s="26">
        <f>IF(Goods_net!F69="","",Goods_net!F69/10/GDP!I65)</f>
        <v>0.57576420373961623</v>
      </c>
      <c r="G69" s="26">
        <f>IF(Goods_net!G69="","",Goods_net!G69/10/GDP!J65)</f>
        <v>3.8966648264790829</v>
      </c>
      <c r="H69" s="26">
        <f>IF(Goods_net!H69="","",Goods_net!H69/10/GDP!K65)</f>
        <v>2.2870584490435206</v>
      </c>
      <c r="I69" s="26" t="str">
        <f>IF(Goods_net!I69="","",Goods_net!I69/10/GDP!L65)</f>
        <v/>
      </c>
      <c r="J69" s="26" t="str">
        <f>IF(Goods_net!J69="","",Goods_net!J69/10/GDP!M65)</f>
        <v/>
      </c>
      <c r="K69" s="26" t="str">
        <f>IF(Goods_net!K69="","",Goods_net!K69/10/GDP!N65)</f>
        <v/>
      </c>
      <c r="L69" s="26" t="str">
        <f>IF(Goods_net!L69="","",Goods_net!L69/10/GDP!O65)</f>
        <v/>
      </c>
      <c r="M69" s="26" t="str">
        <f>IF(Goods_net!M69="","",Goods_net!M69/10/GDP!P65)</f>
        <v/>
      </c>
      <c r="N69" s="26" t="str">
        <f>IF(Goods_net!N69="","",Goods_net!N69/10/GDP!Q65)</f>
        <v/>
      </c>
      <c r="O69" s="26" t="str">
        <f>IF(Goods_net!O69="","",Goods_net!O69/10/GDP!R65)</f>
        <v/>
      </c>
      <c r="P69" s="26" t="str">
        <f>IF(Goods_net!P69="","",Goods_net!P69/10/GDP!S65)</f>
        <v/>
      </c>
      <c r="Q69" s="26" t="str">
        <f>IF(Goods_net!Q69="","",Goods_net!Q69/10/GDP!T65)</f>
        <v/>
      </c>
    </row>
    <row r="70" spans="1:17" x14ac:dyDescent="0.25">
      <c r="A70" s="12" t="s">
        <v>323</v>
      </c>
      <c r="B70" s="26">
        <f>IF(Goods_net!B70="","",Goods_net!B70/10/GDP!E66)</f>
        <v>-21.022413263739637</v>
      </c>
      <c r="C70" s="26">
        <f>IF(Goods_net!C70="","",Goods_net!C70/10/GDP!F66)</f>
        <v>-26.670698447828226</v>
      </c>
      <c r="D70" s="26">
        <f>IF(Goods_net!D70="","",Goods_net!D70/10/GDP!G66)</f>
        <v>-23.123046068080228</v>
      </c>
      <c r="E70" s="26">
        <f>IF(Goods_net!E70="","",Goods_net!E70/10/GDP!H66)</f>
        <v>-28.33356852409759</v>
      </c>
      <c r="F70" s="26">
        <f>IF(Goods_net!F70="","",Goods_net!F70/10/GDP!I66)</f>
        <v>-20.266559253570655</v>
      </c>
      <c r="G70" s="26">
        <f>IF(Goods_net!G70="","",Goods_net!G70/10/GDP!J66)</f>
        <v>-21.715290036949661</v>
      </c>
      <c r="H70" s="26">
        <f>IF(Goods_net!H70="","",Goods_net!H70/10/GDP!K66)</f>
        <v>-20.876898817385356</v>
      </c>
      <c r="I70" s="26">
        <f>IF(Goods_net!I70="","",Goods_net!I70/10/GDP!L66)</f>
        <v>-17.882054480212307</v>
      </c>
      <c r="J70" s="26">
        <f>IF(Goods_net!J70="","",Goods_net!J70/10/GDP!M66)</f>
        <v>-25.508721960531414</v>
      </c>
      <c r="K70" s="26">
        <f>IF(Goods_net!K70="","",Goods_net!K70/10/GDP!N66)</f>
        <v>-21.17407008127595</v>
      </c>
      <c r="L70" s="26">
        <f>IF(Goods_net!L70="","",Goods_net!L70/10/GDP!O66)</f>
        <v>-19.420253117710541</v>
      </c>
      <c r="M70" s="26">
        <f>IF(Goods_net!M70="","",Goods_net!M70/10/GDP!P66)</f>
        <v>-20.258002649882091</v>
      </c>
      <c r="N70" s="26">
        <f>IF(Goods_net!N70="","",Goods_net!N70/10/GDP!Q66)</f>
        <v>-20.40751910960563</v>
      </c>
      <c r="O70" s="26">
        <f>IF(Goods_net!O70="","",Goods_net!O70/10/GDP!R66)</f>
        <v>-24.187348800135851</v>
      </c>
      <c r="P70" s="26">
        <f>IF(Goods_net!P70="","",Goods_net!P70/10/GDP!S66)</f>
        <v>-25.179703843106285</v>
      </c>
      <c r="Q70" s="26">
        <f>IF(Goods_net!Q70="","",Goods_net!Q70/10/GDP!T66)</f>
        <v>-15.208784169102817</v>
      </c>
    </row>
    <row r="71" spans="1:17" x14ac:dyDescent="0.25">
      <c r="A71" s="12" t="s">
        <v>325</v>
      </c>
      <c r="B71" s="26">
        <f>IF(Goods_net!B71="","",Goods_net!B71/10/GDP!E67)</f>
        <v>7.2061327128425017</v>
      </c>
      <c r="C71" s="26">
        <f>IF(Goods_net!C71="","",Goods_net!C71/10/GDP!F67)</f>
        <v>7.6057459377630634</v>
      </c>
      <c r="D71" s="26">
        <f>IF(Goods_net!D71="","",Goods_net!D71/10/GDP!G67)</f>
        <v>8.4567624845079479</v>
      </c>
      <c r="E71" s="26">
        <f>IF(Goods_net!E71="","",Goods_net!E71/10/GDP!H67)</f>
        <v>6.6910376839061314</v>
      </c>
      <c r="F71" s="26">
        <f>IF(Goods_net!F71="","",Goods_net!F71/10/GDP!I67)</f>
        <v>5.3227685787751629</v>
      </c>
      <c r="G71" s="26">
        <f>IF(Goods_net!G71="","",Goods_net!G71/10/GDP!J67)</f>
        <v>3.9422518374874271</v>
      </c>
      <c r="H71" s="26">
        <f>IF(Goods_net!H71="","",Goods_net!H71/10/GDP!K67)</f>
        <v>1.213143631412724</v>
      </c>
      <c r="I71" s="26">
        <f>IF(Goods_net!I71="","",Goods_net!I71/10/GDP!L67)</f>
        <v>1.2185024356773229</v>
      </c>
      <c r="J71" s="26">
        <f>IF(Goods_net!J71="","",Goods_net!J71/10/GDP!M67)</f>
        <v>1.2510198914112227</v>
      </c>
      <c r="K71" s="26">
        <f>IF(Goods_net!K71="","",Goods_net!K71/10/GDP!N67)</f>
        <v>0.85112951450671703</v>
      </c>
      <c r="L71" s="26">
        <f>IF(Goods_net!L71="","",Goods_net!L71/10/GDP!O67)</f>
        <v>0.90760259207647165</v>
      </c>
      <c r="M71" s="26">
        <f>IF(Goods_net!M71="","",Goods_net!M71/10/GDP!P67)</f>
        <v>2.0229058978921199E-2</v>
      </c>
      <c r="N71" s="26">
        <f>IF(Goods_net!N71="","",Goods_net!N71/10/GDP!Q67)</f>
        <v>0.66078104403739635</v>
      </c>
      <c r="O71" s="26">
        <f>IF(Goods_net!O71="","",Goods_net!O71/10/GDP!R67)</f>
        <v>0.11752886567199221</v>
      </c>
      <c r="P71" s="26">
        <f>IF(Goods_net!P71="","",Goods_net!P71/10/GDP!S67)</f>
        <v>0.94116110804589415</v>
      </c>
      <c r="Q71" s="26" t="str">
        <f>IF(Goods_net!Q71="","",Goods_net!Q71/10/GDP!T67)</f>
        <v/>
      </c>
    </row>
    <row r="72" spans="1:17" x14ac:dyDescent="0.25">
      <c r="A72" s="12" t="s">
        <v>328</v>
      </c>
      <c r="B72" s="26">
        <f>IF(Goods_net!B72="","",Goods_net!B72/10/GDP!E68)</f>
        <v>-0.87320621763160533</v>
      </c>
      <c r="C72" s="26">
        <f>IF(Goods_net!C72="","",Goods_net!C72/10/GDP!F68)</f>
        <v>-1.1766178982578264</v>
      </c>
      <c r="D72" s="26">
        <f>IF(Goods_net!D72="","",Goods_net!D72/10/GDP!G68)</f>
        <v>-1.7249058947381031</v>
      </c>
      <c r="E72" s="26">
        <f>IF(Goods_net!E72="","",Goods_net!E72/10/GDP!H68)</f>
        <v>-2.4355357101962913</v>
      </c>
      <c r="F72" s="26">
        <f>IF(Goods_net!F72="","",Goods_net!F72/10/GDP!I68)</f>
        <v>-1.8790876917263262</v>
      </c>
      <c r="G72" s="26">
        <f>IF(Goods_net!G72="","",Goods_net!G72/10/GDP!J68)</f>
        <v>-2.3994354347025451</v>
      </c>
      <c r="H72" s="26">
        <f>IF(Goods_net!H72="","",Goods_net!H72/10/GDP!K68)</f>
        <v>-3.1542492119295726</v>
      </c>
      <c r="I72" s="26">
        <f>IF(Goods_net!I72="","",Goods_net!I72/10/GDP!L68)</f>
        <v>-2.5922509218062446</v>
      </c>
      <c r="J72" s="26">
        <f>IF(Goods_net!J72="","",Goods_net!J72/10/GDP!M68)</f>
        <v>-2.0138900272921672</v>
      </c>
      <c r="K72" s="26">
        <f>IF(Goods_net!K72="","",Goods_net!K72/10/GDP!N68)</f>
        <v>-1.977470546199656</v>
      </c>
      <c r="L72" s="26">
        <f>IF(Goods_net!L72="","",Goods_net!L72/10/GDP!O68)</f>
        <v>-1.3143056546232534</v>
      </c>
      <c r="M72" s="26">
        <f>IF(Goods_net!M72="","",Goods_net!M72/10/GDP!P68)</f>
        <v>-1.4459315825717198</v>
      </c>
      <c r="N72" s="26">
        <f>IF(Goods_net!N72="","",Goods_net!N72/10/GDP!Q68)</f>
        <v>-1.9867524668415706</v>
      </c>
      <c r="O72" s="26">
        <f>IF(Goods_net!O72="","",Goods_net!O72/10/GDP!R68)</f>
        <v>-2.0568950053702433</v>
      </c>
      <c r="P72" s="26">
        <f>IF(Goods_net!P72="","",Goods_net!P72/10/GDP!S68)</f>
        <v>-1.934652449104191</v>
      </c>
      <c r="Q72" s="26">
        <f>IF(Goods_net!Q72="","",Goods_net!Q72/10/GDP!T68)</f>
        <v>-2.7426588585992491</v>
      </c>
    </row>
    <row r="73" spans="1:17" x14ac:dyDescent="0.25">
      <c r="A73" s="12" t="s">
        <v>329</v>
      </c>
      <c r="B73" s="26">
        <f>IF(Goods_net!B73="","",Goods_net!B73/10/GDP!E69)</f>
        <v>-24.355146777541837</v>
      </c>
      <c r="C73" s="26">
        <f>IF(Goods_net!C73="","",Goods_net!C73/10/GDP!F69)</f>
        <v>-24.082097534561466</v>
      </c>
      <c r="D73" s="26">
        <f>IF(Goods_net!D73="","",Goods_net!D73/10/GDP!G69)</f>
        <v>-24.064005578503458</v>
      </c>
      <c r="E73" s="26">
        <f>IF(Goods_net!E73="","",Goods_net!E73/10/GDP!H69)</f>
        <v>-27.612660259550054</v>
      </c>
      <c r="F73" s="26">
        <f>IF(Goods_net!F73="","",Goods_net!F73/10/GDP!I69)</f>
        <v>-23.262605862816347</v>
      </c>
      <c r="G73" s="26">
        <f>IF(Goods_net!G73="","",Goods_net!G73/10/GDP!J69)</f>
        <v>-25.960817631329682</v>
      </c>
      <c r="H73" s="26">
        <f>IF(Goods_net!H73="","",Goods_net!H73/10/GDP!K69)</f>
        <v>-26.243651542038247</v>
      </c>
      <c r="I73" s="26">
        <f>IF(Goods_net!I73="","",Goods_net!I73/10/GDP!L69)</f>
        <v>-27.584131676296249</v>
      </c>
      <c r="J73" s="26">
        <f>IF(Goods_net!J73="","",Goods_net!J73/10/GDP!M69)</f>
        <v>-27.078381798136778</v>
      </c>
      <c r="K73" s="26">
        <f>IF(Goods_net!K73="","",Goods_net!K73/10/GDP!N69)</f>
        <v>-25.718929120031007</v>
      </c>
      <c r="L73" s="26">
        <f>IF(Goods_net!L73="","",Goods_net!L73/10/GDP!O69)</f>
        <v>-25.758803323603566</v>
      </c>
      <c r="M73" s="26">
        <f>IF(Goods_net!M73="","",Goods_net!M73/10/GDP!P69)</f>
        <v>-23.844870624584495</v>
      </c>
      <c r="N73" s="26" t="str">
        <f>IF(Goods_net!N73="","",Goods_net!N73/10/GDP!Q69)</f>
        <v/>
      </c>
      <c r="O73" s="26" t="str">
        <f>IF(Goods_net!O73="","",Goods_net!O73/10/GDP!R69)</f>
        <v/>
      </c>
      <c r="P73" s="26" t="str">
        <f>IF(Goods_net!P73="","",Goods_net!P73/10/GDP!S69)</f>
        <v/>
      </c>
      <c r="Q73" s="26" t="str">
        <f>IF(Goods_net!Q73="","",Goods_net!Q73/10/GDP!T69)</f>
        <v/>
      </c>
    </row>
    <row r="74" spans="1:17" x14ac:dyDescent="0.25">
      <c r="A74" s="12" t="s">
        <v>335</v>
      </c>
      <c r="B74" s="26">
        <f>IF(Goods_net!B74="","",Goods_net!B74/10/GDP!E70)</f>
        <v>43.282967654404423</v>
      </c>
      <c r="C74" s="26" t="str">
        <f>IF(Goods_net!C74="","",Goods_net!C74/10/GDP!F70)</f>
        <v/>
      </c>
      <c r="D74" s="26">
        <f>IF(Goods_net!D74="","",Goods_net!D74/10/GDP!G70)</f>
        <v>39.700132518512206</v>
      </c>
      <c r="E74" s="26">
        <f>IF(Goods_net!E74="","",Goods_net!E74/10/GDP!H70)</f>
        <v>44.699035894453608</v>
      </c>
      <c r="F74" s="26">
        <f>IF(Goods_net!F74="","",Goods_net!F74/10/GDP!I70)</f>
        <v>31.169332881670176</v>
      </c>
      <c r="G74" s="26">
        <f>IF(Goods_net!G74="","",Goods_net!G74/10/GDP!J70)</f>
        <v>39.848936361404419</v>
      </c>
      <c r="H74" s="26">
        <f>IF(Goods_net!H74="","",Goods_net!H74/10/GDP!K70)</f>
        <v>35.672145164356166</v>
      </c>
      <c r="I74" s="26">
        <f>IF(Goods_net!I74="","",Goods_net!I74/10/GDP!L70)</f>
        <v>35.721160673464091</v>
      </c>
      <c r="J74" s="26">
        <f>IF(Goods_net!J74="","",Goods_net!J74/10/GDP!M70)</f>
        <v>30.173325981856888</v>
      </c>
      <c r="K74" s="26">
        <f>IF(Goods_net!K74="","",Goods_net!K74/10/GDP!N70)</f>
        <v>24.374489520589773</v>
      </c>
      <c r="L74" s="26">
        <f>IF(Goods_net!L74="","",Goods_net!L74/10/GDP!O70)</f>
        <v>13.495096882078627</v>
      </c>
      <c r="M74" s="26" t="str">
        <f>IF(Goods_net!M74="","",Goods_net!M74/10/GDP!P70)</f>
        <v/>
      </c>
      <c r="N74" s="26" t="str">
        <f>IF(Goods_net!N74="","",Goods_net!N74/10/GDP!Q70)</f>
        <v/>
      </c>
      <c r="O74" s="26" t="str">
        <f>IF(Goods_net!O74="","",Goods_net!O74/10/GDP!R70)</f>
        <v/>
      </c>
      <c r="P74" s="26" t="str">
        <f>IF(Goods_net!P74="","",Goods_net!P74/10/GDP!S70)</f>
        <v/>
      </c>
      <c r="Q74" s="26" t="str">
        <f>IF(Goods_net!Q74="","",Goods_net!Q74/10/GDP!T70)</f>
        <v/>
      </c>
    </row>
    <row r="75" spans="1:17" x14ac:dyDescent="0.25">
      <c r="A75" s="12" t="s">
        <v>342</v>
      </c>
      <c r="B75" s="26">
        <f>IF(Goods_net!B75="","",Goods_net!B75/10/GDP!E71)</f>
        <v>-11.506127720540134</v>
      </c>
      <c r="C75" s="26">
        <f>IF(Goods_net!C75="","",Goods_net!C75/10/GDP!F71)</f>
        <v>-10.754374351383371</v>
      </c>
      <c r="D75" s="26">
        <f>IF(Goods_net!D75="","",Goods_net!D75/10/GDP!G71)</f>
        <v>-11.346824704547736</v>
      </c>
      <c r="E75" s="26">
        <f>IF(Goods_net!E75="","",Goods_net!E75/10/GDP!H71)</f>
        <v>-4.3989525687649156</v>
      </c>
      <c r="F75" s="26">
        <f>IF(Goods_net!F75="","",Goods_net!F75/10/GDP!I71)</f>
        <v>-5.9139407914324238</v>
      </c>
      <c r="G75" s="26">
        <f>IF(Goods_net!G75="","",Goods_net!G75/10/GDP!J71)</f>
        <v>-6.8592777560604024</v>
      </c>
      <c r="H75" s="26">
        <f>IF(Goods_net!H75="","",Goods_net!H75/10/GDP!K71)</f>
        <v>-12.659647649245866</v>
      </c>
      <c r="I75" s="26">
        <f>IF(Goods_net!I75="","",Goods_net!I75/10/GDP!L71)</f>
        <v>-14.140333771600098</v>
      </c>
      <c r="J75" s="26">
        <f>IF(Goods_net!J75="","",Goods_net!J75/10/GDP!M71)</f>
        <v>-12.127890791150616</v>
      </c>
      <c r="K75" s="26">
        <f>IF(Goods_net!K75="","",Goods_net!K75/10/GDP!N71)</f>
        <v>-16.806718403190466</v>
      </c>
      <c r="L75" s="26">
        <f>IF(Goods_net!L75="","",Goods_net!L75/10/GDP!O71)</f>
        <v>-16.87322520960543</v>
      </c>
      <c r="M75" s="26">
        <f>IF(Goods_net!M75="","",Goods_net!M75/10/GDP!P71)</f>
        <v>-14.283384667123721</v>
      </c>
      <c r="N75" s="26">
        <f>IF(Goods_net!N75="","",Goods_net!N75/10/GDP!Q71)</f>
        <v>-19.83741261407852</v>
      </c>
      <c r="O75" s="26">
        <f>IF(Goods_net!O75="","",Goods_net!O75/10/GDP!R71)</f>
        <v>-22.185982977630704</v>
      </c>
      <c r="P75" s="26" t="str">
        <f>IF(Goods_net!P75="","",Goods_net!P75/10/GDP!S71)</f>
        <v/>
      </c>
      <c r="Q75" s="26" t="str">
        <f>IF(Goods_net!Q75="","",Goods_net!Q75/10/GDP!T71)</f>
        <v/>
      </c>
    </row>
    <row r="76" spans="1:17" x14ac:dyDescent="0.25">
      <c r="A76" s="12" t="s">
        <v>345</v>
      </c>
      <c r="B76" s="26">
        <f>IF(Goods_net!B76="","",Goods_net!B76/10/GDP!E72)</f>
        <v>-18.472244118494917</v>
      </c>
      <c r="C76" s="26">
        <f>IF(Goods_net!C76="","",Goods_net!C76/10/GDP!F72)</f>
        <v>-25.826115736029134</v>
      </c>
      <c r="D76" s="26">
        <f>IF(Goods_net!D76="","",Goods_net!D76/10/GDP!G72)</f>
        <v>-27.619772766516878</v>
      </c>
      <c r="E76" s="26">
        <f>IF(Goods_net!E76="","",Goods_net!E76/10/GDP!H72)</f>
        <v>-29.168908539075566</v>
      </c>
      <c r="F76" s="26">
        <f>IF(Goods_net!F76="","",Goods_net!F76/10/GDP!I72)</f>
        <v>-21.8333515983377</v>
      </c>
      <c r="G76" s="26">
        <f>IF(Goods_net!G76="","",Goods_net!G76/10/GDP!J72)</f>
        <v>-21.46605856440415</v>
      </c>
      <c r="H76" s="26">
        <f>IF(Goods_net!H76="","",Goods_net!H76/10/GDP!K72)</f>
        <v>-23.165515997683194</v>
      </c>
      <c r="I76" s="26">
        <f>IF(Goods_net!I76="","",Goods_net!I76/10/GDP!L72)</f>
        <v>-25.62986721541634</v>
      </c>
      <c r="J76" s="26">
        <f>IF(Goods_net!J76="","",Goods_net!J76/10/GDP!M72)</f>
        <v>-20.397008647585803</v>
      </c>
      <c r="K76" s="26">
        <f>IF(Goods_net!K76="","",Goods_net!K76/10/GDP!N72)</f>
        <v>-24.312940164236682</v>
      </c>
      <c r="L76" s="26">
        <f>IF(Goods_net!L76="","",Goods_net!L76/10/GDP!O72)</f>
        <v>-26.429089145121381</v>
      </c>
      <c r="M76" s="26">
        <f>IF(Goods_net!M76="","",Goods_net!M76/10/GDP!P72)</f>
        <v>-25.642492042665609</v>
      </c>
      <c r="N76" s="26">
        <f>IF(Goods_net!N76="","",Goods_net!N76/10/GDP!Q72)</f>
        <v>-23.452772561260929</v>
      </c>
      <c r="O76" s="26">
        <f>IF(Goods_net!O76="","",Goods_net!O76/10/GDP!R72)</f>
        <v>-23.386422191431329</v>
      </c>
      <c r="P76" s="26">
        <f>IF(Goods_net!P76="","",Goods_net!P76/10/GDP!S72)</f>
        <v>-21.379200792069575</v>
      </c>
      <c r="Q76" s="26">
        <f>IF(Goods_net!Q76="","",Goods_net!Q76/10/GDP!T72)</f>
        <v>-19.953358551579484</v>
      </c>
    </row>
    <row r="77" spans="1:17" x14ac:dyDescent="0.25">
      <c r="A77" s="12" t="s">
        <v>346</v>
      </c>
      <c r="B77" s="26">
        <f>IF(Goods_net!B77="","",Goods_net!B77/10/GDP!E73)</f>
        <v>6.8613335069138426</v>
      </c>
      <c r="C77" s="26">
        <f>IF(Goods_net!C77="","",Goods_net!C77/10/GDP!F73)</f>
        <v>6.7569554788771855</v>
      </c>
      <c r="D77" s="26">
        <f>IF(Goods_net!D77="","",Goods_net!D77/10/GDP!G73)</f>
        <v>8.0693728084163574</v>
      </c>
      <c r="E77" s="26">
        <f>IF(Goods_net!E77="","",Goods_net!E77/10/GDP!H73)</f>
        <v>7.2984905978462615</v>
      </c>
      <c r="F77" s="26">
        <f>IF(Goods_net!F77="","",Goods_net!F77/10/GDP!I73)</f>
        <v>5.7938715543583257</v>
      </c>
      <c r="G77" s="26">
        <f>IF(Goods_net!G77="","",Goods_net!G77/10/GDP!J73)</f>
        <v>6.268078131370892</v>
      </c>
      <c r="H77" s="26">
        <f>IF(Goods_net!H77="","",Goods_net!H77/10/GDP!K73)</f>
        <v>6.0502130105977434</v>
      </c>
      <c r="I77" s="26">
        <f>IF(Goods_net!I77="","",Goods_net!I77/10/GDP!L73)</f>
        <v>7.2595063200182537</v>
      </c>
      <c r="J77" s="26">
        <f>IF(Goods_net!J77="","",Goods_net!J77/10/GDP!M73)</f>
        <v>7.2479718147515806</v>
      </c>
      <c r="K77" s="26">
        <f>IF(Goods_net!K77="","",Goods_net!K77/10/GDP!N73)</f>
        <v>7.4930096331498843</v>
      </c>
      <c r="L77" s="26">
        <f>IF(Goods_net!L77="","",Goods_net!L77/10/GDP!O73)</f>
        <v>8.2071937564899464</v>
      </c>
      <c r="M77" s="26">
        <f>IF(Goods_net!M77="","",Goods_net!M77/10/GDP!P73)</f>
        <v>8.0650252672860354</v>
      </c>
      <c r="N77" s="26">
        <f>IF(Goods_net!N77="","",Goods_net!N77/10/GDP!Q73)</f>
        <v>7.8247496952329092</v>
      </c>
      <c r="O77" s="26">
        <f>IF(Goods_net!O77="","",Goods_net!O77/10/GDP!R73)</f>
        <v>6.7168707615849357</v>
      </c>
      <c r="P77" s="26">
        <f>IF(Goods_net!P77="","",Goods_net!P77/10/GDP!S73)</f>
        <v>6.2793136855267484</v>
      </c>
      <c r="Q77" s="26">
        <f>IF(Goods_net!Q77="","",Goods_net!Q77/10/GDP!T73)</f>
        <v>5.7137951917359766</v>
      </c>
    </row>
    <row r="78" spans="1:17" x14ac:dyDescent="0.25">
      <c r="A78" s="12" t="s">
        <v>347</v>
      </c>
      <c r="B78" s="26">
        <f>IF(Goods_net!B78="","",Goods_net!B78/10/GDP!E74)</f>
        <v>-10.37932330691754</v>
      </c>
      <c r="C78" s="26">
        <f>IF(Goods_net!C78="","",Goods_net!C78/10/GDP!F74)</f>
        <v>-10.515895418027341</v>
      </c>
      <c r="D78" s="26">
        <f>IF(Goods_net!D78="","",Goods_net!D78/10/GDP!G74)</f>
        <v>-11.472440478681428</v>
      </c>
      <c r="E78" s="26">
        <f>IF(Goods_net!E78="","",Goods_net!E78/10/GDP!H74)</f>
        <v>-13.012882811064717</v>
      </c>
      <c r="F78" s="26">
        <f>IF(Goods_net!F78="","",Goods_net!F78/10/GDP!I74)</f>
        <v>-6.441758626729726</v>
      </c>
      <c r="G78" s="26">
        <f>IF(Goods_net!G78="","",Goods_net!G78/10/GDP!J74)</f>
        <v>-6.8815370675835794</v>
      </c>
      <c r="H78" s="26">
        <f>IF(Goods_net!H78="","",Goods_net!H78/10/GDP!K74)</f>
        <v>-5.6898126572839969</v>
      </c>
      <c r="I78" s="26">
        <f>IF(Goods_net!I78="","",Goods_net!I78/10/GDP!L74)</f>
        <v>-7.4521122500161283</v>
      </c>
      <c r="J78" s="26">
        <f>IF(Goods_net!J78="","",Goods_net!J78/10/GDP!M74)</f>
        <v>-6.0815082595033259</v>
      </c>
      <c r="K78" s="26">
        <f>IF(Goods_net!K78="","",Goods_net!K78/10/GDP!N74)</f>
        <v>-2.6014162773137444</v>
      </c>
      <c r="L78" s="26">
        <f>IF(Goods_net!L78="","",Goods_net!L78/10/GDP!O74)</f>
        <v>-6.4695267918336938</v>
      </c>
      <c r="M78" s="26">
        <f>IF(Goods_net!M78="","",Goods_net!M78/10/GDP!P74)</f>
        <v>-3.2248754502687516</v>
      </c>
      <c r="N78" s="26">
        <f>IF(Goods_net!N78="","",Goods_net!N78/10/GDP!Q74)</f>
        <v>2.0127505171419853</v>
      </c>
      <c r="O78" s="26">
        <f>IF(Goods_net!O78="","",Goods_net!O78/10/GDP!R74)</f>
        <v>2.7605312090352081</v>
      </c>
      <c r="P78" s="26">
        <f>IF(Goods_net!P78="","",Goods_net!P78/10/GDP!S74)</f>
        <v>3.3684963327320068</v>
      </c>
      <c r="Q78" s="26" t="str">
        <f>IF(Goods_net!Q78="","",Goods_net!Q78/10/GDP!T74)</f>
        <v/>
      </c>
    </row>
    <row r="79" spans="1:17" x14ac:dyDescent="0.25">
      <c r="A79" s="12" t="s">
        <v>350</v>
      </c>
      <c r="B79" s="26">
        <f>IF(Goods_net!B79="","",Goods_net!B79/10/GDP!E75)</f>
        <v>-13.914581500588204</v>
      </c>
      <c r="C79" s="26">
        <f>IF(Goods_net!C79="","",Goods_net!C79/10/GDP!F75)</f>
        <v>-16.239605304097974</v>
      </c>
      <c r="D79" s="26">
        <f>IF(Goods_net!D79="","",Goods_net!D79/10/GDP!G75)</f>
        <v>-17.996712468793916</v>
      </c>
      <c r="E79" s="26">
        <f>IF(Goods_net!E79="","",Goods_net!E79/10/GDP!H75)</f>
        <v>-18.392115190505308</v>
      </c>
      <c r="F79" s="26">
        <f>IF(Goods_net!F79="","",Goods_net!F79/10/GDP!I75)</f>
        <v>-13.070582284035643</v>
      </c>
      <c r="G79" s="26">
        <f>IF(Goods_net!G79="","",Goods_net!G79/10/GDP!J75)</f>
        <v>-12.624533036417485</v>
      </c>
      <c r="H79" s="26">
        <f>IF(Goods_net!H79="","",Goods_net!H79/10/GDP!K75)</f>
        <v>-13.398115370593832</v>
      </c>
      <c r="I79" s="26">
        <f>IF(Goods_net!I79="","",Goods_net!I79/10/GDP!L75)</f>
        <v>-10.434920365256287</v>
      </c>
      <c r="J79" s="26">
        <f>IF(Goods_net!J79="","",Goods_net!J79/10/GDP!M75)</f>
        <v>-11.576299019220462</v>
      </c>
      <c r="K79" s="26">
        <f>IF(Goods_net!K79="","",Goods_net!K79/10/GDP!N75)</f>
        <v>-12.538511097579192</v>
      </c>
      <c r="L79" s="26">
        <f>IF(Goods_net!L79="","",Goods_net!L79/10/GDP!O75)</f>
        <v>-10.031287383694735</v>
      </c>
      <c r="M79" s="26">
        <f>IF(Goods_net!M79="","",Goods_net!M79/10/GDP!P75)</f>
        <v>-10.299364251640844</v>
      </c>
      <c r="N79" s="26">
        <f>IF(Goods_net!N79="","",Goods_net!N79/10/GDP!Q75)</f>
        <v>-11.191494773500922</v>
      </c>
      <c r="O79" s="26">
        <f>IF(Goods_net!O79="","",Goods_net!O79/10/GDP!R75)</f>
        <v>-12.494752586166197</v>
      </c>
      <c r="P79" s="26">
        <f>IF(Goods_net!P79="","",Goods_net!P79/10/GDP!S75)</f>
        <v>-12.453028773458961</v>
      </c>
      <c r="Q79" s="26">
        <f>IF(Goods_net!Q79="","",Goods_net!Q79/10/GDP!T75)</f>
        <v>-11.167395673867574</v>
      </c>
    </row>
    <row r="80" spans="1:17" x14ac:dyDescent="0.25">
      <c r="A80" s="12" t="s">
        <v>352</v>
      </c>
      <c r="B80" s="26">
        <f>IF(Goods_net!B80="","",Goods_net!B80/10/GDP!E76)</f>
        <v>-38.431341859845446</v>
      </c>
      <c r="C80" s="26">
        <f>IF(Goods_net!C80="","",Goods_net!C80/10/GDP!F76)</f>
        <v>-37.882645578339428</v>
      </c>
      <c r="D80" s="26">
        <f>IF(Goods_net!D80="","",Goods_net!D80/10/GDP!G76)</f>
        <v>-37.833642609671585</v>
      </c>
      <c r="E80" s="26">
        <f>IF(Goods_net!E80="","",Goods_net!E80/10/GDP!H76)</f>
        <v>-36.113390996323197</v>
      </c>
      <c r="F80" s="26">
        <f>IF(Goods_net!F80="","",Goods_net!F80/10/GDP!I76)</f>
        <v>-29.518123168564152</v>
      </c>
      <c r="G80" s="26">
        <f>IF(Goods_net!G80="","",Goods_net!G80/10/GDP!J76)</f>
        <v>-33.002164480953063</v>
      </c>
      <c r="H80" s="26">
        <f>IF(Goods_net!H80="","",Goods_net!H80/10/GDP!K76)</f>
        <v>-33.137579470356101</v>
      </c>
      <c r="I80" s="26">
        <f>IF(Goods_net!I80="","",Goods_net!I80/10/GDP!L76)</f>
        <v>-32.187724537037035</v>
      </c>
      <c r="J80" s="26">
        <f>IF(Goods_net!J80="","",Goods_net!J80/10/GDP!M76)</f>
        <v>-32.942364746715867</v>
      </c>
      <c r="K80" s="26">
        <f>IF(Goods_net!K80="","",Goods_net!K80/10/GDP!N76)</f>
        <v>-28.428834555791351</v>
      </c>
      <c r="L80" s="26">
        <f>IF(Goods_net!L80="","",Goods_net!L80/10/GDP!O76)</f>
        <v>-26.415355329351016</v>
      </c>
      <c r="M80" s="26">
        <f>IF(Goods_net!M80="","",Goods_net!M80/10/GDP!P76)</f>
        <v>-25.344094164687171</v>
      </c>
      <c r="N80" s="26">
        <f>IF(Goods_net!N80="","",Goods_net!N80/10/GDP!Q76)</f>
        <v>-29.178040866592983</v>
      </c>
      <c r="O80" s="26">
        <f>IF(Goods_net!O80="","",Goods_net!O80/10/GDP!R76)</f>
        <v>-31.256535332509578</v>
      </c>
      <c r="P80" s="26">
        <f>IF(Goods_net!P80="","",Goods_net!P80/10/GDP!S76)</f>
        <v>-30.487117619566799</v>
      </c>
      <c r="Q80" s="26">
        <f>IF(Goods_net!Q80="","",Goods_net!Q80/10/GDP!T76)</f>
        <v>-30.793689606781768</v>
      </c>
    </row>
    <row r="81" spans="1:17" x14ac:dyDescent="0.25">
      <c r="A81" s="12" t="s">
        <v>356</v>
      </c>
      <c r="B81" s="26">
        <f>IF(Goods_net!B81="","",Goods_net!B81/10/GDP!E77)</f>
        <v>-14.871358103552293</v>
      </c>
      <c r="C81" s="26">
        <f>IF(Goods_net!C81="","",Goods_net!C81/10/GDP!F77)</f>
        <v>-15.498594608406798</v>
      </c>
      <c r="D81" s="26">
        <f>IF(Goods_net!D81="","",Goods_net!D81/10/GDP!G77)</f>
        <v>-15.664611168208292</v>
      </c>
      <c r="E81" s="26">
        <f>IF(Goods_net!E81="","",Goods_net!E81/10/GDP!H77)</f>
        <v>-14.326077232741913</v>
      </c>
      <c r="F81" s="26">
        <f>IF(Goods_net!F81="","",Goods_net!F81/10/GDP!I77)</f>
        <v>-10.173090220023161</v>
      </c>
      <c r="G81" s="26">
        <f>IF(Goods_net!G81="","",Goods_net!G81/10/GDP!J77)</f>
        <v>-11.28547074134773</v>
      </c>
      <c r="H81" s="26">
        <f>IF(Goods_net!H81="","",Goods_net!H81/10/GDP!K77)</f>
        <v>-11.261205698137879</v>
      </c>
      <c r="I81" s="26">
        <f>IF(Goods_net!I81="","",Goods_net!I81/10/GDP!L77)</f>
        <v>-12.881649513045568</v>
      </c>
      <c r="J81" s="26">
        <f>IF(Goods_net!J81="","",Goods_net!J81/10/GDP!M77)</f>
        <v>-12.736658136594388</v>
      </c>
      <c r="K81" s="26">
        <f>IF(Goods_net!K81="","",Goods_net!K81/10/GDP!N77)</f>
        <v>-11.726582847756548</v>
      </c>
      <c r="L81" s="26">
        <f>IF(Goods_net!L81="","",Goods_net!L81/10/GDP!O77)</f>
        <v>-10.35566629141203</v>
      </c>
      <c r="M81" s="26">
        <f>IF(Goods_net!M81="","",Goods_net!M81/10/GDP!P77)</f>
        <v>-9.2029313232577152</v>
      </c>
      <c r="N81" s="26">
        <f>IF(Goods_net!N81="","",Goods_net!N81/10/GDP!Q77)</f>
        <v>-9.487530740538956</v>
      </c>
      <c r="O81" s="26">
        <f>IF(Goods_net!O81="","",Goods_net!O81/10/GDP!R77)</f>
        <v>-10.920073357858891</v>
      </c>
      <c r="P81" s="26">
        <f>IF(Goods_net!P81="","",Goods_net!P81/10/GDP!S77)</f>
        <v>-10.387913057083995</v>
      </c>
      <c r="Q81" s="26">
        <f>IF(Goods_net!Q81="","",Goods_net!Q81/10/GDP!T77)</f>
        <v>-7.6897465779196352</v>
      </c>
    </row>
    <row r="82" spans="1:17" x14ac:dyDescent="0.25">
      <c r="A82" s="12" t="s">
        <v>358</v>
      </c>
      <c r="B82" s="26">
        <f>IF(Goods_net!B82="","",Goods_net!B82/10/GDP!E78)</f>
        <v>2.2927208166888593</v>
      </c>
      <c r="C82" s="26">
        <f>IF(Goods_net!C82="","",Goods_net!C82/10/GDP!F78)</f>
        <v>1.9612254667304929</v>
      </c>
      <c r="D82" s="26">
        <f>IF(Goods_net!D82="","",Goods_net!D82/10/GDP!G78)</f>
        <v>-5.1290169384201362E-2</v>
      </c>
      <c r="E82" s="26">
        <f>IF(Goods_net!E82="","",Goods_net!E82/10/GDP!H78)</f>
        <v>-0.31897789262130344</v>
      </c>
      <c r="F82" s="26">
        <f>IF(Goods_net!F82="","",Goods_net!F82/10/GDP!I78)</f>
        <v>-7.1079520213238559E-2</v>
      </c>
      <c r="G82" s="26">
        <f>IF(Goods_net!G82="","",Goods_net!G82/10/GDP!J78)</f>
        <v>1.0603674540682431</v>
      </c>
      <c r="H82" s="26">
        <f>IF(Goods_net!H82="","",Goods_net!H82/10/GDP!K78)</f>
        <v>-11.083195227046737</v>
      </c>
      <c r="I82" s="26">
        <f>IF(Goods_net!I82="","",Goods_net!I82/10/GDP!L78)</f>
        <v>-4.3317360350492882</v>
      </c>
      <c r="J82" s="26">
        <f>IF(Goods_net!J82="","",Goods_net!J82/10/GDP!M78)</f>
        <v>-3.0187485072844518</v>
      </c>
      <c r="K82" s="26">
        <f>IF(Goods_net!K82="","",Goods_net!K82/10/GDP!N78)</f>
        <v>-3.4820940230096467</v>
      </c>
      <c r="L82" s="26">
        <f>IF(Goods_net!L82="","",Goods_net!L82/10/GDP!O78)</f>
        <v>-4.671296219648525</v>
      </c>
      <c r="M82" s="26">
        <f>IF(Goods_net!M82="","",Goods_net!M82/10/GDP!P78)</f>
        <v>-23.420273272703163</v>
      </c>
      <c r="N82" s="26">
        <f>IF(Goods_net!N82="","",Goods_net!N82/10/GDP!Q78)</f>
        <v>10.748089387636645</v>
      </c>
      <c r="O82" s="26">
        <f>IF(Goods_net!O82="","",Goods_net!O82/10/GDP!R78)</f>
        <v>4.8635580001641898</v>
      </c>
      <c r="P82" s="26">
        <f>IF(Goods_net!P82="","",Goods_net!P82/10/GDP!S78)</f>
        <v>3.4453141987388562</v>
      </c>
      <c r="Q82" s="26" t="str">
        <f>IF(Goods_net!Q82="","",Goods_net!Q82/10/GDP!T78)</f>
        <v/>
      </c>
    </row>
    <row r="83" spans="1:17" x14ac:dyDescent="0.25">
      <c r="A83" s="12" t="s">
        <v>361</v>
      </c>
      <c r="B83" s="26">
        <f>IF(Goods_net!B83="","",Goods_net!B83/10/GDP!E79)</f>
        <v>-2.5484062748558594</v>
      </c>
      <c r="C83" s="26">
        <f>IF(Goods_net!C83="","",Goods_net!C83/10/GDP!F79)</f>
        <v>-8.3316462732738117</v>
      </c>
      <c r="D83" s="26">
        <f>IF(Goods_net!D83="","",Goods_net!D83/10/GDP!G79)</f>
        <v>-8.0876494023904382</v>
      </c>
      <c r="E83" s="26">
        <f>IF(Goods_net!E83="","",Goods_net!E83/10/GDP!H79)</f>
        <v>-7.4145633745519417</v>
      </c>
      <c r="F83" s="26">
        <f>IF(Goods_net!F83="","",Goods_net!F83/10/GDP!I79)</f>
        <v>-9.0754424588845897</v>
      </c>
      <c r="G83" s="26">
        <f>IF(Goods_net!G83="","",Goods_net!G83/10/GDP!J79)</f>
        <v>-7.4357517346903306</v>
      </c>
      <c r="H83" s="26">
        <f>IF(Goods_net!H83="","",Goods_net!H83/10/GDP!K79)</f>
        <v>-0.19162958808612793</v>
      </c>
      <c r="I83" s="26">
        <f>IF(Goods_net!I83="","",Goods_net!I83/10/GDP!L79)</f>
        <v>-4.8002634719407613</v>
      </c>
      <c r="J83" s="26">
        <f>IF(Goods_net!J83="","",Goods_net!J83/10/GDP!M79)</f>
        <v>-2.7062036912674863</v>
      </c>
      <c r="K83" s="26">
        <f>IF(Goods_net!K83="","",Goods_net!K83/10/GDP!N79)</f>
        <v>-4.2425676980358631</v>
      </c>
      <c r="L83" s="26">
        <f>IF(Goods_net!L83="","",Goods_net!L83/10/GDP!O79)</f>
        <v>3.9301184283110926</v>
      </c>
      <c r="M83" s="26">
        <f>IF(Goods_net!M83="","",Goods_net!M83/10/GDP!P79)</f>
        <v>2.2081228915662647</v>
      </c>
      <c r="N83" s="26">
        <f>IF(Goods_net!N83="","",Goods_net!N83/10/GDP!Q79)</f>
        <v>3.3179138897285587</v>
      </c>
      <c r="O83" s="26">
        <f>IF(Goods_net!O83="","",Goods_net!O83/10/GDP!R79)</f>
        <v>3.0730935182213202</v>
      </c>
      <c r="P83" s="26">
        <f>IF(Goods_net!P83="","",Goods_net!P83/10/GDP!S79)</f>
        <v>-6.0019661287250576</v>
      </c>
      <c r="Q83" s="26" t="str">
        <f>IF(Goods_net!Q83="","",Goods_net!Q83/10/GDP!T79)</f>
        <v/>
      </c>
    </row>
    <row r="84" spans="1:17" x14ac:dyDescent="0.25">
      <c r="A84" s="12" t="s">
        <v>364</v>
      </c>
      <c r="B84" s="26">
        <f>IF(Goods_net!B84="","",Goods_net!B84/10/GDP!E80)</f>
        <v>-10.014544392523364</v>
      </c>
      <c r="C84" s="26">
        <f>IF(Goods_net!C84="","",Goods_net!C84/10/GDP!F80)</f>
        <v>-12.11979989468141</v>
      </c>
      <c r="D84" s="26">
        <f>IF(Goods_net!D84="","",Goods_net!D84/10/GDP!G80)</f>
        <v>-13.841483146067414</v>
      </c>
      <c r="E84" s="26">
        <f>IF(Goods_net!E84="","",Goods_net!E84/10/GDP!H80)</f>
        <v>-20.959157049377762</v>
      </c>
      <c r="F84" s="26">
        <f>IF(Goods_net!F84="","",Goods_net!F84/10/GDP!I80)</f>
        <v>-15.840315192604004</v>
      </c>
      <c r="G84" s="26">
        <f>IF(Goods_net!G84="","",Goods_net!G84/10/GDP!J80)</f>
        <v>-18.487326638944616</v>
      </c>
      <c r="H84" s="26">
        <f>IF(Goods_net!H84="","",Goods_net!H84/10/GDP!K80)</f>
        <v>-19.274215969951928</v>
      </c>
      <c r="I84" s="26">
        <f>IF(Goods_net!I84="","",Goods_net!I84/10/GDP!L80)</f>
        <v>-14.306701384857984</v>
      </c>
      <c r="J84" s="26">
        <f>IF(Goods_net!J84="","",Goods_net!J84/10/GDP!M80)</f>
        <v>-11.99113151039659</v>
      </c>
      <c r="K84" s="26">
        <f>IF(Goods_net!K84="","",Goods_net!K84/10/GDP!N80)</f>
        <v>-15.118211364646321</v>
      </c>
      <c r="L84" s="26">
        <f>IF(Goods_net!L84="","",Goods_net!L84/10/GDP!O80)</f>
        <v>-4.7102803738317753</v>
      </c>
      <c r="M84" s="26">
        <f>IF(Goods_net!M84="","",Goods_net!M84/10/GDP!P80)</f>
        <v>2.0919130319196797</v>
      </c>
      <c r="N84" s="26">
        <f>IF(Goods_net!N84="","",Goods_net!N84/10/GDP!Q80)</f>
        <v>0.2250752464994602</v>
      </c>
      <c r="O84" s="26">
        <f>IF(Goods_net!O84="","",Goods_net!O84/10/GDP!R80)</f>
        <v>-14.833041330773495</v>
      </c>
      <c r="P84" s="26">
        <f>IF(Goods_net!P84="","",Goods_net!P84/10/GDP!S80)</f>
        <v>-19.75057280413467</v>
      </c>
      <c r="Q84" s="26" t="str">
        <f>IF(Goods_net!Q84="","",Goods_net!Q84/10/GDP!T80)</f>
        <v/>
      </c>
    </row>
    <row r="85" spans="1:17" x14ac:dyDescent="0.25">
      <c r="A85" s="12" t="s">
        <v>367</v>
      </c>
      <c r="B85" s="26">
        <f>IF(Goods_net!B85="","",Goods_net!B85/10/GDP!E81)</f>
        <v>-12.03757799205899</v>
      </c>
      <c r="C85" s="26">
        <f>IF(Goods_net!C85="","",Goods_net!C85/10/GDP!F81)</f>
        <v>-14.233846985671804</v>
      </c>
      <c r="D85" s="26">
        <f>IF(Goods_net!D85="","",Goods_net!D85/10/GDP!G81)</f>
        <v>-12.689136968656074</v>
      </c>
      <c r="E85" s="26">
        <f>IF(Goods_net!E85="","",Goods_net!E85/10/GDP!H81)</f>
        <v>-15.569747309740206</v>
      </c>
      <c r="F85" s="26">
        <f>IF(Goods_net!F85="","",Goods_net!F85/10/GDP!I81)</f>
        <v>-13.141088154076755</v>
      </c>
      <c r="G85" s="26">
        <f>IF(Goods_net!G85="","",Goods_net!G85/10/GDP!J81)</f>
        <v>-20.992607162358812</v>
      </c>
      <c r="H85" s="26">
        <f>IF(Goods_net!H85="","",Goods_net!H85/10/GDP!K81)</f>
        <v>-19.573921850336461</v>
      </c>
      <c r="I85" s="26">
        <f>IF(Goods_net!I85="","",Goods_net!I85/10/GDP!L81)</f>
        <v>-16.780839427273854</v>
      </c>
      <c r="J85" s="26">
        <f>IF(Goods_net!J85="","",Goods_net!J85/10/GDP!M81)</f>
        <v>-16.729194212334022</v>
      </c>
      <c r="K85" s="26">
        <f>IF(Goods_net!K85="","",Goods_net!K85/10/GDP!N81)</f>
        <v>-18.29212408476933</v>
      </c>
      <c r="L85" s="26">
        <f>IF(Goods_net!L85="","",Goods_net!L85/10/GDP!O81)</f>
        <v>-16.323991786532886</v>
      </c>
      <c r="M85" s="26">
        <f>IF(Goods_net!M85="","",Goods_net!M85/10/GDP!P81)</f>
        <v>-15.935934041881017</v>
      </c>
      <c r="N85" s="26">
        <f>IF(Goods_net!N85="","",Goods_net!N85/10/GDP!Q81)</f>
        <v>-18.472613476515647</v>
      </c>
      <c r="O85" s="26">
        <f>IF(Goods_net!O85="","",Goods_net!O85/10/GDP!R81)</f>
        <v>-21.333241298825275</v>
      </c>
      <c r="P85" s="26">
        <f>IF(Goods_net!P85="","",Goods_net!P85/10/GDP!S81)</f>
        <v>-20.90553197008752</v>
      </c>
      <c r="Q85" s="26" t="str">
        <f>IF(Goods_net!Q85="","",Goods_net!Q85/10/GDP!T81)</f>
        <v/>
      </c>
    </row>
    <row r="86" spans="1:17" x14ac:dyDescent="0.25">
      <c r="A86" s="12" t="s">
        <v>369</v>
      </c>
      <c r="B86" s="26">
        <f>IF(Goods_net!B86="","",Goods_net!B86/10/GDP!E82)</f>
        <v>-26.574147625923459</v>
      </c>
      <c r="C86" s="26">
        <f>IF(Goods_net!C86="","",Goods_net!C86/10/GDP!F82)</f>
        <v>-28.68605192999237</v>
      </c>
      <c r="D86" s="26">
        <f>IF(Goods_net!D86="","",Goods_net!D86/10/GDP!G82)</f>
        <v>-33.926803476218467</v>
      </c>
      <c r="E86" s="26">
        <f>IF(Goods_net!E86="","",Goods_net!E86/10/GDP!H82)</f>
        <v>-38.872216408356962</v>
      </c>
      <c r="F86" s="26">
        <f>IF(Goods_net!F86="","",Goods_net!F86/10/GDP!I82)</f>
        <v>-23.955039490880878</v>
      </c>
      <c r="G86" s="26">
        <f>IF(Goods_net!G86="","",Goods_net!G86/10/GDP!J82)</f>
        <v>-23.992385291788842</v>
      </c>
      <c r="H86" s="26">
        <f>IF(Goods_net!H86="","",Goods_net!H86/10/GDP!K82)</f>
        <v>-24.806694086349779</v>
      </c>
      <c r="I86" s="26">
        <f>IF(Goods_net!I86="","",Goods_net!I86/10/GDP!L82)</f>
        <v>-22.671523201822946</v>
      </c>
      <c r="J86" s="26">
        <f>IF(Goods_net!J86="","",Goods_net!J86/10/GDP!M82)</f>
        <v>-24.158818152475344</v>
      </c>
      <c r="K86" s="26">
        <f>IF(Goods_net!K86="","",Goods_net!K86/10/GDP!N82)</f>
        <v>-22.408610676112502</v>
      </c>
      <c r="L86" s="26">
        <f>IF(Goods_net!L86="","",Goods_net!L86/10/GDP!O82)</f>
        <v>-22.252383399040134</v>
      </c>
      <c r="M86" s="26">
        <f>IF(Goods_net!M86="","",Goods_net!M86/10/GDP!P82)</f>
        <v>-19.4620622197092</v>
      </c>
      <c r="N86" s="26">
        <f>IF(Goods_net!N86="","",Goods_net!N86/10/GDP!Q82)</f>
        <v>-18.208903537071688</v>
      </c>
      <c r="O86" s="26">
        <f>IF(Goods_net!O86="","",Goods_net!O86/10/GDP!R82)</f>
        <v>-21.565472437759958</v>
      </c>
      <c r="P86" s="26">
        <f>IF(Goods_net!P86="","",Goods_net!P86/10/GDP!S82)</f>
        <v>-19.62762409553341</v>
      </c>
      <c r="Q86" s="26" t="str">
        <f>IF(Goods_net!Q86="","",Goods_net!Q86/10/GDP!T82)</f>
        <v/>
      </c>
    </row>
    <row r="87" spans="1:17" x14ac:dyDescent="0.25">
      <c r="A87" s="12" t="s">
        <v>371</v>
      </c>
      <c r="B87" s="26">
        <f>IF(Goods_net!B87="","",Goods_net!B87/10/GDP!E83)</f>
        <v>-2.2332103004420372</v>
      </c>
      <c r="C87" s="26">
        <f>IF(Goods_net!C87="","",Goods_net!C87/10/GDP!F83)</f>
        <v>-2.3807323024298825</v>
      </c>
      <c r="D87" s="26">
        <f>IF(Goods_net!D87="","",Goods_net!D87/10/GDP!G83)</f>
        <v>-0.52252989182381715</v>
      </c>
      <c r="E87" s="26">
        <f>IF(Goods_net!E87="","",Goods_net!E87/10/GDP!H83)</f>
        <v>-0.92547269168164548</v>
      </c>
      <c r="F87" s="26">
        <f>IF(Goods_net!F87="","",Goods_net!F87/10/GDP!I83)</f>
        <v>2.7943366608258873</v>
      </c>
      <c r="G87" s="26">
        <f>IF(Goods_net!G87="","",Goods_net!G87/10/GDP!J83)</f>
        <v>2.5400537659614502</v>
      </c>
      <c r="H87" s="26">
        <f>IF(Goods_net!H87="","",Goods_net!H87/10/GDP!K83)</f>
        <v>2.8014204994124294</v>
      </c>
      <c r="I87" s="26">
        <f>IF(Goods_net!I87="","",Goods_net!I87/10/GDP!L83)</f>
        <v>2.9040557912651566</v>
      </c>
      <c r="J87" s="26">
        <f>IF(Goods_net!J87="","",Goods_net!J87/10/GDP!M83)</f>
        <v>3.2709464008890881</v>
      </c>
      <c r="K87" s="26">
        <f>IF(Goods_net!K87="","",Goods_net!K87/10/GDP!N83)</f>
        <v>2.0151785078164308</v>
      </c>
      <c r="L87" s="26">
        <f>IF(Goods_net!L87="","",Goods_net!L87/10/GDP!O83)</f>
        <v>3.601433172457901</v>
      </c>
      <c r="M87" s="26">
        <f>IF(Goods_net!M87="","",Goods_net!M87/10/GDP!P83)</f>
        <v>3.4177355860885013</v>
      </c>
      <c r="N87" s="26">
        <f>IF(Goods_net!N87="","",Goods_net!N87/10/GDP!Q83)</f>
        <v>1.3262525507251288</v>
      </c>
      <c r="O87" s="26">
        <f>IF(Goods_net!O87="","",Goods_net!O87/10/GDP!R83)</f>
        <v>-1.2004559598152822</v>
      </c>
      <c r="P87" s="26">
        <f>IF(Goods_net!P87="","",Goods_net!P87/10/GDP!S83)</f>
        <v>-2.0673367307201196</v>
      </c>
      <c r="Q87" s="26">
        <f>IF(Goods_net!Q87="","",Goods_net!Q87/10/GDP!T83)</f>
        <v>-0.60166654404293585</v>
      </c>
    </row>
    <row r="88" spans="1:17" x14ac:dyDescent="0.25">
      <c r="A88" s="12" t="s">
        <v>372</v>
      </c>
      <c r="B88" s="26">
        <f>IF(Goods_net!B88="","",Goods_net!B88/10/GDP!E84)</f>
        <v>-10.581166621664508</v>
      </c>
      <c r="C88" s="26">
        <f>IF(Goods_net!C88="","",Goods_net!C88/10/GDP!F84)</f>
        <v>-15.410030885116768</v>
      </c>
      <c r="D88" s="26">
        <f>IF(Goods_net!D88="","",Goods_net!D88/10/GDP!G84)</f>
        <v>-9.6837597815236638</v>
      </c>
      <c r="E88" s="26">
        <f>IF(Goods_net!E88="","",Goods_net!E88/10/GDP!H84)</f>
        <v>-5.4803731992594615</v>
      </c>
      <c r="F88" s="26">
        <f>IF(Goods_net!F88="","",Goods_net!F88/10/GDP!I84)</f>
        <v>2.6604660859092797</v>
      </c>
      <c r="G88" s="26">
        <f>IF(Goods_net!G88="","",Goods_net!G88/10/GDP!J84)</f>
        <v>3.8091157432546496</v>
      </c>
      <c r="H88" s="26">
        <f>IF(Goods_net!H88="","",Goods_net!H88/10/GDP!K84)</f>
        <v>2.073814909708521</v>
      </c>
      <c r="I88" s="26">
        <f>IF(Goods_net!I88="","",Goods_net!I88/10/GDP!L84)</f>
        <v>0.66849670455838772</v>
      </c>
      <c r="J88" s="26">
        <f>IF(Goods_net!J88="","",Goods_net!J88/10/GDP!M84)</f>
        <v>0.38752451739879962</v>
      </c>
      <c r="K88" s="26">
        <f>IF(Goods_net!K88="","",Goods_net!K88/10/GDP!N84)</f>
        <v>-0.36633814202998677</v>
      </c>
      <c r="L88" s="26">
        <f>IF(Goods_net!L88="","",Goods_net!L88/10/GDP!O84)</f>
        <v>-1.396143362645681</v>
      </c>
      <c r="M88" s="26">
        <f>IF(Goods_net!M88="","",Goods_net!M88/10/GDP!P84)</f>
        <v>-3.8441262928071023</v>
      </c>
      <c r="N88" s="26">
        <f>IF(Goods_net!N88="","",Goods_net!N88/10/GDP!Q84)</f>
        <v>-6.1675048726001913</v>
      </c>
      <c r="O88" s="26">
        <f>IF(Goods_net!O88="","",Goods_net!O88/10/GDP!R84)</f>
        <v>-5.5667536301366445</v>
      </c>
      <c r="P88" s="26">
        <f>IF(Goods_net!P88="","",Goods_net!P88/10/GDP!S84)</f>
        <v>-3.450823308781362</v>
      </c>
      <c r="Q88" s="26">
        <f>IF(Goods_net!Q88="","",Goods_net!Q88/10/GDP!T84)</f>
        <v>-3.0731967174386261</v>
      </c>
    </row>
    <row r="89" spans="1:17" x14ac:dyDescent="0.25">
      <c r="A89" s="12" t="s">
        <v>373</v>
      </c>
      <c r="B89" s="26">
        <f>IF(Goods_net!B89="","",Goods_net!B89/10/GDP!E85)</f>
        <v>-3.8705623239967144</v>
      </c>
      <c r="C89" s="26">
        <f>IF(Goods_net!C89="","",Goods_net!C89/10/GDP!F85)</f>
        <v>-4.4984552382170886</v>
      </c>
      <c r="D89" s="26">
        <f>IF(Goods_net!D89="","",Goods_net!D89/10/GDP!G85)</f>
        <v>-4.4467037775763965</v>
      </c>
      <c r="E89" s="26">
        <f>IF(Goods_net!E89="","",Goods_net!E89/10/GDP!H85)</f>
        <v>-10.199446195637584</v>
      </c>
      <c r="F89" s="26">
        <f>IF(Goods_net!F89="","",Goods_net!F89/10/GDP!I85)</f>
        <v>-7.8564345195807723</v>
      </c>
      <c r="G89" s="26">
        <f>IF(Goods_net!G89="","",Goods_net!G89/10/GDP!J85)</f>
        <v>-7.5611370906680149</v>
      </c>
      <c r="H89" s="26">
        <f>IF(Goods_net!H89="","",Goods_net!H89/10/GDP!K85)</f>
        <v>-9.1855165351279169</v>
      </c>
      <c r="I89" s="26">
        <f>IF(Goods_net!I89="","",Goods_net!I89/10/GDP!L85)</f>
        <v>-11.034359998420598</v>
      </c>
      <c r="J89" s="26">
        <f>IF(Goods_net!J89="","",Goods_net!J89/10/GDP!M85)</f>
        <v>-8.7561109484958273</v>
      </c>
      <c r="K89" s="26">
        <f>IF(Goods_net!K89="","",Goods_net!K89/10/GDP!N85)</f>
        <v>-7.0641575915660537</v>
      </c>
      <c r="L89" s="26">
        <f>IF(Goods_net!L89="","",Goods_net!L89/10/GDP!O85)</f>
        <v>-6.507173399882455</v>
      </c>
      <c r="M89" s="26">
        <f>IF(Goods_net!M89="","",Goods_net!M89/10/GDP!P85)</f>
        <v>-4.6848268301563927</v>
      </c>
      <c r="N89" s="26">
        <f>IF(Goods_net!N89="","",Goods_net!N89/10/GDP!Q85)</f>
        <v>-5.5868814279289527</v>
      </c>
      <c r="O89" s="26">
        <f>IF(Goods_net!O89="","",Goods_net!O89/10/GDP!R85)</f>
        <v>-6.9116640672885552</v>
      </c>
      <c r="P89" s="26">
        <f>IF(Goods_net!P89="","",Goods_net!P89/10/GDP!S85)</f>
        <v>-5.4930503662490544</v>
      </c>
      <c r="Q89" s="26">
        <f>IF(Goods_net!Q89="","",Goods_net!Q89/10/GDP!T85)</f>
        <v>-3.5161907982728855</v>
      </c>
    </row>
    <row r="90" spans="1:17" x14ac:dyDescent="0.25">
      <c r="A90" s="12" t="s">
        <v>375</v>
      </c>
      <c r="B90" s="26">
        <f>IF(Goods_net!B90="","",Goods_net!B90/10/GDP!E86)</f>
        <v>5.6660360664704079</v>
      </c>
      <c r="C90" s="26">
        <f>IF(Goods_net!C90="","",Goods_net!C90/10/GDP!F86)</f>
        <v>8.1247612246494381</v>
      </c>
      <c r="D90" s="26">
        <f>IF(Goods_net!D90="","",Goods_net!D90/10/GDP!G86)</f>
        <v>7.3436479020244869</v>
      </c>
      <c r="E90" s="26">
        <f>IF(Goods_net!E90="","",Goods_net!E90/10/GDP!H86)</f>
        <v>4.3936977043452705</v>
      </c>
      <c r="F90" s="26">
        <f>IF(Goods_net!F90="","",Goods_net!F90/10/GDP!I86)</f>
        <v>5.5905197852559141</v>
      </c>
      <c r="G90" s="26">
        <f>IF(Goods_net!G90="","",Goods_net!G90/10/GDP!J86)</f>
        <v>4.1049260118423421</v>
      </c>
      <c r="H90" s="26">
        <f>IF(Goods_net!H90="","",Goods_net!H90/10/GDP!K86)</f>
        <v>3.7895333024661682</v>
      </c>
      <c r="I90" s="26">
        <f>IF(Goods_net!I90="","",Goods_net!I90/10/GDP!L86)</f>
        <v>0.94445874096518634</v>
      </c>
      <c r="J90" s="26">
        <f>IF(Goods_net!J90="","",Goods_net!J90/10/GDP!M86)</f>
        <v>0.63636698121377289</v>
      </c>
      <c r="K90" s="26">
        <f>IF(Goods_net!K90="","",Goods_net!K90/10/GDP!N86)</f>
        <v>0.78363301060733226</v>
      </c>
      <c r="L90" s="26">
        <f>IF(Goods_net!L90="","",Goods_net!L90/10/GDP!O86)</f>
        <v>1.6321482471746473</v>
      </c>
      <c r="M90" s="26">
        <f>IF(Goods_net!M90="","",Goods_net!M90/10/GDP!P86)</f>
        <v>1.6434447473797862</v>
      </c>
      <c r="N90" s="26">
        <f>IF(Goods_net!N90="","",Goods_net!N90/10/GDP!Q86)</f>
        <v>1.8526949862358131</v>
      </c>
      <c r="O90" s="26">
        <f>IF(Goods_net!O90="","",Goods_net!O90/10/GDP!R86)</f>
        <v>-2.1895130263867749E-2</v>
      </c>
      <c r="P90" s="26">
        <f>IF(Goods_net!P90="","",Goods_net!P90/10/GDP!S86)</f>
        <v>0.31317934290290056</v>
      </c>
      <c r="Q90" s="26">
        <f>IF(Goods_net!Q90="","",Goods_net!Q90/10/GDP!T86)</f>
        <v>2.6613324129064453</v>
      </c>
    </row>
    <row r="91" spans="1:17" x14ac:dyDescent="0.25">
      <c r="A91" s="12" t="s">
        <v>394</v>
      </c>
      <c r="B91" s="26">
        <f>IF(Goods_net!B91="","",Goods_net!B91/10/GDP!E87)</f>
        <v>7.3808049535603715</v>
      </c>
      <c r="C91" s="26">
        <f>IF(Goods_net!C91="","",Goods_net!C91/10/GDP!F87)</f>
        <v>18.147335134471323</v>
      </c>
      <c r="D91" s="26">
        <f>IF(Goods_net!D91="","",Goods_net!D91/10/GDP!G87)</f>
        <v>25.851316515258969</v>
      </c>
      <c r="E91" s="26">
        <f>IF(Goods_net!E91="","",Goods_net!E91/10/GDP!H87)</f>
        <v>25.80789277736411</v>
      </c>
      <c r="F91" s="26">
        <f>IF(Goods_net!F91="","",Goods_net!F91/10/GDP!I87)</f>
        <v>3.7117141321869962</v>
      </c>
      <c r="G91" s="26">
        <f>IF(Goods_net!G91="","",Goods_net!G91/10/GDP!J87)</f>
        <v>10.419154327627655</v>
      </c>
      <c r="H91" s="26">
        <f>IF(Goods_net!H91="","",Goods_net!H91/10/GDP!K87)</f>
        <v>21.023418573351279</v>
      </c>
      <c r="I91" s="26">
        <f>IF(Goods_net!I91="","",Goods_net!I91/10/GDP!L87)</f>
        <v>20.20437366992001</v>
      </c>
      <c r="J91" s="26">
        <f>IF(Goods_net!J91="","",Goods_net!J91/10/GDP!M87)</f>
        <v>15.668860116434677</v>
      </c>
      <c r="K91" s="26">
        <f>IF(Goods_net!K91="","",Goods_net!K91/10/GDP!N87)</f>
        <v>15.153568491078239</v>
      </c>
      <c r="L91" s="26">
        <f>IF(Goods_net!L91="","",Goods_net!L91/10/GDP!O87)</f>
        <v>6.1870958137912799</v>
      </c>
      <c r="M91" s="26">
        <f>IF(Goods_net!M91="","",Goods_net!M91/10/GDP!P87)</f>
        <v>7.2869016671039128</v>
      </c>
      <c r="N91" s="26">
        <f>IF(Goods_net!N91="","",Goods_net!N91/10/GDP!Q87)</f>
        <v>13.19179798588979</v>
      </c>
      <c r="O91" s="26">
        <f>IF(Goods_net!O91="","",Goods_net!O91/10/GDP!R87)</f>
        <v>21.887566491200577</v>
      </c>
      <c r="P91" s="26">
        <f>IF(Goods_net!P91="","",Goods_net!P91/10/GDP!S87)</f>
        <v>14.461638058929839</v>
      </c>
      <c r="Q91" s="26">
        <f>IF(Goods_net!Q91="","",Goods_net!Q91/10/GDP!T87)</f>
        <v>3.4181002678379491</v>
      </c>
    </row>
    <row r="92" spans="1:17" x14ac:dyDescent="0.25">
      <c r="A92" s="12" t="s">
        <v>397</v>
      </c>
      <c r="B92" s="26">
        <f>IF(Goods_net!B92="","",Goods_net!B92/10/GDP!E88)</f>
        <v>18.881667144972948</v>
      </c>
      <c r="C92" s="26">
        <f>IF(Goods_net!C92="","",Goods_net!C92/10/GDP!F88)</f>
        <v>16.410119286451295</v>
      </c>
      <c r="D92" s="26">
        <f>IF(Goods_net!D92="","",Goods_net!D92/10/GDP!G88)</f>
        <v>14.51594012602756</v>
      </c>
      <c r="E92" s="26">
        <f>IF(Goods_net!E92="","",Goods_net!E92/10/GDP!H88)</f>
        <v>16.499084670243604</v>
      </c>
      <c r="F92" s="26">
        <f>IF(Goods_net!F92="","",Goods_net!F92/10/GDP!I88)</f>
        <v>23.428018414307601</v>
      </c>
      <c r="G92" s="26">
        <f>IF(Goods_net!G92="","",Goods_net!G92/10/GDP!J88)</f>
        <v>25.43718526171401</v>
      </c>
      <c r="H92" s="26">
        <f>IF(Goods_net!H92="","",Goods_net!H92/10/GDP!K88)</f>
        <v>25.353242803954878</v>
      </c>
      <c r="I92" s="26">
        <f>IF(Goods_net!I92="","",Goods_net!I92/10/GDP!L88)</f>
        <v>21.029911097641243</v>
      </c>
      <c r="J92" s="26">
        <f>IF(Goods_net!J92="","",Goods_net!J92/10/GDP!M88)</f>
        <v>19.20558433717855</v>
      </c>
      <c r="K92" s="26">
        <f>IF(Goods_net!K92="","",Goods_net!K92/10/GDP!N88)</f>
        <v>20.925956684138761</v>
      </c>
      <c r="L92" s="26">
        <f>IF(Goods_net!L92="","",Goods_net!L92/10/GDP!O88)</f>
        <v>43.069299834275306</v>
      </c>
      <c r="M92" s="26">
        <f>IF(Goods_net!M92="","",Goods_net!M92/10/GDP!P88)</f>
        <v>39.216100890632255</v>
      </c>
      <c r="N92" s="26">
        <f>IF(Goods_net!N92="","",Goods_net!N92/10/GDP!Q88)</f>
        <v>36.651007312485085</v>
      </c>
      <c r="O92" s="26">
        <f>IF(Goods_net!O92="","",Goods_net!O92/10/GDP!R88)</f>
        <v>33.372613484957263</v>
      </c>
      <c r="P92" s="26">
        <f>IF(Goods_net!P92="","",Goods_net!P92/10/GDP!S88)</f>
        <v>33.477768517598086</v>
      </c>
      <c r="Q92" s="26" t="str">
        <f>IF(Goods_net!Q92="","",Goods_net!Q92/10/GDP!T88)</f>
        <v/>
      </c>
    </row>
    <row r="93" spans="1:17" x14ac:dyDescent="0.25">
      <c r="A93" s="12" t="s">
        <v>400</v>
      </c>
      <c r="B93" s="26">
        <f>IF(Goods_net!B93="","",Goods_net!B93/10/GDP!E89)</f>
        <v>-2.2161627915127489</v>
      </c>
      <c r="C93" s="26">
        <f>IF(Goods_net!C93="","",Goods_net!C93/10/GDP!F89)</f>
        <v>-2.1982135096038453</v>
      </c>
      <c r="D93" s="26">
        <f>IF(Goods_net!D93="","",Goods_net!D93/10/GDP!G89)</f>
        <v>-2.6236255298237006</v>
      </c>
      <c r="E93" s="26">
        <f>IF(Goods_net!E93="","",Goods_net!E93/10/GDP!H89)</f>
        <v>-2.7013284767354788</v>
      </c>
      <c r="F93" s="26">
        <f>IF(Goods_net!F93="","",Goods_net!F93/10/GDP!I89)</f>
        <v>0.35224435898177198</v>
      </c>
      <c r="G93" s="26">
        <f>IF(Goods_net!G93="","",Goods_net!G93/10/GDP!J89)</f>
        <v>-0.85042735042735218</v>
      </c>
      <c r="H93" s="26">
        <f>IF(Goods_net!H93="","",Goods_net!H93/10/GDP!K89)</f>
        <v>-3.6249396584091276</v>
      </c>
      <c r="I93" s="26">
        <f>IF(Goods_net!I93="","",Goods_net!I93/10/GDP!L89)</f>
        <v>-3.7666084697849311</v>
      </c>
      <c r="J93" s="26">
        <f>IF(Goods_net!J93="","",Goods_net!J93/10/GDP!M89)</f>
        <v>-2.6138992049690288</v>
      </c>
      <c r="K93" s="26">
        <f>IF(Goods_net!K93="","",Goods_net!K93/10/GDP!N89)</f>
        <v>-2.5326401073382185</v>
      </c>
      <c r="L93" s="26">
        <f>IF(Goods_net!L93="","",Goods_net!L93/10/GDP!O89)</f>
        <v>-1.11460967669922</v>
      </c>
      <c r="M93" s="26">
        <f>IF(Goods_net!M93="","",Goods_net!M93/10/GDP!P89)</f>
        <v>-2.5080896499559029</v>
      </c>
      <c r="N93" s="26">
        <f>IF(Goods_net!N93="","",Goods_net!N93/10/GDP!Q89)</f>
        <v>-3.0440244082252996</v>
      </c>
      <c r="O93" s="26">
        <f>IF(Goods_net!O93="","",Goods_net!O93/10/GDP!R89)</f>
        <v>-4.7114367158312991</v>
      </c>
      <c r="P93" s="26">
        <f>IF(Goods_net!P93="","",Goods_net!P93/10/GDP!S89)</f>
        <v>-4.0254452023554936</v>
      </c>
      <c r="Q93" s="26">
        <f>IF(Goods_net!Q93="","",Goods_net!Q93/10/GDP!T89)</f>
        <v>-2.656573257930801</v>
      </c>
    </row>
    <row r="94" spans="1:17" x14ac:dyDescent="0.25">
      <c r="A94" s="12" t="s">
        <v>402</v>
      </c>
      <c r="B94" s="26">
        <f>IF(Goods_net!B94="","",Goods_net!B94/10/GDP!E90)</f>
        <v>-2.79878801339161E-2</v>
      </c>
      <c r="C94" s="26">
        <f>IF(Goods_net!C94="","",Goods_net!C94/10/GDP!F90)</f>
        <v>-0.68571644786492991</v>
      </c>
      <c r="D94" s="26">
        <f>IF(Goods_net!D94="","",Goods_net!D94/10/GDP!G90)</f>
        <v>0.1381212320906807</v>
      </c>
      <c r="E94" s="26">
        <f>IF(Goods_net!E94="","",Goods_net!E94/10/GDP!H90)</f>
        <v>-0.12066167719830151</v>
      </c>
      <c r="F94" s="26">
        <f>IF(Goods_net!F94="","",Goods_net!F94/10/GDP!I90)</f>
        <v>3.9416586537478912E-2</v>
      </c>
      <c r="G94" s="26">
        <f>IF(Goods_net!G94="","",Goods_net!G94/10/GDP!J90)</f>
        <v>-1.2457130563365897</v>
      </c>
      <c r="H94" s="26">
        <f>IF(Goods_net!H94="","",Goods_net!H94/10/GDP!K90)</f>
        <v>-0.96839136049447894</v>
      </c>
      <c r="I94" s="26">
        <f>IF(Goods_net!I94="","",Goods_net!I94/10/GDP!L90)</f>
        <v>1.1457515339741606</v>
      </c>
      <c r="J94" s="26">
        <f>IF(Goods_net!J94="","",Goods_net!J94/10/GDP!M90)</f>
        <v>2.363989212949746</v>
      </c>
      <c r="K94" s="26">
        <f>IF(Goods_net!K94="","",Goods_net!K94/10/GDP!N90)</f>
        <v>3.0115815147251133</v>
      </c>
      <c r="L94" s="26">
        <f>IF(Goods_net!L94="","",Goods_net!L94/10/GDP!O90)</f>
        <v>3.183501560175821</v>
      </c>
      <c r="M94" s="26">
        <f>IF(Goods_net!M94="","",Goods_net!M94/10/GDP!P90)</f>
        <v>3.5042459415616305</v>
      </c>
      <c r="N94" s="26">
        <f>IF(Goods_net!N94="","",Goods_net!N94/10/GDP!Q90)</f>
        <v>3.1511760896255065</v>
      </c>
      <c r="O94" s="26">
        <f>IF(Goods_net!O94="","",Goods_net!O94/10/GDP!R90)</f>
        <v>2.5869679496415401</v>
      </c>
      <c r="P94" s="26">
        <f>IF(Goods_net!P94="","",Goods_net!P94/10/GDP!S90)</f>
        <v>3.356651479967323</v>
      </c>
      <c r="Q94" s="26">
        <f>IF(Goods_net!Q94="","",Goods_net!Q94/10/GDP!T90)</f>
        <v>4.1017186775696715</v>
      </c>
    </row>
    <row r="95" spans="1:17" x14ac:dyDescent="0.25">
      <c r="A95" s="12" t="s">
        <v>403</v>
      </c>
      <c r="B95" s="26">
        <f>IF(Goods_net!B95="","",Goods_net!B95/10/GDP!E91)</f>
        <v>-22.978648399467641</v>
      </c>
      <c r="C95" s="26">
        <f>IF(Goods_net!C95="","",Goods_net!C95/10/GDP!F91)</f>
        <v>-24.63932940744743</v>
      </c>
      <c r="D95" s="26">
        <f>IF(Goods_net!D95="","",Goods_net!D95/10/GDP!G91)</f>
        <v>-29.821545167300673</v>
      </c>
      <c r="E95" s="26">
        <f>IF(Goods_net!E95="","",Goods_net!E95/10/GDP!H91)</f>
        <v>-34.947941389189481</v>
      </c>
      <c r="F95" s="26">
        <f>IF(Goods_net!F95="","",Goods_net!F95/10/GDP!I91)</f>
        <v>-25.505356529280586</v>
      </c>
      <c r="G95" s="26">
        <f>IF(Goods_net!G95="","",Goods_net!G95/10/GDP!J91)</f>
        <v>-24.702638056251192</v>
      </c>
      <c r="H95" s="26">
        <f>IF(Goods_net!H95="","",Goods_net!H95/10/GDP!K91)</f>
        <v>-29.246513564143484</v>
      </c>
      <c r="I95" s="26">
        <f>IF(Goods_net!I95="","",Goods_net!I95/10/GDP!L91)</f>
        <v>-26.452200193587824</v>
      </c>
      <c r="J95" s="26">
        <f>IF(Goods_net!J95="","",Goods_net!J95/10/GDP!M91)</f>
        <v>-27.282717615213418</v>
      </c>
      <c r="K95" s="26">
        <f>IF(Goods_net!K95="","",Goods_net!K95/10/GDP!N91)</f>
        <v>-27.111386051650651</v>
      </c>
      <c r="L95" s="26">
        <f>IF(Goods_net!L95="","",Goods_net!L95/10/GDP!O91)</f>
        <v>-22.569728500272895</v>
      </c>
      <c r="M95" s="26">
        <f>IF(Goods_net!M95="","",Goods_net!M95/10/GDP!P91)</f>
        <v>-20.440080162624877</v>
      </c>
      <c r="N95" s="26">
        <f>IF(Goods_net!N95="","",Goods_net!N95/10/GDP!Q91)</f>
        <v>-24.083106157358671</v>
      </c>
      <c r="O95" s="26">
        <f>IF(Goods_net!O95="","",Goods_net!O95/10/GDP!R91)</f>
        <v>-22.46154791926395</v>
      </c>
      <c r="P95" s="26">
        <f>IF(Goods_net!P95="","",Goods_net!P95/10/GDP!S91)</f>
        <v>-25.531802908290722</v>
      </c>
      <c r="Q95" s="26" t="str">
        <f>IF(Goods_net!Q95="","",Goods_net!Q95/10/GDP!T91)</f>
        <v/>
      </c>
    </row>
    <row r="96" spans="1:17" x14ac:dyDescent="0.25">
      <c r="A96" s="12" t="s">
        <v>406</v>
      </c>
      <c r="B96" s="26">
        <f>IF(Goods_net!B96="","",Goods_net!B96/10/GDP!E92)</f>
        <v>2.2139042791589327</v>
      </c>
      <c r="C96" s="26">
        <f>IF(Goods_net!C96="","",Goods_net!C96/10/GDP!F92)</f>
        <v>2.0667940505911426</v>
      </c>
      <c r="D96" s="26">
        <f>IF(Goods_net!D96="","",Goods_net!D96/10/GDP!G92)</f>
        <v>2.6333459499987613</v>
      </c>
      <c r="E96" s="26">
        <f>IF(Goods_net!E96="","",Goods_net!E96/10/GDP!H92)</f>
        <v>1.0824517232500452</v>
      </c>
      <c r="F96" s="26">
        <f>IF(Goods_net!F96="","",Goods_net!F96/10/GDP!I92)</f>
        <v>1.0982444108374998</v>
      </c>
      <c r="G96" s="26">
        <f>IF(Goods_net!G96="","",Goods_net!G96/10/GDP!J92)</f>
        <v>1.8844014801056848</v>
      </c>
      <c r="H96" s="26">
        <f>IF(Goods_net!H96="","",Goods_net!H96/10/GDP!K92)</f>
        <v>-7.1770969635054652E-2</v>
      </c>
      <c r="I96" s="26">
        <f>IF(Goods_net!I96="","",Goods_net!I96/10/GDP!L92)</f>
        <v>-0.85269110233975354</v>
      </c>
      <c r="J96" s="26">
        <f>IF(Goods_net!J96="","",Goods_net!J96/10/GDP!M92)</f>
        <v>-1.7199266084716915</v>
      </c>
      <c r="K96" s="26">
        <f>IF(Goods_net!K96="","",Goods_net!K96/10/GDP!N92)</f>
        <v>-2.0384867424423354</v>
      </c>
      <c r="L96" s="26">
        <f>IF(Goods_net!L96="","",Goods_net!L96/10/GDP!O92)</f>
        <v>-0.16501757383526441</v>
      </c>
      <c r="M96" s="26">
        <f>IF(Goods_net!M96="","",Goods_net!M96/10/GDP!P92)</f>
        <v>1.0225020079125922</v>
      </c>
      <c r="N96" s="26">
        <f>IF(Goods_net!N96="","",Goods_net!N96/10/GDP!Q92)</f>
        <v>0.88901451558375788</v>
      </c>
      <c r="O96" s="26">
        <f>IF(Goods_net!O96="","",Goods_net!O96/10/GDP!R92)</f>
        <v>0.21019512468446627</v>
      </c>
      <c r="P96" s="26">
        <f>IF(Goods_net!P96="","",Goods_net!P96/10/GDP!S92)</f>
        <v>2.6442110919735959E-2</v>
      </c>
      <c r="Q96" s="26">
        <f>IF(Goods_net!Q96="","",Goods_net!Q96/10/GDP!T92)</f>
        <v>0.57056927923957157</v>
      </c>
    </row>
    <row r="97" spans="1:17" x14ac:dyDescent="0.25">
      <c r="A97" s="12" t="s">
        <v>407</v>
      </c>
      <c r="B97" s="26">
        <f>IF(Goods_net!B97="","",Goods_net!B97/10/GDP!E93)</f>
        <v>-38.637063190565044</v>
      </c>
      <c r="C97" s="26">
        <f>IF(Goods_net!C97="","",Goods_net!C97/10/GDP!F93)</f>
        <v>-32.562419727844755</v>
      </c>
      <c r="D97" s="26">
        <f>IF(Goods_net!D97="","",Goods_net!D97/10/GDP!G93)</f>
        <v>-36.564729766697042</v>
      </c>
      <c r="E97" s="26">
        <f>IF(Goods_net!E97="","",Goods_net!E97/10/GDP!H93)</f>
        <v>-31.63551114559089</v>
      </c>
      <c r="F97" s="26">
        <f>IF(Goods_net!F97="","",Goods_net!F97/10/GDP!I93)</f>
        <v>-25.536161791024906</v>
      </c>
      <c r="G97" s="26">
        <f>IF(Goods_net!G97="","",Goods_net!G97/10/GDP!J93)</f>
        <v>-25.039065379229015</v>
      </c>
      <c r="H97" s="26">
        <f>IF(Goods_net!H97="","",Goods_net!H97/10/GDP!K93)</f>
        <v>-29.871615548868334</v>
      </c>
      <c r="I97" s="26">
        <f>IF(Goods_net!I97="","",Goods_net!I97/10/GDP!L93)</f>
        <v>-33.28547947300585</v>
      </c>
      <c r="J97" s="26">
        <f>IF(Goods_net!J97="","",Goods_net!J97/10/GDP!M93)</f>
        <v>-33.759464884253788</v>
      </c>
      <c r="K97" s="26">
        <f>IF(Goods_net!K97="","",Goods_net!K97/10/GDP!N93)</f>
        <v>-32.427191877552588</v>
      </c>
      <c r="L97" s="26">
        <f>IF(Goods_net!L97="","",Goods_net!L97/10/GDP!O93)</f>
        <v>-26.739496031100945</v>
      </c>
      <c r="M97" s="26">
        <f>IF(Goods_net!M97="","",Goods_net!M97/10/GDP!P93)</f>
        <v>-23.999966154029487</v>
      </c>
      <c r="N97" s="26">
        <f>IF(Goods_net!N97="","",Goods_net!N97/10/GDP!Q93)</f>
        <v>-25.790744175667268</v>
      </c>
      <c r="O97" s="26">
        <f>IF(Goods_net!O97="","",Goods_net!O97/10/GDP!R93)</f>
        <v>-23.962302412151601</v>
      </c>
      <c r="P97" s="26">
        <f>IF(Goods_net!P97="","",Goods_net!P97/10/GDP!S93)</f>
        <v>-19.94130559960761</v>
      </c>
      <c r="Q97" s="26" t="str">
        <f>IF(Goods_net!Q97="","",Goods_net!Q97/10/GDP!T93)</f>
        <v/>
      </c>
    </row>
    <row r="98" spans="1:17" x14ac:dyDescent="0.25">
      <c r="A98" s="12" t="s">
        <v>410</v>
      </c>
      <c r="B98" s="26">
        <f>IF(Goods_net!B98="","",Goods_net!B98/10/GDP!E94)</f>
        <v>18.138356123115798</v>
      </c>
      <c r="C98" s="26">
        <f>IF(Goods_net!C98="","",Goods_net!C98/10/GDP!F94)</f>
        <v>18.137280387069076</v>
      </c>
      <c r="D98" s="26">
        <f>IF(Goods_net!D98="","",Goods_net!D98/10/GDP!G94)</f>
        <v>14.521912861873343</v>
      </c>
      <c r="E98" s="26">
        <f>IF(Goods_net!E98="","",Goods_net!E98/10/GDP!H94)</f>
        <v>25.188467912746436</v>
      </c>
      <c r="F98" s="26">
        <f>IF(Goods_net!F98="","",Goods_net!F98/10/GDP!I94)</f>
        <v>13.011922950651963</v>
      </c>
      <c r="G98" s="26">
        <f>IF(Goods_net!G98="","",Goods_net!G98/10/GDP!J94)</f>
        <v>19.250760817988141</v>
      </c>
      <c r="H98" s="26">
        <f>IF(Goods_net!H98="","",Goods_net!H98/10/GDP!K94)</f>
        <v>23.280375112328919</v>
      </c>
      <c r="I98" s="26">
        <f>IF(Goods_net!I98="","",Goods_net!I98/10/GDP!L94)</f>
        <v>19.152374313741564</v>
      </c>
      <c r="J98" s="26">
        <f>IF(Goods_net!J98="","",Goods_net!J98/10/GDP!M94)</f>
        <v>15.19647315411693</v>
      </c>
      <c r="K98" s="26">
        <f>IF(Goods_net!K98="","",Goods_net!K98/10/GDP!N94)</f>
        <v>16.538516681045365</v>
      </c>
      <c r="L98" s="26">
        <f>IF(Goods_net!L98="","",Goods_net!L98/10/GDP!O94)</f>
        <v>6.3057854714696617</v>
      </c>
      <c r="M98" s="26">
        <f>IF(Goods_net!M98="","",Goods_net!M98/10/GDP!P94)</f>
        <v>6.7400729388984475</v>
      </c>
      <c r="N98" s="26">
        <f>IF(Goods_net!N98="","",Goods_net!N98/10/GDP!Q94)</f>
        <v>10.028300302441645</v>
      </c>
      <c r="O98" s="26">
        <f>IF(Goods_net!O98="","",Goods_net!O98/10/GDP!R94)</f>
        <v>14.262969328114458</v>
      </c>
      <c r="P98" s="26">
        <f>IF(Goods_net!P98="","",Goods_net!P98/10/GDP!S94)</f>
        <v>9.9800518098382422</v>
      </c>
      <c r="Q98" s="26">
        <f>IF(Goods_net!Q98="","",Goods_net!Q98/10/GDP!T94)</f>
        <v>6.3754161451358327</v>
      </c>
    </row>
    <row r="99" spans="1:17" x14ac:dyDescent="0.25">
      <c r="A99" s="12" t="s">
        <v>411</v>
      </c>
      <c r="B99" s="26">
        <f>IF(Goods_net!B99="","",Goods_net!B99/10/GDP!E95)</f>
        <v>-10.128426263264116</v>
      </c>
      <c r="C99" s="26">
        <f>IF(Goods_net!C99="","",Goods_net!C99/10/GDP!F95)</f>
        <v>-12.557420817342793</v>
      </c>
      <c r="D99" s="26">
        <f>IF(Goods_net!D99="","",Goods_net!D99/10/GDP!G95)</f>
        <v>-13.284453393456781</v>
      </c>
      <c r="E99" s="26">
        <f>IF(Goods_net!E99="","",Goods_net!E99/10/GDP!H95)</f>
        <v>-15.620418307054734</v>
      </c>
      <c r="F99" s="26">
        <f>IF(Goods_net!F99="","",Goods_net!F99/10/GDP!I95)</f>
        <v>-13.422285224187833</v>
      </c>
      <c r="G99" s="26">
        <f>IF(Goods_net!G99="","",Goods_net!G99/10/GDP!J95)</f>
        <v>-15.578289670367834</v>
      </c>
      <c r="H99" s="26">
        <f>IF(Goods_net!H99="","",Goods_net!H99/10/GDP!K95)</f>
        <v>-20.050634733987664</v>
      </c>
      <c r="I99" s="26">
        <f>IF(Goods_net!I99="","",Goods_net!I99/10/GDP!L95)</f>
        <v>-18.473294667817299</v>
      </c>
      <c r="J99" s="26">
        <f>IF(Goods_net!J99="","",Goods_net!J99/10/GDP!M95)</f>
        <v>-18.581772330405247</v>
      </c>
      <c r="K99" s="26">
        <f>IF(Goods_net!K99="","",Goods_net!K99/10/GDP!N95)</f>
        <v>-17.401902615361472</v>
      </c>
      <c r="L99" s="26">
        <f>IF(Goods_net!L99="","",Goods_net!L99/10/GDP!O95)</f>
        <v>-13.043600039433453</v>
      </c>
      <c r="M99" s="26">
        <f>IF(Goods_net!M99="","",Goods_net!M99/10/GDP!P95)</f>
        <v>-11.116315937768357</v>
      </c>
      <c r="N99" s="26">
        <f>IF(Goods_net!N99="","",Goods_net!N99/10/GDP!Q95)</f>
        <v>-12.912148425117035</v>
      </c>
      <c r="O99" s="26">
        <f>IF(Goods_net!O99="","",Goods_net!O99/10/GDP!R95)</f>
        <v>-11.616742882827932</v>
      </c>
      <c r="P99" s="26">
        <f>IF(Goods_net!P99="","",Goods_net!P99/10/GDP!S95)</f>
        <v>-11.196819914412607</v>
      </c>
      <c r="Q99" s="26" t="str">
        <f>IF(Goods_net!Q99="","",Goods_net!Q99/10/GDP!T95)</f>
        <v/>
      </c>
    </row>
    <row r="100" spans="1:17" x14ac:dyDescent="0.25">
      <c r="A100" s="12" t="s">
        <v>414</v>
      </c>
      <c r="B100" s="26" t="str">
        <f>IF(Goods_net!B100="","",Goods_net!B100/10/GDP!E96)</f>
        <v/>
      </c>
      <c r="C100" s="26">
        <f>IF(Goods_net!C100="","",Goods_net!C100/10/GDP!F96)</f>
        <v>-52.000000000000007</v>
      </c>
      <c r="D100" s="26">
        <f>IF(Goods_net!D100="","",Goods_net!D100/10/GDP!G96)</f>
        <v>-42.83468629651987</v>
      </c>
      <c r="E100" s="26">
        <f>IF(Goods_net!E100="","",Goods_net!E100/10/GDP!H96)</f>
        <v>-43.665507763770719</v>
      </c>
      <c r="F100" s="26">
        <f>IF(Goods_net!F100="","",Goods_net!F100/10/GDP!I96)</f>
        <v>-44.364595031587534</v>
      </c>
      <c r="G100" s="26">
        <f>IF(Goods_net!G100="","",Goods_net!G100/10/GDP!J96)</f>
        <v>-40.657248432629288</v>
      </c>
      <c r="H100" s="26">
        <f>IF(Goods_net!H100="","",Goods_net!H100/10/GDP!K96)</f>
        <v>-42.419872010240454</v>
      </c>
      <c r="I100" s="26">
        <f>IF(Goods_net!I100="","",Goods_net!I100/10/GDP!L96)</f>
        <v>-49.415794599251207</v>
      </c>
      <c r="J100" s="26">
        <f>IF(Goods_net!J100="","",Goods_net!J100/10/GDP!M96)</f>
        <v>-52.28743873695884</v>
      </c>
      <c r="K100" s="26">
        <f>IF(Goods_net!K100="","",Goods_net!K100/10/GDP!N96)</f>
        <v>-51.826700993791519</v>
      </c>
      <c r="L100" s="26">
        <f>IF(Goods_net!L100="","",Goods_net!L100/10/GDP!O96)</f>
        <v>-52.293014549902871</v>
      </c>
      <c r="M100" s="26">
        <f>IF(Goods_net!M100="","",Goods_net!M100/10/GDP!P96)</f>
        <v>-53.784151122187581</v>
      </c>
      <c r="N100" s="26">
        <f>IF(Goods_net!N100="","",Goods_net!N100/10/GDP!Q96)</f>
        <v>-52.669903646540106</v>
      </c>
      <c r="O100" s="26">
        <f>IF(Goods_net!O100="","",Goods_net!O100/10/GDP!R96)</f>
        <v>-46.081659542850936</v>
      </c>
      <c r="P100" s="26">
        <f>IF(Goods_net!P100="","",Goods_net!P100/10/GDP!S96)</f>
        <v>-47.529856716928514</v>
      </c>
      <c r="Q100" s="26" t="str">
        <f>IF(Goods_net!Q100="","",Goods_net!Q100/10/GDP!T96)</f>
        <v/>
      </c>
    </row>
    <row r="101" spans="1:17" x14ac:dyDescent="0.25">
      <c r="A101" s="12" t="s">
        <v>418</v>
      </c>
      <c r="B101" s="26">
        <f>IF(Goods_net!B101="","",Goods_net!B101/10/GDP!E97)</f>
        <v>3.4762193112715414</v>
      </c>
      <c r="C101" s="26">
        <f>IF(Goods_net!C101="","",Goods_net!C101/10/GDP!F97)</f>
        <v>2.3289252429674807</v>
      </c>
      <c r="D101" s="26">
        <f>IF(Goods_net!D101="","",Goods_net!D101/10/GDP!G97)</f>
        <v>2.7664759013023783</v>
      </c>
      <c r="E101" s="26">
        <f>IF(Goods_net!E101="","",Goods_net!E101/10/GDP!H97)</f>
        <v>1.1195611769303355</v>
      </c>
      <c r="F101" s="26">
        <f>IF(Goods_net!F101="","",Goods_net!F101/10/GDP!I97)</f>
        <v>5.0920434569303579</v>
      </c>
      <c r="G101" s="26">
        <f>IF(Goods_net!G101="","",Goods_net!G101/10/GDP!J97)</f>
        <v>4.191461825686229</v>
      </c>
      <c r="H101" s="26">
        <f>IF(Goods_net!H101="","",Goods_net!H101/10/GDP!K97)</f>
        <v>2.2350289607633513</v>
      </c>
      <c r="I101" s="26">
        <f>IF(Goods_net!I101="","",Goods_net!I101/10/GDP!L97)</f>
        <v>3.801830914283479</v>
      </c>
      <c r="J101" s="26">
        <f>IF(Goods_net!J101="","",Goods_net!J101/10/GDP!M97)</f>
        <v>5.8556284336400042</v>
      </c>
      <c r="K101" s="26">
        <f>IF(Goods_net!K101="","",Goods_net!K101/10/GDP!N97)</f>
        <v>5.8030030515530582</v>
      </c>
      <c r="L101" s="26">
        <f>IF(Goods_net!L101="","",Goods_net!L101/10/GDP!O97)</f>
        <v>8.2040735587023548</v>
      </c>
      <c r="M101" s="26">
        <f>IF(Goods_net!M101="","",Goods_net!M101/10/GDP!P97)</f>
        <v>7.7674274357059021</v>
      </c>
      <c r="N101" s="26">
        <f>IF(Goods_net!N101="","",Goods_net!N101/10/GDP!Q97)</f>
        <v>6.9986445439814666</v>
      </c>
      <c r="O101" s="26">
        <f>IF(Goods_net!O101="","",Goods_net!O101/10/GDP!R97)</f>
        <v>6.3804749126274372</v>
      </c>
      <c r="P101" s="26">
        <f>IF(Goods_net!P101="","",Goods_net!P101/10/GDP!S97)</f>
        <v>4.8466728202387754</v>
      </c>
      <c r="Q101" s="26">
        <f>IF(Goods_net!Q101="","",Goods_net!Q101/10/GDP!T97)</f>
        <v>5.0246310251583512</v>
      </c>
    </row>
    <row r="102" spans="1:17" x14ac:dyDescent="0.25">
      <c r="A102" s="12" t="s">
        <v>419</v>
      </c>
      <c r="B102" s="26">
        <f>IF(Goods_net!B102="","",Goods_net!B102/10/GDP!E98)</f>
        <v>-35.945214642042345</v>
      </c>
      <c r="C102" s="26">
        <f>IF(Goods_net!C102="","",Goods_net!C102/10/GDP!F98)</f>
        <v>-37.294091062936936</v>
      </c>
      <c r="D102" s="26">
        <f>IF(Goods_net!D102="","",Goods_net!D102/10/GDP!G98)</f>
        <v>-39.981473653642851</v>
      </c>
      <c r="E102" s="26">
        <f>IF(Goods_net!E102="","",Goods_net!E102/10/GDP!H98)</f>
        <v>-44.647636531020609</v>
      </c>
      <c r="F102" s="26">
        <f>IF(Goods_net!F102="","",Goods_net!F102/10/GDP!I98)</f>
        <v>-40.706435433987593</v>
      </c>
      <c r="G102" s="26">
        <f>IF(Goods_net!G102="","",Goods_net!G102/10/GDP!J98)</f>
        <v>-39.381329875427802</v>
      </c>
      <c r="H102" s="26">
        <f>IF(Goods_net!H102="","",Goods_net!H102/10/GDP!K98)</f>
        <v>-42.532537801432341</v>
      </c>
      <c r="I102" s="26">
        <f>IF(Goods_net!I102="","",Goods_net!I102/10/GDP!L98)</f>
        <v>-40.393250327220507</v>
      </c>
      <c r="J102" s="26">
        <f>IF(Goods_net!J102="","",Goods_net!J102/10/GDP!M98)</f>
        <v>-37.482329657902177</v>
      </c>
      <c r="K102" s="26">
        <f>IF(Goods_net!K102="","",Goods_net!K102/10/GDP!N98)</f>
        <v>-36.891923662269313</v>
      </c>
      <c r="L102" s="26">
        <f>IF(Goods_net!L102="","",Goods_net!L102/10/GDP!O98)</f>
        <v>-36.269299171465541</v>
      </c>
      <c r="M102" s="26">
        <f>IF(Goods_net!M102="","",Goods_net!M102/10/GDP!P98)</f>
        <v>-37.754394659183447</v>
      </c>
      <c r="N102" s="26">
        <f>IF(Goods_net!N102="","",Goods_net!N102/10/GDP!Q98)</f>
        <v>-38.610982632552528</v>
      </c>
      <c r="O102" s="26">
        <f>IF(Goods_net!O102="","",Goods_net!O102/10/GDP!R98)</f>
        <v>-40.579875058964376</v>
      </c>
      <c r="P102" s="26">
        <f>IF(Goods_net!P102="","",Goods_net!P102/10/GDP!S98)</f>
        <v>-39.943514505534388</v>
      </c>
      <c r="Q102" s="26">
        <f>IF(Goods_net!Q102="","",Goods_net!Q102/10/GDP!T98)</f>
        <v>-37.872479416477795</v>
      </c>
    </row>
    <row r="103" spans="1:17" x14ac:dyDescent="0.25">
      <c r="A103" s="12" t="s">
        <v>421</v>
      </c>
      <c r="B103" s="26">
        <f>IF(Goods_net!B103="","",Goods_net!B103/10/GDP!E99)</f>
        <v>37.434028077385811</v>
      </c>
      <c r="C103" s="26">
        <f>IF(Goods_net!C103="","",Goods_net!C103/10/GDP!F99)</f>
        <v>39.595850476176821</v>
      </c>
      <c r="D103" s="26">
        <f>IF(Goods_net!D103="","",Goods_net!D103/10/GDP!G99)</f>
        <v>37.116475044494067</v>
      </c>
      <c r="E103" s="26">
        <f>IF(Goods_net!E103="","",Goods_net!E103/10/GDP!H99)</f>
        <v>43.421667467899695</v>
      </c>
      <c r="F103" s="26">
        <f>IF(Goods_net!F103="","",Goods_net!F103/10/GDP!I99)</f>
        <v>33.865103026643524</v>
      </c>
      <c r="G103" s="26">
        <f>IF(Goods_net!G103="","",Goods_net!G103/10/GDP!J99)</f>
        <v>41.213553889632472</v>
      </c>
      <c r="H103" s="26">
        <f>IF(Goods_net!H103="","",Goods_net!H103/10/GDP!K99)</f>
        <v>52.108491705451847</v>
      </c>
      <c r="I103" s="26">
        <f>IF(Goods_net!I103="","",Goods_net!I103/10/GDP!L99)</f>
        <v>54.807554154096486</v>
      </c>
      <c r="J103" s="26">
        <f>IF(Goods_net!J103="","",Goods_net!J103/10/GDP!M99)</f>
        <v>51.767934897898144</v>
      </c>
      <c r="K103" s="26">
        <f>IF(Goods_net!K103="","",Goods_net!K103/10/GDP!N99)</f>
        <v>47.57776825009767</v>
      </c>
      <c r="L103" s="26">
        <f>IF(Goods_net!L103="","",Goods_net!L103/10/GDP!O99)</f>
        <v>24.425114300396132</v>
      </c>
      <c r="M103" s="26">
        <f>IF(Goods_net!M103="","",Goods_net!M103/10/GDP!P99)</f>
        <v>18.334265171150978</v>
      </c>
      <c r="N103" s="26">
        <f>IF(Goods_net!N103="","",Goods_net!N103/10/GDP!Q99)</f>
        <v>21.251558294227504</v>
      </c>
      <c r="O103" s="26">
        <f>IF(Goods_net!O103="","",Goods_net!O103/10/GDP!R99)</f>
        <v>32.496054546145309</v>
      </c>
      <c r="P103" s="26">
        <f>IF(Goods_net!P103="","",Goods_net!P103/10/GDP!S99)</f>
        <v>26.266717846047605</v>
      </c>
      <c r="Q103" s="26" t="str">
        <f>IF(Goods_net!Q103="","",Goods_net!Q103/10/GDP!T99)</f>
        <v/>
      </c>
    </row>
    <row r="104" spans="1:17" x14ac:dyDescent="0.25">
      <c r="A104" s="12" t="s">
        <v>424</v>
      </c>
      <c r="B104" s="26">
        <f>IF(Goods_net!B104="","",Goods_net!B104/10/GDP!E100)</f>
        <v>-17.027497940173525</v>
      </c>
      <c r="C104" s="26">
        <f>IF(Goods_net!C104="","",Goods_net!C104/10/GDP!F100)</f>
        <v>-31.246177443785264</v>
      </c>
      <c r="D104" s="26">
        <f>IF(Goods_net!D104="","",Goods_net!D104/10/GDP!G100)</f>
        <v>-33.511442329709062</v>
      </c>
      <c r="E104" s="26">
        <f>IF(Goods_net!E104="","",Goods_net!E104/10/GDP!H100)</f>
        <v>-36.566716353860784</v>
      </c>
      <c r="F104" s="26">
        <f>IF(Goods_net!F104="","",Goods_net!F104/10/GDP!I100)</f>
        <v>-23.875726385502794</v>
      </c>
      <c r="G104" s="26">
        <f>IF(Goods_net!G104="","",Goods_net!G104/10/GDP!J100)</f>
        <v>-27.80767626199416</v>
      </c>
      <c r="H104" s="26">
        <f>IF(Goods_net!H104="","",Goods_net!H104/10/GDP!K100)</f>
        <v>-25.056439595037524</v>
      </c>
      <c r="I104" s="26">
        <f>IF(Goods_net!I104="","",Goods_net!I104/10/GDP!L100)</f>
        <v>-39.095426990468198</v>
      </c>
      <c r="J104" s="26">
        <f>IF(Goods_net!J104="","",Goods_net!J104/10/GDP!M100)</f>
        <v>-37.811969159647617</v>
      </c>
      <c r="K104" s="26">
        <f>IF(Goods_net!K104="","",Goods_net!K104/10/GDP!N100)</f>
        <v>-37.812417302443961</v>
      </c>
      <c r="L104" s="26">
        <f>IF(Goods_net!L104="","",Goods_net!L104/10/GDP!O100)</f>
        <v>-33.242895670035189</v>
      </c>
      <c r="M104" s="26">
        <f>IF(Goods_net!M104="","",Goods_net!M104/10/GDP!P100)</f>
        <v>-31.356607194243949</v>
      </c>
      <c r="N104" s="26">
        <f>IF(Goods_net!N104="","",Goods_net!N104/10/GDP!Q100)</f>
        <v>-31.288835710946287</v>
      </c>
      <c r="O104" s="26">
        <f>IF(Goods_net!O104="","",Goods_net!O104/10/GDP!R100)</f>
        <v>-36.19620239209079</v>
      </c>
      <c r="P104" s="26">
        <f>IF(Goods_net!P104="","",Goods_net!P104/10/GDP!S100)</f>
        <v>-31.038575822336405</v>
      </c>
      <c r="Q104" s="26" t="str">
        <f>IF(Goods_net!Q104="","",Goods_net!Q104/10/GDP!T100)</f>
        <v/>
      </c>
    </row>
    <row r="105" spans="1:17" x14ac:dyDescent="0.25">
      <c r="A105" s="12" t="s">
        <v>427</v>
      </c>
      <c r="B105" s="26">
        <f>IF(Goods_net!B105="","",Goods_net!B105/10/GDP!E101)</f>
        <v>-10.786906421103675</v>
      </c>
      <c r="C105" s="26">
        <f>IF(Goods_net!C105="","",Goods_net!C105/10/GDP!F101)</f>
        <v>-4.5507818491698604</v>
      </c>
      <c r="D105" s="26">
        <f>IF(Goods_net!D105="","",Goods_net!D105/10/GDP!G101)</f>
        <v>-2.9837169315867356</v>
      </c>
      <c r="E105" s="26">
        <f>IF(Goods_net!E105="","",Goods_net!E105/10/GDP!H101)</f>
        <v>-5.2330552278986886</v>
      </c>
      <c r="F105" s="26">
        <f>IF(Goods_net!F105="","",Goods_net!F105/10/GDP!I101)</f>
        <v>-6.3505928776303211</v>
      </c>
      <c r="G105" s="26">
        <f>IF(Goods_net!G105="","",Goods_net!G105/10/GDP!J101)</f>
        <v>-4.184716430351533</v>
      </c>
      <c r="H105" s="26">
        <f>IF(Goods_net!H105="","",Goods_net!H105/10/GDP!K101)</f>
        <v>-6.3470431802005134</v>
      </c>
      <c r="I105" s="26">
        <f>IF(Goods_net!I105="","",Goods_net!I105/10/GDP!L101)</f>
        <v>-8.3884256988719965</v>
      </c>
      <c r="J105" s="26">
        <f>IF(Goods_net!J105="","",Goods_net!J105/10/GDP!M101)</f>
        <v>-6.5680064462844081</v>
      </c>
      <c r="K105" s="26">
        <f>IF(Goods_net!K105="","",Goods_net!K105/10/GDP!N101)</f>
        <v>-12.810341711370949</v>
      </c>
      <c r="L105" s="26">
        <f>IF(Goods_net!L105="","",Goods_net!L105/10/GDP!O101)</f>
        <v>-14.078005701510728</v>
      </c>
      <c r="M105" s="26">
        <f>IF(Goods_net!M105="","",Goods_net!M105/10/GDP!P101)</f>
        <v>-7.0895561463065473</v>
      </c>
      <c r="N105" s="26">
        <f>IF(Goods_net!N105="","",Goods_net!N105/10/GDP!Q101)</f>
        <v>-4.6561861027808797</v>
      </c>
      <c r="O105" s="26">
        <f>IF(Goods_net!O105="","",Goods_net!O105/10/GDP!R101)</f>
        <v>-5.00094696704189</v>
      </c>
      <c r="P105" s="26">
        <f>IF(Goods_net!P105="","",Goods_net!P105/10/GDP!S101)</f>
        <v>-2.4776435322864732</v>
      </c>
      <c r="Q105" s="26" t="str">
        <f>IF(Goods_net!Q105="","",Goods_net!Q105/10/GDP!T101)</f>
        <v/>
      </c>
    </row>
    <row r="106" spans="1:17" x14ac:dyDescent="0.25">
      <c r="A106" s="12" t="s">
        <v>430</v>
      </c>
      <c r="B106" s="26">
        <f>IF(Goods_net!B106="","",Goods_net!B106/10/GDP!E102)</f>
        <v>-19.434664021914887</v>
      </c>
      <c r="C106" s="26">
        <f>IF(Goods_net!C106="","",Goods_net!C106/10/GDP!F102)</f>
        <v>-25.260307805320753</v>
      </c>
      <c r="D106" s="26">
        <f>IF(Goods_net!D106="","",Goods_net!D106/10/GDP!G102)</f>
        <v>-23.423808343128027</v>
      </c>
      <c r="E106" s="26">
        <f>IF(Goods_net!E106="","",Goods_net!E106/10/GDP!H102)</f>
        <v>-17.580481187108596</v>
      </c>
      <c r="F106" s="26">
        <f>IF(Goods_net!F106="","",Goods_net!F106/10/GDP!I102)</f>
        <v>-8.6198282522884337</v>
      </c>
      <c r="G106" s="26">
        <f>IF(Goods_net!G106="","",Goods_net!G106/10/GDP!J102)</f>
        <v>-9.1346833631426474</v>
      </c>
      <c r="H106" s="26">
        <f>IF(Goods_net!H106="","",Goods_net!H106/10/GDP!K102)</f>
        <v>-12.886721676028358</v>
      </c>
      <c r="I106" s="26">
        <f>IF(Goods_net!I106="","",Goods_net!I106/10/GDP!L102)</f>
        <v>-12.706768953203959</v>
      </c>
      <c r="J106" s="26">
        <f>IF(Goods_net!J106="","",Goods_net!J106/10/GDP!M102)</f>
        <v>-12.053230683749987</v>
      </c>
      <c r="K106" s="26">
        <f>IF(Goods_net!K106="","",Goods_net!K106/10/GDP!N102)</f>
        <v>-11.376967042338254</v>
      </c>
      <c r="L106" s="26">
        <f>IF(Goods_net!L106="","",Goods_net!L106/10/GDP!O102)</f>
        <v>-9.9562159383069382</v>
      </c>
      <c r="M106" s="26">
        <f>IF(Goods_net!M106="","",Goods_net!M106/10/GDP!P102)</f>
        <v>-8.1335253904251346</v>
      </c>
      <c r="N106" s="26">
        <f>IF(Goods_net!N106="","",Goods_net!N106/10/GDP!Q102)</f>
        <v>-9.0982837696519248</v>
      </c>
      <c r="O106" s="26">
        <f>IF(Goods_net!O106="","",Goods_net!O106/10/GDP!R102)</f>
        <v>-8.6925338263207461</v>
      </c>
      <c r="P106" s="26">
        <f>IF(Goods_net!P106="","",Goods_net!P106/10/GDP!S102)</f>
        <v>-8.7920938712126766</v>
      </c>
      <c r="Q106" s="26">
        <f>IF(Goods_net!Q106="","",Goods_net!Q106/10/GDP!T102)</f>
        <v>-5.0087246333584874</v>
      </c>
    </row>
    <row r="107" spans="1:17" x14ac:dyDescent="0.25">
      <c r="A107" s="12" t="s">
        <v>431</v>
      </c>
      <c r="B107" s="26">
        <f>IF(Goods_net!B107="","",Goods_net!B107/10/GDP!E103)</f>
        <v>-30.69371423936137</v>
      </c>
      <c r="C107" s="26">
        <f>IF(Goods_net!C107="","",Goods_net!C107/10/GDP!F103)</f>
        <v>-28.203180554203158</v>
      </c>
      <c r="D107" s="26">
        <f>IF(Goods_net!D107="","",Goods_net!D107/10/GDP!G103)</f>
        <v>-31.775083578362263</v>
      </c>
      <c r="E107" s="26">
        <f>IF(Goods_net!E107="","",Goods_net!E107/10/GDP!H103)</f>
        <v>-38.040729420653186</v>
      </c>
      <c r="F107" s="26">
        <f>IF(Goods_net!F107="","",Goods_net!F107/10/GDP!I103)</f>
        <v>-31.658871827655624</v>
      </c>
      <c r="G107" s="26">
        <f>IF(Goods_net!G107="","",Goods_net!G107/10/GDP!J103)</f>
        <v>-32.512354209647448</v>
      </c>
      <c r="H107" s="26">
        <f>IF(Goods_net!H107="","",Goods_net!H107/10/GDP!K103)</f>
        <v>-35.208980351947311</v>
      </c>
      <c r="I107" s="26">
        <f>IF(Goods_net!I107="","",Goods_net!I107/10/GDP!L103)</f>
        <v>-35.266454913791442</v>
      </c>
      <c r="J107" s="26">
        <f>IF(Goods_net!J107="","",Goods_net!J107/10/GDP!M103)</f>
        <v>-33.907593839964619</v>
      </c>
      <c r="K107" s="26">
        <f>IF(Goods_net!K107="","",Goods_net!K107/10/GDP!N103)</f>
        <v>-33.106976409987745</v>
      </c>
      <c r="L107" s="26">
        <f>IF(Goods_net!L107="","",Goods_net!L107/10/GDP!O103)</f>
        <v>-27.32448776326979</v>
      </c>
      <c r="M107" s="26">
        <f>IF(Goods_net!M107="","",Goods_net!M107/10/GDP!P103)</f>
        <v>-27.380238300261304</v>
      </c>
      <c r="N107" s="26">
        <f>IF(Goods_net!N107="","",Goods_net!N107/10/GDP!Q103)</f>
        <v>-27.209384696755805</v>
      </c>
      <c r="O107" s="26">
        <f>IF(Goods_net!O107="","",Goods_net!O107/10/GDP!R103)</f>
        <v>-27.132076586656506</v>
      </c>
      <c r="P107" s="26">
        <f>IF(Goods_net!P107="","",Goods_net!P107/10/GDP!S103)</f>
        <v>-25.566494141654466</v>
      </c>
      <c r="Q107" s="26" t="str">
        <f>IF(Goods_net!Q107="","",Goods_net!Q107/10/GDP!T103)</f>
        <v/>
      </c>
    </row>
    <row r="108" spans="1:17" x14ac:dyDescent="0.25">
      <c r="A108" s="12" t="s">
        <v>433</v>
      </c>
      <c r="B108" s="26">
        <f>IF(Goods_net!B108="","",Goods_net!B108/10/GDP!E104)</f>
        <v>-44.144204851752022</v>
      </c>
      <c r="C108" s="26">
        <f>IF(Goods_net!C108="","",Goods_net!C108/10/GDP!F104)</f>
        <v>-42.190768537555023</v>
      </c>
      <c r="D108" s="26">
        <f>IF(Goods_net!D108="","",Goods_net!D108/10/GDP!G104)</f>
        <v>-38.45724014180567</v>
      </c>
      <c r="E108" s="26">
        <f>IF(Goods_net!E108="","",Goods_net!E108/10/GDP!H104)</f>
        <v>-39.201587917075187</v>
      </c>
      <c r="F108" s="26">
        <f>IF(Goods_net!F108="","",Goods_net!F108/10/GDP!I104)</f>
        <v>-43.84068148037106</v>
      </c>
      <c r="G108" s="26">
        <f>IF(Goods_net!G108="","",Goods_net!G108/10/GDP!J104)</f>
        <v>-46.309169126139373</v>
      </c>
      <c r="H108" s="26">
        <f>IF(Goods_net!H108="","",Goods_net!H108/10/GDP!K104)</f>
        <v>-38.139289936643735</v>
      </c>
      <c r="I108" s="26">
        <f>IF(Goods_net!I108="","",Goods_net!I108/10/GDP!L104)</f>
        <v>-51.998135444675107</v>
      </c>
      <c r="J108" s="26">
        <f>IF(Goods_net!J108="","",Goods_net!J108/10/GDP!M104)</f>
        <v>-44.553505306655545</v>
      </c>
      <c r="K108" s="26">
        <f>IF(Goods_net!K108="","",Goods_net!K108/10/GDP!N104)</f>
        <v>-38.229673706397868</v>
      </c>
      <c r="L108" s="26">
        <f>IF(Goods_net!L108="","",Goods_net!L108/10/GDP!O104)</f>
        <v>-36.325110239611597</v>
      </c>
      <c r="M108" s="26">
        <f>IF(Goods_net!M108="","",Goods_net!M108/10/GDP!P104)</f>
        <v>-32.947239224253515</v>
      </c>
      <c r="N108" s="26">
        <f>IF(Goods_net!N108="","",Goods_net!N108/10/GDP!Q104)</f>
        <v>-33.912429281520595</v>
      </c>
      <c r="O108" s="26">
        <f>IF(Goods_net!O108="","",Goods_net!O108/10/GDP!R104)</f>
        <v>-30.620623525340086</v>
      </c>
      <c r="P108" s="26">
        <f>IF(Goods_net!P108="","",Goods_net!P108/10/GDP!S104)</f>
        <v>-31.415138744141494</v>
      </c>
      <c r="Q108" s="26">
        <f>IF(Goods_net!Q108="","",Goods_net!Q108/10/GDP!T104)</f>
        <v>-34.467970141100878</v>
      </c>
    </row>
    <row r="109" spans="1:17" x14ac:dyDescent="0.25">
      <c r="A109" s="12" t="s">
        <v>435</v>
      </c>
      <c r="B109" s="26">
        <f>IF(Goods_net!B109="","",Goods_net!B109/10/GDP!E105)</f>
        <v>-18.38622161674267</v>
      </c>
      <c r="C109" s="26">
        <f>IF(Goods_net!C109="","",Goods_net!C109/10/GDP!F105)</f>
        <v>-25.806783889861922</v>
      </c>
      <c r="D109" s="26">
        <f>IF(Goods_net!D109="","",Goods_net!D109/10/GDP!G105)</f>
        <v>-22.458352522209374</v>
      </c>
      <c r="E109" s="26">
        <f>IF(Goods_net!E109="","",Goods_net!E109/10/GDP!H105)</f>
        <v>-28.612515128337719</v>
      </c>
      <c r="F109" s="26">
        <f>IF(Goods_net!F109="","",Goods_net!F109/10/GDP!I105)</f>
        <v>-21.42613218664896</v>
      </c>
      <c r="G109" s="26">
        <f>IF(Goods_net!G109="","",Goods_net!G109/10/GDP!J105)</f>
        <v>-16.001013684744045</v>
      </c>
      <c r="H109" s="26">
        <f>IF(Goods_net!H109="","",Goods_net!H109/10/GDP!K105)</f>
        <v>-29.649797162445346</v>
      </c>
      <c r="I109" s="26">
        <f>IF(Goods_net!I109="","",Goods_net!I109/10/GDP!L105)</f>
        <v>-39.902654713546582</v>
      </c>
      <c r="J109" s="26">
        <f>IF(Goods_net!J109="","",Goods_net!J109/10/GDP!M105)</f>
        <v>-20.866968552709785</v>
      </c>
      <c r="K109" s="26">
        <f>IF(Goods_net!K109="","",Goods_net!K109/10/GDP!N105)</f>
        <v>-44.412003747466024</v>
      </c>
      <c r="L109" s="26">
        <f>IF(Goods_net!L109="","",Goods_net!L109/10/GDP!O105)</f>
        <v>-41.062200022645726</v>
      </c>
      <c r="M109" s="26">
        <f>IF(Goods_net!M109="","",Goods_net!M109/10/GDP!P105)</f>
        <v>-28.295572754257396</v>
      </c>
      <c r="N109" s="26">
        <f>IF(Goods_net!N109="","",Goods_net!N109/10/GDP!Q105)</f>
        <v>-18.892604328025307</v>
      </c>
      <c r="O109" s="26">
        <f>IF(Goods_net!O109="","",Goods_net!O109/10/GDP!R105)</f>
        <v>-16.059638517538637</v>
      </c>
      <c r="P109" s="26">
        <f>IF(Goods_net!P109="","",Goods_net!P109/10/GDP!S105)</f>
        <v>-12.757773869184465</v>
      </c>
      <c r="Q109" s="26" t="str">
        <f>IF(Goods_net!Q109="","",Goods_net!Q109/10/GDP!T105)</f>
        <v/>
      </c>
    </row>
    <row r="110" spans="1:17" x14ac:dyDescent="0.25">
      <c r="A110" s="12" t="s">
        <v>438</v>
      </c>
      <c r="B110" s="26">
        <f>IF(Goods_net!B110="","",Goods_net!B110/10/GDP!E106)</f>
        <v>37.34023449878525</v>
      </c>
      <c r="C110" s="26">
        <f>IF(Goods_net!C110="","",Goods_net!C110/10/GDP!F106)</f>
        <v>44.12786783836399</v>
      </c>
      <c r="D110" s="26">
        <f>IF(Goods_net!D110="","",Goods_net!D110/10/GDP!G106)</f>
        <v>43.178608361648692</v>
      </c>
      <c r="E110" s="26">
        <f>IF(Goods_net!E110="","",Goods_net!E110/10/GDP!H106)</f>
        <v>54.509517431713952</v>
      </c>
      <c r="F110" s="26">
        <f>IF(Goods_net!F110="","",Goods_net!F110/10/GDP!I106)</f>
        <v>29.627224059203275</v>
      </c>
      <c r="G110" s="26">
        <f>IF(Goods_net!G110="","",Goods_net!G110/10/GDP!J106)</f>
        <v>35.340853075071763</v>
      </c>
      <c r="H110" s="26">
        <f>IF(Goods_net!H110="","",Goods_net!H110/10/GDP!K106)</f>
        <v>24.563267602112568</v>
      </c>
      <c r="I110" s="26">
        <f>IF(Goods_net!I110="","",Goods_net!I110/10/GDP!L106)</f>
        <v>44.428967263882441</v>
      </c>
      <c r="J110" s="26">
        <f>IF(Goods_net!J110="","",Goods_net!J110/10/GDP!M106)</f>
        <v>23.062278402959763</v>
      </c>
      <c r="K110" s="26">
        <f>IF(Goods_net!K110="","",Goods_net!K110/10/GDP!N106)</f>
        <v>-45.827631687412421</v>
      </c>
      <c r="L110" s="26">
        <f>IF(Goods_net!L110="","",Goods_net!L110/10/GDP!O106)</f>
        <v>-32.339103159851298</v>
      </c>
      <c r="M110" s="26">
        <f>IF(Goods_net!M110="","",Goods_net!M110/10/GDP!P106)</f>
        <v>-10.251037009104133</v>
      </c>
      <c r="N110" s="26">
        <f>IF(Goods_net!N110="","",Goods_net!N110/10/GDP!Q106)</f>
        <v>27.501241269736187</v>
      </c>
      <c r="O110" s="26">
        <f>IF(Goods_net!O110="","",Goods_net!O110/10/GDP!R106)</f>
        <v>38.724174551071634</v>
      </c>
      <c r="P110" s="26" t="str">
        <f>IF(Goods_net!P110="","",Goods_net!P110/10/GDP!S106)</f>
        <v/>
      </c>
      <c r="Q110" s="26" t="str">
        <f>IF(Goods_net!Q110="","",Goods_net!Q110/10/GDP!T106)</f>
        <v/>
      </c>
    </row>
    <row r="111" spans="1:17" x14ac:dyDescent="0.25">
      <c r="A111" s="12" t="s">
        <v>442</v>
      </c>
      <c r="B111" s="26">
        <f>IF(Goods_net!B111="","",Goods_net!B111/10/GDP!E107)</f>
        <v>-11.161961070568083</v>
      </c>
      <c r="C111" s="26">
        <f>IF(Goods_net!C111="","",Goods_net!C111/10/GDP!F107)</f>
        <v>-13.981566905123964</v>
      </c>
      <c r="D111" s="26">
        <f>IF(Goods_net!D111="","",Goods_net!D111/10/GDP!G107)</f>
        <v>-15.379722986457194</v>
      </c>
      <c r="E111" s="26">
        <f>IF(Goods_net!E111="","",Goods_net!E111/10/GDP!H107)</f>
        <v>-13.53257788632599</v>
      </c>
      <c r="F111" s="26">
        <f>IF(Goods_net!F111="","",Goods_net!F111/10/GDP!I107)</f>
        <v>-3.8396700621449731</v>
      </c>
      <c r="G111" s="26">
        <f>IF(Goods_net!G111="","",Goods_net!G111/10/GDP!J107)</f>
        <v>-5.4298149587554514</v>
      </c>
      <c r="H111" s="26">
        <f>IF(Goods_net!H111="","",Goods_net!H111/10/GDP!K107)</f>
        <v>-6.5725353152967196</v>
      </c>
      <c r="I111" s="26">
        <f>IF(Goods_net!I111="","",Goods_net!I111/10/GDP!L107)</f>
        <v>-3.3607430502355253</v>
      </c>
      <c r="J111" s="26">
        <f>IF(Goods_net!J111="","",Goods_net!J111/10/GDP!M107)</f>
        <v>-2.8330811301126815</v>
      </c>
      <c r="K111" s="26">
        <f>IF(Goods_net!K111="","",Goods_net!K111/10/GDP!N107)</f>
        <v>-2.8706404366479035</v>
      </c>
      <c r="L111" s="26">
        <f>IF(Goods_net!L111="","",Goods_net!L111/10/GDP!O107)</f>
        <v>-5.7088719368610183</v>
      </c>
      <c r="M111" s="26">
        <f>IF(Goods_net!M111="","",Goods_net!M111/10/GDP!P107)</f>
        <v>-4.8820748432573717</v>
      </c>
      <c r="N111" s="26">
        <f>IF(Goods_net!N111="","",Goods_net!N111/10/GDP!Q107)</f>
        <v>-4.8325337646420676</v>
      </c>
      <c r="O111" s="26">
        <f>IF(Goods_net!O111="","",Goods_net!O111/10/GDP!R107)</f>
        <v>-6.1202453393258773</v>
      </c>
      <c r="P111" s="26">
        <f>IF(Goods_net!P111="","",Goods_net!P111/10/GDP!S107)</f>
        <v>-4.8207529012358856</v>
      </c>
      <c r="Q111" s="26">
        <f>IF(Goods_net!Q111="","",Goods_net!Q111/10/GDP!T107)</f>
        <v>-0.5464287596160009</v>
      </c>
    </row>
    <row r="112" spans="1:17" x14ac:dyDescent="0.25">
      <c r="A112" s="12" t="s">
        <v>443</v>
      </c>
      <c r="B112" s="26">
        <f>IF(Goods_net!B112="","",Goods_net!B112/10/GDP!E108)</f>
        <v>-11.411582018815317</v>
      </c>
      <c r="C112" s="26">
        <f>IF(Goods_net!C112="","",Goods_net!C112/10/GDP!F108)</f>
        <v>-8.2778519372162158</v>
      </c>
      <c r="D112" s="26">
        <f>IF(Goods_net!D112="","",Goods_net!D112/10/GDP!G108)</f>
        <v>-7.0453071218639334</v>
      </c>
      <c r="E112" s="26">
        <f>IF(Goods_net!E112="","",Goods_net!E112/10/GDP!H108)</f>
        <v>-7.6005503199392361</v>
      </c>
      <c r="F112" s="26">
        <f>IF(Goods_net!F112="","",Goods_net!F112/10/GDP!I108)</f>
        <v>-4.6134761485858462</v>
      </c>
      <c r="G112" s="26">
        <f>IF(Goods_net!G112="","",Goods_net!G112/10/GDP!J108)</f>
        <v>-0.77848918199466732</v>
      </c>
      <c r="H112" s="26">
        <f>IF(Goods_net!H112="","",Goods_net!H112/10/GDP!K108)</f>
        <v>-0.70779345937647964</v>
      </c>
      <c r="I112" s="26">
        <f>IF(Goods_net!I112="","",Goods_net!I112/10/GDP!L108)</f>
        <v>1.0539417414505694</v>
      </c>
      <c r="J112" s="26">
        <f>IF(Goods_net!J112="","",Goods_net!J112/10/GDP!M108)</f>
        <v>2.8371317560453884</v>
      </c>
      <c r="K112" s="26">
        <f>IF(Goods_net!K112="","",Goods_net!K112/10/GDP!N108)</f>
        <v>0.38233589569322984</v>
      </c>
      <c r="L112" s="26">
        <f>IF(Goods_net!L112="","",Goods_net!L112/10/GDP!O108)</f>
        <v>-2.8957614161620469</v>
      </c>
      <c r="M112" s="26">
        <f>IF(Goods_net!M112="","",Goods_net!M112/10/GDP!P108)</f>
        <v>-3.7640147390372887</v>
      </c>
      <c r="N112" s="26">
        <f>IF(Goods_net!N112="","",Goods_net!N112/10/GDP!Q108)</f>
        <v>-3.0023529137095948</v>
      </c>
      <c r="O112" s="26">
        <f>IF(Goods_net!O112="","",Goods_net!O112/10/GDP!R108)</f>
        <v>-2.9354993403425991</v>
      </c>
      <c r="P112" s="26">
        <f>IF(Goods_net!P112="","",Goods_net!P112/10/GDP!S108)</f>
        <v>-1.7357071018772616</v>
      </c>
      <c r="Q112" s="26">
        <f>IF(Goods_net!Q112="","",Goods_net!Q112/10/GDP!T108)</f>
        <v>3.7953892223847174</v>
      </c>
    </row>
    <row r="113" spans="1:17" x14ac:dyDescent="0.25">
      <c r="A113" s="12" t="s">
        <v>444</v>
      </c>
      <c r="B113" s="26">
        <f>IF(Goods_net!B113="","",Goods_net!B113/10/GDP!E109)</f>
        <v>-10.552995391705069</v>
      </c>
      <c r="C113" s="26">
        <f>IF(Goods_net!C113="","",Goods_net!C113/10/GDP!F109)</f>
        <v>-8.8309651374727718</v>
      </c>
      <c r="D113" s="26">
        <f>IF(Goods_net!D113="","",Goods_net!D113/10/GDP!G109)</f>
        <v>-11.784710029840786</v>
      </c>
      <c r="E113" s="26">
        <f>IF(Goods_net!E113="","",Goods_net!E113/10/GDP!H109)</f>
        <v>-17.701244200643927</v>
      </c>
      <c r="F113" s="26">
        <f>IF(Goods_net!F113="","",Goods_net!F113/10/GDP!I109)</f>
        <v>-17.156455162721723</v>
      </c>
      <c r="G113" s="26">
        <f>IF(Goods_net!G113="","",Goods_net!G113/10/GDP!J109)</f>
        <v>-10.473970121453203</v>
      </c>
      <c r="H113" s="26">
        <f>IF(Goods_net!H113="","",Goods_net!H113/10/GDP!K109)</f>
        <v>-8.6279406660250171</v>
      </c>
      <c r="I113" s="26">
        <f>IF(Goods_net!I113="","",Goods_net!I113/10/GDP!L109)</f>
        <v>-9.619861486069528</v>
      </c>
      <c r="J113" s="26">
        <f>IF(Goods_net!J113="","",Goods_net!J113/10/GDP!M109)</f>
        <v>-7.6080232884709904</v>
      </c>
      <c r="K113" s="26">
        <f>IF(Goods_net!K113="","",Goods_net!K113/10/GDP!N109)</f>
        <v>-4.3789953374273356</v>
      </c>
      <c r="L113" s="26">
        <f>IF(Goods_net!L113="","",Goods_net!L113/10/GDP!O109)</f>
        <v>-2.9046974734886186</v>
      </c>
      <c r="M113" s="26">
        <f>IF(Goods_net!M113="","",Goods_net!M113/10/GDP!P109)</f>
        <v>-2.2457140007188627</v>
      </c>
      <c r="N113" s="26">
        <f>IF(Goods_net!N113="","",Goods_net!N113/10/GDP!Q109)</f>
        <v>-3.4147482955179771</v>
      </c>
      <c r="O113" s="26">
        <f>IF(Goods_net!O113="","",Goods_net!O113/10/GDP!R109)</f>
        <v>-3.2741980841684324</v>
      </c>
      <c r="P113" s="26">
        <f>IF(Goods_net!P113="","",Goods_net!P113/10/GDP!S109)</f>
        <v>-5.8155863658035392</v>
      </c>
      <c r="Q113" s="26" t="str">
        <f>IF(Goods_net!Q113="","",Goods_net!Q113/10/GDP!T109)</f>
        <v/>
      </c>
    </row>
    <row r="114" spans="1:17" x14ac:dyDescent="0.25">
      <c r="A114" s="12" t="s">
        <v>447</v>
      </c>
      <c r="B114" s="26">
        <f>IF(Goods_net!B114="","",Goods_net!B114/10/GDP!E110)</f>
        <v>-16.646509775214462</v>
      </c>
      <c r="C114" s="26">
        <f>IF(Goods_net!C114="","",Goods_net!C114/10/GDP!F110)</f>
        <v>-10.996597028805461</v>
      </c>
      <c r="D114" s="26">
        <f>IF(Goods_net!D114="","",Goods_net!D114/10/GDP!G110)</f>
        <v>-13.137439789804843</v>
      </c>
      <c r="E114" s="26">
        <f>IF(Goods_net!E114="","",Goods_net!E114/10/GDP!H110)</f>
        <v>-16.32229401515902</v>
      </c>
      <c r="F114" s="26">
        <f>IF(Goods_net!F114="","",Goods_net!F114/10/GDP!I110)</f>
        <v>-11.944671617347966</v>
      </c>
      <c r="G114" s="26">
        <f>IF(Goods_net!G114="","",Goods_net!G114/10/GDP!J110)</f>
        <v>-18.112257171263337</v>
      </c>
      <c r="H114" s="26">
        <f>IF(Goods_net!H114="","",Goods_net!H114/10/GDP!K110)</f>
        <v>-13.959246192338945</v>
      </c>
      <c r="I114" s="26">
        <f>IF(Goods_net!I114="","",Goods_net!I114/10/GDP!L110)</f>
        <v>-17.56350615186668</v>
      </c>
      <c r="J114" s="26">
        <f>IF(Goods_net!J114="","",Goods_net!J114/10/GDP!M110)</f>
        <v>-26.292504158026052</v>
      </c>
      <c r="K114" s="26">
        <f>IF(Goods_net!K114="","",Goods_net!K114/10/GDP!N110)</f>
        <v>-20.027786223119456</v>
      </c>
      <c r="L114" s="26">
        <f>IF(Goods_net!L114="","",Goods_net!L114/10/GDP!O110)</f>
        <v>-16.654552851439082</v>
      </c>
      <c r="M114" s="26">
        <f>IF(Goods_net!M114="","",Goods_net!M114/10/GDP!P110)</f>
        <v>-19.846763435731791</v>
      </c>
      <c r="N114" s="26">
        <f>IF(Goods_net!N114="","",Goods_net!N114/10/GDP!Q110)</f>
        <v>-25.310670823075444</v>
      </c>
      <c r="O114" s="26">
        <f>IF(Goods_net!O114="","",Goods_net!O114/10/GDP!R110)</f>
        <v>-23.995855656147448</v>
      </c>
      <c r="P114" s="26">
        <f>IF(Goods_net!P114="","",Goods_net!P114/10/GDP!S110)</f>
        <v>-24.237225068397752</v>
      </c>
      <c r="Q114" s="26" t="str">
        <f>IF(Goods_net!Q114="","",Goods_net!Q114/10/GDP!T110)</f>
        <v/>
      </c>
    </row>
    <row r="115" spans="1:17" x14ac:dyDescent="0.25">
      <c r="A115" s="12" t="s">
        <v>449</v>
      </c>
      <c r="B115" s="26">
        <f>IF(Goods_net!B115="","",Goods_net!B115/10/GDP!E111)</f>
        <v>21.937249516538476</v>
      </c>
      <c r="C115" s="26">
        <f>IF(Goods_net!C115="","",Goods_net!C115/10/GDP!F111)</f>
        <v>22.323448782117964</v>
      </c>
      <c r="D115" s="26">
        <f>IF(Goods_net!D115="","",Goods_net!D115/10/GDP!G111)</f>
        <v>18.799613758378083</v>
      </c>
      <c r="E115" s="26">
        <f>IF(Goods_net!E115="","",Goods_net!E115/10/GDP!H111)</f>
        <v>21.025176299828935</v>
      </c>
      <c r="F115" s="26">
        <f>IF(Goods_net!F115="","",Goods_net!F115/10/GDP!I111)</f>
        <v>19.225999537432969</v>
      </c>
      <c r="G115" s="26">
        <f>IF(Goods_net!G115="","",Goods_net!G115/10/GDP!J111)</f>
        <v>14.848032601173053</v>
      </c>
      <c r="H115" s="26">
        <f>IF(Goods_net!H115="","",Goods_net!H115/10/GDP!K111)</f>
        <v>15.202122505097165</v>
      </c>
      <c r="I115" s="26">
        <f>IF(Goods_net!I115="","",Goods_net!I115/10/GDP!L111)</f>
        <v>11.490091390097191</v>
      </c>
      <c r="J115" s="26">
        <f>IF(Goods_net!J115="","",Goods_net!J115/10/GDP!M111)</f>
        <v>9.3261100148035752</v>
      </c>
      <c r="K115" s="26">
        <f>IF(Goods_net!K115="","",Goods_net!K115/10/GDP!N111)</f>
        <v>10.09283366848832</v>
      </c>
      <c r="L115" s="26">
        <f>IF(Goods_net!L115="","",Goods_net!L115/10/GDP!O111)</f>
        <v>9.2727425179082488</v>
      </c>
      <c r="M115" s="26">
        <f>IF(Goods_net!M115="","",Goods_net!M115/10/GDP!P111)</f>
        <v>8.1441027570530196</v>
      </c>
      <c r="N115" s="26">
        <f>IF(Goods_net!N115="","",Goods_net!N115/10/GDP!Q111)</f>
        <v>8.5600785943073223</v>
      </c>
      <c r="O115" s="26">
        <f>IF(Goods_net!O115="","",Goods_net!O115/10/GDP!R111)</f>
        <v>7.9243901537456427</v>
      </c>
      <c r="P115" s="26">
        <f>IF(Goods_net!P115="","",Goods_net!P115/10/GDP!S111)</f>
        <v>8.1669705084204729</v>
      </c>
      <c r="Q115" s="26">
        <f>IF(Goods_net!Q115="","",Goods_net!Q115/10/GDP!T111)</f>
        <v>9.816531750984387</v>
      </c>
    </row>
    <row r="116" spans="1:17" x14ac:dyDescent="0.25">
      <c r="A116" s="12" t="s">
        <v>451</v>
      </c>
      <c r="B116" s="26">
        <f>IF(Goods_net!B116="","",Goods_net!B116/10/GDP!E112)</f>
        <v>-42.462908936407651</v>
      </c>
      <c r="C116" s="26">
        <f>IF(Goods_net!C116="","",Goods_net!C116/10/GDP!F112)</f>
        <v>-37.466385225381529</v>
      </c>
      <c r="D116" s="26">
        <f>IF(Goods_net!D116="","",Goods_net!D116/10/GDP!G112)</f>
        <v>-57.70005203337206</v>
      </c>
      <c r="E116" s="26">
        <f>IF(Goods_net!E116="","",Goods_net!E116/10/GDP!H112)</f>
        <v>-57.994795438786099</v>
      </c>
      <c r="F116" s="26">
        <f>IF(Goods_net!F116="","",Goods_net!F116/10/GDP!I112)</f>
        <v>-38.919741417612585</v>
      </c>
      <c r="G116" s="26">
        <f>IF(Goods_net!G116="","",Goods_net!G116/10/GDP!J112)</f>
        <v>-40.353078279466004</v>
      </c>
      <c r="H116" s="26">
        <f>IF(Goods_net!H116="","",Goods_net!H116/10/GDP!K112)</f>
        <v>-52.130087485736027</v>
      </c>
      <c r="I116" s="26">
        <f>IF(Goods_net!I116="","",Goods_net!I116/10/GDP!L112)</f>
        <v>-43.721981328270026</v>
      </c>
      <c r="J116" s="26">
        <f>IF(Goods_net!J116="","",Goods_net!J116/10/GDP!M112)</f>
        <v>-41.75366082408825</v>
      </c>
      <c r="K116" s="26">
        <f>IF(Goods_net!K116="","",Goods_net!K116/10/GDP!N112)</f>
        <v>-44.986014895175877</v>
      </c>
      <c r="L116" s="26">
        <f>IF(Goods_net!L116="","",Goods_net!L116/10/GDP!O112)</f>
        <v>-40.377106585665935</v>
      </c>
      <c r="M116" s="26">
        <f>IF(Goods_net!M116="","",Goods_net!M116/10/GDP!P112)</f>
        <v>-42.103789683380029</v>
      </c>
      <c r="N116" s="26">
        <f>IF(Goods_net!N116="","",Goods_net!N116/10/GDP!Q112)</f>
        <v>-40.196536480657578</v>
      </c>
      <c r="O116" s="26">
        <f>IF(Goods_net!O116="","",Goods_net!O116/10/GDP!R112)</f>
        <v>-45.814048684569144</v>
      </c>
      <c r="P116" s="26">
        <f>IF(Goods_net!P116="","",Goods_net!P116/10/GDP!S112)</f>
        <v>-42.478504032512177</v>
      </c>
      <c r="Q116" s="26">
        <f>IF(Goods_net!Q116="","",Goods_net!Q116/10/GDP!T112)</f>
        <v>-38.633276192617814</v>
      </c>
    </row>
    <row r="117" spans="1:17" x14ac:dyDescent="0.25">
      <c r="A117" s="12" t="s">
        <v>454</v>
      </c>
      <c r="B117" s="26">
        <f>IF(Goods_net!B117="","",Goods_net!B117/10/GDP!E113)</f>
        <v>-2.2828347464405692</v>
      </c>
      <c r="C117" s="26">
        <f>IF(Goods_net!C117="","",Goods_net!C117/10/GDP!F113)</f>
        <v>1.1160098939341507</v>
      </c>
      <c r="D117" s="26">
        <f>IF(Goods_net!D117="","",Goods_net!D117/10/GDP!G113)</f>
        <v>-3.5402040796417569</v>
      </c>
      <c r="E117" s="26">
        <f>IF(Goods_net!E117="","",Goods_net!E117/10/GDP!H113)</f>
        <v>-6.4539411655200487</v>
      </c>
      <c r="F117" s="26">
        <f>IF(Goods_net!F117="","",Goods_net!F117/10/GDP!I113)</f>
        <v>-2.0554405024712707</v>
      </c>
      <c r="G117" s="26">
        <f>IF(Goods_net!G117="","",Goods_net!G117/10/GDP!J113)</f>
        <v>-6.2125439568569343</v>
      </c>
      <c r="H117" s="26">
        <f>IF(Goods_net!H117="","",Goods_net!H117/10/GDP!K113)</f>
        <v>-2.5617047199614698</v>
      </c>
      <c r="I117" s="26">
        <f>IF(Goods_net!I117="","",Goods_net!I117/10/GDP!L113)</f>
        <v>0.89699349137089224</v>
      </c>
      <c r="J117" s="26">
        <f>IF(Goods_net!J117="","",Goods_net!J117/10/GDP!M113)</f>
        <v>-1.8768879570236603</v>
      </c>
      <c r="K117" s="26">
        <f>IF(Goods_net!K117="","",Goods_net!K117/10/GDP!N113)</f>
        <v>-3.5372436858828666</v>
      </c>
      <c r="L117" s="26">
        <f>IF(Goods_net!L117="","",Goods_net!L117/10/GDP!O113)</f>
        <v>-3.6289363012492761</v>
      </c>
      <c r="M117" s="26">
        <f>IF(Goods_net!M117="","",Goods_net!M117/10/GDP!P113)</f>
        <v>-4.1140178508539318</v>
      </c>
      <c r="N117" s="26">
        <f>IF(Goods_net!N117="","",Goods_net!N117/10/GDP!Q113)</f>
        <v>-4.5806797818218863</v>
      </c>
      <c r="O117" s="26">
        <f>IF(Goods_net!O117="","",Goods_net!O117/10/GDP!R113)</f>
        <v>-2.2400059202526186</v>
      </c>
      <c r="P117" s="26" t="str">
        <f>IF(Goods_net!P117="","",Goods_net!P117/10/GDP!S113)</f>
        <v/>
      </c>
      <c r="Q117" s="26" t="str">
        <f>IF(Goods_net!Q117="","",Goods_net!Q117/10/GDP!T113)</f>
        <v/>
      </c>
    </row>
    <row r="118" spans="1:17" x14ac:dyDescent="0.25">
      <c r="A118" s="12" t="s">
        <v>458</v>
      </c>
      <c r="B118" s="26">
        <f>IF(Goods_net!B118="","",Goods_net!B118/10/GDP!E114)</f>
        <v>-17.872015101182839</v>
      </c>
      <c r="C118" s="26">
        <f>IF(Goods_net!C118="","",Goods_net!C118/10/GDP!F114)</f>
        <v>-17.592515152440708</v>
      </c>
      <c r="D118" s="26">
        <f>IF(Goods_net!D118="","",Goods_net!D118/10/GDP!G114)</f>
        <v>-15.993540044829382</v>
      </c>
      <c r="E118" s="26">
        <f>IF(Goods_net!E118="","",Goods_net!E118/10/GDP!H114)</f>
        <v>-20.082915954717258</v>
      </c>
      <c r="F118" s="26">
        <f>IF(Goods_net!F118="","",Goods_net!F118/10/GDP!I114)</f>
        <v>-17.936951429812204</v>
      </c>
      <c r="G118" s="26">
        <f>IF(Goods_net!G118="","",Goods_net!G118/10/GDP!J114)</f>
        <v>-18.307529753890613</v>
      </c>
      <c r="H118" s="26">
        <f>IF(Goods_net!H118="","",Goods_net!H118/10/GDP!K114)</f>
        <v>-17.48981938186715</v>
      </c>
      <c r="I118" s="26">
        <f>IF(Goods_net!I118="","",Goods_net!I118/10/GDP!L114)</f>
        <v>-14.874395818353349</v>
      </c>
      <c r="J118" s="26">
        <f>IF(Goods_net!J118="","",Goods_net!J118/10/GDP!M114)</f>
        <v>-14.280371247488915</v>
      </c>
      <c r="K118" s="26">
        <f>IF(Goods_net!K118="","",Goods_net!K118/10/GDP!N114)</f>
        <v>-13.83461619248378</v>
      </c>
      <c r="L118" s="26">
        <f>IF(Goods_net!L118="","",Goods_net!L118/10/GDP!O114)</f>
        <v>-19.760306337491741</v>
      </c>
      <c r="M118" s="26">
        <f>IF(Goods_net!M118="","",Goods_net!M118/10/GDP!P114)</f>
        <v>-18.813133377043052</v>
      </c>
      <c r="N118" s="26">
        <f>IF(Goods_net!N118="","",Goods_net!N118/10/GDP!Q114)</f>
        <v>-12.563877036632899</v>
      </c>
      <c r="O118" s="26">
        <f>IF(Goods_net!O118="","",Goods_net!O118/10/GDP!R114)</f>
        <v>-11.739546590392701</v>
      </c>
      <c r="P118" s="26">
        <f>IF(Goods_net!P118="","",Goods_net!P118/10/GDP!S114)</f>
        <v>-11.592018084703826</v>
      </c>
      <c r="Q118" s="26">
        <f>IF(Goods_net!Q118="","",Goods_net!Q118/10/GDP!T114)</f>
        <v>-11.027358540044101</v>
      </c>
    </row>
    <row r="119" spans="1:17" x14ac:dyDescent="0.25">
      <c r="A119" s="12" t="s">
        <v>459</v>
      </c>
      <c r="B119" s="26">
        <f>IF(Goods_net!B119="","",Goods_net!B119/10/GDP!E115)</f>
        <v>-45.036496350364956</v>
      </c>
      <c r="C119" s="26">
        <f>IF(Goods_net!C119="","",Goods_net!C119/10/GDP!F115)</f>
        <v>-45.116075526290359</v>
      </c>
      <c r="D119" s="26">
        <f>IF(Goods_net!D119="","",Goods_net!D119/10/GDP!G115)</f>
        <v>-47.028304364602903</v>
      </c>
      <c r="E119" s="26">
        <f>IF(Goods_net!E119="","",Goods_net!E119/10/GDP!H115)</f>
        <v>-45.905926523176582</v>
      </c>
      <c r="F119" s="26">
        <f>IF(Goods_net!F119="","",Goods_net!F119/10/GDP!I115)</f>
        <v>-49.015450396547067</v>
      </c>
      <c r="G119" s="26">
        <f>IF(Goods_net!G119="","",Goods_net!G119/10/GDP!J115)</f>
        <v>-40.463688139253371</v>
      </c>
      <c r="H119" s="26">
        <f>IF(Goods_net!H119="","",Goods_net!H119/10/GDP!K115)</f>
        <v>-30.346816310840875</v>
      </c>
      <c r="I119" s="26">
        <f>IF(Goods_net!I119="","",Goods_net!I119/10/GDP!L115)</f>
        <v>-10.23189523979757</v>
      </c>
      <c r="J119" s="26">
        <f>IF(Goods_net!J119="","",Goods_net!J119/10/GDP!M115)</f>
        <v>-18.427832039709944</v>
      </c>
      <c r="K119" s="26">
        <f>IF(Goods_net!K119="","",Goods_net!K119/10/GDP!N115)</f>
        <v>-24.886398293388741</v>
      </c>
      <c r="L119" s="26">
        <f>IF(Goods_net!L119="","",Goods_net!L119/10/GDP!O115)</f>
        <v>-32.82872736661907</v>
      </c>
      <c r="M119" s="26">
        <f>IF(Goods_net!M119="","",Goods_net!M119/10/GDP!P115)</f>
        <v>-32.893366096805515</v>
      </c>
      <c r="N119" s="26">
        <f>IF(Goods_net!N119="","",Goods_net!N119/10/GDP!Q115)</f>
        <v>-27.398435228826607</v>
      </c>
      <c r="O119" s="26">
        <f>IF(Goods_net!O119="","",Goods_net!O119/10/GDP!R115)</f>
        <v>-14.853935758717704</v>
      </c>
      <c r="P119" s="26" t="str">
        <f>IF(Goods_net!P119="","",Goods_net!P119/10/GDP!S115)</f>
        <v/>
      </c>
      <c r="Q119" s="26" t="str">
        <f>IF(Goods_net!Q119="","",Goods_net!Q119/10/GDP!T115)</f>
        <v/>
      </c>
    </row>
    <row r="120" spans="1:17" x14ac:dyDescent="0.25">
      <c r="A120" s="12" t="s">
        <v>463</v>
      </c>
      <c r="B120" s="26" t="str">
        <f>IF(Goods_net!B120="","",Goods_net!B120/10/GDP!E116)</f>
        <v/>
      </c>
      <c r="C120" s="26" t="str">
        <f>IF(Goods_net!C120="","",Goods_net!C120/10/GDP!F116)</f>
        <v/>
      </c>
      <c r="D120" s="26" t="str">
        <f>IF(Goods_net!D120="","",Goods_net!D120/10/GDP!G116)</f>
        <v/>
      </c>
      <c r="E120" s="26" t="str">
        <f>IF(Goods_net!E120="","",Goods_net!E120/10/GDP!H116)</f>
        <v/>
      </c>
      <c r="F120" s="26" t="str">
        <f>IF(Goods_net!F120="","",Goods_net!F120/10/GDP!I116)</f>
        <v/>
      </c>
      <c r="G120" s="26" t="str">
        <f>IF(Goods_net!G120="","",Goods_net!G120/10/GDP!J116)</f>
        <v/>
      </c>
      <c r="H120" s="26" t="str">
        <f>IF(Goods_net!H120="","",Goods_net!H120/10/GDP!K116)</f>
        <v/>
      </c>
      <c r="I120" s="26">
        <f>IF(Goods_net!I120="","",Goods_net!I120/10/GDP!L116)</f>
        <v>-7.2588552529731372</v>
      </c>
      <c r="J120" s="26">
        <f>IF(Goods_net!J120="","",Goods_net!J120/10/GDP!M116)</f>
        <v>-5.3589404395797127</v>
      </c>
      <c r="K120" s="26">
        <f>IF(Goods_net!K120="","",Goods_net!K120/10/GDP!N116)</f>
        <v>-10.768409622380343</v>
      </c>
      <c r="L120" s="26">
        <f>IF(Goods_net!L120="","",Goods_net!L120/10/GDP!O116)</f>
        <v>-9.0495271776309494</v>
      </c>
      <c r="M120" s="26">
        <f>IF(Goods_net!M120="","",Goods_net!M120/10/GDP!P116)</f>
        <v>-7.7858034896469048</v>
      </c>
      <c r="N120" s="26">
        <f>IF(Goods_net!N120="","",Goods_net!N120/10/GDP!Q116)</f>
        <v>-5.4775943396226419</v>
      </c>
      <c r="O120" s="26">
        <f>IF(Goods_net!O120="","",Goods_net!O120/10/GDP!R116)</f>
        <v>-10.022896862919197</v>
      </c>
      <c r="P120" s="26">
        <f>IF(Goods_net!P120="","",Goods_net!P120/10/GDP!S116)</f>
        <v>-7.1906193506997349</v>
      </c>
      <c r="Q120" s="26" t="str">
        <f>IF(Goods_net!Q120="","",Goods_net!Q120/10/GDP!T116)</f>
        <v/>
      </c>
    </row>
    <row r="121" spans="1:17" x14ac:dyDescent="0.25">
      <c r="A121" s="12" t="s">
        <v>473</v>
      </c>
      <c r="B121" s="26">
        <f>IF(Goods_net!B121="","",Goods_net!B121/10/GDP!E117)</f>
        <v>-11.761576152622339</v>
      </c>
      <c r="C121" s="26">
        <f>IF(Goods_net!C121="","",Goods_net!C121/10/GDP!F117)</f>
        <v>-15.364572416429755</v>
      </c>
      <c r="D121" s="26">
        <f>IF(Goods_net!D121="","",Goods_net!D121/10/GDP!G117)</f>
        <v>-17.395806784899928</v>
      </c>
      <c r="E121" s="26">
        <f>IF(Goods_net!E121="","",Goods_net!E121/10/GDP!H117)</f>
        <v>-20.040565428183918</v>
      </c>
      <c r="F121" s="26">
        <f>IF(Goods_net!F121="","",Goods_net!F121/10/GDP!I117)</f>
        <v>-17.147479479308039</v>
      </c>
      <c r="G121" s="26">
        <f>IF(Goods_net!G121="","",Goods_net!G121/10/GDP!J117)</f>
        <v>-18.944876907709471</v>
      </c>
      <c r="H121" s="26">
        <f>IF(Goods_net!H121="","",Goods_net!H121/10/GDP!K117)</f>
        <v>-20.423356096083388</v>
      </c>
      <c r="I121" s="26">
        <f>IF(Goods_net!I121="","",Goods_net!I121/10/GDP!L117)</f>
        <v>-21.044224912105264</v>
      </c>
      <c r="J121" s="26">
        <f>IF(Goods_net!J121="","",Goods_net!J121/10/GDP!M117)</f>
        <v>-18.716405605935698</v>
      </c>
      <c r="K121" s="26">
        <f>IF(Goods_net!K121="","",Goods_net!K121/10/GDP!N117)</f>
        <v>-17.652261423463866</v>
      </c>
      <c r="L121" s="26">
        <f>IF(Goods_net!L121="","",Goods_net!L121/10/GDP!O117)</f>
        <v>-15.927901997286313</v>
      </c>
      <c r="M121" s="26">
        <f>IF(Goods_net!M121="","",Goods_net!M121/10/GDP!P117)</f>
        <v>-16.604138961503661</v>
      </c>
      <c r="N121" s="26">
        <f>IF(Goods_net!N121="","",Goods_net!N121/10/GDP!Q117)</f>
        <v>-19.974774637073583</v>
      </c>
      <c r="O121" s="26">
        <f>IF(Goods_net!O121="","",Goods_net!O121/10/GDP!R117)</f>
        <v>-21.25955914904582</v>
      </c>
      <c r="P121" s="26">
        <f>IF(Goods_net!P121="","",Goods_net!P121/10/GDP!S117)</f>
        <v>-21.858407546858359</v>
      </c>
      <c r="Q121" s="26">
        <f>IF(Goods_net!Q121="","",Goods_net!Q121/10/GDP!T117)</f>
        <v>-18.695905202943464</v>
      </c>
    </row>
    <row r="122" spans="1:17" x14ac:dyDescent="0.25">
      <c r="A122" s="12" t="s">
        <v>476</v>
      </c>
      <c r="B122" s="26">
        <f>IF(Goods_net!B122="","",Goods_net!B122/10/GDP!E118)</f>
        <v>-0.87324330859953825</v>
      </c>
      <c r="C122" s="26">
        <f>IF(Goods_net!C122="","",Goods_net!C122/10/GDP!F118)</f>
        <v>-0.6471509140511984</v>
      </c>
      <c r="D122" s="26">
        <f>IF(Goods_net!D122="","",Goods_net!D122/10/GDP!G118)</f>
        <v>-0.9795173914695553</v>
      </c>
      <c r="E122" s="26">
        <f>IF(Goods_net!E122="","",Goods_net!E122/10/GDP!H118)</f>
        <v>-1.586950131712898</v>
      </c>
      <c r="F122" s="26">
        <f>IF(Goods_net!F122="","",Goods_net!F122/10/GDP!I118)</f>
        <v>-0.54725477158415048</v>
      </c>
      <c r="G122" s="26">
        <f>IF(Goods_net!G122="","",Goods_net!G122/10/GDP!J118)</f>
        <v>-0.27820566657213042</v>
      </c>
      <c r="H122" s="26">
        <f>IF(Goods_net!H122="","",Goods_net!H122/10/GDP!K118)</f>
        <v>-0.10208359918339166</v>
      </c>
      <c r="I122" s="26">
        <f>IF(Goods_net!I122="","",Goods_net!I122/10/GDP!L118)</f>
        <v>2.4248152511469584E-2</v>
      </c>
      <c r="J122" s="26">
        <f>IF(Goods_net!J122="","",Goods_net!J122/10/GDP!M118)</f>
        <v>-7.1344279055899698E-2</v>
      </c>
      <c r="K122" s="26">
        <f>IF(Goods_net!K122="","",Goods_net!K122/10/GDP!N118)</f>
        <v>-0.21250625296496775</v>
      </c>
      <c r="L122" s="26">
        <f>IF(Goods_net!L122="","",Goods_net!L122/10/GDP!O118)</f>
        <v>-1.2457518863867152</v>
      </c>
      <c r="M122" s="26">
        <f>IF(Goods_net!M122="","",Goods_net!M122/10/GDP!P118)</f>
        <v>-1.2118582866785923</v>
      </c>
      <c r="N122" s="26">
        <f>IF(Goods_net!N122="","",Goods_net!N122/10/GDP!Q118)</f>
        <v>-0.94776856813730137</v>
      </c>
      <c r="O122" s="26">
        <f>IF(Goods_net!O122="","",Goods_net!O122/10/GDP!R118)</f>
        <v>-1.1262939002740615</v>
      </c>
      <c r="P122" s="26">
        <f>IF(Goods_net!P122="","",Goods_net!P122/10/GDP!S118)</f>
        <v>0.41089584937779289</v>
      </c>
      <c r="Q122" s="26">
        <f>IF(Goods_net!Q122="","",Goods_net!Q122/10/GDP!T118)</f>
        <v>3.2007289072256908</v>
      </c>
    </row>
    <row r="123" spans="1:17" x14ac:dyDescent="0.25">
      <c r="A123" s="12" t="s">
        <v>478</v>
      </c>
      <c r="B123" s="26" t="str">
        <f>IF(Goods_net!B123="","",Goods_net!B123/10/GDP!E119)</f>
        <v/>
      </c>
      <c r="C123" s="26" t="str">
        <f>IF(Goods_net!C123="","",Goods_net!C123/10/GDP!F119)</f>
        <v/>
      </c>
      <c r="D123" s="26" t="str">
        <f>IF(Goods_net!D123="","",Goods_net!D123/10/GDP!G119)</f>
        <v/>
      </c>
      <c r="E123" s="26" t="str">
        <f>IF(Goods_net!E123="","",Goods_net!E123/10/GDP!H119)</f>
        <v/>
      </c>
      <c r="F123" s="26">
        <f>IF(Goods_net!F123="","",Goods_net!F123/10/GDP!I119)</f>
        <v>-38.714285714285708</v>
      </c>
      <c r="G123" s="26">
        <f>IF(Goods_net!G123="","",Goods_net!G123/10/GDP!J119)</f>
        <v>-34.678653198653201</v>
      </c>
      <c r="H123" s="26">
        <f>IF(Goods_net!H123="","",Goods_net!H123/10/GDP!K119)</f>
        <v>-37.223215434083606</v>
      </c>
      <c r="I123" s="26">
        <f>IF(Goods_net!I123="","",Goods_net!I123/10/GDP!L119)</f>
        <v>-30.333149847094802</v>
      </c>
      <c r="J123" s="26">
        <f>IF(Goods_net!J123="","",Goods_net!J123/10/GDP!M119)</f>
        <v>-27.267728706624606</v>
      </c>
      <c r="K123" s="26">
        <f>IF(Goods_net!K123="","",Goods_net!K123/10/GDP!N119)</f>
        <v>-20.802163009404392</v>
      </c>
      <c r="L123" s="26" t="str">
        <f>IF(Goods_net!L123="","",Goods_net!L123/10/GDP!O119)</f>
        <v/>
      </c>
      <c r="M123" s="26" t="str">
        <f>IF(Goods_net!M123="","",Goods_net!M123/10/GDP!P119)</f>
        <v/>
      </c>
      <c r="N123" s="26" t="str">
        <f>IF(Goods_net!N123="","",Goods_net!N123/10/GDP!Q119)</f>
        <v/>
      </c>
      <c r="O123" s="26" t="str">
        <f>IF(Goods_net!O123="","",Goods_net!O123/10/GDP!R119)</f>
        <v/>
      </c>
      <c r="P123" s="26" t="str">
        <f>IF(Goods_net!P123="","",Goods_net!P123/10/GDP!S119)</f>
        <v/>
      </c>
      <c r="Q123" s="26" t="str">
        <f>IF(Goods_net!Q123="","",Goods_net!Q123/10/GDP!T119)</f>
        <v/>
      </c>
    </row>
    <row r="124" spans="1:17" x14ac:dyDescent="0.25">
      <c r="A124" s="12" t="s">
        <v>490</v>
      </c>
      <c r="B124" s="26">
        <f>IF(Goods_net!B124="","",Goods_net!B124/10/GDP!E120)</f>
        <v>-41.255020080321287</v>
      </c>
      <c r="C124" s="26">
        <f>IF(Goods_net!C124="","",Goods_net!C124/10/GDP!F120)</f>
        <v>-48.329812206572768</v>
      </c>
      <c r="D124" s="26">
        <f>IF(Goods_net!D124="","",Goods_net!D124/10/GDP!G120)</f>
        <v>-54.145875937286981</v>
      </c>
      <c r="E124" s="26">
        <f>IF(Goods_net!E124="","",Goods_net!E124/10/GDP!H120)</f>
        <v>-55.325350949628408</v>
      </c>
      <c r="F124" s="26">
        <f>IF(Goods_net!F124="","",Goods_net!F124/10/GDP!I120)</f>
        <v>-37.830084589922762</v>
      </c>
      <c r="G124" s="26">
        <f>IF(Goods_net!G124="","",Goods_net!G124/10/GDP!J120)</f>
        <v>-33.353715785533424</v>
      </c>
      <c r="H124" s="26">
        <f>IF(Goods_net!H124="","",Goods_net!H124/10/GDP!K120)</f>
        <v>-35.458642483505606</v>
      </c>
      <c r="I124" s="26">
        <f>IF(Goods_net!I124="","",Goods_net!I124/10/GDP!L120)</f>
        <v>-35.230477721635275</v>
      </c>
      <c r="J124" s="26">
        <f>IF(Goods_net!J124="","",Goods_net!J124/10/GDP!M120)</f>
        <v>-33.049810446503791</v>
      </c>
      <c r="K124" s="26">
        <f>IF(Goods_net!K124="","",Goods_net!K124/10/GDP!N120)</f>
        <v>-31.973817034700318</v>
      </c>
      <c r="L124" s="26">
        <f>IF(Goods_net!L124="","",Goods_net!L124/10/GDP!O120)</f>
        <v>-27.488092156355162</v>
      </c>
      <c r="M124" s="26">
        <f>IF(Goods_net!M124="","",Goods_net!M124/10/GDP!P120)</f>
        <v>-25.75185827552032</v>
      </c>
      <c r="N124" s="26">
        <f>IF(Goods_net!N124="","",Goods_net!N124/10/GDP!Q120)</f>
        <v>-26.461323681489141</v>
      </c>
      <c r="O124" s="26">
        <f>IF(Goods_net!O124="","",Goods_net!O124/10/GDP!R120)</f>
        <v>-29.127243788133345</v>
      </c>
      <c r="P124" s="26">
        <f>IF(Goods_net!P124="","",Goods_net!P124/10/GDP!S120)</f>
        <v>-27.699565071930415</v>
      </c>
      <c r="Q124" s="26">
        <f>IF(Goods_net!Q124="","",Goods_net!Q124/10/GDP!T120)</f>
        <v>-26.746173913043481</v>
      </c>
    </row>
    <row r="125" spans="1:17" x14ac:dyDescent="0.25">
      <c r="A125" s="12" t="s">
        <v>492</v>
      </c>
      <c r="B125" s="26">
        <f>IF(Goods_net!B125="","",Goods_net!B125/10/GDP!E121)</f>
        <v>-3.9437613503765356</v>
      </c>
      <c r="C125" s="26">
        <f>IF(Goods_net!C125="","",Goods_net!C125/10/GDP!F121)</f>
        <v>3.9890319039250142</v>
      </c>
      <c r="D125" s="26">
        <f>IF(Goods_net!D125="","",Goods_net!D125/10/GDP!G121)</f>
        <v>-1.2377820977567888</v>
      </c>
      <c r="E125" s="26">
        <f>IF(Goods_net!E125="","",Goods_net!E125/10/GDP!H121)</f>
        <v>-11.194500991363579</v>
      </c>
      <c r="F125" s="26">
        <f>IF(Goods_net!F125="","",Goods_net!F125/10/GDP!I121)</f>
        <v>-3.8873401040359949</v>
      </c>
      <c r="G125" s="26">
        <f>IF(Goods_net!G125="","",Goods_net!G125/10/GDP!J121)</f>
        <v>-2.3940504708325649</v>
      </c>
      <c r="H125" s="26">
        <f>IF(Goods_net!H125="","",Goods_net!H125/10/GDP!K121)</f>
        <v>-25.640300705877831</v>
      </c>
      <c r="I125" s="26">
        <f>IF(Goods_net!I125="","",Goods_net!I125/10/GDP!L121)</f>
        <v>-24.676719616144005</v>
      </c>
      <c r="J125" s="26">
        <f>IF(Goods_net!J125="","",Goods_net!J125/10/GDP!M121)</f>
        <v>-20.728836642544554</v>
      </c>
      <c r="K125" s="26">
        <f>IF(Goods_net!K125="","",Goods_net!K125/10/GDP!N121)</f>
        <v>1.453432939116587</v>
      </c>
      <c r="L125" s="26">
        <f>IF(Goods_net!L125="","",Goods_net!L125/10/GDP!O121)</f>
        <v>4.788116140033619</v>
      </c>
      <c r="M125" s="26">
        <f>IF(Goods_net!M125="","",Goods_net!M125/10/GDP!P121)</f>
        <v>11.988382035213601</v>
      </c>
      <c r="N125" s="26">
        <f>IF(Goods_net!N125="","",Goods_net!N125/10/GDP!Q121)</f>
        <v>13.038091756123364</v>
      </c>
      <c r="O125" s="26">
        <f>IF(Goods_net!O125="","",Goods_net!O125/10/GDP!R121)</f>
        <v>5.2158177909420989</v>
      </c>
      <c r="P125" s="26">
        <f>IF(Goods_net!P125="","",Goods_net!P125/10/GDP!S121)</f>
        <v>8.2740037262291501</v>
      </c>
      <c r="Q125" s="26">
        <f>IF(Goods_net!Q125="","",Goods_net!Q125/10/GDP!T121)</f>
        <v>13.451639966607742</v>
      </c>
    </row>
    <row r="126" spans="1:17" x14ac:dyDescent="0.25">
      <c r="A126" s="12" t="s">
        <v>493</v>
      </c>
      <c r="B126" s="26" t="str">
        <f>IF(Goods_net!B126="","",Goods_net!B126/10/GDP!E122)</f>
        <v/>
      </c>
      <c r="C126" s="26" t="str">
        <f>IF(Goods_net!C126="","",Goods_net!C126/10/GDP!F122)</f>
        <v/>
      </c>
      <c r="D126" s="26">
        <f>IF(Goods_net!D126="","",Goods_net!D126/10/GDP!G122)</f>
        <v>-57.732234732869927</v>
      </c>
      <c r="E126" s="26">
        <f>IF(Goods_net!E126="","",Goods_net!E126/10/GDP!H122)</f>
        <v>-66.10683336094705</v>
      </c>
      <c r="F126" s="26">
        <f>IF(Goods_net!F126="","",Goods_net!F126/10/GDP!I122)</f>
        <v>-44.706323671217788</v>
      </c>
      <c r="G126" s="26">
        <f>IF(Goods_net!G126="","",Goods_net!G126/10/GDP!J122)</f>
        <v>-40.499276410998554</v>
      </c>
      <c r="H126" s="26">
        <f>IF(Goods_net!H126="","",Goods_net!H126/10/GDP!K122)</f>
        <v>-40.032645836778762</v>
      </c>
      <c r="I126" s="26">
        <f>IF(Goods_net!I126="","",Goods_net!I126/10/GDP!L122)</f>
        <v>-43.407816462746268</v>
      </c>
      <c r="J126" s="26">
        <f>IF(Goods_net!J126="","",Goods_net!J126/10/GDP!M122)</f>
        <v>-39.501963790881895</v>
      </c>
      <c r="K126" s="26">
        <f>IF(Goods_net!K126="","",Goods_net!K126/10/GDP!N122)</f>
        <v>-39.787368064638784</v>
      </c>
      <c r="L126" s="26">
        <f>IF(Goods_net!L126="","",Goods_net!L126/10/GDP!O122)</f>
        <v>-40.019029722333684</v>
      </c>
      <c r="M126" s="26">
        <f>IF(Goods_net!M126="","",Goods_net!M126/10/GDP!P122)</f>
        <v>-42.003235104305965</v>
      </c>
      <c r="N126" s="26">
        <f>IF(Goods_net!N126="","",Goods_net!N126/10/GDP!Q122)</f>
        <v>-43.451139501300261</v>
      </c>
      <c r="O126" s="26">
        <f>IF(Goods_net!O126="","",Goods_net!O126/10/GDP!R122)</f>
        <v>-43.817717105113005</v>
      </c>
      <c r="P126" s="26">
        <f>IF(Goods_net!P126="","",Goods_net!P126/10/GDP!S122)</f>
        <v>-41.690386339991065</v>
      </c>
      <c r="Q126" s="26">
        <f>IF(Goods_net!Q126="","",Goods_net!Q126/10/GDP!T122)</f>
        <v>-39.082971322555082</v>
      </c>
    </row>
    <row r="127" spans="1:17" x14ac:dyDescent="0.25">
      <c r="A127" s="12" t="s">
        <v>497</v>
      </c>
      <c r="B127" s="26">
        <f>IF(Goods_net!B127="","",Goods_net!B127/10/GDP!E123)</f>
        <v>-49.749251288269178</v>
      </c>
      <c r="C127" s="26">
        <f>IF(Goods_net!C127="","",Goods_net!C127/10/GDP!F123)</f>
        <v>-48.027988373762021</v>
      </c>
      <c r="D127" s="26">
        <f>IF(Goods_net!D127="","",Goods_net!D127/10/GDP!G123)</f>
        <v>-42.550297280635668</v>
      </c>
      <c r="E127" s="26">
        <f>IF(Goods_net!E127="","",Goods_net!E127/10/GDP!H123)</f>
        <v>-51.337786953997032</v>
      </c>
      <c r="F127" s="26">
        <f>IF(Goods_net!F127="","",Goods_net!F127/10/GDP!I123)</f>
        <v>-38.445129746243531</v>
      </c>
      <c r="G127" s="26">
        <f>IF(Goods_net!G127="","",Goods_net!G127/10/GDP!J123)</f>
        <v>-44.784874566319729</v>
      </c>
      <c r="H127" s="26">
        <f>IF(Goods_net!H127="","",Goods_net!H127/10/GDP!K123)</f>
        <v>-42.782658642944355</v>
      </c>
      <c r="I127" s="26">
        <f>IF(Goods_net!I127="","",Goods_net!I127/10/GDP!L123)</f>
        <v>-48.790640784634235</v>
      </c>
      <c r="J127" s="26">
        <f>IF(Goods_net!J127="","",Goods_net!J127/10/GDP!M123)</f>
        <v>-49.297917290330602</v>
      </c>
      <c r="K127" s="26">
        <f>IF(Goods_net!K127="","",Goods_net!K127/10/GDP!N123)</f>
        <v>-56.227158342756631</v>
      </c>
      <c r="L127" s="26">
        <f>IF(Goods_net!L127="","",Goods_net!L127/10/GDP!O123)</f>
        <v>-50.949055343027823</v>
      </c>
      <c r="M127" s="26">
        <f>IF(Goods_net!M127="","",Goods_net!M127/10/GDP!P123)</f>
        <v>-45.508581068018394</v>
      </c>
      <c r="N127" s="26">
        <f>IF(Goods_net!N127="","",Goods_net!N127/10/GDP!Q123)</f>
        <v>-35.633530875232786</v>
      </c>
      <c r="O127" s="26">
        <f>IF(Goods_net!O127="","",Goods_net!O127/10/GDP!R123)</f>
        <v>-41.452274786758132</v>
      </c>
      <c r="P127" s="26">
        <f>IF(Goods_net!P127="","",Goods_net!P127/10/GDP!S123)</f>
        <v>-35.102243505063846</v>
      </c>
      <c r="Q127" s="26">
        <f>IF(Goods_net!Q127="","",Goods_net!Q127/10/GDP!T123)</f>
        <v>-33.606823997725336</v>
      </c>
    </row>
    <row r="128" spans="1:17" x14ac:dyDescent="0.25">
      <c r="A128" s="12" t="s">
        <v>501</v>
      </c>
      <c r="B128" s="26">
        <f>IF(Goods_net!B128="","",Goods_net!B128/10/GDP!E124)</f>
        <v>-15.029515759270208</v>
      </c>
      <c r="C128" s="26">
        <f>IF(Goods_net!C128="","",Goods_net!C128/10/GDP!F124)</f>
        <v>-16.527415748470261</v>
      </c>
      <c r="D128" s="26">
        <f>IF(Goods_net!D128="","",Goods_net!D128/10/GDP!G124)</f>
        <v>-20.330395440477677</v>
      </c>
      <c r="E128" s="26">
        <f>IF(Goods_net!E128="","",Goods_net!E128/10/GDP!H124)</f>
        <v>-23.131599437982068</v>
      </c>
      <c r="F128" s="26">
        <f>IF(Goods_net!F128="","",Goods_net!F128/10/GDP!I124)</f>
        <v>-20.303409727380409</v>
      </c>
      <c r="G128" s="26">
        <f>IF(Goods_net!G128="","",Goods_net!G128/10/GDP!J124)</f>
        <v>-18.578019521628427</v>
      </c>
      <c r="H128" s="26">
        <f>IF(Goods_net!H128="","",Goods_net!H128/10/GDP!K124)</f>
        <v>-21.098016317782161</v>
      </c>
      <c r="I128" s="26">
        <f>IF(Goods_net!I128="","",Goods_net!I128/10/GDP!L124)</f>
        <v>-22.271165026066736</v>
      </c>
      <c r="J128" s="26">
        <f>IF(Goods_net!J128="","",Goods_net!J128/10/GDP!M124)</f>
        <v>-20.212174310839234</v>
      </c>
      <c r="K128" s="26">
        <f>IF(Goods_net!K128="","",Goods_net!K128/10/GDP!N124)</f>
        <v>-19.126824792652684</v>
      </c>
      <c r="L128" s="26">
        <f>IF(Goods_net!L128="","",Goods_net!L128/10/GDP!O124)</f>
        <v>-14.51717917083819</v>
      </c>
      <c r="M128" s="26">
        <f>IF(Goods_net!M128="","",Goods_net!M128/10/GDP!P124)</f>
        <v>-17.06485661862196</v>
      </c>
      <c r="N128" s="26">
        <f>IF(Goods_net!N128="","",Goods_net!N128/10/GDP!Q124)</f>
        <v>-16.470075337232824</v>
      </c>
      <c r="O128" s="26">
        <f>IF(Goods_net!O128="","",Goods_net!O128/10/GDP!R124)</f>
        <v>-17.149243964290456</v>
      </c>
      <c r="P128" s="26">
        <f>IF(Goods_net!P128="","",Goods_net!P128/10/GDP!S124)</f>
        <v>-16.517129886985852</v>
      </c>
      <c r="Q128" s="26">
        <f>IF(Goods_net!Q128="","",Goods_net!Q128/10/GDP!T124)</f>
        <v>-13.657050954678422</v>
      </c>
    </row>
    <row r="129" spans="1:17" x14ac:dyDescent="0.25">
      <c r="A129" s="12" t="s">
        <v>503</v>
      </c>
      <c r="B129" s="26">
        <f>IF(Goods_net!B129="","",Goods_net!B129/10/GDP!E125)</f>
        <v>-5.8396437114417017</v>
      </c>
      <c r="C129" s="26">
        <f>IF(Goods_net!C129="","",Goods_net!C129/10/GDP!F125)</f>
        <v>-2.877676103318402</v>
      </c>
      <c r="D129" s="26">
        <f>IF(Goods_net!D129="","",Goods_net!D129/10/GDP!G125)</f>
        <v>-3.7878471534552154</v>
      </c>
      <c r="E129" s="26">
        <f>IF(Goods_net!E129="","",Goods_net!E129/10/GDP!H125)</f>
        <v>-7.8335827872365664</v>
      </c>
      <c r="F129" s="26">
        <f>IF(Goods_net!F129="","",Goods_net!F129/10/GDP!I125)</f>
        <v>-10.397379740596829</v>
      </c>
      <c r="G129" s="26">
        <f>IF(Goods_net!G129="","",Goods_net!G129/10/GDP!J125)</f>
        <v>-10.327347292165486</v>
      </c>
      <c r="H129" s="26">
        <f>IF(Goods_net!H129="","",Goods_net!H129/10/GDP!K125)</f>
        <v>-15.639755071525011</v>
      </c>
      <c r="I129" s="26">
        <f>IF(Goods_net!I129="","",Goods_net!I129/10/GDP!L125)</f>
        <v>-24.897079466291689</v>
      </c>
      <c r="J129" s="26">
        <f>IF(Goods_net!J129="","",Goods_net!J129/10/GDP!M125)</f>
        <v>-25.677093317101725</v>
      </c>
      <c r="K129" s="26">
        <f>IF(Goods_net!K129="","",Goods_net!K129/10/GDP!N125)</f>
        <v>-22.89776789766206</v>
      </c>
      <c r="L129" s="26">
        <f>IF(Goods_net!L129="","",Goods_net!L129/10/GDP!O125)</f>
        <v>-26.10051834271712</v>
      </c>
      <c r="M129" s="26">
        <f>IF(Goods_net!M129="","",Goods_net!M129/10/GDP!P125)</f>
        <v>-11.767288531877508</v>
      </c>
      <c r="N129" s="26">
        <f>IF(Goods_net!N129="","",Goods_net!N129/10/GDP!Q125)</f>
        <v>-3.7854484536991913</v>
      </c>
      <c r="O129" s="26">
        <f>IF(Goods_net!O129="","",Goods_net!O129/10/GDP!R125)</f>
        <v>-6.6153311440924814</v>
      </c>
      <c r="P129" s="26">
        <f>IF(Goods_net!P129="","",Goods_net!P129/10/GDP!S125)</f>
        <v>-13.71267716477486</v>
      </c>
      <c r="Q129" s="26">
        <f>IF(Goods_net!Q129="","",Goods_net!Q129/10/GDP!T125)</f>
        <v>-15.948902402817588</v>
      </c>
    </row>
    <row r="130" spans="1:17" x14ac:dyDescent="0.25">
      <c r="A130" s="12" t="s">
        <v>504</v>
      </c>
      <c r="B130" s="26">
        <f>IF(Goods_net!B130="","",Goods_net!B130/10/GDP!E126)</f>
        <v>16.361291376151726</v>
      </c>
      <c r="C130" s="26">
        <f>IF(Goods_net!C130="","",Goods_net!C130/10/GDP!F126)</f>
        <v>15.841737969102812</v>
      </c>
      <c r="D130" s="26">
        <f>IF(Goods_net!D130="","",Goods_net!D130/10/GDP!G126)</f>
        <v>15.39534216300318</v>
      </c>
      <c r="E130" s="26">
        <f>IF(Goods_net!E130="","",Goods_net!E130/10/GDP!H126)</f>
        <v>11.542671130510094</v>
      </c>
      <c r="F130" s="26">
        <f>IF(Goods_net!F130="","",Goods_net!F130/10/GDP!I126)</f>
        <v>8.38553219606084</v>
      </c>
      <c r="G130" s="26">
        <f>IF(Goods_net!G130="","",Goods_net!G130/10/GDP!J126)</f>
        <v>9.1304626463161558</v>
      </c>
      <c r="H130" s="26">
        <f>IF(Goods_net!H130="","",Goods_net!H130/10/GDP!K126)</f>
        <v>0.38587347803619459</v>
      </c>
      <c r="I130" s="26">
        <f>IF(Goods_net!I130="","",Goods_net!I130/10/GDP!L126)</f>
        <v>1.0028549734714136</v>
      </c>
      <c r="J130" s="26">
        <f>IF(Goods_net!J130="","",Goods_net!J130/10/GDP!M126)</f>
        <v>-0.18718289739421703</v>
      </c>
      <c r="K130" s="26">
        <f>IF(Goods_net!K130="","",Goods_net!K130/10/GDP!N126)</f>
        <v>-2.9649262880888769</v>
      </c>
      <c r="L130" s="26">
        <f>IF(Goods_net!L130="","",Goods_net!L130/10/GDP!O126)</f>
        <v>-6.0888090045822176</v>
      </c>
      <c r="M130" s="26">
        <f>IF(Goods_net!M130="","",Goods_net!M130/10/GDP!P126)</f>
        <v>-5.9537825522905603</v>
      </c>
      <c r="N130" s="26">
        <f>IF(Goods_net!N130="","",Goods_net!N130/10/GDP!Q126)</f>
        <v>-9.412628247266186</v>
      </c>
      <c r="O130" s="26">
        <f>IF(Goods_net!O130="","",Goods_net!O130/10/GDP!R126)</f>
        <v>-6.1948261690207547</v>
      </c>
      <c r="P130" s="26">
        <f>IF(Goods_net!P130="","",Goods_net!P130/10/GDP!S126)</f>
        <v>-4.1428063406996447</v>
      </c>
      <c r="Q130" s="26" t="str">
        <f>IF(Goods_net!Q130="","",Goods_net!Q130/10/GDP!T126)</f>
        <v/>
      </c>
    </row>
    <row r="131" spans="1:17" x14ac:dyDescent="0.25">
      <c r="A131" s="12" t="s">
        <v>507</v>
      </c>
      <c r="B131" s="26">
        <f>IF(Goods_net!B131="","",Goods_net!B131/10/GDP!E127)</f>
        <v>-3.5571525631002561</v>
      </c>
      <c r="C131" s="26">
        <f>IF(Goods_net!C131="","",Goods_net!C131/10/GDP!F127)</f>
        <v>1.2820568521122924</v>
      </c>
      <c r="D131" s="26">
        <f>IF(Goods_net!D131="","",Goods_net!D131/10/GDP!G127)</f>
        <v>-2.0522770872220963</v>
      </c>
      <c r="E131" s="26">
        <f>IF(Goods_net!E131="","",Goods_net!E131/10/GDP!H127)</f>
        <v>-11.293044262819162</v>
      </c>
      <c r="F131" s="26">
        <f>IF(Goods_net!F131="","",Goods_net!F131/10/GDP!I127)</f>
        <v>-16.199663488502527</v>
      </c>
      <c r="G131" s="26">
        <f>IF(Goods_net!G131="","",Goods_net!G131/10/GDP!J127)</f>
        <v>-11.582060951368103</v>
      </c>
      <c r="H131" s="26">
        <f>IF(Goods_net!H131="","",Goods_net!H131/10/GDP!K127)</f>
        <v>-13.476382009975922</v>
      </c>
      <c r="I131" s="26">
        <f>IF(Goods_net!I131="","",Goods_net!I131/10/GDP!L127)</f>
        <v>-17.618804073408292</v>
      </c>
      <c r="J131" s="26">
        <f>IF(Goods_net!J131="","",Goods_net!J131/10/GDP!M127)</f>
        <v>-19.22661939312912</v>
      </c>
      <c r="K131" s="26">
        <f>IF(Goods_net!K131="","",Goods_net!K131/10/GDP!N127)</f>
        <v>-23.596014997105318</v>
      </c>
      <c r="L131" s="26">
        <f>IF(Goods_net!L131="","",Goods_net!L131/10/GDP!O127)</f>
        <v>-27.425919017934312</v>
      </c>
      <c r="M131" s="26">
        <f>IF(Goods_net!M131="","",Goods_net!M131/10/GDP!P127)</f>
        <v>-22.506124147952061</v>
      </c>
      <c r="N131" s="26">
        <f>IF(Goods_net!N131="","",Goods_net!N131/10/GDP!Q127)</f>
        <v>-14.056824064542171</v>
      </c>
      <c r="O131" s="26">
        <f>IF(Goods_net!O131="","",Goods_net!O131/10/GDP!R127)</f>
        <v>-11.376444076226653</v>
      </c>
      <c r="P131" s="26">
        <f>IF(Goods_net!P131="","",Goods_net!P131/10/GDP!S127)</f>
        <v>-10.384495923234059</v>
      </c>
      <c r="Q131" s="26">
        <f>IF(Goods_net!Q131="","",Goods_net!Q131/10/GDP!T127)</f>
        <v>-8.5876977241704697</v>
      </c>
    </row>
    <row r="132" spans="1:17" x14ac:dyDescent="0.25">
      <c r="A132" s="12" t="s">
        <v>509</v>
      </c>
      <c r="B132" s="26" t="str">
        <f>IF(Goods_net!B132="","",Goods_net!B132/10/GDP!E128)</f>
        <v/>
      </c>
      <c r="C132" s="26" t="str">
        <f>IF(Goods_net!C132="","",Goods_net!C132/10/GDP!F128)</f>
        <v/>
      </c>
      <c r="D132" s="26" t="str">
        <f>IF(Goods_net!D132="","",Goods_net!D132/10/GDP!G128)</f>
        <v/>
      </c>
      <c r="E132" s="26">
        <f>IF(Goods_net!E132="","",Goods_net!E132/10/GDP!H128)</f>
        <v>28.378378378378383</v>
      </c>
      <c r="F132" s="26">
        <f>IF(Goods_net!F132="","",Goods_net!F132/10/GDP!I128)</f>
        <v>35.130508457271382</v>
      </c>
      <c r="G132" s="26">
        <f>IF(Goods_net!G132="","",Goods_net!G132/10/GDP!J128)</f>
        <v>13.081656246763165</v>
      </c>
      <c r="H132" s="26">
        <f>IF(Goods_net!H132="","",Goods_net!H132/10/GDP!K128)</f>
        <v>13.503450259015491</v>
      </c>
      <c r="I132" s="26">
        <f>IF(Goods_net!I132="","",Goods_net!I132/10/GDP!L128)</f>
        <v>31.352680232065389</v>
      </c>
      <c r="J132" s="26">
        <f>IF(Goods_net!J132="","",Goods_net!J132/10/GDP!M128)</f>
        <v>18.079773829958608</v>
      </c>
      <c r="K132" s="26">
        <f>IF(Goods_net!K132="","",Goods_net!K132/10/GDP!N128)</f>
        <v>-5.1308281632665</v>
      </c>
      <c r="L132" s="26">
        <f>IF(Goods_net!L132="","",Goods_net!L132/10/GDP!O128)</f>
        <v>-49.614479079901145</v>
      </c>
      <c r="M132" s="26">
        <f>IF(Goods_net!M132="","",Goods_net!M132/10/GDP!P128)</f>
        <v>-21.522610858999467</v>
      </c>
      <c r="N132" s="26">
        <f>IF(Goods_net!N132="","",Goods_net!N132/10/GDP!Q128)</f>
        <v>-31.203160615658589</v>
      </c>
      <c r="O132" s="26">
        <f>IF(Goods_net!O132="","",Goods_net!O132/10/GDP!R128)</f>
        <v>-39.287216950566261</v>
      </c>
      <c r="P132" s="26" t="str">
        <f>IF(Goods_net!P132="","",Goods_net!P132/10/GDP!S128)</f>
        <v/>
      </c>
      <c r="Q132" s="26" t="str">
        <f>IF(Goods_net!Q132="","",Goods_net!Q132/10/GDP!T128)</f>
        <v/>
      </c>
    </row>
    <row r="133" spans="1:17" x14ac:dyDescent="0.25">
      <c r="A133" s="12" t="s">
        <v>516</v>
      </c>
      <c r="B133" s="26">
        <f>IF(Goods_net!B133="","",Goods_net!B133/10/GDP!E129)</f>
        <v>-14.689132436224508</v>
      </c>
      <c r="C133" s="26">
        <f>IF(Goods_net!C133="","",Goods_net!C133/10/GDP!F129)</f>
        <v>-15.400397624194584</v>
      </c>
      <c r="D133" s="26">
        <f>IF(Goods_net!D133="","",Goods_net!D133/10/GDP!G129)</f>
        <v>-17.00959287878776</v>
      </c>
      <c r="E133" s="26">
        <f>IF(Goods_net!E133="","",Goods_net!E133/10/GDP!H129)</f>
        <v>-17.659812744814246</v>
      </c>
      <c r="F133" s="26">
        <f>IF(Goods_net!F133="","",Goods_net!F133/10/GDP!I129)</f>
        <v>-23.287224465472057</v>
      </c>
      <c r="G133" s="26">
        <f>IF(Goods_net!G133="","",Goods_net!G133/10/GDP!J129)</f>
        <v>-22.459975560935124</v>
      </c>
      <c r="H133" s="26">
        <f>IF(Goods_net!H133="","",Goods_net!H133/10/GDP!K129)</f>
        <v>-21.470194738744901</v>
      </c>
      <c r="I133" s="26">
        <f>IF(Goods_net!I133="","",Goods_net!I133/10/GDP!L129)</f>
        <v>-22.787291400974414</v>
      </c>
      <c r="J133" s="26">
        <f>IF(Goods_net!J133="","",Goods_net!J133/10/GDP!M129)</f>
        <v>-24.99582138073049</v>
      </c>
      <c r="K133" s="26">
        <f>IF(Goods_net!K133="","",Goods_net!K133/10/GDP!N129)</f>
        <v>-28.862442442855318</v>
      </c>
      <c r="L133" s="26">
        <f>IF(Goods_net!L133="","",Goods_net!L133/10/GDP!O129)</f>
        <v>-23.388021447651511</v>
      </c>
      <c r="M133" s="26">
        <f>IF(Goods_net!M133="","",Goods_net!M133/10/GDP!P129)</f>
        <v>-32.629312405853256</v>
      </c>
      <c r="N133" s="26">
        <f>IF(Goods_net!N133="","",Goods_net!N133/10/GDP!Q129)</f>
        <v>-32.323285919280025</v>
      </c>
      <c r="O133" s="26">
        <f>IF(Goods_net!O133="","",Goods_net!O133/10/GDP!R129)</f>
        <v>-35.985853815236695</v>
      </c>
      <c r="P133" s="26">
        <f>IF(Goods_net!P133="","",Goods_net!P133/10/GDP!S129)</f>
        <v>-32.23743094622693</v>
      </c>
      <c r="Q133" s="26">
        <f>IF(Goods_net!Q133="","",Goods_net!Q133/10/GDP!T129)</f>
        <v>-25.2424399346298</v>
      </c>
    </row>
    <row r="134" spans="1:17" x14ac:dyDescent="0.25">
      <c r="A134" s="12" t="s">
        <v>517</v>
      </c>
      <c r="B134" s="26" t="e">
        <f>IF(Goods_net!B134="","",Goods_net!B134/10/GDP!E130)</f>
        <v>#DIV/0!</v>
      </c>
      <c r="C134" s="26" t="e">
        <f>IF(Goods_net!C134="","",Goods_net!C134/10/GDP!F130)</f>
        <v>#DIV/0!</v>
      </c>
      <c r="D134" s="26" t="e">
        <f>IF(Goods_net!D134="","",Goods_net!D134/10/GDP!G130)</f>
        <v>#DIV/0!</v>
      </c>
      <c r="E134" s="26" t="e">
        <f>IF(Goods_net!E134="","",Goods_net!E134/10/GDP!H130)</f>
        <v>#DIV/0!</v>
      </c>
      <c r="F134" s="26" t="e">
        <f>IF(Goods_net!F134="","",Goods_net!F134/10/GDP!I130)</f>
        <v>#DIV/0!</v>
      </c>
      <c r="G134" s="26" t="str">
        <f>IF(Goods_net!G134="","",Goods_net!G134/10/GDP!J130)</f>
        <v/>
      </c>
      <c r="H134" s="26" t="str">
        <f>IF(Goods_net!H134="","",Goods_net!H134/10/GDP!K130)</f>
        <v/>
      </c>
      <c r="I134" s="26" t="str">
        <f>IF(Goods_net!I134="","",Goods_net!I134/10/GDP!L130)</f>
        <v/>
      </c>
      <c r="J134" s="26" t="str">
        <f>IF(Goods_net!J134="","",Goods_net!J134/10/GDP!M130)</f>
        <v/>
      </c>
      <c r="K134" s="26" t="str">
        <f>IF(Goods_net!K134="","",Goods_net!K134/10/GDP!N130)</f>
        <v/>
      </c>
      <c r="L134" s="26" t="str">
        <f>IF(Goods_net!L134="","",Goods_net!L134/10/GDP!O130)</f>
        <v/>
      </c>
      <c r="M134" s="26" t="str">
        <f>IF(Goods_net!M134="","",Goods_net!M134/10/GDP!P130)</f>
        <v/>
      </c>
      <c r="N134" s="26" t="str">
        <f>IF(Goods_net!N134="","",Goods_net!N134/10/GDP!Q130)</f>
        <v/>
      </c>
      <c r="O134" s="26" t="str">
        <f>IF(Goods_net!O134="","",Goods_net!O134/10/GDP!R130)</f>
        <v/>
      </c>
      <c r="P134" s="26" t="str">
        <f>IF(Goods_net!P134="","",Goods_net!P134/10/GDP!S130)</f>
        <v/>
      </c>
      <c r="Q134" s="26" t="str">
        <f>IF(Goods_net!Q134="","",Goods_net!Q134/10/GDP!T130)</f>
        <v/>
      </c>
    </row>
    <row r="135" spans="1:17" x14ac:dyDescent="0.25">
      <c r="A135" s="12" t="s">
        <v>529</v>
      </c>
      <c r="B135" s="26">
        <f>IF(Goods_net!B135="","",Goods_net!B135/10/GDP!E131)</f>
        <v>9.2111370728260535</v>
      </c>
      <c r="C135" s="26">
        <f>IF(Goods_net!C135="","",Goods_net!C135/10/GDP!F131)</f>
        <v>9.3468643012412702</v>
      </c>
      <c r="D135" s="26">
        <f>IF(Goods_net!D135="","",Goods_net!D135/10/GDP!G131)</f>
        <v>9.5109122334967342</v>
      </c>
      <c r="E135" s="26">
        <f>IF(Goods_net!E135="","",Goods_net!E135/10/GDP!H131)</f>
        <v>9.2286746728227094</v>
      </c>
      <c r="F135" s="26">
        <f>IF(Goods_net!F135="","",Goods_net!F135/10/GDP!I131)</f>
        <v>8.6188124193793083</v>
      </c>
      <c r="G135" s="26">
        <f>IF(Goods_net!G135="","",Goods_net!G135/10/GDP!J131)</f>
        <v>9.4361075943445734</v>
      </c>
      <c r="H135" s="26">
        <f>IF(Goods_net!H135="","",Goods_net!H135/10/GDP!K131)</f>
        <v>9.9717714415705299</v>
      </c>
      <c r="I135" s="26">
        <f>IF(Goods_net!I135="","",Goods_net!I135/10/GDP!L131)</f>
        <v>10.892515168866305</v>
      </c>
      <c r="J135" s="26">
        <f>IF(Goods_net!J135="","",Goods_net!J135/10/GDP!M131)</f>
        <v>11.410401668469387</v>
      </c>
      <c r="K135" s="26">
        <f>IF(Goods_net!K135="","",Goods_net!K135/10/GDP!N131)</f>
        <v>11.299613589473246</v>
      </c>
      <c r="L135" s="26">
        <f>IF(Goods_net!L135="","",Goods_net!L135/10/GDP!O131)</f>
        <v>9.4887671356348307</v>
      </c>
      <c r="M135" s="26">
        <f>IF(Goods_net!M135="","",Goods_net!M135/10/GDP!P131)</f>
        <v>9.2677322349011053</v>
      </c>
      <c r="N135" s="26">
        <f>IF(Goods_net!N135="","",Goods_net!N135/10/GDP!Q131)</f>
        <v>9.7442916124422272</v>
      </c>
      <c r="O135" s="26">
        <f>IF(Goods_net!O135="","",Goods_net!O135/10/GDP!R131)</f>
        <v>9.2514947660423807</v>
      </c>
      <c r="P135" s="26">
        <f>IF(Goods_net!P135="","",Goods_net!P135/10/GDP!S131)</f>
        <v>8.4173692406422642</v>
      </c>
      <c r="Q135" s="26">
        <f>IF(Goods_net!Q135="","",Goods_net!Q135/10/GDP!T131)</f>
        <v>8.7683831974329358</v>
      </c>
    </row>
    <row r="136" spans="1:17" x14ac:dyDescent="0.25">
      <c r="A136" s="12" t="s">
        <v>530</v>
      </c>
      <c r="B136" s="26">
        <f>IF(Goods_net!B136="","",Goods_net!B136/10/GDP!E132)</f>
        <v>-8.8079619289374023</v>
      </c>
      <c r="C136" s="26">
        <f>IF(Goods_net!C136="","",Goods_net!C136/10/GDP!F132)</f>
        <v>-8.442341230399057</v>
      </c>
      <c r="D136" s="26">
        <f>IF(Goods_net!D136="","",Goods_net!D136/10/GDP!G132)</f>
        <v>-5.3097338307006634</v>
      </c>
      <c r="E136" s="26">
        <f>IF(Goods_net!E136="","",Goods_net!E136/10/GDP!H132)</f>
        <v>-19.965511270082608</v>
      </c>
      <c r="F136" s="26">
        <f>IF(Goods_net!F136="","",Goods_net!F136/10/GDP!I132)</f>
        <v>-15.857856424001133</v>
      </c>
      <c r="G136" s="26">
        <f>IF(Goods_net!G136="","",Goods_net!G136/10/GDP!J132)</f>
        <v>-17.273181091168382</v>
      </c>
      <c r="H136" s="26">
        <f>IF(Goods_net!H136="","",Goods_net!H136/10/GDP!K132)</f>
        <v>-16.699212722765438</v>
      </c>
      <c r="I136" s="26">
        <f>IF(Goods_net!I136="","",Goods_net!I136/10/GDP!L132)</f>
        <v>-18.161392410599841</v>
      </c>
      <c r="J136" s="26">
        <f>IF(Goods_net!J136="","",Goods_net!J136/10/GDP!M132)</f>
        <v>-18.029352970604396</v>
      </c>
      <c r="K136" s="26">
        <f>IF(Goods_net!K136="","",Goods_net!K136/10/GDP!N132)</f>
        <v>-14.519573093370138</v>
      </c>
      <c r="L136" s="26">
        <f>IF(Goods_net!L136="","",Goods_net!L136/10/GDP!O132)</f>
        <v>-15.260468326707141</v>
      </c>
      <c r="M136" s="26">
        <f>IF(Goods_net!M136="","",Goods_net!M136/10/GDP!P132)</f>
        <v>-10.352286380003735</v>
      </c>
      <c r="N136" s="26" t="str">
        <f>IF(Goods_net!N136="","",Goods_net!N136/10/GDP!Q132)</f>
        <v/>
      </c>
      <c r="O136" s="26" t="str">
        <f>IF(Goods_net!O136="","",Goods_net!O136/10/GDP!R132)</f>
        <v/>
      </c>
      <c r="P136" s="26" t="str">
        <f>IF(Goods_net!P136="","",Goods_net!P136/10/GDP!S132)</f>
        <v/>
      </c>
      <c r="Q136" s="26" t="str">
        <f>IF(Goods_net!Q136="","",Goods_net!Q136/10/GDP!T132)</f>
        <v/>
      </c>
    </row>
    <row r="137" spans="1:17" x14ac:dyDescent="0.25">
      <c r="A137" s="12" t="s">
        <v>536</v>
      </c>
      <c r="B137" s="26">
        <f>IF(Goods_net!B137="","",Goods_net!B137/10/GDP!E133)</f>
        <v>-2.6878480638795392</v>
      </c>
      <c r="C137" s="26">
        <f>IF(Goods_net!C137="","",Goods_net!C137/10/GDP!F133)</f>
        <v>-2.2903231347228474</v>
      </c>
      <c r="D137" s="26">
        <f>IF(Goods_net!D137="","",Goods_net!D137/10/GDP!G133)</f>
        <v>-1.6674713514790716</v>
      </c>
      <c r="E137" s="26">
        <f>IF(Goods_net!E137="","",Goods_net!E137/10/GDP!H133)</f>
        <v>-1.5822490732286607</v>
      </c>
      <c r="F137" s="26">
        <f>IF(Goods_net!F137="","",Goods_net!F137/10/GDP!I133)</f>
        <v>0.78541531883561211</v>
      </c>
      <c r="G137" s="26">
        <f>IF(Goods_net!G137="","",Goods_net!G137/10/GDP!J133)</f>
        <v>1.37835922132669</v>
      </c>
      <c r="H137" s="26">
        <f>IF(Goods_net!H137="","",Goods_net!H137/10/GDP!K133)</f>
        <v>1.3260735661087431</v>
      </c>
      <c r="I137" s="26">
        <f>IF(Goods_net!I137="","",Goods_net!I137/10/GDP!L133)</f>
        <v>3.101205797761478E-2</v>
      </c>
      <c r="J137" s="26">
        <f>IF(Goods_net!J137="","",Goods_net!J137/10/GDP!M133)</f>
        <v>0.56324477498339243</v>
      </c>
      <c r="K137" s="26">
        <f>IF(Goods_net!K137="","",Goods_net!K137/10/GDP!N133)</f>
        <v>0.4869847468319814</v>
      </c>
      <c r="L137" s="26">
        <f>IF(Goods_net!L137="","",Goods_net!L137/10/GDP!O133)</f>
        <v>-0.75356427857264396</v>
      </c>
      <c r="M137" s="26">
        <f>IF(Goods_net!M137="","",Goods_net!M137/10/GDP!P133)</f>
        <v>-1.0117211140117182</v>
      </c>
      <c r="N137" s="26">
        <f>IF(Goods_net!N137="","",Goods_net!N137/10/GDP!Q133)</f>
        <v>-0.73726215528480843</v>
      </c>
      <c r="O137" s="26">
        <f>IF(Goods_net!O137="","",Goods_net!O137/10/GDP!R133)</f>
        <v>-1.6790301226254867</v>
      </c>
      <c r="P137" s="26">
        <f>IF(Goods_net!P137="","",Goods_net!P137/10/GDP!S133)</f>
        <v>-1.1487284103023547</v>
      </c>
      <c r="Q137" s="26">
        <f>IF(Goods_net!Q137="","",Goods_net!Q137/10/GDP!T133)</f>
        <v>0.95731183728037095</v>
      </c>
    </row>
    <row r="138" spans="1:17" x14ac:dyDescent="0.25">
      <c r="A138" s="12" t="s">
        <v>537</v>
      </c>
      <c r="B138" s="26">
        <f>IF(Goods_net!B138="","",Goods_net!B138/10/GDP!E134)</f>
        <v>-24.113273216263252</v>
      </c>
      <c r="C138" s="26">
        <f>IF(Goods_net!C138="","",Goods_net!C138/10/GDP!F134)</f>
        <v>-23.013010053222942</v>
      </c>
      <c r="D138" s="26">
        <f>IF(Goods_net!D138="","",Goods_net!D138/10/GDP!G134)</f>
        <v>-24.93466253536306</v>
      </c>
      <c r="E138" s="26">
        <f>IF(Goods_net!E138="","",Goods_net!E138/10/GDP!H134)</f>
        <v>-27.856890667294337</v>
      </c>
      <c r="F138" s="26">
        <f>IF(Goods_net!F138="","",Goods_net!F138/10/GDP!I134)</f>
        <v>-19.355188622393634</v>
      </c>
      <c r="G138" s="26">
        <f>IF(Goods_net!G138="","",Goods_net!G138/10/GDP!J134)</f>
        <v>-20.399588994177417</v>
      </c>
      <c r="H138" s="26">
        <f>IF(Goods_net!H138="","",Goods_net!H138/10/GDP!K134)</f>
        <v>-23.056067116840598</v>
      </c>
      <c r="I138" s="26">
        <f>IF(Goods_net!I138="","",Goods_net!I138/10/GDP!L134)</f>
        <v>-21.747056589441705</v>
      </c>
      <c r="J138" s="26">
        <f>IF(Goods_net!J138="","",Goods_net!J138/10/GDP!M134)</f>
        <v>-20.348720750250386</v>
      </c>
      <c r="K138" s="26">
        <f>IF(Goods_net!K138="","",Goods_net!K138/10/GDP!N134)</f>
        <v>-18.037878787878789</v>
      </c>
      <c r="L138" s="26">
        <f>IF(Goods_net!L138="","",Goods_net!L138/10/GDP!O134)</f>
        <v>-19.708395390765855</v>
      </c>
      <c r="M138" s="26">
        <f>IF(Goods_net!M138="","",Goods_net!M138/10/GDP!P134)</f>
        <v>-18.794219479150986</v>
      </c>
      <c r="N138" s="26">
        <f>IF(Goods_net!N138="","",Goods_net!N138/10/GDP!Q134)</f>
        <v>-17.188452052807193</v>
      </c>
      <c r="O138" s="26">
        <f>IF(Goods_net!O138="","",Goods_net!O138/10/GDP!R134)</f>
        <v>-12.278781383955909</v>
      </c>
      <c r="P138" s="26">
        <f>IF(Goods_net!P138="","",Goods_net!P138/10/GDP!S134)</f>
        <v>-8.4236138811328285</v>
      </c>
      <c r="Q138" s="26">
        <f>IF(Goods_net!Q138="","",Goods_net!Q138/10/GDP!T134)</f>
        <v>-7.6395521159229363</v>
      </c>
    </row>
    <row r="139" spans="1:17" x14ac:dyDescent="0.25">
      <c r="A139" s="12" t="s">
        <v>539</v>
      </c>
      <c r="B139" s="26">
        <f>IF(Goods_net!B139="","",Goods_net!B139/10/GDP!E135)</f>
        <v>-6.6577199462524188</v>
      </c>
      <c r="C139" s="26">
        <f>IF(Goods_net!C139="","",Goods_net!C139/10/GDP!F135)</f>
        <v>-5.0554414062460546</v>
      </c>
      <c r="D139" s="26">
        <f>IF(Goods_net!D139="","",Goods_net!D139/10/GDP!G135)</f>
        <v>-4.4039367826373335</v>
      </c>
      <c r="E139" s="26">
        <f>IF(Goods_net!E139="","",Goods_net!E139/10/GDP!H135)</f>
        <v>-6.0295383123624191</v>
      </c>
      <c r="F139" s="26">
        <f>IF(Goods_net!F139="","",Goods_net!F139/10/GDP!I135)</f>
        <v>-10.917252074180439</v>
      </c>
      <c r="G139" s="26">
        <f>IF(Goods_net!G139="","",Goods_net!G139/10/GDP!J135)</f>
        <v>-10.363835455366829</v>
      </c>
      <c r="H139" s="26">
        <f>IF(Goods_net!H139="","",Goods_net!H139/10/GDP!K135)</f>
        <v>-10.546036097783871</v>
      </c>
      <c r="I139" s="26">
        <f>IF(Goods_net!I139="","",Goods_net!I139/10/GDP!L135)</f>
        <v>-4.8938098945614508</v>
      </c>
      <c r="J139" s="26">
        <f>IF(Goods_net!J139="","",Goods_net!J139/10/GDP!M135)</f>
        <v>-4.2110090678118048</v>
      </c>
      <c r="K139" s="26">
        <f>IF(Goods_net!K139="","",Goods_net!K139/10/GDP!N135)</f>
        <v>-6.8799090861578636</v>
      </c>
      <c r="L139" s="26">
        <f>IF(Goods_net!L139="","",Goods_net!L139/10/GDP!O135)</f>
        <v>-9.1769249292518857</v>
      </c>
      <c r="M139" s="26">
        <f>IF(Goods_net!M139="","",Goods_net!M139/10/GDP!P135)</f>
        <v>-6.6109175484048501</v>
      </c>
      <c r="N139" s="26">
        <f>IF(Goods_net!N139="","",Goods_net!N139/10/GDP!Q135)</f>
        <v>-6.6849832478041957</v>
      </c>
      <c r="O139" s="26">
        <f>IF(Goods_net!O139="","",Goods_net!O139/10/GDP!R135)</f>
        <v>-8.3992698102971666</v>
      </c>
      <c r="P139" s="26">
        <f>IF(Goods_net!P139="","",Goods_net!P139/10/GDP!S135)</f>
        <v>-9.2944996214539781</v>
      </c>
      <c r="Q139" s="26" t="str">
        <f>IF(Goods_net!Q139="","",Goods_net!Q139/10/GDP!T135)</f>
        <v/>
      </c>
    </row>
    <row r="140" spans="1:17" x14ac:dyDescent="0.25">
      <c r="A140" s="12" t="s">
        <v>542</v>
      </c>
      <c r="B140" s="26">
        <f>IF(Goods_net!B140="","",Goods_net!B140/10/GDP!E136)</f>
        <v>17.21144988864771</v>
      </c>
      <c r="C140" s="26">
        <f>IF(Goods_net!C140="","",Goods_net!C140/10/GDP!F136)</f>
        <v>15.685786257357227</v>
      </c>
      <c r="D140" s="26">
        <f>IF(Goods_net!D140="","",Goods_net!D140/10/GDP!G136)</f>
        <v>14.398478572597831</v>
      </c>
      <c r="E140" s="26">
        <f>IF(Goods_net!E140="","",Goods_net!E140/10/GDP!H136)</f>
        <v>13.902289121867442</v>
      </c>
      <c r="F140" s="26">
        <f>IF(Goods_net!F140="","",Goods_net!F140/10/GDP!I136)</f>
        <v>8.5361647167053931</v>
      </c>
      <c r="G140" s="26">
        <f>IF(Goods_net!G140="","",Goods_net!G140/10/GDP!J136)</f>
        <v>8.1553364751857949</v>
      </c>
      <c r="H140" s="26">
        <f>IF(Goods_net!H140="","",Goods_net!H140/10/GDP!K136)</f>
        <v>7.9276850910513934</v>
      </c>
      <c r="I140" s="26">
        <f>IF(Goods_net!I140="","",Goods_net!I140/10/GDP!L136)</f>
        <v>8.5020329720077186</v>
      </c>
      <c r="J140" s="26">
        <f>IF(Goods_net!J140="","",Goods_net!J140/10/GDP!M136)</f>
        <v>8.1892291570612716</v>
      </c>
      <c r="K140" s="26">
        <f>IF(Goods_net!K140="","",Goods_net!K140/10/GDP!N136)</f>
        <v>3.7044216436616422</v>
      </c>
      <c r="L140" s="26">
        <f>IF(Goods_net!L140="","",Goods_net!L140/10/GDP!O136)</f>
        <v>-1.3092071551041351</v>
      </c>
      <c r="M140" s="26">
        <f>IF(Goods_net!M140="","",Goods_net!M140/10/GDP!P136)</f>
        <v>-0.13247478127817225</v>
      </c>
      <c r="N140" s="26">
        <f>IF(Goods_net!N140="","",Goods_net!N140/10/GDP!Q136)</f>
        <v>3.4992216368525861</v>
      </c>
      <c r="O140" s="26">
        <f>IF(Goods_net!O140="","",Goods_net!O140/10/GDP!R136)</f>
        <v>4.853101564576904</v>
      </c>
      <c r="P140" s="26">
        <f>IF(Goods_net!P140="","",Goods_net!P140/10/GDP!S136)</f>
        <v>0.63989827511620423</v>
      </c>
      <c r="Q140" s="26">
        <f>IF(Goods_net!Q140="","",Goods_net!Q140/10/GDP!T136)</f>
        <v>-3.8194884715342146</v>
      </c>
    </row>
    <row r="141" spans="1:17" x14ac:dyDescent="0.25">
      <c r="A141" s="12" t="s">
        <v>544</v>
      </c>
      <c r="B141" s="26">
        <f>IF(Goods_net!B141="","",Goods_net!B141/10/GDP!E137)</f>
        <v>-19.744098133290716</v>
      </c>
      <c r="C141" s="26">
        <f>IF(Goods_net!C141="","",Goods_net!C141/10/GDP!F137)</f>
        <v>-20.672066785600364</v>
      </c>
      <c r="D141" s="26">
        <f>IF(Goods_net!D141="","",Goods_net!D141/10/GDP!G137)</f>
        <v>-22.498275848775414</v>
      </c>
      <c r="E141" s="26">
        <f>IF(Goods_net!E141="","",Goods_net!E141/10/GDP!H137)</f>
        <v>-28.676881946636801</v>
      </c>
      <c r="F141" s="26">
        <f>IF(Goods_net!F141="","",Goods_net!F141/10/GDP!I137)</f>
        <v>-25.764878019148938</v>
      </c>
      <c r="G141" s="26">
        <f>IF(Goods_net!G141="","",Goods_net!G141/10/GDP!J137)</f>
        <v>-21.579444758151887</v>
      </c>
      <c r="H141" s="26">
        <f>IF(Goods_net!H141="","",Goods_net!H141/10/GDP!K137)</f>
        <v>-25.160007785503382</v>
      </c>
      <c r="I141" s="26">
        <f>IF(Goods_net!I141="","",Goods_net!I141/10/GDP!L137)</f>
        <v>-26.498355182611736</v>
      </c>
      <c r="J141" s="26">
        <f>IF(Goods_net!J141="","",Goods_net!J141/10/GDP!M137)</f>
        <v>-22.857810342489653</v>
      </c>
      <c r="K141" s="26">
        <f>IF(Goods_net!K141="","",Goods_net!K141/10/GDP!N137)</f>
        <v>-21.696670026733692</v>
      </c>
      <c r="L141" s="26">
        <f>IF(Goods_net!L141="","",Goods_net!L141/10/GDP!O137)</f>
        <v>-20.046866321825725</v>
      </c>
      <c r="M141" s="26">
        <f>IF(Goods_net!M141="","",Goods_net!M141/10/GDP!P137)</f>
        <v>-18.798068335895909</v>
      </c>
      <c r="N141" s="26">
        <f>IF(Goods_net!N141="","",Goods_net!N141/10/GDP!Q137)</f>
        <v>-17.765632796230388</v>
      </c>
      <c r="O141" s="26">
        <f>IF(Goods_net!O141="","",Goods_net!O141/10/GDP!R137)</f>
        <v>-16.184839131336851</v>
      </c>
      <c r="P141" s="26">
        <f>IF(Goods_net!P141="","",Goods_net!P141/10/GDP!S137)</f>
        <v>-17.569674502636413</v>
      </c>
      <c r="Q141" s="26">
        <f>IF(Goods_net!Q141="","",Goods_net!Q141/10/GDP!T137)</f>
        <v>-16.813898669901565</v>
      </c>
    </row>
    <row r="142" spans="1:17" x14ac:dyDescent="0.25">
      <c r="A142" s="12" t="s">
        <v>545</v>
      </c>
      <c r="B142" s="26">
        <f>IF(Goods_net!B142="","",Goods_net!B142/10/GDP!E138)</f>
        <v>15.747248721826331</v>
      </c>
      <c r="C142" s="26">
        <f>IF(Goods_net!C142="","",Goods_net!C142/10/GDP!F138)</f>
        <v>16.80556002788779</v>
      </c>
      <c r="D142" s="26">
        <f>IF(Goods_net!D142="","",Goods_net!D142/10/GDP!G138)</f>
        <v>14.338269888116624</v>
      </c>
      <c r="E142" s="26">
        <f>IF(Goods_net!E142="","",Goods_net!E142/10/GDP!H138)</f>
        <v>18.35330023674554</v>
      </c>
      <c r="F142" s="26">
        <f>IF(Goods_net!F142="","",Goods_net!F142/10/GDP!I138)</f>
        <v>12.606731752150367</v>
      </c>
      <c r="G142" s="26">
        <f>IF(Goods_net!G142="","",Goods_net!G142/10/GDP!J138)</f>
        <v>12.613388973166762</v>
      </c>
      <c r="H142" s="26">
        <f>IF(Goods_net!H142="","",Goods_net!H142/10/GDP!K138)</f>
        <v>14.803446233029129</v>
      </c>
      <c r="I142" s="26">
        <f>IF(Goods_net!I142="","",Goods_net!I142/10/GDP!L138)</f>
        <v>14.13649692054657</v>
      </c>
      <c r="J142" s="26">
        <f>IF(Goods_net!J142="","",Goods_net!J142/10/GDP!M138)</f>
        <v>12.185961461228109</v>
      </c>
      <c r="K142" s="26">
        <f>IF(Goods_net!K142="","",Goods_net!K142/10/GDP!N138)</f>
        <v>10.557586821339147</v>
      </c>
      <c r="L142" s="26">
        <f>IF(Goods_net!L142="","",Goods_net!L142/10/GDP!O138)</f>
        <v>7.1242635358887698</v>
      </c>
      <c r="M142" s="26">
        <f>IF(Goods_net!M142="","",Goods_net!M142/10/GDP!P138)</f>
        <v>3.503070107634914</v>
      </c>
      <c r="N142" s="26">
        <f>IF(Goods_net!N142="","",Goods_net!N142/10/GDP!Q138)</f>
        <v>5.824023307643861</v>
      </c>
      <c r="O142" s="26">
        <f>IF(Goods_net!O142="","",Goods_net!O142/10/GDP!R138)</f>
        <v>7.7382865631011803</v>
      </c>
      <c r="P142" s="26">
        <f>IF(Goods_net!P142="","",Goods_net!P142/10/GDP!S138)</f>
        <v>3.8643647502386922</v>
      </c>
      <c r="Q142" s="26">
        <f>IF(Goods_net!Q142="","",Goods_net!Q142/10/GDP!T138)</f>
        <v>-0.2296914582866785</v>
      </c>
    </row>
    <row r="143" spans="1:17" x14ac:dyDescent="0.25">
      <c r="A143" s="12" t="s">
        <v>548</v>
      </c>
      <c r="B143" s="26">
        <f>IF(Goods_net!B143="","",Goods_net!B143/10/GDP!E139)</f>
        <v>34.306669325294088</v>
      </c>
      <c r="C143" s="26">
        <f>IF(Goods_net!C143="","",Goods_net!C143/10/GDP!F139)</f>
        <v>31.452417238499148</v>
      </c>
      <c r="D143" s="26">
        <f>IF(Goods_net!D143="","",Goods_net!D143/10/GDP!G139)</f>
        <v>24.589532021778332</v>
      </c>
      <c r="E143" s="26">
        <f>IF(Goods_net!E143="","",Goods_net!E143/10/GDP!H139)</f>
        <v>27.931965502137295</v>
      </c>
      <c r="F143" s="26">
        <f>IF(Goods_net!F143="","",Goods_net!F143/10/GDP!I139)</f>
        <v>23.972348354915667</v>
      </c>
      <c r="G143" s="26">
        <f>IF(Goods_net!G143="","",Goods_net!G143/10/GDP!J139)</f>
        <v>32.824319319354913</v>
      </c>
      <c r="H143" s="26">
        <f>IF(Goods_net!H143="","",Goods_net!H143/10/GDP!K139)</f>
        <v>37.630369046612365</v>
      </c>
      <c r="I143" s="26">
        <f>IF(Goods_net!I143="","",Goods_net!I143/10/GDP!L139)</f>
        <v>34.600438605007426</v>
      </c>
      <c r="J143" s="26">
        <f>IF(Goods_net!J143="","",Goods_net!J143/10/GDP!M139)</f>
        <v>30.953036347541136</v>
      </c>
      <c r="K143" s="26">
        <f>IF(Goods_net!K143="","",Goods_net!K143/10/GDP!N139)</f>
        <v>31.669795475934492</v>
      </c>
      <c r="L143" s="26">
        <f>IF(Goods_net!L143="","",Goods_net!L143/10/GDP!O139)</f>
        <v>13.230880390371757</v>
      </c>
      <c r="M143" s="26">
        <f>IF(Goods_net!M143="","",Goods_net!M143/10/GDP!P139)</f>
        <v>9.5562754393123601</v>
      </c>
      <c r="N143" s="26">
        <f>IF(Goods_net!N143="","",Goods_net!N143/10/GDP!Q139)</f>
        <v>12.414614491043094</v>
      </c>
      <c r="O143" s="26">
        <f>IF(Goods_net!O143="","",Goods_net!O143/10/GDP!R139)</f>
        <v>22.666001423901832</v>
      </c>
      <c r="P143" s="26">
        <f>IF(Goods_net!P143="","",Goods_net!P143/10/GDP!S139)</f>
        <v>23.881608872745097</v>
      </c>
      <c r="Q143" s="26" t="str">
        <f>IF(Goods_net!Q143="","",Goods_net!Q143/10/GDP!T139)</f>
        <v/>
      </c>
    </row>
    <row r="144" spans="1:17" x14ac:dyDescent="0.25">
      <c r="A144" s="12" t="s">
        <v>550</v>
      </c>
      <c r="B144" s="26">
        <f>IF(Goods_net!B144="","",Goods_net!B144/10/GDP!E140)</f>
        <v>-5.2990712915329636</v>
      </c>
      <c r="C144" s="26">
        <f>IF(Goods_net!C144="","",Goods_net!C144/10/GDP!F140)</f>
        <v>-6.9441307816153923</v>
      </c>
      <c r="D144" s="26">
        <f>IF(Goods_net!D144="","",Goods_net!D144/10/GDP!G140)</f>
        <v>-6.8380162469323738</v>
      </c>
      <c r="E144" s="26">
        <f>IF(Goods_net!E144="","",Goods_net!E144/10/GDP!H140)</f>
        <v>-9.962233246526754</v>
      </c>
      <c r="F144" s="26">
        <f>IF(Goods_net!F144="","",Goods_net!F144/10/GDP!I140)</f>
        <v>-6.0912490650710547</v>
      </c>
      <c r="G144" s="26">
        <f>IF(Goods_net!G144="","",Goods_net!G144/10/GDP!J140)</f>
        <v>-6.4287250053751883</v>
      </c>
      <c r="H144" s="26">
        <f>IF(Goods_net!H144="","",Goods_net!H144/10/GDP!K140)</f>
        <v>-5.9383614304198629</v>
      </c>
      <c r="I144" s="26">
        <f>IF(Goods_net!I144="","",Goods_net!I144/10/GDP!L140)</f>
        <v>-6.9886473137653002</v>
      </c>
      <c r="J144" s="26">
        <f>IF(Goods_net!J144="","",Goods_net!J144/10/GDP!M140)</f>
        <v>-6.9800211581484888</v>
      </c>
      <c r="K144" s="26">
        <f>IF(Goods_net!K144="","",Goods_net!K144/10/GDP!N140)</f>
        <v>-7.3370500942854795</v>
      </c>
      <c r="L144" s="26">
        <f>IF(Goods_net!L144="","",Goods_net!L144/10/GDP!O140)</f>
        <v>-6.3323092867453816</v>
      </c>
      <c r="M144" s="26">
        <f>IF(Goods_net!M144="","",Goods_net!M144/10/GDP!P140)</f>
        <v>-7.3303287857479411</v>
      </c>
      <c r="N144" s="26">
        <f>IF(Goods_net!N144="","",Goods_net!N144/10/GDP!Q140)</f>
        <v>-9.7155970230102788</v>
      </c>
      <c r="O144" s="26">
        <f>IF(Goods_net!O144="","",Goods_net!O144/10/GDP!R140)</f>
        <v>-10.192830426130648</v>
      </c>
      <c r="P144" s="26">
        <f>IF(Goods_net!P144="","",Goods_net!P144/10/GDP!S140)</f>
        <v>-7.8655917483358335</v>
      </c>
      <c r="Q144" s="26">
        <f>IF(Goods_net!Q144="","",Goods_net!Q144/10/GDP!T140)</f>
        <v>-8.208174308121416</v>
      </c>
    </row>
    <row r="145" spans="1:17" x14ac:dyDescent="0.25">
      <c r="A145" s="12" t="s">
        <v>552</v>
      </c>
      <c r="B145" s="26">
        <f>IF(Goods_net!B145="","",Goods_net!B145/10/GDP!E141)</f>
        <v>-52.486486486486484</v>
      </c>
      <c r="C145" s="26">
        <f>IF(Goods_net!C145="","",Goods_net!C145/10/GDP!F141)</f>
        <v>-55.883557345741799</v>
      </c>
      <c r="D145" s="26">
        <f>IF(Goods_net!D145="","",Goods_net!D145/10/GDP!G141)</f>
        <v>-50.790042468797587</v>
      </c>
      <c r="E145" s="26">
        <f>IF(Goods_net!E145="","",Goods_net!E145/10/GDP!H141)</f>
        <v>-54.702966446103531</v>
      </c>
      <c r="F145" s="26">
        <f>IF(Goods_net!F145="","",Goods_net!F145/10/GDP!I141)</f>
        <v>-46.686470122996738</v>
      </c>
      <c r="G145" s="26">
        <f>IF(Goods_net!G145="","",Goods_net!G145/10/GDP!J141)</f>
        <v>-49.510627420124081</v>
      </c>
      <c r="H145" s="26">
        <f>IF(Goods_net!H145="","",Goods_net!H145/10/GDP!K141)</f>
        <v>-58.144671941627465</v>
      </c>
      <c r="I145" s="26">
        <f>IF(Goods_net!I145="","",Goods_net!I145/10/GDP!L141)</f>
        <v>-58.451678214163678</v>
      </c>
      <c r="J145" s="26">
        <f>IF(Goods_net!J145="","",Goods_net!J145/10/GDP!M141)</f>
        <v>-58.985917626297315</v>
      </c>
      <c r="K145" s="26">
        <f>IF(Goods_net!K145="","",Goods_net!K145/10/GDP!N141)</f>
        <v>-65.020572052261059</v>
      </c>
      <c r="L145" s="26">
        <f>IF(Goods_net!L145="","",Goods_net!L145/10/GDP!O141)</f>
        <v>-50.925975035678121</v>
      </c>
      <c r="M145" s="26">
        <f>IF(Goods_net!M145="","",Goods_net!M145/10/GDP!P141)</f>
        <v>-47.360458396642429</v>
      </c>
      <c r="N145" s="26">
        <f>IF(Goods_net!N145="","",Goods_net!N145/10/GDP!Q141)</f>
        <v>-49.896117949022923</v>
      </c>
      <c r="O145" s="26" t="str">
        <f>IF(Goods_net!O145="","",Goods_net!O145/10/GDP!R141)</f>
        <v/>
      </c>
      <c r="P145" s="26" t="str">
        <f>IF(Goods_net!P145="","",Goods_net!P145/10/GDP!S141)</f>
        <v/>
      </c>
      <c r="Q145" s="26" t="str">
        <f>IF(Goods_net!Q145="","",Goods_net!Q145/10/GDP!T141)</f>
        <v/>
      </c>
    </row>
    <row r="146" spans="1:17" x14ac:dyDescent="0.25">
      <c r="A146" s="12" t="s">
        <v>557</v>
      </c>
      <c r="B146" s="26">
        <f>IF(Goods_net!B146="","",Goods_net!B146/10/GDP!E142)</f>
        <v>-9.2769563649477096</v>
      </c>
      <c r="C146" s="26">
        <f>IF(Goods_net!C146="","",Goods_net!C146/10/GDP!F142)</f>
        <v>-9.3539429439201669</v>
      </c>
      <c r="D146" s="26">
        <f>IF(Goods_net!D146="","",Goods_net!D146/10/GDP!G142)</f>
        <v>-14.729996243425996</v>
      </c>
      <c r="E146" s="26">
        <f>IF(Goods_net!E146="","",Goods_net!E146/10/GDP!H142)</f>
        <v>-16.528064875178885</v>
      </c>
      <c r="F146" s="26">
        <f>IF(Goods_net!F146="","",Goods_net!F146/10/GDP!I142)</f>
        <v>-8.0923405981487626</v>
      </c>
      <c r="G146" s="26">
        <f>IF(Goods_net!G146="","",Goods_net!G146/10/GDP!J142)</f>
        <v>-15.501019021739131</v>
      </c>
      <c r="H146" s="26">
        <f>IF(Goods_net!H146="","",Goods_net!H146/10/GDP!K142)</f>
        <v>-18.985469641930461</v>
      </c>
      <c r="I146" s="26">
        <f>IF(Goods_net!I146="","",Goods_net!I146/10/GDP!L142)</f>
        <v>-16.422953252535248</v>
      </c>
      <c r="J146" s="26">
        <f>IF(Goods_net!J146="","",Goods_net!J146/10/GDP!M142)</f>
        <v>-15.110526315789473</v>
      </c>
      <c r="K146" s="26">
        <f>IF(Goods_net!K146="","",Goods_net!K146/10/GDP!N142)</f>
        <v>-17.912902385769513</v>
      </c>
      <c r="L146" s="26">
        <f>IF(Goods_net!L146="","",Goods_net!L146/10/GDP!O142)</f>
        <v>-15.405605265103897</v>
      </c>
      <c r="M146" s="26">
        <f>IF(Goods_net!M146="","",Goods_net!M146/10/GDP!P142)</f>
        <v>-13.402132002486704</v>
      </c>
      <c r="N146" s="26">
        <f>IF(Goods_net!N146="","",Goods_net!N146/10/GDP!Q142)</f>
        <v>-13.61450782116618</v>
      </c>
      <c r="O146" s="26">
        <f>IF(Goods_net!O146="","",Goods_net!O146/10/GDP!R142)</f>
        <v>-14.17976542480902</v>
      </c>
      <c r="P146" s="26">
        <f>IF(Goods_net!P146="","",Goods_net!P146/10/GDP!S142)</f>
        <v>-11.391056944361264</v>
      </c>
      <c r="Q146" s="26">
        <f>IF(Goods_net!Q146="","",Goods_net!Q146/10/GDP!T142)</f>
        <v>-5.1264280467150218</v>
      </c>
    </row>
    <row r="147" spans="1:17" x14ac:dyDescent="0.25">
      <c r="A147" s="12" t="s">
        <v>560</v>
      </c>
      <c r="B147" s="26">
        <f>IF(Goods_net!B147="","",Goods_net!B147/10/GDP!E143)</f>
        <v>24.448418614972031</v>
      </c>
      <c r="C147" s="26">
        <f>IF(Goods_net!C147="","",Goods_net!C147/10/GDP!F143)</f>
        <v>26.484319620197574</v>
      </c>
      <c r="D147" s="26">
        <f>IF(Goods_net!D147="","",Goods_net!D147/10/GDP!G143)</f>
        <v>22.175190218538319</v>
      </c>
      <c r="E147" s="26">
        <f>IF(Goods_net!E147="","",Goods_net!E147/10/GDP!H143)</f>
        <v>22.843303396335138</v>
      </c>
      <c r="F147" s="26">
        <f>IF(Goods_net!F147="","",Goods_net!F147/10/GDP!I143)</f>
        <v>13.146949918495235</v>
      </c>
      <c r="G147" s="26">
        <f>IF(Goods_net!G147="","",Goods_net!G147/10/GDP!J143)</f>
        <v>15.558904626126134</v>
      </c>
      <c r="H147" s="26">
        <f>IF(Goods_net!H147="","",Goods_net!H147/10/GDP!K143)</f>
        <v>14.81274687785529</v>
      </c>
      <c r="I147" s="26">
        <f>IF(Goods_net!I147="","",Goods_net!I147/10/GDP!L143)</f>
        <v>7.3578174658577105</v>
      </c>
      <c r="J147" s="26">
        <f>IF(Goods_net!J147="","",Goods_net!J147/10/GDP!M143)</f>
        <v>2.4842978457206839</v>
      </c>
      <c r="K147" s="26">
        <f>IF(Goods_net!K147="","",Goods_net!K147/10/GDP!N143)</f>
        <v>22.371287520455798</v>
      </c>
      <c r="L147" s="26">
        <f>IF(Goods_net!L147="","",Goods_net!L147/10/GDP!O143)</f>
        <v>27.115019008667975</v>
      </c>
      <c r="M147" s="26">
        <f>IF(Goods_net!M147="","",Goods_net!M147/10/GDP!P143)</f>
        <v>29.470769265988942</v>
      </c>
      <c r="N147" s="26">
        <f>IF(Goods_net!N147="","",Goods_net!N147/10/GDP!Q143)</f>
        <v>30.30240996478307</v>
      </c>
      <c r="O147" s="26">
        <f>IF(Goods_net!O147="","",Goods_net!O147/10/GDP!R143)</f>
        <v>29.011389877565271</v>
      </c>
      <c r="P147" s="26" t="str">
        <f>IF(Goods_net!P147="","",Goods_net!P147/10/GDP!S143)</f>
        <v/>
      </c>
      <c r="Q147" s="26" t="str">
        <f>IF(Goods_net!Q147="","",Goods_net!Q147/10/GDP!T143)</f>
        <v/>
      </c>
    </row>
    <row r="148" spans="1:17" x14ac:dyDescent="0.25">
      <c r="A148" s="12" t="s">
        <v>563</v>
      </c>
      <c r="B148" s="26">
        <f>IF(Goods_net!B148="","",Goods_net!B148/10/GDP!E144)</f>
        <v>10.668836851732072</v>
      </c>
      <c r="C148" s="26">
        <f>IF(Goods_net!C148="","",Goods_net!C148/10/GDP!F144)</f>
        <v>8.1702508364281456</v>
      </c>
      <c r="D148" s="26">
        <f>IF(Goods_net!D148="","",Goods_net!D148/10/GDP!G144)</f>
        <v>7.616023639112961</v>
      </c>
      <c r="E148" s="26">
        <f>IF(Goods_net!E148="","",Goods_net!E148/10/GDP!H144)</f>
        <v>4.1155757162204862</v>
      </c>
      <c r="F148" s="26">
        <f>IF(Goods_net!F148="","",Goods_net!F148/10/GDP!I144)</f>
        <v>4.9168229590896093</v>
      </c>
      <c r="G148" s="26">
        <f>IF(Goods_net!G148="","",Goods_net!G148/10/GDP!J144)</f>
        <v>3.0624228842641643</v>
      </c>
      <c r="H148" s="26">
        <f>IF(Goods_net!H148="","",Goods_net!H148/10/GDP!K144)</f>
        <v>2.3054602486547342</v>
      </c>
      <c r="I148" s="26">
        <f>IF(Goods_net!I148="","",Goods_net!I148/10/GDP!L144)</f>
        <v>1.5035643970442831</v>
      </c>
      <c r="J148" s="26">
        <f>IF(Goods_net!J148="","",Goods_net!J148/10/GDP!M144)</f>
        <v>4.0877023825720293</v>
      </c>
      <c r="K148" s="26">
        <f>IF(Goods_net!K148="","",Goods_net!K148/10/GDP!N144)</f>
        <v>2.3043096644850127</v>
      </c>
      <c r="L148" s="26">
        <f>IF(Goods_net!L148="","",Goods_net!L148/10/GDP!O144)</f>
        <v>1.9327289397905651</v>
      </c>
      <c r="M148" s="26">
        <f>IF(Goods_net!M148="","",Goods_net!M148/10/GDP!P144)</f>
        <v>5.7490832097373907</v>
      </c>
      <c r="N148" s="26">
        <f>IF(Goods_net!N148="","",Goods_net!N148/10/GDP!Q144)</f>
        <v>4.3400200137115288</v>
      </c>
      <c r="O148" s="26">
        <f>IF(Goods_net!O148="","",Goods_net!O148/10/GDP!R144)</f>
        <v>1.4517810803638225</v>
      </c>
      <c r="P148" s="26">
        <f>IF(Goods_net!P148="","",Goods_net!P148/10/GDP!S144)</f>
        <v>0.57790358646003293</v>
      </c>
      <c r="Q148" s="26">
        <f>IF(Goods_net!Q148="","",Goods_net!Q148/10/GDP!T144)</f>
        <v>3.4833275121951219</v>
      </c>
    </row>
    <row r="149" spans="1:17" x14ac:dyDescent="0.25">
      <c r="A149" s="12" t="s">
        <v>564</v>
      </c>
      <c r="B149" s="26">
        <f>IF(Goods_net!B149="","",Goods_net!B149/10/GDP!E145)</f>
        <v>7.5215650223486294</v>
      </c>
      <c r="C149" s="26">
        <f>IF(Goods_net!C149="","",Goods_net!C149/10/GDP!F145)</f>
        <v>10.704277340421836</v>
      </c>
      <c r="D149" s="26">
        <f>IF(Goods_net!D149="","",Goods_net!D149/10/GDP!G145)</f>
        <v>8.6463843687635844</v>
      </c>
      <c r="E149" s="26">
        <f>IF(Goods_net!E149="","",Goods_net!E149/10/GDP!H145)</f>
        <v>2.4149001662738443</v>
      </c>
      <c r="F149" s="26">
        <f>IF(Goods_net!F149="","",Goods_net!F149/10/GDP!I145)</f>
        <v>5.064846773301185</v>
      </c>
      <c r="G149" s="26">
        <f>IF(Goods_net!G149="","",Goods_net!G149/10/GDP!J145)</f>
        <v>4.9766734840083986</v>
      </c>
      <c r="H149" s="26">
        <f>IF(Goods_net!H149="","",Goods_net!H149/10/GDP!K145)</f>
        <v>5.8059483978444035</v>
      </c>
      <c r="I149" s="26">
        <f>IF(Goods_net!I149="","",Goods_net!I149/10/GDP!L145)</f>
        <v>3.6972729101562587</v>
      </c>
      <c r="J149" s="26">
        <f>IF(Goods_net!J149="","",Goods_net!J149/10/GDP!M145)</f>
        <v>0.57260483265276174</v>
      </c>
      <c r="K149" s="26">
        <f>IF(Goods_net!K149="","",Goods_net!K149/10/GDP!N145)</f>
        <v>-0.58268153925005184</v>
      </c>
      <c r="L149" s="26">
        <f>IF(Goods_net!L149="","",Goods_net!L149/10/GDP!O145)</f>
        <v>-1.3316545257515968</v>
      </c>
      <c r="M149" s="26">
        <f>IF(Goods_net!M149="","",Goods_net!M149/10/GDP!P145)</f>
        <v>1.1147804793735689</v>
      </c>
      <c r="N149" s="26">
        <f>IF(Goods_net!N149="","",Goods_net!N149/10/GDP!Q145)</f>
        <v>3.3123377652540595</v>
      </c>
      <c r="O149" s="26">
        <f>IF(Goods_net!O149="","",Goods_net!O149/10/GDP!R145)</f>
        <v>3.3370182232303724</v>
      </c>
      <c r="P149" s="26">
        <f>IF(Goods_net!P149="","",Goods_net!P149/10/GDP!S145)</f>
        <v>3.0458524532063365</v>
      </c>
      <c r="Q149" s="26">
        <f>IF(Goods_net!Q149="","",Goods_net!Q149/10/GDP!T145)</f>
        <v>3.803270321732132</v>
      </c>
    </row>
    <row r="150" spans="1:17" x14ac:dyDescent="0.25">
      <c r="A150" s="12" t="s">
        <v>566</v>
      </c>
      <c r="B150" s="26">
        <f>IF(Goods_net!B150="","",Goods_net!B150/10/GDP!E146)</f>
        <v>-11.306436297965035</v>
      </c>
      <c r="C150" s="26">
        <f>IF(Goods_net!C150="","",Goods_net!C150/10/GDP!F146)</f>
        <v>-8.9768028194846501</v>
      </c>
      <c r="D150" s="26">
        <f>IF(Goods_net!D150="","",Goods_net!D150/10/GDP!G146)</f>
        <v>-8.9538310678177329</v>
      </c>
      <c r="E150" s="26">
        <f>IF(Goods_net!E150="","",Goods_net!E150/10/GDP!H146)</f>
        <v>-10.301047180718562</v>
      </c>
      <c r="F150" s="26">
        <f>IF(Goods_net!F150="","",Goods_net!F150/10/GDP!I146)</f>
        <v>-7.869179976105988</v>
      </c>
      <c r="G150" s="26">
        <f>IF(Goods_net!G150="","",Goods_net!G150/10/GDP!J146)</f>
        <v>-8.0910313925830373</v>
      </c>
      <c r="H150" s="26">
        <f>IF(Goods_net!H150="","",Goods_net!H150/10/GDP!K146)</f>
        <v>-8.7218416486862171</v>
      </c>
      <c r="I150" s="26">
        <f>IF(Goods_net!I150="","",Goods_net!I150/10/GDP!L146)</f>
        <v>-7.2258999515145002</v>
      </c>
      <c r="J150" s="26">
        <f>IF(Goods_net!J150="","",Goods_net!J150/10/GDP!M146)</f>
        <v>-6.2211303880183442</v>
      </c>
      <c r="K150" s="26">
        <f>IF(Goods_net!K150="","",Goods_net!K150/10/GDP!N146)</f>
        <v>-5.8256605629883786</v>
      </c>
      <c r="L150" s="26">
        <f>IF(Goods_net!L150="","",Goods_net!L150/10/GDP!O146)</f>
        <v>-7.6063066568114177</v>
      </c>
      <c r="M150" s="26">
        <f>IF(Goods_net!M150="","",Goods_net!M150/10/GDP!P146)</f>
        <v>-11.156874294564146</v>
      </c>
      <c r="N150" s="26">
        <f>IF(Goods_net!N150="","",Goods_net!N150/10/GDP!Q146)</f>
        <v>-12.242653092633507</v>
      </c>
      <c r="O150" s="26">
        <f>IF(Goods_net!O150="","",Goods_net!O150/10/GDP!R146)</f>
        <v>-14.696172167292541</v>
      </c>
      <c r="P150" s="26">
        <f>IF(Goods_net!P150="","",Goods_net!P150/10/GDP!S146)</f>
        <v>-13.087102414801707</v>
      </c>
      <c r="Q150" s="26">
        <f>IF(Goods_net!Q150="","",Goods_net!Q150/10/GDP!T146)</f>
        <v>-8.7893589682330742</v>
      </c>
    </row>
    <row r="151" spans="1:17" x14ac:dyDescent="0.25">
      <c r="A151" s="12" t="s">
        <v>568</v>
      </c>
      <c r="B151" s="26">
        <f>IF(Goods_net!B151="","",Goods_net!B151/10/GDP!E147)</f>
        <v>-2.3039202883409948</v>
      </c>
      <c r="C151" s="26">
        <f>IF(Goods_net!C151="","",Goods_net!C151/10/GDP!F147)</f>
        <v>-3.3560922388553416</v>
      </c>
      <c r="D151" s="26">
        <f>IF(Goods_net!D151="","",Goods_net!D151/10/GDP!G147)</f>
        <v>-5.7990168313439199</v>
      </c>
      <c r="E151" s="26">
        <f>IF(Goods_net!E151="","",Goods_net!E151/10/GDP!H147)</f>
        <v>-6.9197901049475261</v>
      </c>
      <c r="F151" s="26">
        <f>IF(Goods_net!F151="","",Goods_net!F151/10/GDP!I147)</f>
        <v>-2.7672046458114483</v>
      </c>
      <c r="G151" s="26">
        <f>IF(Goods_net!G151="","",Goods_net!G151/10/GDP!J147)</f>
        <v>-3.3196897260302523</v>
      </c>
      <c r="H151" s="26">
        <f>IF(Goods_net!H151="","",Goods_net!H151/10/GDP!K147)</f>
        <v>-3.8111498943765949</v>
      </c>
      <c r="I151" s="26">
        <f>IF(Goods_net!I151="","",Goods_net!I151/10/GDP!L147)</f>
        <v>-2.5030239690923279</v>
      </c>
      <c r="J151" s="26">
        <f>IF(Goods_net!J151="","",Goods_net!J151/10/GDP!M147)</f>
        <v>-0.68750683764128717</v>
      </c>
      <c r="K151" s="26">
        <f>IF(Goods_net!K151="","",Goods_net!K151/10/GDP!N147)</f>
        <v>-1.3689592002978241</v>
      </c>
      <c r="L151" s="26">
        <f>IF(Goods_net!L151="","",Goods_net!L151/10/GDP!O147)</f>
        <v>0.18492611332640821</v>
      </c>
      <c r="M151" s="26">
        <f>IF(Goods_net!M151="","",Goods_net!M151/10/GDP!P147)</f>
        <v>0.47897750372679226</v>
      </c>
      <c r="N151" s="26">
        <f>IF(Goods_net!N151="","",Goods_net!N151/10/GDP!Q147)</f>
        <v>-8.7915343031237464E-2</v>
      </c>
      <c r="O151" s="26">
        <f>IF(Goods_net!O151="","",Goods_net!O151/10/GDP!R147)</f>
        <v>-1.2472911804410036</v>
      </c>
      <c r="P151" s="26">
        <f>IF(Goods_net!P151="","",Goods_net!P151/10/GDP!S147)</f>
        <v>0.22475040787415318</v>
      </c>
      <c r="Q151" s="26">
        <f>IF(Goods_net!Q151="","",Goods_net!Q151/10/GDP!T147)</f>
        <v>2.400282742603252</v>
      </c>
    </row>
    <row r="152" spans="1:17" x14ac:dyDescent="0.25">
      <c r="A152" s="12" t="s">
        <v>569</v>
      </c>
      <c r="B152" s="26">
        <f>IF(Goods_net!B152="","",Goods_net!B152/10/GDP!E148)</f>
        <v>-11.374730089129516</v>
      </c>
      <c r="C152" s="26">
        <f>IF(Goods_net!C152="","",Goods_net!C152/10/GDP!F148)</f>
        <v>-11.244919738763343</v>
      </c>
      <c r="D152" s="26">
        <f>IF(Goods_net!D152="","",Goods_net!D152/10/GDP!G148)</f>
        <v>-11.470468525824501</v>
      </c>
      <c r="E152" s="26">
        <f>IF(Goods_net!E152="","",Goods_net!E152/10/GDP!H148)</f>
        <v>-13.40670980008845</v>
      </c>
      <c r="F152" s="26">
        <f>IF(Goods_net!F152="","",Goods_net!F152/10/GDP!I148)</f>
        <v>-10.386721863586484</v>
      </c>
      <c r="G152" s="26">
        <f>IF(Goods_net!G152="","",Goods_net!G152/10/GDP!J148)</f>
        <v>-10.827790916945704</v>
      </c>
      <c r="H152" s="26">
        <f>IF(Goods_net!H152="","",Goods_net!H152/10/GDP!K148)</f>
        <v>-8.2507317880729723</v>
      </c>
      <c r="I152" s="26">
        <f>IF(Goods_net!I152="","",Goods_net!I152/10/GDP!L148)</f>
        <v>-5.5547076600036842</v>
      </c>
      <c r="J152" s="26">
        <f>IF(Goods_net!J152="","",Goods_net!J152/10/GDP!M148)</f>
        <v>-4.7753837093579978</v>
      </c>
      <c r="K152" s="26">
        <f>IF(Goods_net!K152="","",Goods_net!K152/10/GDP!N148)</f>
        <v>-5.5693090932904923</v>
      </c>
      <c r="L152" s="26">
        <f>IF(Goods_net!L152="","",Goods_net!L152/10/GDP!O148)</f>
        <v>-5.4171147594586246</v>
      </c>
      <c r="M152" s="26">
        <f>IF(Goods_net!M152="","",Goods_net!M152/10/GDP!P148)</f>
        <v>-5.3603032443237417</v>
      </c>
      <c r="N152" s="26">
        <f>IF(Goods_net!N152="","",Goods_net!N152/10/GDP!Q148)</f>
        <v>-6.8247467869404215</v>
      </c>
      <c r="O152" s="26">
        <f>IF(Goods_net!O152="","",Goods_net!O152/10/GDP!R148)</f>
        <v>-7.5964064696295308</v>
      </c>
      <c r="P152" s="26">
        <f>IF(Goods_net!P152="","",Goods_net!P152/10/GDP!S148)</f>
        <v>-7.6089354619424014</v>
      </c>
      <c r="Q152" s="26">
        <f>IF(Goods_net!Q152="","",Goods_net!Q152/10/GDP!T148)</f>
        <v>-5.991609947588433</v>
      </c>
    </row>
    <row r="153" spans="1:17" x14ac:dyDescent="0.25">
      <c r="A153" s="12" t="s">
        <v>570</v>
      </c>
      <c r="B153" s="26" t="str">
        <f>IF(Goods_net!B153="","",Goods_net!B153/10/GDP!E149)</f>
        <v/>
      </c>
      <c r="C153" s="26" t="str">
        <f>IF(Goods_net!C153="","",Goods_net!C153/10/GDP!F149)</f>
        <v/>
      </c>
      <c r="D153" s="26" t="str">
        <f>IF(Goods_net!D153="","",Goods_net!D153/10/GDP!G149)</f>
        <v/>
      </c>
      <c r="E153" s="26" t="str">
        <f>IF(Goods_net!E153="","",Goods_net!E153/10/GDP!H149)</f>
        <v/>
      </c>
      <c r="F153" s="26" t="str">
        <f>IF(Goods_net!F153="","",Goods_net!F153/10/GDP!I149)</f>
        <v/>
      </c>
      <c r="G153" s="26" t="str">
        <f>IF(Goods_net!G153="","",Goods_net!G153/10/GDP!J149)</f>
        <v/>
      </c>
      <c r="H153" s="26">
        <f>IF(Goods_net!H153="","",Goods_net!H153/10/GDP!K149)</f>
        <v>52.164135968338023</v>
      </c>
      <c r="I153" s="26">
        <f>IF(Goods_net!I153="","",Goods_net!I153/10/GDP!L149)</f>
        <v>54.683123343003238</v>
      </c>
      <c r="J153" s="26">
        <f>IF(Goods_net!J153="","",Goods_net!J153/10/GDP!M149)</f>
        <v>51.256623996751202</v>
      </c>
      <c r="K153" s="26">
        <f>IF(Goods_net!K153="","",Goods_net!K153/10/GDP!N149)</f>
        <v>46.336352458306635</v>
      </c>
      <c r="L153" s="26">
        <f>IF(Goods_net!L153="","",Goods_net!L153/10/GDP!O149)</f>
        <v>30.170691803559372</v>
      </c>
      <c r="M153" s="26">
        <f>IF(Goods_net!M153="","",Goods_net!M153/10/GDP!P149)</f>
        <v>16.723384173889009</v>
      </c>
      <c r="N153" s="26">
        <f>IF(Goods_net!N153="","",Goods_net!N153/10/GDP!Q149)</f>
        <v>22.801316151988718</v>
      </c>
      <c r="O153" s="26">
        <f>IF(Goods_net!O153="","",Goods_net!O153/10/GDP!R149)</f>
        <v>27.807739210362822</v>
      </c>
      <c r="P153" s="26">
        <f>IF(Goods_net!P153="","",Goods_net!P153/10/GDP!S149)</f>
        <v>23.647359476361174</v>
      </c>
      <c r="Q153" s="26">
        <f>IF(Goods_net!Q153="","",Goods_net!Q153/10/GDP!T149)</f>
        <v>18.57559580538566</v>
      </c>
    </row>
    <row r="154" spans="1:17" x14ac:dyDescent="0.25">
      <c r="A154" s="12" t="s">
        <v>577</v>
      </c>
      <c r="B154" s="26">
        <f>IF(Goods_net!B154="","",Goods_net!B154/10/GDP!E150)</f>
        <v>-14.466857618786442</v>
      </c>
      <c r="C154" s="26">
        <f>IF(Goods_net!C154="","",Goods_net!C154/10/GDP!F150)</f>
        <v>-16.590138054667186</v>
      </c>
      <c r="D154" s="26">
        <f>IF(Goods_net!D154="","",Goods_net!D154/10/GDP!G150)</f>
        <v>-16.550347640965118</v>
      </c>
      <c r="E154" s="26">
        <f>IF(Goods_net!E154="","",Goods_net!E154/10/GDP!H150)</f>
        <v>-15.112862642734957</v>
      </c>
      <c r="F154" s="26">
        <f>IF(Goods_net!F154="","",Goods_net!F154/10/GDP!I150)</f>
        <v>-7.2319061933597171</v>
      </c>
      <c r="G154" s="26">
        <f>IF(Goods_net!G154="","",Goods_net!G154/10/GDP!J150)</f>
        <v>-7.6598698665481209</v>
      </c>
      <c r="H154" s="26">
        <f>IF(Goods_net!H154="","",Goods_net!H154/10/GDP!K150)</f>
        <v>-7.1335659512995484</v>
      </c>
      <c r="I154" s="26">
        <f>IF(Goods_net!I154="","",Goods_net!I154/10/GDP!L150)</f>
        <v>-6.9678979829774947</v>
      </c>
      <c r="J154" s="26">
        <f>IF(Goods_net!J154="","",Goods_net!J154/10/GDP!M150)</f>
        <v>-4.2291280666584132</v>
      </c>
      <c r="K154" s="26">
        <f>IF(Goods_net!K154="","",Goods_net!K154/10/GDP!N150)</f>
        <v>-4.4109981211289195</v>
      </c>
      <c r="L154" s="26">
        <f>IF(Goods_net!L154="","",Goods_net!L154/10/GDP!O150)</f>
        <v>-5.0674755312546091</v>
      </c>
      <c r="M154" s="26">
        <f>IF(Goods_net!M154="","",Goods_net!M154/10/GDP!P150)</f>
        <v>-5.6723593623403454</v>
      </c>
      <c r="N154" s="26">
        <f>IF(Goods_net!N154="","",Goods_net!N154/10/GDP!Q150)</f>
        <v>-6.8735929514981935</v>
      </c>
      <c r="O154" s="26">
        <f>IF(Goods_net!O154="","",Goods_net!O154/10/GDP!R150)</f>
        <v>-7.4625996465608715</v>
      </c>
      <c r="P154" s="26">
        <f>IF(Goods_net!P154="","",Goods_net!P154/10/GDP!S150)</f>
        <v>-7.9954389825162364</v>
      </c>
      <c r="Q154" s="26">
        <f>IF(Goods_net!Q154="","",Goods_net!Q154/10/GDP!T150)</f>
        <v>-8.870714850518036</v>
      </c>
    </row>
    <row r="155" spans="1:17" x14ac:dyDescent="0.25">
      <c r="A155" s="12" t="s">
        <v>579</v>
      </c>
      <c r="B155" s="26">
        <f>IF(Goods_net!B155="","",Goods_net!B155/10/GDP!E151)</f>
        <v>14.208468210884694</v>
      </c>
      <c r="C155" s="26">
        <f>IF(Goods_net!C155="","",Goods_net!C155/10/GDP!F151)</f>
        <v>12.65850881327175</v>
      </c>
      <c r="D155" s="26">
        <f>IF(Goods_net!D155="","",Goods_net!D155/10/GDP!G151)</f>
        <v>8.8592800447819027</v>
      </c>
      <c r="E155" s="26">
        <f>IF(Goods_net!E155="","",Goods_net!E155/10/GDP!H151)</f>
        <v>9.9839470296946242</v>
      </c>
      <c r="F155" s="26">
        <f>IF(Goods_net!F155="","",Goods_net!F155/10/GDP!I151)</f>
        <v>8.6572308915614737</v>
      </c>
      <c r="G155" s="26">
        <f>IF(Goods_net!G155="","",Goods_net!G155/10/GDP!J151)</f>
        <v>9.0008939997918098</v>
      </c>
      <c r="H155" s="26">
        <f>IF(Goods_net!H155="","",Goods_net!H155/10/GDP!K151)</f>
        <v>9.6185095425628599</v>
      </c>
      <c r="I155" s="26">
        <f>IF(Goods_net!I155="","",Goods_net!I155/10/GDP!L151)</f>
        <v>8.7458137879423958</v>
      </c>
      <c r="J155" s="26">
        <f>IF(Goods_net!J155="","",Goods_net!J155/10/GDP!M151)</f>
        <v>7.8903986575949459</v>
      </c>
      <c r="K155" s="26">
        <f>IF(Goods_net!K155="","",Goods_net!K155/10/GDP!N151)</f>
        <v>9.2213481775053214</v>
      </c>
      <c r="L155" s="26">
        <f>IF(Goods_net!L155="","",Goods_net!L155/10/GDP!O151)</f>
        <v>10.938152870936833</v>
      </c>
      <c r="M155" s="26">
        <f>IF(Goods_net!M155="","",Goods_net!M155/10/GDP!P151)</f>
        <v>7.0444453988209119</v>
      </c>
      <c r="N155" s="26">
        <f>IF(Goods_net!N155="","",Goods_net!N155/10/GDP!Q151)</f>
        <v>7.2728474929212643</v>
      </c>
      <c r="O155" s="26">
        <f>IF(Goods_net!O155="","",Goods_net!O155/10/GDP!R151)</f>
        <v>11.800159103695682</v>
      </c>
      <c r="P155" s="26">
        <f>IF(Goods_net!P155="","",Goods_net!P155/10/GDP!S151)</f>
        <v>9.7822571479310962</v>
      </c>
      <c r="Q155" s="26">
        <f>IF(Goods_net!Q155="","",Goods_net!Q155/10/GDP!T151)</f>
        <v>6.232995154657365</v>
      </c>
    </row>
    <row r="156" spans="1:17" x14ac:dyDescent="0.25">
      <c r="A156" s="12" t="s">
        <v>580</v>
      </c>
      <c r="B156" s="26" t="str">
        <f>IF(Goods_net!B156="","",Goods_net!B156/10/GDP!E152)</f>
        <v/>
      </c>
      <c r="C156" s="26" t="str">
        <f>IF(Goods_net!C156="","",Goods_net!C156/10/GDP!F152)</f>
        <v/>
      </c>
      <c r="D156" s="26" t="str">
        <f>IF(Goods_net!D156="","",Goods_net!D156/10/GDP!G152)</f>
        <v/>
      </c>
      <c r="E156" s="26" t="str">
        <f>IF(Goods_net!E156="","",Goods_net!E156/10/GDP!H152)</f>
        <v/>
      </c>
      <c r="F156" s="26" t="str">
        <f>IF(Goods_net!F156="","",Goods_net!F156/10/GDP!I152)</f>
        <v/>
      </c>
      <c r="G156" s="26">
        <f>IF(Goods_net!G156="","",Goods_net!G156/10/GDP!J152)</f>
        <v>-12.796031229668186</v>
      </c>
      <c r="H156" s="26">
        <f>IF(Goods_net!H156="","",Goods_net!H156/10/GDP!K152)</f>
        <v>-15.986697756128201</v>
      </c>
      <c r="I156" s="26">
        <f>IF(Goods_net!I156="","",Goods_net!I156/10/GDP!L152)</f>
        <v>-16.569506924906985</v>
      </c>
      <c r="J156" s="26">
        <f>IF(Goods_net!J156="","",Goods_net!J156/10/GDP!M152)</f>
        <v>-14.655861232960776</v>
      </c>
      <c r="K156" s="26">
        <f>IF(Goods_net!K156="","",Goods_net!K156/10/GDP!N152)</f>
        <v>-15.335703328333535</v>
      </c>
      <c r="L156" s="26">
        <f>IF(Goods_net!L156="","",Goods_net!L156/10/GDP!O152)</f>
        <v>-14.404258525875127</v>
      </c>
      <c r="M156" s="26">
        <f>IF(Goods_net!M156="","",Goods_net!M156/10/GDP!P152)</f>
        <v>-14.817302850521294</v>
      </c>
      <c r="N156" s="26">
        <f>IF(Goods_net!N156="","",Goods_net!N156/10/GDP!Q152)</f>
        <v>-10.525251588365773</v>
      </c>
      <c r="O156" s="26">
        <f>IF(Goods_net!O156="","",Goods_net!O156/10/GDP!R152)</f>
        <v>-11.990008695875138</v>
      </c>
      <c r="P156" s="26">
        <f>IF(Goods_net!P156="","",Goods_net!P156/10/GDP!S152)</f>
        <v>-14.549259326580344</v>
      </c>
      <c r="Q156" s="26" t="str">
        <f>IF(Goods_net!Q156="","",Goods_net!Q156/10/GDP!T152)</f>
        <v/>
      </c>
    </row>
    <row r="157" spans="1:17" x14ac:dyDescent="0.25">
      <c r="A157" s="12" t="s">
        <v>588</v>
      </c>
      <c r="B157" s="26">
        <f>IF(Goods_net!B157="","",Goods_net!B157/10/GDP!E153)</f>
        <v>-36.962025316455694</v>
      </c>
      <c r="C157" s="26">
        <f>IF(Goods_net!C157="","",Goods_net!C157/10/GDP!F153)</f>
        <v>-41.453275157714508</v>
      </c>
      <c r="D157" s="26">
        <f>IF(Goods_net!D157="","",Goods_net!D157/10/GDP!G153)</f>
        <v>-38.484946822426949</v>
      </c>
      <c r="E157" s="26">
        <f>IF(Goods_net!E157="","",Goods_net!E157/10/GDP!H153)</f>
        <v>-35.642944808056619</v>
      </c>
      <c r="F157" s="26">
        <f>IF(Goods_net!F157="","",Goods_net!F157/10/GDP!I153)</f>
        <v>-32.55567154714268</v>
      </c>
      <c r="G157" s="26">
        <f>IF(Goods_net!G157="","",Goods_net!G157/10/GDP!J153)</f>
        <v>-38.740713677368227</v>
      </c>
      <c r="H157" s="26">
        <f>IF(Goods_net!H157="","",Goods_net!H157/10/GDP!K153)</f>
        <v>-43.764600670662503</v>
      </c>
      <c r="I157" s="26">
        <f>IF(Goods_net!I157="","",Goods_net!I157/10/GDP!L153)</f>
        <v>-36.432853307795867</v>
      </c>
      <c r="J157" s="26">
        <f>IF(Goods_net!J157="","",Goods_net!J157/10/GDP!M153)</f>
        <v>-39.146344123498061</v>
      </c>
      <c r="K157" s="26">
        <f>IF(Goods_net!K157="","",Goods_net!K157/10/GDP!N153)</f>
        <v>-41.455483529252305</v>
      </c>
      <c r="L157" s="26">
        <f>IF(Goods_net!L157="","",Goods_net!L157/10/GDP!O153)</f>
        <v>-33.502537205576132</v>
      </c>
      <c r="M157" s="26">
        <f>IF(Goods_net!M157="","",Goods_net!M157/10/GDP!P153)</f>
        <v>-34.583570767729377</v>
      </c>
      <c r="N157" s="26">
        <f>IF(Goods_net!N157="","",Goods_net!N157/10/GDP!Q153)</f>
        <v>-34.060058700918695</v>
      </c>
      <c r="O157" s="26">
        <f>IF(Goods_net!O157="","",Goods_net!O157/10/GDP!R153)</f>
        <v>-34.710526383806048</v>
      </c>
      <c r="P157" s="26" t="str">
        <f>IF(Goods_net!P157="","",Goods_net!P157/10/GDP!S153)</f>
        <v/>
      </c>
      <c r="Q157" s="26" t="str">
        <f>IF(Goods_net!Q157="","",Goods_net!Q157/10/GDP!T153)</f>
        <v/>
      </c>
    </row>
    <row r="158" spans="1:17" x14ac:dyDescent="0.25">
      <c r="A158" s="12" t="s">
        <v>592</v>
      </c>
      <c r="B158" s="26">
        <f>IF(Goods_net!B158="","",Goods_net!B158/10/GDP!E154)</f>
        <v>-27.847630956800003</v>
      </c>
      <c r="C158" s="26">
        <f>IF(Goods_net!C158="","",Goods_net!C158/10/GDP!F154)</f>
        <v>-38.743461377443602</v>
      </c>
      <c r="D158" s="26">
        <f>IF(Goods_net!D158="","",Goods_net!D158/10/GDP!G154)</f>
        <v>-40.038434663285031</v>
      </c>
      <c r="E158" s="26">
        <f>IF(Goods_net!E158="","",Goods_net!E158/10/GDP!H154)</f>
        <v>-44.852097940425537</v>
      </c>
      <c r="F158" s="26">
        <f>IF(Goods_net!F158="","",Goods_net!F158/10/GDP!I154)</f>
        <v>-39.658352265957447</v>
      </c>
      <c r="G158" s="26">
        <f>IF(Goods_net!G158="","",Goods_net!G158/10/GDP!J154)</f>
        <v>-43.280181600280358</v>
      </c>
      <c r="H158" s="26">
        <f>IF(Goods_net!H158="","",Goods_net!H158/10/GDP!K154)</f>
        <v>-44.951257293121628</v>
      </c>
      <c r="I158" s="26">
        <f>IF(Goods_net!I158="","",Goods_net!I158/10/GDP!L154)</f>
        <v>-41.113246055124471</v>
      </c>
      <c r="J158" s="26">
        <f>IF(Goods_net!J158="","",Goods_net!J158/10/GDP!M154)</f>
        <v>-38.204230394327226</v>
      </c>
      <c r="K158" s="26">
        <f>IF(Goods_net!K158="","",Goods_net!K158/10/GDP!N154)</f>
        <v>-36.506896496454765</v>
      </c>
      <c r="L158" s="26">
        <f>IF(Goods_net!L158="","",Goods_net!L158/10/GDP!O154)</f>
        <v>-33.849503785253553</v>
      </c>
      <c r="M158" s="26">
        <f>IF(Goods_net!M158="","",Goods_net!M158/10/GDP!P154)</f>
        <v>-30.307452161841812</v>
      </c>
      <c r="N158" s="26">
        <f>IF(Goods_net!N158="","",Goods_net!N158/10/GDP!Q154)</f>
        <v>-29.80963465970931</v>
      </c>
      <c r="O158" s="26">
        <f>IF(Goods_net!O158="","",Goods_net!O158/10/GDP!R154)</f>
        <v>-28.08500621712848</v>
      </c>
      <c r="P158" s="26">
        <f>IF(Goods_net!P158="","",Goods_net!P158/10/GDP!S154)</f>
        <v>-26.835069752334785</v>
      </c>
      <c r="Q158" s="26" t="str">
        <f>IF(Goods_net!Q158="","",Goods_net!Q158/10/GDP!T154)</f>
        <v/>
      </c>
    </row>
    <row r="159" spans="1:17" x14ac:dyDescent="0.25">
      <c r="A159" s="12" t="s">
        <v>594</v>
      </c>
      <c r="B159" s="26">
        <f>IF(Goods_net!B159="","",Goods_net!B159/10/GDP!E155)</f>
        <v>38.396251134957922</v>
      </c>
      <c r="C159" s="26">
        <f>IF(Goods_net!C159="","",Goods_net!C159/10/GDP!F155)</f>
        <v>39.106086174350558</v>
      </c>
      <c r="D159" s="26">
        <f>IF(Goods_net!D159="","",Goods_net!D159/10/GDP!G155)</f>
        <v>36.236818997985694</v>
      </c>
      <c r="E159" s="26">
        <f>IF(Goods_net!E159="","",Goods_net!E159/10/GDP!H155)</f>
        <v>40.790332123245541</v>
      </c>
      <c r="F159" s="26">
        <f>IF(Goods_net!F159="","",Goods_net!F159/10/GDP!I155)</f>
        <v>24.523448411940088</v>
      </c>
      <c r="G159" s="26">
        <f>IF(Goods_net!G159="","",Goods_net!G159/10/GDP!J155)</f>
        <v>29.100623557607776</v>
      </c>
      <c r="H159" s="26">
        <f>IF(Goods_net!H159="","",Goods_net!H159/10/GDP!K155)</f>
        <v>36.466113560147726</v>
      </c>
      <c r="I159" s="26">
        <f>IF(Goods_net!I159="","",Goods_net!I159/10/GDP!L155)</f>
        <v>33.502557197368567</v>
      </c>
      <c r="J159" s="26">
        <f>IF(Goods_net!J159="","",Goods_net!J159/10/GDP!M155)</f>
        <v>29.807584396196148</v>
      </c>
      <c r="K159" s="26">
        <f>IF(Goods_net!K159="","",Goods_net!K159/10/GDP!N155)</f>
        <v>24.326687116740484</v>
      </c>
      <c r="L159" s="26">
        <f>IF(Goods_net!L159="","",Goods_net!L159/10/GDP!O155)</f>
        <v>6.765616478416149</v>
      </c>
      <c r="M159" s="26">
        <f>IF(Goods_net!M159="","",Goods_net!M159/10/GDP!P155)</f>
        <v>8.646449260081619</v>
      </c>
      <c r="N159" s="26">
        <f>IF(Goods_net!N159="","",Goods_net!N159/10/GDP!Q155)</f>
        <v>14.299020768989593</v>
      </c>
      <c r="O159" s="26">
        <f>IF(Goods_net!O159="","",Goods_net!O159/10/GDP!R155)</f>
        <v>21.455150989631143</v>
      </c>
      <c r="P159" s="26">
        <f>IF(Goods_net!P159="","",Goods_net!P159/10/GDP!S155)</f>
        <v>15.301520815851017</v>
      </c>
      <c r="Q159" s="26">
        <f>IF(Goods_net!Q159="","",Goods_net!Q159/10/GDP!T155)</f>
        <v>7.9085980626734171</v>
      </c>
    </row>
    <row r="160" spans="1:17" x14ac:dyDescent="0.25">
      <c r="A160" s="12" t="s">
        <v>596</v>
      </c>
      <c r="B160" s="26">
        <f>IF(Goods_net!B160="","",Goods_net!B160/10/GDP!E156)</f>
        <v>-11.729459827507942</v>
      </c>
      <c r="C160" s="26">
        <f>IF(Goods_net!C160="","",Goods_net!C160/10/GDP!F156)</f>
        <v>-13.626626857419858</v>
      </c>
      <c r="D160" s="26">
        <f>IF(Goods_net!D160="","",Goods_net!D160/10/GDP!G156)</f>
        <v>-17.687080352298516</v>
      </c>
      <c r="E160" s="26">
        <f>IF(Goods_net!E160="","",Goods_net!E160/10/GDP!H156)</f>
        <v>-20.179769471544613</v>
      </c>
      <c r="F160" s="26">
        <f>IF(Goods_net!F160="","",Goods_net!F160/10/GDP!I156)</f>
        <v>-12.612571914938234</v>
      </c>
      <c r="G160" s="26">
        <f>IF(Goods_net!G160="","",Goods_net!G160/10/GDP!J156)</f>
        <v>-11.900234691183288</v>
      </c>
      <c r="H160" s="26">
        <f>IF(Goods_net!H160="","",Goods_net!H160/10/GDP!K156)</f>
        <v>-14.101754859644476</v>
      </c>
      <c r="I160" s="26">
        <f>IF(Goods_net!I160="","",Goods_net!I160/10/GDP!L156)</f>
        <v>-16.280672507950964</v>
      </c>
      <c r="J160" s="26">
        <f>IF(Goods_net!J160="","",Goods_net!J160/10/GDP!M156)</f>
        <v>-15.742806146521326</v>
      </c>
      <c r="K160" s="26">
        <f>IF(Goods_net!K160="","",Goods_net!K160/10/GDP!N156)</f>
        <v>-14.147402020098648</v>
      </c>
      <c r="L160" s="26">
        <f>IF(Goods_net!L160="","",Goods_net!L160/10/GDP!O156)</f>
        <v>-12.125714506789592</v>
      </c>
      <c r="M160" s="26">
        <f>IF(Goods_net!M160="","",Goods_net!M160/10/GDP!P156)</f>
        <v>-10.325052357968937</v>
      </c>
      <c r="N160" s="26">
        <f>IF(Goods_net!N160="","",Goods_net!N160/10/GDP!Q156)</f>
        <v>-12.873777331331224</v>
      </c>
      <c r="O160" s="26">
        <f>IF(Goods_net!O160="","",Goods_net!O160/10/GDP!R156)</f>
        <v>-14.685013745806877</v>
      </c>
      <c r="P160" s="26" t="str">
        <f>IF(Goods_net!P160="","",Goods_net!P160/10/GDP!S156)</f>
        <v/>
      </c>
      <c r="Q160" s="26" t="str">
        <f>IF(Goods_net!Q160="","",Goods_net!Q160/10/GDP!T156)</f>
        <v/>
      </c>
    </row>
    <row r="161" spans="1:17" x14ac:dyDescent="0.25">
      <c r="A161" s="12" t="s">
        <v>600</v>
      </c>
      <c r="B161" s="26" t="str">
        <f>IF(Goods_net!B161="","",Goods_net!B161/10/GDP!E157)</f>
        <v/>
      </c>
      <c r="C161" s="26" t="str">
        <f>IF(Goods_net!C161="","",Goods_net!C161/10/GDP!F157)</f>
        <v/>
      </c>
      <c r="D161" s="26">
        <f>IF(Goods_net!D161="","",Goods_net!D161/10/GDP!G157)</f>
        <v>-22.549222797927463</v>
      </c>
      <c r="E161" s="26">
        <f>IF(Goods_net!E161="","",Goods_net!E161/10/GDP!H157)</f>
        <v>-23.980504123743639</v>
      </c>
      <c r="F161" s="26">
        <f>IF(Goods_net!F161="","",Goods_net!F161/10/GDP!I157)</f>
        <v>-15.597792728475611</v>
      </c>
      <c r="G161" s="26">
        <f>IF(Goods_net!G161="","",Goods_net!G161/10/GDP!J157)</f>
        <v>-15.107363857986472</v>
      </c>
      <c r="H161" s="26">
        <f>IF(Goods_net!H161="","",Goods_net!H161/10/GDP!K157)</f>
        <v>-15.471129574445367</v>
      </c>
      <c r="I161" s="26">
        <f>IF(Goods_net!I161="","",Goods_net!I161/10/GDP!L157)</f>
        <v>-16.733865775121174</v>
      </c>
      <c r="J161" s="26">
        <f>IF(Goods_net!J161="","",Goods_net!J161/10/GDP!M157)</f>
        <v>-11.414089998803808</v>
      </c>
      <c r="K161" s="26">
        <f>IF(Goods_net!K161="","",Goods_net!K161/10/GDP!N157)</f>
        <v>-11.56794342368168</v>
      </c>
      <c r="L161" s="26">
        <f>IF(Goods_net!L161="","",Goods_net!L161/10/GDP!O157)</f>
        <v>-10.192720673445217</v>
      </c>
      <c r="M161" s="26">
        <f>IF(Goods_net!M161="","",Goods_net!M161/10/GDP!P157)</f>
        <v>-8.4783585562088177</v>
      </c>
      <c r="N161" s="26">
        <f>IF(Goods_net!N161="","",Goods_net!N161/10/GDP!Q157)</f>
        <v>-10.261484382552402</v>
      </c>
      <c r="O161" s="26">
        <f>IF(Goods_net!O161="","",Goods_net!O161/10/GDP!R157)</f>
        <v>-11.814787638117442</v>
      </c>
      <c r="P161" s="26">
        <f>IF(Goods_net!P161="","",Goods_net!P161/10/GDP!S157)</f>
        <v>-12.217947066496178</v>
      </c>
      <c r="Q161" s="26">
        <f>IF(Goods_net!Q161="","",Goods_net!Q161/10/GDP!T157)</f>
        <v>-11.266674325034607</v>
      </c>
    </row>
    <row r="162" spans="1:17" x14ac:dyDescent="0.25">
      <c r="A162" s="12" t="s">
        <v>604</v>
      </c>
      <c r="B162" s="26">
        <f>IF(Goods_net!B162="","",Goods_net!B162/10/GDP!E158)</f>
        <v>-32.04046752497775</v>
      </c>
      <c r="C162" s="26">
        <f>IF(Goods_net!C162="","",Goods_net!C162/10/GDP!F158)</f>
        <v>-27.811415186593013</v>
      </c>
      <c r="D162" s="26">
        <f>IF(Goods_net!D162="","",Goods_net!D162/10/GDP!G158)</f>
        <v>-29.429400386847195</v>
      </c>
      <c r="E162" s="26">
        <f>IF(Goods_net!E162="","",Goods_net!E162/10/GDP!H158)</f>
        <v>-40.430849963593381</v>
      </c>
      <c r="F162" s="26">
        <f>IF(Goods_net!F162="","",Goods_net!F162/10/GDP!I158)</f>
        <v>-37.646872826018495</v>
      </c>
      <c r="G162" s="26">
        <f>IF(Goods_net!G162="","",Goods_net!G162/10/GDP!J158)</f>
        <v>-39.279960601875821</v>
      </c>
      <c r="H162" s="26">
        <f>IF(Goods_net!H162="","",Goods_net!H162/10/GDP!K158)</f>
        <v>-43.036152735257069</v>
      </c>
      <c r="I162" s="26">
        <f>IF(Goods_net!I162="","",Goods_net!I162/10/GDP!L158)</f>
        <v>-44.288590594446603</v>
      </c>
      <c r="J162" s="26">
        <f>IF(Goods_net!J162="","",Goods_net!J162/10/GDP!M158)</f>
        <v>-33.540498849228612</v>
      </c>
      <c r="K162" s="26">
        <f>IF(Goods_net!K162="","",Goods_net!K162/10/GDP!N158)</f>
        <v>-40.350744852706548</v>
      </c>
      <c r="L162" s="26">
        <f>IF(Goods_net!L162="","",Goods_net!L162/10/GDP!O158)</f>
        <v>-34.350679654876949</v>
      </c>
      <c r="M162" s="26">
        <f>IF(Goods_net!M162="","",Goods_net!M162/10/GDP!P158)</f>
        <v>-37.297566598483101</v>
      </c>
      <c r="N162" s="26">
        <f>IF(Goods_net!N162="","",Goods_net!N162/10/GDP!Q158)</f>
        <v>-38.634139944944501</v>
      </c>
      <c r="O162" s="26">
        <f>IF(Goods_net!O162="","",Goods_net!O162/10/GDP!R158)</f>
        <v>-39.909461400336447</v>
      </c>
      <c r="P162" s="26">
        <f>IF(Goods_net!P162="","",Goods_net!P162/10/GDP!S158)</f>
        <v>-39.910146287370445</v>
      </c>
      <c r="Q162" s="26">
        <f>IF(Goods_net!Q162="","",Goods_net!Q162/10/GDP!T158)</f>
        <v>-38.285036697396393</v>
      </c>
    </row>
    <row r="163" spans="1:17" x14ac:dyDescent="0.25">
      <c r="A163" s="12" t="s">
        <v>606</v>
      </c>
      <c r="B163" s="26">
        <f>IF(Goods_net!B163="","",Goods_net!B163/10/GDP!E159)</f>
        <v>-11.058106905556462</v>
      </c>
      <c r="C163" s="26">
        <f>IF(Goods_net!C163="","",Goods_net!C163/10/GDP!F159)</f>
        <v>-4.7075814597169181</v>
      </c>
      <c r="D163" s="26">
        <f>IF(Goods_net!D163="","",Goods_net!D163/10/GDP!G159)</f>
        <v>-5.0158595886521979</v>
      </c>
      <c r="E163" s="26">
        <f>IF(Goods_net!E163="","",Goods_net!E163/10/GDP!H159)</f>
        <v>-7.9535077849285116</v>
      </c>
      <c r="F163" s="26">
        <f>IF(Goods_net!F163="","",Goods_net!F163/10/GDP!I159)</f>
        <v>-14.256400776880522</v>
      </c>
      <c r="G163" s="26">
        <f>IF(Goods_net!G163="","",Goods_net!G163/10/GDP!J159)</f>
        <v>-20.193051583349398</v>
      </c>
      <c r="H163" s="26">
        <f>IF(Goods_net!H163="","",Goods_net!H163/10/GDP!K159)</f>
        <v>-56.917266893889845</v>
      </c>
      <c r="I163" s="26">
        <f>IF(Goods_net!I163="","",Goods_net!I163/10/GDP!L159)</f>
        <v>-24.119524251308757</v>
      </c>
      <c r="J163" s="26">
        <f>IF(Goods_net!J163="","",Goods_net!J163/10/GDP!M159)</f>
        <v>-0.71014327835978486</v>
      </c>
      <c r="K163" s="26">
        <f>IF(Goods_net!K163="","",Goods_net!K163/10/GDP!N159)</f>
        <v>-6.7139994898793702</v>
      </c>
      <c r="L163" s="26">
        <f>IF(Goods_net!L163="","",Goods_net!L163/10/GDP!O159)</f>
        <v>-18.004745311957578</v>
      </c>
      <c r="M163" s="26">
        <f>IF(Goods_net!M163="","",Goods_net!M163/10/GDP!P159)</f>
        <v>-8.2594033722438382</v>
      </c>
      <c r="N163" s="26">
        <f>IF(Goods_net!N163="","",Goods_net!N163/10/GDP!Q159)</f>
        <v>-14.844664439046365</v>
      </c>
      <c r="O163" s="26">
        <f>IF(Goods_net!O163="","",Goods_net!O163/10/GDP!R159)</f>
        <v>-13.970726043749645</v>
      </c>
      <c r="P163" s="26">
        <f>IF(Goods_net!P163="","",Goods_net!P163/10/GDP!S159)</f>
        <v>-17.502873844728072</v>
      </c>
      <c r="Q163" s="26" t="str">
        <f>IF(Goods_net!Q163="","",Goods_net!Q163/10/GDP!T159)</f>
        <v/>
      </c>
    </row>
    <row r="164" spans="1:17" x14ac:dyDescent="0.25">
      <c r="A164" s="12" t="s">
        <v>609</v>
      </c>
      <c r="B164" s="26">
        <f>IF(Goods_net!B164="","",Goods_net!B164/10/GDP!E160)</f>
        <v>37.280163552591723</v>
      </c>
      <c r="C164" s="26">
        <f>IF(Goods_net!C164="","",Goods_net!C164/10/GDP!F160)</f>
        <v>35.207344699434081</v>
      </c>
      <c r="D164" s="26">
        <f>IF(Goods_net!D164="","",Goods_net!D164/10/GDP!G160)</f>
        <v>32.129536442090334</v>
      </c>
      <c r="E164" s="26">
        <f>IF(Goods_net!E164="","",Goods_net!E164/10/GDP!H160)</f>
        <v>21.380726684997729</v>
      </c>
      <c r="F164" s="26">
        <f>IF(Goods_net!F164="","",Goods_net!F164/10/GDP!I160)</f>
        <v>24.665181343200508</v>
      </c>
      <c r="G164" s="26">
        <f>IF(Goods_net!G164="","",Goods_net!G164/10/GDP!J160)</f>
        <v>26.368966167488544</v>
      </c>
      <c r="H164" s="26">
        <f>IF(Goods_net!H164="","",Goods_net!H164/10/GDP!K160)</f>
        <v>27.044968788087921</v>
      </c>
      <c r="I164" s="26">
        <f>IF(Goods_net!I164="","",Goods_net!I164/10/GDP!L160)</f>
        <v>25.399848742103956</v>
      </c>
      <c r="J164" s="26">
        <f>IF(Goods_net!J164="","",Goods_net!J164/10/GDP!M160)</f>
        <v>25.612450626451878</v>
      </c>
      <c r="K164" s="26">
        <f>IF(Goods_net!K164="","",Goods_net!K164/10/GDP!N160)</f>
        <v>27.534084961705698</v>
      </c>
      <c r="L164" s="26">
        <f>IF(Goods_net!L164="","",Goods_net!L164/10/GDP!O160)</f>
        <v>30.055374983689564</v>
      </c>
      <c r="M164" s="26">
        <f>IF(Goods_net!M164="","",Goods_net!M164/10/GDP!P160)</f>
        <v>28.227086744252215</v>
      </c>
      <c r="N164" s="26">
        <f>IF(Goods_net!N164="","",Goods_net!N164/10/GDP!Q160)</f>
        <v>29.425198872762763</v>
      </c>
      <c r="O164" s="26">
        <f>IF(Goods_net!O164="","",Goods_net!O164/10/GDP!R160)</f>
        <v>27.018589276619853</v>
      </c>
      <c r="P164" s="26">
        <f>IF(Goods_net!P164="","",Goods_net!P164/10/GDP!S160)</f>
        <v>25.866488031762913</v>
      </c>
      <c r="Q164" s="26">
        <f>IF(Goods_net!Q164="","",Goods_net!Q164/10/GDP!T160)</f>
        <v>27.543587601843157</v>
      </c>
    </row>
    <row r="165" spans="1:17" x14ac:dyDescent="0.25">
      <c r="A165" s="12" t="s">
        <v>610</v>
      </c>
      <c r="B165" s="26" t="str">
        <f>IF(Goods_net!B165="","",Goods_net!B165/10/GDP!E161)</f>
        <v/>
      </c>
      <c r="C165" s="26" t="str">
        <f>IF(Goods_net!C165="","",Goods_net!C165/10/GDP!F161)</f>
        <v/>
      </c>
      <c r="D165" s="26" t="str">
        <f>IF(Goods_net!D165="","",Goods_net!D165/10/GDP!G161)</f>
        <v/>
      </c>
      <c r="E165" s="26" t="str">
        <f>IF(Goods_net!E165="","",Goods_net!E165/10/GDP!H161)</f>
        <v/>
      </c>
      <c r="F165" s="26" t="str">
        <f>IF(Goods_net!F165="","",Goods_net!F165/10/GDP!I161)</f>
        <v/>
      </c>
      <c r="G165" s="26" t="str">
        <f>IF(Goods_net!G165="","",Goods_net!G165/10/GDP!J161)</f>
        <v/>
      </c>
      <c r="H165" s="26">
        <f>IF(Goods_net!H165="","",Goods_net!H165/10/GDP!K161)</f>
        <v>-64.760599151533768</v>
      </c>
      <c r="I165" s="26">
        <f>IF(Goods_net!I165="","",Goods_net!I165/10/GDP!L161)</f>
        <v>-64.64125008640822</v>
      </c>
      <c r="J165" s="26">
        <f>IF(Goods_net!J165="","",Goods_net!J165/10/GDP!M161)</f>
        <v>-74.286770096636729</v>
      </c>
      <c r="K165" s="26">
        <f>IF(Goods_net!K165="","",Goods_net!K165/10/GDP!N161)</f>
        <v>-83.147277815916311</v>
      </c>
      <c r="L165" s="26">
        <f>IF(Goods_net!L165="","",Goods_net!L165/10/GDP!O161)</f>
        <v>-68.13086070511855</v>
      </c>
      <c r="M165" s="26">
        <f>IF(Goods_net!M165="","",Goods_net!M165/10/GDP!P161)</f>
        <v>-67.499739447629281</v>
      </c>
      <c r="N165" s="26">
        <f>IF(Goods_net!N165="","",Goods_net!N165/10/GDP!Q161)</f>
        <v>-62.937864313025457</v>
      </c>
      <c r="O165" s="26">
        <f>IF(Goods_net!O165="","",Goods_net!O165/10/GDP!R161)</f>
        <v>-80.832781895107914</v>
      </c>
      <c r="P165" s="26">
        <f>IF(Goods_net!P165="","",Goods_net!P165/10/GDP!S161)</f>
        <v>-73.422066907884926</v>
      </c>
      <c r="Q165" s="26" t="str">
        <f>IF(Goods_net!Q165="","",Goods_net!Q165/10/GDP!T161)</f>
        <v/>
      </c>
    </row>
    <row r="166" spans="1:17" x14ac:dyDescent="0.25">
      <c r="A166" s="12" t="s">
        <v>619</v>
      </c>
      <c r="B166" s="26">
        <f>IF(Goods_net!B166="","",Goods_net!B166/10/GDP!E162)</f>
        <v>-7.0610342705259184</v>
      </c>
      <c r="C166" s="26">
        <f>IF(Goods_net!C166="","",Goods_net!C166/10/GDP!F162)</f>
        <v>-6.2200820622387116</v>
      </c>
      <c r="D166" s="26">
        <f>IF(Goods_net!D166="","",Goods_net!D166/10/GDP!G162)</f>
        <v>-1.9012387217476923</v>
      </c>
      <c r="E166" s="26">
        <f>IF(Goods_net!E166="","",Goods_net!E166/10/GDP!H162)</f>
        <v>-1.7878165874384737</v>
      </c>
      <c r="F166" s="26">
        <f>IF(Goods_net!F166="","",Goods_net!F166/10/GDP!I162)</f>
        <v>0.42828198421192371</v>
      </c>
      <c r="G166" s="26">
        <f>IF(Goods_net!G166="","",Goods_net!G166/10/GDP!J162)</f>
        <v>-0.11671170889405895</v>
      </c>
      <c r="H166" s="26">
        <f>IF(Goods_net!H166="","",Goods_net!H166/10/GDP!K162)</f>
        <v>-8.2938977825388532E-2</v>
      </c>
      <c r="I166" s="26">
        <f>IF(Goods_net!I166="","",Goods_net!I166/10/GDP!L162)</f>
        <v>3.4115998816171742</v>
      </c>
      <c r="J166" s="26">
        <f>IF(Goods_net!J166="","",Goods_net!J166/10/GDP!M162)</f>
        <v>3.8800875167896924</v>
      </c>
      <c r="K166" s="26">
        <f>IF(Goods_net!K166="","",Goods_net!K166/10/GDP!N162)</f>
        <v>3.6541266134394093</v>
      </c>
      <c r="L166" s="26">
        <f>IF(Goods_net!L166="","",Goods_net!L166/10/GDP!O162)</f>
        <v>1.0057382457485111</v>
      </c>
      <c r="M166" s="26">
        <f>IF(Goods_net!M166="","",Goods_net!M166/10/GDP!P162)</f>
        <v>1.57029168062137</v>
      </c>
      <c r="N166" s="26">
        <f>IF(Goods_net!N166="","",Goods_net!N166/10/GDP!Q162)</f>
        <v>0.68561546606269974</v>
      </c>
      <c r="O166" s="26">
        <f>IF(Goods_net!O166="","",Goods_net!O166/10/GDP!R162)</f>
        <v>-0.23804414443419908</v>
      </c>
      <c r="P166" s="26">
        <f>IF(Goods_net!P166="","",Goods_net!P166/10/GDP!S162)</f>
        <v>-1.0336674422391747</v>
      </c>
      <c r="Q166" s="26">
        <f>IF(Goods_net!Q166="","",Goods_net!Q166/10/GDP!T162)</f>
        <v>0.72843527614728709</v>
      </c>
    </row>
    <row r="167" spans="1:17" x14ac:dyDescent="0.25">
      <c r="A167" s="12" t="s">
        <v>620</v>
      </c>
      <c r="B167" s="26">
        <f>IF(Goods_net!B167="","",Goods_net!B167/10/GDP!E163)</f>
        <v>-3.4422657952069717</v>
      </c>
      <c r="C167" s="26">
        <f>IF(Goods_net!C167="","",Goods_net!C167/10/GDP!F163)</f>
        <v>-2.5459045665172972</v>
      </c>
      <c r="D167" s="26">
        <f>IF(Goods_net!D167="","",Goods_net!D167/10/GDP!G163)</f>
        <v>-3.6575368226810459</v>
      </c>
      <c r="E167" s="26">
        <f>IF(Goods_net!E167="","",Goods_net!E167/10/GDP!H163)</f>
        <v>-5.5526867839277063</v>
      </c>
      <c r="F167" s="26">
        <f>IF(Goods_net!F167="","",Goods_net!F167/10/GDP!I163)</f>
        <v>-1.215968783092696</v>
      </c>
      <c r="G167" s="26">
        <f>IF(Goods_net!G167="","",Goods_net!G167/10/GDP!J163)</f>
        <v>-2.0738022483594274</v>
      </c>
      <c r="H167" s="26">
        <f>IF(Goods_net!H167="","",Goods_net!H167/10/GDP!K163)</f>
        <v>-2.6146873652729581</v>
      </c>
      <c r="I167" s="26">
        <f>IF(Goods_net!I167="","",Goods_net!I167/10/GDP!L163)</f>
        <v>-0.23722744162557999</v>
      </c>
      <c r="J167" s="26">
        <f>IF(Goods_net!J167="","",Goods_net!J167/10/GDP!M163)</f>
        <v>1.9449376553988882</v>
      </c>
      <c r="K167" s="26">
        <f>IF(Goods_net!K167="","",Goods_net!K167/10/GDP!N163)</f>
        <v>3.1194322395938507</v>
      </c>
      <c r="L167" s="26">
        <f>IF(Goods_net!L167="","",Goods_net!L167/10/GDP!O163)</f>
        <v>3.7992201136958057</v>
      </c>
      <c r="M167" s="26">
        <f>IF(Goods_net!M167="","",Goods_net!M167/10/GDP!P163)</f>
        <v>3.7799095974031092</v>
      </c>
      <c r="N167" s="26">
        <f>IF(Goods_net!N167="","",Goods_net!N167/10/GDP!Q163)</f>
        <v>3.7675613429121979</v>
      </c>
      <c r="O167" s="26">
        <f>IF(Goods_net!O167="","",Goods_net!O167/10/GDP!R163)</f>
        <v>2.8098807633461975</v>
      </c>
      <c r="P167" s="26">
        <f>IF(Goods_net!P167="","",Goods_net!P167/10/GDP!S163)</f>
        <v>2.7554086024068134</v>
      </c>
      <c r="Q167" s="26">
        <f>IF(Goods_net!Q167="","",Goods_net!Q167/10/GDP!T163)</f>
        <v>5.4160684069703162</v>
      </c>
    </row>
    <row r="168" spans="1:17" x14ac:dyDescent="0.25">
      <c r="A168" s="12" t="s">
        <v>622</v>
      </c>
      <c r="B168" s="26">
        <f>IF(Goods_net!B168="","",Goods_net!B168/10/GDP!E164)</f>
        <v>-16.841047247568632</v>
      </c>
      <c r="C168" s="26">
        <f>IF(Goods_net!C168="","",Goods_net!C168/10/GDP!F164)</f>
        <v>-15.102040816326531</v>
      </c>
      <c r="D168" s="26">
        <f>IF(Goods_net!D168="","",Goods_net!D168/10/GDP!G164)</f>
        <v>-15.593783117014393</v>
      </c>
      <c r="E168" s="26">
        <f>IF(Goods_net!E168="","",Goods_net!E168/10/GDP!H164)</f>
        <v>-9.8360892053553179</v>
      </c>
      <c r="F168" s="26">
        <f>IF(Goods_net!F168="","",Goods_net!F168/10/GDP!I164)</f>
        <v>-10.073094274446314</v>
      </c>
      <c r="G168" s="26">
        <f>IF(Goods_net!G168="","",Goods_net!G168/10/GDP!J164)</f>
        <v>-16.101410989694923</v>
      </c>
      <c r="H168" s="26">
        <f>IF(Goods_net!H168="","",Goods_net!H168/10/GDP!K164)</f>
        <v>-0.32250419643073447</v>
      </c>
      <c r="I168" s="26">
        <f>IF(Goods_net!I168="","",Goods_net!I168/10/GDP!L164)</f>
        <v>5.5066136914606307</v>
      </c>
      <c r="J168" s="26">
        <f>IF(Goods_net!J168="","",Goods_net!J168/10/GDP!M164)</f>
        <v>-1.3051484914395497</v>
      </c>
      <c r="K168" s="26">
        <f>IF(Goods_net!K168="","",Goods_net!K168/10/GDP!N164)</f>
        <v>-0.3635562209070991</v>
      </c>
      <c r="L168" s="26">
        <f>IF(Goods_net!L168="","",Goods_net!L168/10/GDP!O164)</f>
        <v>-1.2790002904589148</v>
      </c>
      <c r="M168" s="26">
        <f>IF(Goods_net!M168="","",Goods_net!M168/10/GDP!P164)</f>
        <v>0.92555844861706038</v>
      </c>
      <c r="N168" s="26">
        <f>IF(Goods_net!N168="","",Goods_net!N168/10/GDP!Q164)</f>
        <v>0.40150672430085621</v>
      </c>
      <c r="O168" s="26">
        <f>IF(Goods_net!O168="","",Goods_net!O168/10/GDP!R164)</f>
        <v>0.41739266868582492</v>
      </c>
      <c r="P168" s="26">
        <f>IF(Goods_net!P168="","",Goods_net!P168/10/GDP!S164)</f>
        <v>-2.3026183733412946</v>
      </c>
      <c r="Q168" s="26">
        <f>IF(Goods_net!Q168="","",Goods_net!Q168/10/GDP!T164)</f>
        <v>-1.6153468507652542</v>
      </c>
    </row>
    <row r="169" spans="1:17" x14ac:dyDescent="0.25">
      <c r="A169" s="12" t="s">
        <v>624</v>
      </c>
      <c r="B169" s="26" t="str">
        <f>IF(Goods_net!B169="","",Goods_net!B169/10/GDP!E165)</f>
        <v/>
      </c>
      <c r="C169" s="26" t="str">
        <f>IF(Goods_net!C169="","",Goods_net!C169/10/GDP!F165)</f>
        <v/>
      </c>
      <c r="D169" s="26" t="str">
        <f>IF(Goods_net!D169="","",Goods_net!D169/10/GDP!G165)</f>
        <v/>
      </c>
      <c r="E169" s="26" t="str">
        <f>IF(Goods_net!E169="","",Goods_net!E169/10/GDP!H165)</f>
        <v/>
      </c>
      <c r="F169" s="26" t="str">
        <f>IF(Goods_net!F169="","",Goods_net!F169/10/GDP!I165)</f>
        <v/>
      </c>
      <c r="G169" s="26" t="str">
        <f>IF(Goods_net!G169="","",Goods_net!G169/10/GDP!J165)</f>
        <v/>
      </c>
      <c r="H169" s="26" t="str">
        <f>IF(Goods_net!H169="","",Goods_net!H169/10/GDP!K165)</f>
        <v/>
      </c>
      <c r="I169" s="26" t="str">
        <f>IF(Goods_net!I169="","",Goods_net!I169/10/GDP!L165)</f>
        <v/>
      </c>
      <c r="J169" s="26" t="str">
        <f>IF(Goods_net!J169="","",Goods_net!J169/10/GDP!M165)</f>
        <v/>
      </c>
      <c r="K169" s="26" t="str">
        <f>IF(Goods_net!K169="","",Goods_net!K169/10/GDP!N165)</f>
        <v/>
      </c>
      <c r="L169" s="26" t="str">
        <f>IF(Goods_net!L169="","",Goods_net!L169/10/GDP!O165)</f>
        <v/>
      </c>
      <c r="M169" s="26" t="str">
        <f>IF(Goods_net!M169="","",Goods_net!M169/10/GDP!P165)</f>
        <v/>
      </c>
      <c r="N169" s="26" t="str">
        <f>IF(Goods_net!N169="","",Goods_net!N169/10/GDP!Q165)</f>
        <v/>
      </c>
      <c r="O169" s="26" t="str">
        <f>IF(Goods_net!O169="","",Goods_net!O169/10/GDP!R165)</f>
        <v/>
      </c>
      <c r="P169" s="26" t="str">
        <f>IF(Goods_net!P169="","",Goods_net!P169/10/GDP!S165)</f>
        <v/>
      </c>
      <c r="Q169" s="26" t="str">
        <f>IF(Goods_net!Q169="","",Goods_net!Q169/10/GDP!T165)</f>
        <v/>
      </c>
    </row>
    <row r="170" spans="1:17" x14ac:dyDescent="0.25">
      <c r="A170" s="12" t="s">
        <v>641</v>
      </c>
      <c r="B170" s="26">
        <f>IF(Goods_net!B170="","",Goods_net!B170/10/GDP!E166)</f>
        <v>-0.12071598515144458</v>
      </c>
      <c r="C170" s="26">
        <f>IF(Goods_net!C170="","",Goods_net!C170/10/GDP!F166)</f>
        <v>-1.2764292363787368</v>
      </c>
      <c r="D170" s="26">
        <f>IF(Goods_net!D170="","",Goods_net!D170/10/GDP!G166)</f>
        <v>-0.85957205140953041</v>
      </c>
      <c r="E170" s="26">
        <f>IF(Goods_net!E170="","",Goods_net!E170/10/GDP!H166)</f>
        <v>-0.67308442212580011</v>
      </c>
      <c r="F170" s="26">
        <f>IF(Goods_net!F170="","",Goods_net!F170/10/GDP!I166)</f>
        <v>1.2361391427683002</v>
      </c>
      <c r="G170" s="26">
        <f>IF(Goods_net!G170="","",Goods_net!G170/10/GDP!J166)</f>
        <v>2.2142721180328393</v>
      </c>
      <c r="H170" s="26">
        <f>IF(Goods_net!H170="","",Goods_net!H170/10/GDP!K166)</f>
        <v>1.6699202144825755</v>
      </c>
      <c r="I170" s="26">
        <f>IF(Goods_net!I170="","",Goods_net!I170/10/GDP!L166)</f>
        <v>-1.1211147906278218</v>
      </c>
      <c r="J170" s="26">
        <f>IF(Goods_net!J170="","",Goods_net!J170/10/GDP!M166)</f>
        <v>-1.9707228092270879</v>
      </c>
      <c r="K170" s="26">
        <f>IF(Goods_net!K170="","",Goods_net!K170/10/GDP!N166)</f>
        <v>-1.453189082878976</v>
      </c>
      <c r="L170" s="26">
        <f>IF(Goods_net!L170="","",Goods_net!L170/10/GDP!O166)</f>
        <v>-1.1460431951762866</v>
      </c>
      <c r="M170" s="26">
        <f>IF(Goods_net!M170="","",Goods_net!M170/10/GDP!P166)</f>
        <v>0.74861897928733689</v>
      </c>
      <c r="N170" s="26">
        <f>IF(Goods_net!N170="","",Goods_net!N170/10/GDP!Q166)</f>
        <v>1.3911847022766917</v>
      </c>
      <c r="O170" s="26">
        <f>IF(Goods_net!O170="","",Goods_net!O170/10/GDP!R166)</f>
        <v>0.45960553321509601</v>
      </c>
      <c r="P170" s="26">
        <f>IF(Goods_net!P170="","",Goods_net!P170/10/GDP!S166)</f>
        <v>0.76113945088367241</v>
      </c>
      <c r="Q170" s="26">
        <f>IF(Goods_net!Q170="","",Goods_net!Q170/10/GDP!T166)</f>
        <v>5.7871574722887598</v>
      </c>
    </row>
    <row r="171" spans="1:17" x14ac:dyDescent="0.25">
      <c r="A171" s="12" t="s">
        <v>642</v>
      </c>
      <c r="B171" s="26" t="str">
        <f>IF(Goods_net!B171="","",Goods_net!B171/10/GDP!E167)</f>
        <v/>
      </c>
      <c r="C171" s="26" t="str">
        <f>IF(Goods_net!C171="","",Goods_net!C171/10/GDP!F167)</f>
        <v/>
      </c>
      <c r="D171" s="26" t="str">
        <f>IF(Goods_net!D171="","",Goods_net!D171/10/GDP!G167)</f>
        <v/>
      </c>
      <c r="E171" s="26" t="str">
        <f>IF(Goods_net!E171="","",Goods_net!E171/10/GDP!H167)</f>
        <v/>
      </c>
      <c r="F171" s="26" t="str">
        <f>IF(Goods_net!F171="","",Goods_net!F171/10/GDP!I167)</f>
        <v/>
      </c>
      <c r="G171" s="26" t="str">
        <f>IF(Goods_net!G171="","",Goods_net!G171/10/GDP!J167)</f>
        <v/>
      </c>
      <c r="H171" s="26" t="str">
        <f>IF(Goods_net!H171="","",Goods_net!H171/10/GDP!K167)</f>
        <v/>
      </c>
      <c r="I171" s="26" t="str">
        <f>IF(Goods_net!I171="","",Goods_net!I171/10/GDP!L167)</f>
        <v/>
      </c>
      <c r="J171" s="26" t="str">
        <f>IF(Goods_net!J171="","",Goods_net!J171/10/GDP!M167)</f>
        <v/>
      </c>
      <c r="K171" s="26">
        <f>IF(Goods_net!K171="","",Goods_net!K171/10/GDP!N167)</f>
        <v>-7.3795748553598139</v>
      </c>
      <c r="L171" s="26">
        <f>IF(Goods_net!L171="","",Goods_net!L171/10/GDP!O167)</f>
        <v>1.2515370583068712</v>
      </c>
      <c r="M171" s="26">
        <f>IF(Goods_net!M171="","",Goods_net!M171/10/GDP!P167)</f>
        <v>0.43159097400742935</v>
      </c>
      <c r="N171" s="26">
        <f>IF(Goods_net!N171="","",Goods_net!N171/10/GDP!Q167)</f>
        <v>23.505007153075823</v>
      </c>
      <c r="O171" s="26">
        <f>IF(Goods_net!O171="","",Goods_net!O171/10/GDP!R167)</f>
        <v>19.172998497531658</v>
      </c>
      <c r="P171" s="26">
        <f>IF(Goods_net!P171="","",Goods_net!P171/10/GDP!S167)</f>
        <v>21.43808834178132</v>
      </c>
      <c r="Q171" s="26" t="str">
        <f>IF(Goods_net!Q171="","",Goods_net!Q171/10/GDP!T167)</f>
        <v/>
      </c>
    </row>
    <row r="172" spans="1:17" x14ac:dyDescent="0.25">
      <c r="A172" s="12" t="s">
        <v>654</v>
      </c>
      <c r="B172" s="26">
        <f>IF(Goods_net!B172="","",Goods_net!B172/10/GDP!E168)</f>
        <v>-7.6648696035348554</v>
      </c>
      <c r="C172" s="26">
        <f>IF(Goods_net!C172="","",Goods_net!C172/10/GDP!F168)</f>
        <v>-8.6245482801728901</v>
      </c>
      <c r="D172" s="26">
        <f>IF(Goods_net!D172="","",Goods_net!D172/10/GDP!G168)</f>
        <v>-8.7662149937282052</v>
      </c>
      <c r="E172" s="26">
        <f>IF(Goods_net!E172="","",Goods_net!E172/10/GDP!H168)</f>
        <v>-7.9777860313753939</v>
      </c>
      <c r="F172" s="26">
        <f>IF(Goods_net!F172="","",Goods_net!F172/10/GDP!I168)</f>
        <v>-3.9380594430393043</v>
      </c>
      <c r="G172" s="26">
        <f>IF(Goods_net!G172="","",Goods_net!G172/10/GDP!J168)</f>
        <v>-4.4591670576377602</v>
      </c>
      <c r="H172" s="26">
        <f>IF(Goods_net!H172="","",Goods_net!H172/10/GDP!K168)</f>
        <v>-4.0468090705540565</v>
      </c>
      <c r="I172" s="26">
        <f>IF(Goods_net!I172="","",Goods_net!I172/10/GDP!L168)</f>
        <v>-2.7137699769489987</v>
      </c>
      <c r="J172" s="26">
        <f>IF(Goods_net!J172="","",Goods_net!J172/10/GDP!M168)</f>
        <v>-1.241959939046418</v>
      </c>
      <c r="K172" s="26">
        <f>IF(Goods_net!K172="","",Goods_net!K172/10/GDP!N168)</f>
        <v>-2.0605841030922827</v>
      </c>
      <c r="L172" s="26">
        <f>IF(Goods_net!L172="","",Goods_net!L172/10/GDP!O168)</f>
        <v>-1.9184234510763001</v>
      </c>
      <c r="M172" s="26">
        <f>IF(Goods_net!M172="","",Goods_net!M172/10/GDP!P168)</f>
        <v>-1.2765439488665897</v>
      </c>
      <c r="N172" s="26">
        <f>IF(Goods_net!N172="","",Goods_net!N172/10/GDP!Q168)</f>
        <v>-1.9070197378085412</v>
      </c>
      <c r="O172" s="26">
        <f>IF(Goods_net!O172="","",Goods_net!O172/10/GDP!R168)</f>
        <v>-2.4570910351551078</v>
      </c>
      <c r="P172" s="26">
        <f>IF(Goods_net!P172="","",Goods_net!P172/10/GDP!S168)</f>
        <v>-2.127463316156279</v>
      </c>
      <c r="Q172" s="26">
        <f>IF(Goods_net!Q172="","",Goods_net!Q172/10/GDP!T168)</f>
        <v>-0.8033012385445879</v>
      </c>
    </row>
    <row r="173" spans="1:17" x14ac:dyDescent="0.25">
      <c r="A173" s="12" t="s">
        <v>655</v>
      </c>
      <c r="B173" s="26">
        <f>IF(Goods_net!B173="","",Goods_net!B173/10/GDP!E169)</f>
        <v>-5.8346347399692187</v>
      </c>
      <c r="C173" s="26">
        <f>IF(Goods_net!C173="","",Goods_net!C173/10/GDP!F169)</f>
        <v>-7.2473035201038423</v>
      </c>
      <c r="D173" s="26">
        <f>IF(Goods_net!D173="","",Goods_net!D173/10/GDP!G169)</f>
        <v>-6.8253518083353582</v>
      </c>
      <c r="E173" s="26">
        <f>IF(Goods_net!E173="","",Goods_net!E173/10/GDP!H169)</f>
        <v>-9.8083590799862677</v>
      </c>
      <c r="F173" s="26">
        <f>IF(Goods_net!F173="","",Goods_net!F173/10/GDP!I169)</f>
        <v>-4.3662656610359658</v>
      </c>
      <c r="G173" s="26">
        <f>IF(Goods_net!G173="","",Goods_net!G173/10/GDP!J169)</f>
        <v>-6.1341659028414295</v>
      </c>
      <c r="H173" s="26">
        <f>IF(Goods_net!H173="","",Goods_net!H173/10/GDP!K169)</f>
        <v>-11.772173446717231</v>
      </c>
      <c r="I173" s="26">
        <f>IF(Goods_net!I173="","",Goods_net!I173/10/GDP!L169)</f>
        <v>-13.770930521636128</v>
      </c>
      <c r="J173" s="26">
        <f>IF(Goods_net!J173="","",Goods_net!J173/10/GDP!M169)</f>
        <v>-10.246729253480856</v>
      </c>
      <c r="K173" s="26">
        <f>IF(Goods_net!K173="","",Goods_net!K173/10/GDP!N169)</f>
        <v>-10.448225367538065</v>
      </c>
      <c r="L173" s="26">
        <f>IF(Goods_net!L173="","",Goods_net!L173/10/GDP!O169)</f>
        <v>-10.412624184482564</v>
      </c>
      <c r="M173" s="26">
        <f>IF(Goods_net!M173="","",Goods_net!M173/10/GDP!P169)</f>
        <v>-10.76963739789459</v>
      </c>
      <c r="N173" s="26">
        <f>IF(Goods_net!N173="","",Goods_net!N173/10/GDP!Q169)</f>
        <v>-11.003383278503764</v>
      </c>
      <c r="O173" s="26">
        <f>IF(Goods_net!O173="","",Goods_net!O173/10/GDP!R169)</f>
        <v>-11.763941563246606</v>
      </c>
      <c r="P173" s="26">
        <f>IF(Goods_net!P173="","",Goods_net!P173/10/GDP!S169)</f>
        <v>-9.5228127623944747</v>
      </c>
      <c r="Q173" s="26">
        <f>IF(Goods_net!Q173="","",Goods_net!Q173/10/GDP!T169)</f>
        <v>-7.444793939845141</v>
      </c>
    </row>
    <row r="174" spans="1:17" x14ac:dyDescent="0.25">
      <c r="A174" s="12" t="s">
        <v>658</v>
      </c>
      <c r="B174" s="26">
        <f>IF(Goods_net!B174="","",Goods_net!B174/10/GDP!E170)</f>
        <v>-22.26151675807434</v>
      </c>
      <c r="C174" s="26">
        <f>IF(Goods_net!C174="","",Goods_net!C174/10/GDP!F170)</f>
        <v>-25.055776167471816</v>
      </c>
      <c r="D174" s="26">
        <f>IF(Goods_net!D174="","",Goods_net!D174/10/GDP!G170)</f>
        <v>-26.912457130570342</v>
      </c>
      <c r="E174" s="26">
        <f>IF(Goods_net!E174="","",Goods_net!E174/10/GDP!H170)</f>
        <v>-32.362687379789904</v>
      </c>
      <c r="F174" s="26">
        <f>IF(Goods_net!F174="","",Goods_net!F174/10/GDP!I170)</f>
        <v>-30.515460289166171</v>
      </c>
      <c r="G174" s="26">
        <f>IF(Goods_net!G174="","",Goods_net!G174/10/GDP!J170)</f>
        <v>-25.628144541910327</v>
      </c>
      <c r="H174" s="26">
        <f>IF(Goods_net!H174="","",Goods_net!H174/10/GDP!K170)</f>
        <v>-21.838875532011226</v>
      </c>
      <c r="I174" s="26">
        <f>IF(Goods_net!I174="","",Goods_net!I174/10/GDP!L170)</f>
        <v>-20.615811574074073</v>
      </c>
      <c r="J174" s="26">
        <f>IF(Goods_net!J174="","",Goods_net!J174/10/GDP!M170)</f>
        <v>-23.000339550264549</v>
      </c>
      <c r="K174" s="26">
        <f>IF(Goods_net!K174="","",Goods_net!K174/10/GDP!N170)</f>
        <v>-25.477558883056663</v>
      </c>
      <c r="L174" s="26">
        <f>IF(Goods_net!L174="","",Goods_net!L174/10/GDP!O170)</f>
        <v>-29.922275828128875</v>
      </c>
      <c r="M174" s="26">
        <f>IF(Goods_net!M174="","",Goods_net!M174/10/GDP!P170)</f>
        <v>-31.922060276044096</v>
      </c>
      <c r="N174" s="26">
        <f>IF(Goods_net!N174="","",Goods_net!N174/10/GDP!Q170)</f>
        <v>-30.415769077704219</v>
      </c>
      <c r="O174" s="26">
        <f>IF(Goods_net!O174="","",Goods_net!O174/10/GDP!R170)</f>
        <v>-32.418048547453751</v>
      </c>
      <c r="P174" s="26">
        <f>IF(Goods_net!P174="","",Goods_net!P174/10/GDP!S170)</f>
        <v>-30.970337418136257</v>
      </c>
      <c r="Q174" s="26">
        <f>IF(Goods_net!Q174="","",Goods_net!Q174/10/GDP!T170)</f>
        <v>-28.489995381811635</v>
      </c>
    </row>
    <row r="175" spans="1:17" x14ac:dyDescent="0.25">
      <c r="A175" s="12" t="s">
        <v>662</v>
      </c>
      <c r="B175" s="26">
        <f>IF(Goods_net!B175="","",Goods_net!B175/10/GDP!E171)</f>
        <v>-28.992583561554515</v>
      </c>
      <c r="C175" s="26">
        <f>IF(Goods_net!C175="","",Goods_net!C175/10/GDP!F171)</f>
        <v>-33.465047698329244</v>
      </c>
      <c r="D175" s="26">
        <f>IF(Goods_net!D175="","",Goods_net!D175/10/GDP!G171)</f>
        <v>-32.970409431137725</v>
      </c>
      <c r="E175" s="26">
        <f>IF(Goods_net!E175="","",Goods_net!E175/10/GDP!H171)</f>
        <v>-30.066161489723381</v>
      </c>
      <c r="F175" s="26">
        <f>IF(Goods_net!F175="","",Goods_net!F175/10/GDP!I171)</f>
        <v>-19.018783087652565</v>
      </c>
      <c r="G175" s="26">
        <f>IF(Goods_net!G175="","",Goods_net!G175/10/GDP!J171)</f>
        <v>-23.140843184139086</v>
      </c>
      <c r="H175" s="26">
        <f>IF(Goods_net!H175="","",Goods_net!H175/10/GDP!K171)</f>
        <v>-26.694102515324452</v>
      </c>
      <c r="I175" s="26">
        <f>IF(Goods_net!I175="","",Goods_net!I175/10/GDP!L171)</f>
        <v>-22.051752578746967</v>
      </c>
      <c r="J175" s="26">
        <f>IF(Goods_net!J175="","",Goods_net!J175/10/GDP!M171)</f>
        <v>-17.497584851518187</v>
      </c>
      <c r="K175" s="26">
        <f>IF(Goods_net!K175="","",Goods_net!K175/10/GDP!N171)</f>
        <v>-26.076040800675322</v>
      </c>
      <c r="L175" s="26">
        <f>IF(Goods_net!L175="","",Goods_net!L175/10/GDP!O171)</f>
        <v>-21.469264219419863</v>
      </c>
      <c r="M175" s="26">
        <f>IF(Goods_net!M175="","",Goods_net!M175/10/GDP!P171)</f>
        <v>-26.04932672429748</v>
      </c>
      <c r="N175" s="26">
        <f>IF(Goods_net!N175="","",Goods_net!N175/10/GDP!Q171)</f>
        <v>-24.153613602727287</v>
      </c>
      <c r="O175" s="26">
        <f>IF(Goods_net!O175="","",Goods_net!O175/10/GDP!R171)</f>
        <v>-24.654048059230576</v>
      </c>
      <c r="P175" s="26">
        <f>IF(Goods_net!P175="","",Goods_net!P175/10/GDP!S171)</f>
        <v>-20.942638670715954</v>
      </c>
      <c r="Q175" s="26">
        <f>IF(Goods_net!Q175="","",Goods_net!Q175/10/GDP!T171)</f>
        <v>-23.315777296208744</v>
      </c>
    </row>
    <row r="176" spans="1:17" x14ac:dyDescent="0.25">
      <c r="A176" s="12" t="s">
        <v>666</v>
      </c>
      <c r="B176" s="26">
        <f>IF(Goods_net!B176="","",Goods_net!B176/10/GDP!E172)</f>
        <v>-30.820929824561404</v>
      </c>
      <c r="C176" s="26">
        <f>IF(Goods_net!C176="","",Goods_net!C176/10/GDP!F172)</f>
        <v>-32.164256107170999</v>
      </c>
      <c r="D176" s="26">
        <f>IF(Goods_net!D176="","",Goods_net!D176/10/GDP!G172)</f>
        <v>-34.585333928958185</v>
      </c>
      <c r="E176" s="26">
        <f>IF(Goods_net!E176="","",Goods_net!E176/10/GDP!H172)</f>
        <v>-39.064133386624036</v>
      </c>
      <c r="F176" s="26">
        <f>IF(Goods_net!F176="","",Goods_net!F176/10/GDP!I172)</f>
        <v>-35.623084718792867</v>
      </c>
      <c r="G176" s="26">
        <f>IF(Goods_net!G176="","",Goods_net!G176/10/GDP!J172)</f>
        <v>-37.10999744384619</v>
      </c>
      <c r="H176" s="26">
        <f>IF(Goods_net!H176="","",Goods_net!H176/10/GDP!K172)</f>
        <v>-36.813974358974356</v>
      </c>
      <c r="I176" s="26">
        <f>IF(Goods_net!I176="","",Goods_net!I176/10/GDP!L172)</f>
        <v>-38.561684570573462</v>
      </c>
      <c r="J176" s="26">
        <f>IF(Goods_net!J176="","",Goods_net!J176/10/GDP!M172)</f>
        <v>-38.850167873837776</v>
      </c>
      <c r="K176" s="26">
        <f>IF(Goods_net!K176="","",Goods_net!K176/10/GDP!N172)</f>
        <v>-37.084534897232402</v>
      </c>
      <c r="L176" s="26">
        <f>IF(Goods_net!L176="","",Goods_net!L176/10/GDP!O172)</f>
        <v>-32.910896332597503</v>
      </c>
      <c r="M176" s="26">
        <f>IF(Goods_net!M176="","",Goods_net!M176/10/GDP!P172)</f>
        <v>-32.090570908890797</v>
      </c>
      <c r="N176" s="26">
        <f>IF(Goods_net!N176="","",Goods_net!N176/10/GDP!Q172)</f>
        <v>-31.125901988870183</v>
      </c>
      <c r="O176" s="26">
        <f>IF(Goods_net!O176="","",Goods_net!O176/10/GDP!R172)</f>
        <v>-32.736986234644014</v>
      </c>
      <c r="P176" s="26">
        <f>IF(Goods_net!P176="","",Goods_net!P176/10/GDP!S172)</f>
        <v>-31.127272727272729</v>
      </c>
      <c r="Q176" s="26">
        <f>IF(Goods_net!Q176="","",Goods_net!Q176/10/GDP!T172)</f>
        <v>-26.99656454421384</v>
      </c>
    </row>
    <row r="177" spans="1:17" x14ac:dyDescent="0.25">
      <c r="A177" s="12" t="s">
        <v>670</v>
      </c>
      <c r="B177" s="26">
        <f>IF(Goods_net!B177="","",Goods_net!B177/10/GDP!E173)</f>
        <v>-3.1882246141602479</v>
      </c>
      <c r="C177" s="26">
        <f>IF(Goods_net!C177="","",Goods_net!C177/10/GDP!F173)</f>
        <v>-3.1992948038176032</v>
      </c>
      <c r="D177" s="26">
        <f>IF(Goods_net!D177="","",Goods_net!D177/10/GDP!G173)</f>
        <v>1.9462234185733513</v>
      </c>
      <c r="E177" s="26">
        <f>IF(Goods_net!E177="","",Goods_net!E177/10/GDP!H173)</f>
        <v>5.3076988570635333</v>
      </c>
      <c r="F177" s="26">
        <f>IF(Goods_net!F177="","",Goods_net!F177/10/GDP!I173)</f>
        <v>-0.49422608187988032</v>
      </c>
      <c r="G177" s="26">
        <f>IF(Goods_net!G177="","",Goods_net!G177/10/GDP!J173)</f>
        <v>3.9030068780814418</v>
      </c>
      <c r="H177" s="26">
        <f>IF(Goods_net!H177="","",Goods_net!H177/10/GDP!K173)</f>
        <v>3.1090110748254278</v>
      </c>
      <c r="I177" s="26">
        <f>IF(Goods_net!I177="","",Goods_net!I177/10/GDP!L173)</f>
        <v>-8.2867141456239271</v>
      </c>
      <c r="J177" s="26">
        <f>IF(Goods_net!J177="","",Goods_net!J177/10/GDP!M173)</f>
        <v>-7.4456776828253792</v>
      </c>
      <c r="K177" s="26">
        <f>IF(Goods_net!K177="","",Goods_net!K177/10/GDP!N173)</f>
        <v>-6.0142276454895764</v>
      </c>
      <c r="L177" s="26">
        <f>IF(Goods_net!L177="","",Goods_net!L177/10/GDP!O173)</f>
        <v>-8.350676366679064</v>
      </c>
      <c r="M177" s="26">
        <f>IF(Goods_net!M177="","",Goods_net!M177/10/GDP!P173)</f>
        <v>-6.7597171832375205</v>
      </c>
      <c r="N177" s="26">
        <f>IF(Goods_net!N177="","",Goods_net!N177/10/GDP!Q173)</f>
        <v>-8.6124142752404271</v>
      </c>
      <c r="O177" s="26">
        <f>IF(Goods_net!O177="","",Goods_net!O177/10/GDP!R173)</f>
        <v>-9.975734967158342</v>
      </c>
      <c r="P177" s="26">
        <f>IF(Goods_net!P177="","",Goods_net!P177/10/GDP!S173)</f>
        <v>-13.764510003942737</v>
      </c>
      <c r="Q177" s="26" t="str">
        <f>IF(Goods_net!Q177="","",Goods_net!Q177/10/GDP!T173)</f>
        <v/>
      </c>
    </row>
    <row r="178" spans="1:17" x14ac:dyDescent="0.25">
      <c r="A178" s="12" t="s">
        <v>673</v>
      </c>
      <c r="B178" s="26">
        <f>IF(Goods_net!B178="","",Goods_net!B178/10/GDP!E174)</f>
        <v>1.0022371364653258</v>
      </c>
      <c r="C178" s="26">
        <f>IF(Goods_net!C178="","",Goods_net!C178/10/GDP!F174)</f>
        <v>10.354150799695354</v>
      </c>
      <c r="D178" s="26">
        <f>IF(Goods_net!D178="","",Goods_net!D178/10/GDP!G174)</f>
        <v>10.701634877384196</v>
      </c>
      <c r="E178" s="26">
        <f>IF(Goods_net!E178="","",Goods_net!E178/10/GDP!H174)</f>
        <v>9.5329748089442408</v>
      </c>
      <c r="F178" s="26">
        <f>IF(Goods_net!F178="","",Goods_net!F178/10/GDP!I174)</f>
        <v>0.28637770897832815</v>
      </c>
      <c r="G178" s="26">
        <f>IF(Goods_net!G178="","",Goods_net!G178/10/GDP!J174)</f>
        <v>15.709657516569161</v>
      </c>
      <c r="H178" s="26">
        <f>IF(Goods_net!H178="","",Goods_net!H178/10/GDP!K174)</f>
        <v>21.886266569428443</v>
      </c>
      <c r="I178" s="26">
        <f>IF(Goods_net!I178="","",Goods_net!I178/10/GDP!L174)</f>
        <v>14.634073377127329</v>
      </c>
      <c r="J178" s="26">
        <f>IF(Goods_net!J178="","",Goods_net!J178/10/GDP!M174)</f>
        <v>5.6565233320615587</v>
      </c>
      <c r="K178" s="26">
        <f>IF(Goods_net!K178="","",Goods_net!K178/10/GDP!N174)</f>
        <v>3.4958521706652781</v>
      </c>
      <c r="L178" s="26">
        <f>IF(Goods_net!L178="","",Goods_net!L178/10/GDP!O174)</f>
        <v>-6.4210213935068365</v>
      </c>
      <c r="M178" s="26">
        <f>IF(Goods_net!M178="","",Goods_net!M178/10/GDP!P174)</f>
        <v>7.5993658073397654</v>
      </c>
      <c r="N178" s="26">
        <f>IF(Goods_net!N178="","",Goods_net!N178/10/GDP!Q174)</f>
        <v>24.082711442786071</v>
      </c>
      <c r="O178" s="26">
        <f>IF(Goods_net!O178="","",Goods_net!O178/10/GDP!R174)</f>
        <v>19.112563904471429</v>
      </c>
      <c r="P178" s="26">
        <f>IF(Goods_net!P178="","",Goods_net!P178/10/GDP!S174)</f>
        <v>14.383261985576537</v>
      </c>
      <c r="Q178" s="26" t="str">
        <f>IF(Goods_net!Q178="","",Goods_net!Q178/10/GDP!T174)</f>
        <v/>
      </c>
    </row>
    <row r="179" spans="1:17" x14ac:dyDescent="0.25">
      <c r="A179" s="12" t="s">
        <v>676</v>
      </c>
      <c r="B179" s="26">
        <f>IF(Goods_net!B179="","",Goods_net!B179/10/GDP!E175)</f>
        <v>6.5982470706494922</v>
      </c>
      <c r="C179" s="26">
        <f>IF(Goods_net!C179="","",Goods_net!C179/10/GDP!F175)</f>
        <v>6.8302245732669356</v>
      </c>
      <c r="D179" s="26">
        <f>IF(Goods_net!D179="","",Goods_net!D179/10/GDP!G175)</f>
        <v>5.9785406149505409</v>
      </c>
      <c r="E179" s="26">
        <f>IF(Goods_net!E179="","",Goods_net!E179/10/GDP!H175)</f>
        <v>5.7230208964565863</v>
      </c>
      <c r="F179" s="26">
        <f>IF(Goods_net!F179="","",Goods_net!F179/10/GDP!I175)</f>
        <v>4.4533486048667799</v>
      </c>
      <c r="G179" s="26">
        <f>IF(Goods_net!G179="","",Goods_net!G179/10/GDP!J175)</f>
        <v>4.1126545190583617</v>
      </c>
      <c r="H179" s="26">
        <f>IF(Goods_net!H179="","",Goods_net!H179/10/GDP!K175)</f>
        <v>3.8937003347883792</v>
      </c>
      <c r="I179" s="26">
        <f>IF(Goods_net!I179="","",Goods_net!I179/10/GDP!L175)</f>
        <v>3.9726522542910438</v>
      </c>
      <c r="J179" s="26">
        <f>IF(Goods_net!J179="","",Goods_net!J179/10/GDP!M175)</f>
        <v>3.0918658033541688</v>
      </c>
      <c r="K179" s="26">
        <f>IF(Goods_net!K179="","",Goods_net!K179/10/GDP!N175)</f>
        <v>2.9095215890745951</v>
      </c>
      <c r="L179" s="26">
        <f>IF(Goods_net!L179="","",Goods_net!L179/10/GDP!O175)</f>
        <v>2.274746445746572</v>
      </c>
      <c r="M179" s="26">
        <f>IF(Goods_net!M179="","",Goods_net!M179/10/GDP!P175)</f>
        <v>1.642976081802241</v>
      </c>
      <c r="N179" s="26">
        <f>IF(Goods_net!N179="","",Goods_net!N179/10/GDP!Q175)</f>
        <v>2.0630828494556215</v>
      </c>
      <c r="O179" s="26">
        <f>IF(Goods_net!O179="","",Goods_net!O179/10/GDP!R175)</f>
        <v>2.0083736633021907</v>
      </c>
      <c r="P179" s="26">
        <f>IF(Goods_net!P179="","",Goods_net!P179/10/GDP!S175)</f>
        <v>3.4217267374460976</v>
      </c>
      <c r="Q179" s="26">
        <f>IF(Goods_net!Q179="","",Goods_net!Q179/10/GDP!T175)</f>
        <v>3.9275140231349046</v>
      </c>
    </row>
    <row r="180" spans="1:17" x14ac:dyDescent="0.25">
      <c r="A180" s="12" t="s">
        <v>678</v>
      </c>
      <c r="B180" s="26">
        <f>IF(Goods_net!B180="","",Goods_net!B180/10/GDP!E176)</f>
        <v>2.8763147363015751</v>
      </c>
      <c r="C180" s="26">
        <f>IF(Goods_net!C180="","",Goods_net!C180/10/GDP!F176)</f>
        <v>3.7489383875327649</v>
      </c>
      <c r="D180" s="26">
        <f>IF(Goods_net!D180="","",Goods_net!D180/10/GDP!G176)</f>
        <v>5.4047916496897237</v>
      </c>
      <c r="E180" s="26">
        <f>IF(Goods_net!E180="","",Goods_net!E180/10/GDP!H176)</f>
        <v>5.678976090086798</v>
      </c>
      <c r="F180" s="26">
        <f>IF(Goods_net!F180="","",Goods_net!F180/10/GDP!I176)</f>
        <v>3.4205436778863261</v>
      </c>
      <c r="G180" s="26">
        <f>IF(Goods_net!G180="","",Goods_net!G180/10/GDP!J176)</f>
        <v>7.2657850759500926</v>
      </c>
      <c r="H180" s="26">
        <f>IF(Goods_net!H180="","",Goods_net!H180/10/GDP!K176)</f>
        <v>5.6186023434675461</v>
      </c>
      <c r="I180" s="26">
        <f>IF(Goods_net!I180="","",Goods_net!I180/10/GDP!L176)</f>
        <v>7.3352997047731483</v>
      </c>
      <c r="J180" s="26">
        <f>IF(Goods_net!J180="","",Goods_net!J180/10/GDP!M176)</f>
        <v>8.7628697158210187</v>
      </c>
      <c r="K180" s="26">
        <f>IF(Goods_net!K180="","",Goods_net!K180/10/GDP!N176)</f>
        <v>8.4101192483561071</v>
      </c>
      <c r="L180" s="26">
        <f>IF(Goods_net!L180="","",Goods_net!L180/10/GDP!O176)</f>
        <v>8.7156379673616691</v>
      </c>
      <c r="M180" s="26">
        <f>IF(Goods_net!M180="","",Goods_net!M180/10/GDP!P176)</f>
        <v>8.7986678435312253</v>
      </c>
      <c r="N180" s="26">
        <f>IF(Goods_net!N180="","",Goods_net!N180/10/GDP!Q176)</f>
        <v>9.0560780259769942</v>
      </c>
      <c r="O180" s="26">
        <f>IF(Goods_net!O180="","",Goods_net!O180/10/GDP!R176)</f>
        <v>9.9637197324490003</v>
      </c>
      <c r="P180" s="26">
        <f>IF(Goods_net!P180="","",Goods_net!P180/10/GDP!S176)</f>
        <v>10.317169430682346</v>
      </c>
      <c r="Q180" s="26">
        <f>IF(Goods_net!Q180="","",Goods_net!Q180/10/GDP!T176)</f>
        <v>9.1012807148127095</v>
      </c>
    </row>
    <row r="181" spans="1:17" x14ac:dyDescent="0.25">
      <c r="A181" s="12" t="s">
        <v>679</v>
      </c>
      <c r="B181" s="26">
        <f>IF(Goods_net!B181="","",Goods_net!B181/10/GDP!E177)</f>
        <v>-0.48474775804161907</v>
      </c>
      <c r="C181" s="26">
        <f>IF(Goods_net!C181="","",Goods_net!C181/10/GDP!F177)</f>
        <v>2.6188505203405867</v>
      </c>
      <c r="D181" s="26">
        <f>IF(Goods_net!D181="","",Goods_net!D181/10/GDP!G177)</f>
        <v>-1.2871104004937277</v>
      </c>
      <c r="E181" s="26">
        <f>IF(Goods_net!E181="","",Goods_net!E181/10/GDP!H177)</f>
        <v>-1.4691648975620484</v>
      </c>
      <c r="F181" s="26">
        <f>IF(Goods_net!F181="","",Goods_net!F181/10/GDP!I177)</f>
        <v>-5.6528124418805632</v>
      </c>
      <c r="G181" s="26">
        <f>IF(Goods_net!G181="","",Goods_net!G181/10/GDP!J177)</f>
        <v>-6.0006653022417389</v>
      </c>
      <c r="H181" s="26" t="str">
        <f>IF(Goods_net!H181="","",Goods_net!H181/10/GDP!K177)</f>
        <v/>
      </c>
      <c r="I181" s="26" t="str">
        <f>IF(Goods_net!I181="","",Goods_net!I181/10/GDP!L177)</f>
        <v/>
      </c>
      <c r="J181" s="26" t="str">
        <f>IF(Goods_net!J181="","",Goods_net!J181/10/GDP!M177)</f>
        <v/>
      </c>
      <c r="K181" s="26" t="str">
        <f>IF(Goods_net!K181="","",Goods_net!K181/10/GDP!N177)</f>
        <v/>
      </c>
      <c r="L181" s="26" t="str">
        <f>IF(Goods_net!L181="","",Goods_net!L181/10/GDP!O177)</f>
        <v/>
      </c>
      <c r="M181" s="26" t="str">
        <f>IF(Goods_net!M181="","",Goods_net!M181/10/GDP!P177)</f>
        <v/>
      </c>
      <c r="N181" s="26" t="str">
        <f>IF(Goods_net!N181="","",Goods_net!N181/10/GDP!Q177)</f>
        <v/>
      </c>
      <c r="O181" s="26" t="str">
        <f>IF(Goods_net!O181="","",Goods_net!O181/10/GDP!R177)</f>
        <v/>
      </c>
      <c r="P181" s="26" t="str">
        <f>IF(Goods_net!P181="","",Goods_net!P181/10/GDP!S177)</f>
        <v/>
      </c>
      <c r="Q181" s="26" t="str">
        <f>IF(Goods_net!Q181="","",Goods_net!Q181/10/GDP!T177)</f>
        <v/>
      </c>
    </row>
    <row r="182" spans="1:17" x14ac:dyDescent="0.25">
      <c r="A182" s="12" t="s">
        <v>690</v>
      </c>
      <c r="B182" s="26">
        <f>IF(Goods_net!B182="","",Goods_net!B182/10/GDP!E178)</f>
        <v>6.552424744693365</v>
      </c>
      <c r="C182" s="26">
        <f>IF(Goods_net!C182="","",Goods_net!C182/10/GDP!F178)</f>
        <v>8.133264329149954</v>
      </c>
      <c r="D182" s="26">
        <f>IF(Goods_net!D182="","",Goods_net!D182/10/GDP!G178)</f>
        <v>9.4527742211365258</v>
      </c>
      <c r="E182" s="26">
        <f>IF(Goods_net!E182="","",Goods_net!E182/10/GDP!H178)</f>
        <v>7.0031089129384156</v>
      </c>
      <c r="F182" s="26">
        <f>IF(Goods_net!F182="","",Goods_net!F182/10/GDP!I178)</f>
        <v>10.073970969400939</v>
      </c>
      <c r="G182" s="26">
        <f>IF(Goods_net!G182="","",Goods_net!G182/10/GDP!J178)</f>
        <v>8.3024032087800279</v>
      </c>
      <c r="H182" s="26">
        <f>IF(Goods_net!H182="","",Goods_net!H182/10/GDP!K178)</f>
        <v>8.1921756127395273</v>
      </c>
      <c r="I182" s="26">
        <f>IF(Goods_net!I182="","",Goods_net!I182/10/GDP!L178)</f>
        <v>9.9453199087992576</v>
      </c>
      <c r="J182" s="26">
        <f>IF(Goods_net!J182="","",Goods_net!J182/10/GDP!M178)</f>
        <v>10.640168595730911</v>
      </c>
      <c r="K182" s="26">
        <f>IF(Goods_net!K182="","",Goods_net!K182/10/GDP!N178)</f>
        <v>11.254595313527407</v>
      </c>
      <c r="L182" s="26">
        <f>IF(Goods_net!L182="","",Goods_net!L182/10/GDP!O178)</f>
        <v>13.683245559058211</v>
      </c>
      <c r="M182" s="26">
        <f>IF(Goods_net!M182="","",Goods_net!M182/10/GDP!P178)</f>
        <v>13.066190862873125</v>
      </c>
      <c r="N182" s="26">
        <f>IF(Goods_net!N182="","",Goods_net!N182/10/GDP!Q178)</f>
        <v>13.755452971139247</v>
      </c>
      <c r="O182" s="26">
        <f>IF(Goods_net!O182="","",Goods_net!O182/10/GDP!R178)</f>
        <v>11.003647418409122</v>
      </c>
      <c r="P182" s="26">
        <f>IF(Goods_net!P182="","",Goods_net!P182/10/GDP!S178)</f>
        <v>9.4207799166241948</v>
      </c>
      <c r="Q182" s="26">
        <f>IF(Goods_net!Q182="","",Goods_net!Q182/10/GDP!T178)</f>
        <v>11.180386232068331</v>
      </c>
    </row>
    <row r="183" spans="1:17" x14ac:dyDescent="0.25">
      <c r="A183" s="12" t="s">
        <v>707</v>
      </c>
      <c r="B183" s="26">
        <f>IF(Goods_net!B183="","",Goods_net!B183/10/GDP!E179)</f>
        <v>-34.111846899870187</v>
      </c>
      <c r="C183" s="26">
        <f>IF(Goods_net!C183="","",Goods_net!C183/10/GDP!F179)</f>
        <v>-43.431396042547135</v>
      </c>
      <c r="D183" s="26">
        <f>IF(Goods_net!D183="","",Goods_net!D183/10/GDP!G179)</f>
        <v>-58.5880145783944</v>
      </c>
      <c r="E183" s="26">
        <f>IF(Goods_net!E183="","",Goods_net!E183/10/GDP!H179)</f>
        <v>-59.125514388218114</v>
      </c>
      <c r="F183" s="26">
        <f>IF(Goods_net!F183="","",Goods_net!F183/10/GDP!I179)</f>
        <v>-42.640253924814139</v>
      </c>
      <c r="G183" s="26">
        <f>IF(Goods_net!G183="","",Goods_net!G183/10/GDP!J179)</f>
        <v>-43.862105636299177</v>
      </c>
      <c r="H183" s="26">
        <f>IF(Goods_net!H183="","",Goods_net!H183/10/GDP!K179)</f>
        <v>-46.202427666784303</v>
      </c>
      <c r="I183" s="26">
        <f>IF(Goods_net!I183="","",Goods_net!I183/10/GDP!L179)</f>
        <v>-47.17490611713005</v>
      </c>
      <c r="J183" s="26">
        <f>IF(Goods_net!J183="","",Goods_net!J183/10/GDP!M179)</f>
        <v>-46.860716105844283</v>
      </c>
      <c r="K183" s="26">
        <f>IF(Goods_net!K183="","",Goods_net!K183/10/GDP!N179)</f>
        <v>-33.238934950992494</v>
      </c>
      <c r="L183" s="26">
        <f>IF(Goods_net!L183="","",Goods_net!L183/10/GDP!O179)</f>
        <v>-29.146674542119051</v>
      </c>
      <c r="M183" s="26">
        <f>IF(Goods_net!M183="","",Goods_net!M183/10/GDP!P179)</f>
        <v>-27.112518851264234</v>
      </c>
      <c r="N183" s="26">
        <f>IF(Goods_net!N183="","",Goods_net!N183/10/GDP!Q179)</f>
        <v>-21.231225545661072</v>
      </c>
      <c r="O183" s="26">
        <f>IF(Goods_net!O183="","",Goods_net!O183/10/GDP!R179)</f>
        <v>-25.126844656244323</v>
      </c>
      <c r="P183" s="26">
        <f>IF(Goods_net!P183="","",Goods_net!P183/10/GDP!S179)</f>
        <v>-23.652734425657648</v>
      </c>
      <c r="Q183" s="26">
        <f>IF(Goods_net!Q183="","",Goods_net!Q183/10/GDP!T179)</f>
        <v>-18.067783629630149</v>
      </c>
    </row>
    <row r="184" spans="1:17" x14ac:dyDescent="0.25">
      <c r="A184" s="12" t="s">
        <v>709</v>
      </c>
      <c r="B184" s="26">
        <f>IF(Goods_net!B184="","",Goods_net!B184/10/GDP!E180)</f>
        <v>-7.5408982236428335</v>
      </c>
      <c r="C184" s="26">
        <f>IF(Goods_net!C184="","",Goods_net!C184/10/GDP!F180)</f>
        <v>-10.316895163418032</v>
      </c>
      <c r="D184" s="26">
        <f>IF(Goods_net!D184="","",Goods_net!D184/10/GDP!G180)</f>
        <v>-12.079055248624389</v>
      </c>
      <c r="E184" s="26">
        <f>IF(Goods_net!E184="","",Goods_net!E184/10/GDP!H180)</f>
        <v>-12.367670003124378</v>
      </c>
      <c r="F184" s="26">
        <f>IF(Goods_net!F184="","",Goods_net!F184/10/GDP!I180)</f>
        <v>-8.7495483070714499</v>
      </c>
      <c r="G184" s="26">
        <f>IF(Goods_net!G184="","",Goods_net!G184/10/GDP!J180)</f>
        <v>-9.0102432372435217</v>
      </c>
      <c r="H184" s="26">
        <f>IF(Goods_net!H184="","",Goods_net!H184/10/GDP!K180)</f>
        <v>-13.883181540721079</v>
      </c>
      <c r="I184" s="26">
        <f>IF(Goods_net!I184="","",Goods_net!I184/10/GDP!L180)</f>
        <v>-11.172275993841641</v>
      </c>
      <c r="J184" s="26">
        <f>IF(Goods_net!J184="","",Goods_net!J184/10/GDP!M180)</f>
        <v>-12.633375470148664</v>
      </c>
      <c r="K184" s="26">
        <f>IF(Goods_net!K184="","",Goods_net!K184/10/GDP!N180)</f>
        <v>-11.514532735924204</v>
      </c>
      <c r="L184" s="26">
        <f>IF(Goods_net!L184="","",Goods_net!L184/10/GDP!O180)</f>
        <v>-10.586527237591845</v>
      </c>
      <c r="M184" s="26">
        <f>IF(Goods_net!M184="","",Goods_net!M184/10/GDP!P180)</f>
        <v>-7.2121604240441091</v>
      </c>
      <c r="N184" s="26">
        <f>IF(Goods_net!N184="","",Goods_net!N184/10/GDP!Q180)</f>
        <v>-6.302531279988175</v>
      </c>
      <c r="O184" s="26">
        <f>IF(Goods_net!O184="","",Goods_net!O184/10/GDP!R180)</f>
        <v>-6.7964249992077859</v>
      </c>
      <c r="P184" s="26">
        <f>IF(Goods_net!P184="","",Goods_net!P184/10/GDP!S180)</f>
        <v>-5.2991269805738943</v>
      </c>
      <c r="Q184" s="26" t="str">
        <f>IF(Goods_net!Q184="","",Goods_net!Q184/10/GDP!T180)</f>
        <v/>
      </c>
    </row>
    <row r="185" spans="1:17" x14ac:dyDescent="0.25">
      <c r="A185" s="12" t="s">
        <v>712</v>
      </c>
      <c r="B185" s="26">
        <f>IF(Goods_net!B185="","",Goods_net!B185/10/GDP!E181)</f>
        <v>1.7991474688498232</v>
      </c>
      <c r="C185" s="26">
        <f>IF(Goods_net!C185="","",Goods_net!C185/10/GDP!F181)</f>
        <v>6.1691631427166058</v>
      </c>
      <c r="D185" s="26">
        <f>IF(Goods_net!D185="","",Goods_net!D185/10/GDP!G181)</f>
        <v>10.129122038576918</v>
      </c>
      <c r="E185" s="26">
        <f>IF(Goods_net!E185="","",Goods_net!E185/10/GDP!H181)</f>
        <v>5.9621644843111037</v>
      </c>
      <c r="F185" s="26">
        <f>IF(Goods_net!F185="","",Goods_net!F185/10/GDP!I181)</f>
        <v>11.088266127456032</v>
      </c>
      <c r="G185" s="26">
        <f>IF(Goods_net!G185="","",Goods_net!G185/10/GDP!J181)</f>
        <v>7.825027571804017</v>
      </c>
      <c r="H185" s="26">
        <f>IF(Goods_net!H185="","",Goods_net!H185/10/GDP!K181)</f>
        <v>3.2851596936340948</v>
      </c>
      <c r="I185" s="26">
        <f>IF(Goods_net!I185="","",Goods_net!I185/10/GDP!L181)</f>
        <v>7.5606672064256605E-3</v>
      </c>
      <c r="J185" s="26">
        <f>IF(Goods_net!J185="","",Goods_net!J185/10/GDP!M181)</f>
        <v>9.417889411945414E-3</v>
      </c>
      <c r="K185" s="26">
        <f>IF(Goods_net!K185="","",Goods_net!K185/10/GDP!N181)</f>
        <v>4.2260723905515336</v>
      </c>
      <c r="L185" s="26">
        <f>IF(Goods_net!L185="","",Goods_net!L185/10/GDP!O181)</f>
        <v>6.5105349319789747</v>
      </c>
      <c r="M185" s="26">
        <f>IF(Goods_net!M185="","",Goods_net!M185/10/GDP!P181)</f>
        <v>8.6520776556918317</v>
      </c>
      <c r="N185" s="26">
        <f>IF(Goods_net!N185="","",Goods_net!N185/10/GDP!Q181)</f>
        <v>7.1368219397092414</v>
      </c>
      <c r="O185" s="26">
        <f>IF(Goods_net!O185="","",Goods_net!O185/10/GDP!R181)</f>
        <v>4.420917464134444</v>
      </c>
      <c r="P185" s="26">
        <f>IF(Goods_net!P185="","",Goods_net!P185/10/GDP!S181)</f>
        <v>4.9112219167626501</v>
      </c>
      <c r="Q185" s="26">
        <f>IF(Goods_net!Q185="","",Goods_net!Q185/10/GDP!T181)</f>
        <v>7.9341057956824077</v>
      </c>
    </row>
    <row r="186" spans="1:17" x14ac:dyDescent="0.25">
      <c r="A186" s="12" t="s">
        <v>714</v>
      </c>
      <c r="B186" s="26" t="str">
        <f>IF(Goods_net!B186="","",Goods_net!B186/10/GDP!E182)</f>
        <v/>
      </c>
      <c r="C186" s="26">
        <f>IF(Goods_net!C186="","",Goods_net!C186/10/GDP!F182)</f>
        <v>-20.121689388374271</v>
      </c>
      <c r="D186" s="26">
        <f>IF(Goods_net!D186="","",Goods_net!D186/10/GDP!G182)</f>
        <v>-31.126515968103313</v>
      </c>
      <c r="E186" s="26">
        <f>IF(Goods_net!E186="","",Goods_net!E186/10/GDP!H182)</f>
        <v>-45.8143769714912</v>
      </c>
      <c r="F186" s="26">
        <f>IF(Goods_net!F186="","",Goods_net!F186/10/GDP!I182)</f>
        <v>-44.432537510741028</v>
      </c>
      <c r="G186" s="26">
        <f>IF(Goods_net!G186="","",Goods_net!G186/10/GDP!J182)</f>
        <v>-31.787715915833175</v>
      </c>
      <c r="H186" s="26">
        <f>IF(Goods_net!H186="","",Goods_net!H186/10/GDP!K182)</f>
        <v>-35.380148782779081</v>
      </c>
      <c r="I186" s="26">
        <f>IF(Goods_net!I186="","",Goods_net!I186/10/GDP!L182)</f>
        <v>-55.605685367990247</v>
      </c>
      <c r="J186" s="26">
        <f>IF(Goods_net!J186="","",Goods_net!J186/10/GDP!M182)</f>
        <v>-48.605598343500425</v>
      </c>
      <c r="K186" s="26">
        <f>IF(Goods_net!K186="","",Goods_net!K186/10/GDP!N182)</f>
        <v>-51.745536048908711</v>
      </c>
      <c r="L186" s="26">
        <f>IF(Goods_net!L186="","",Goods_net!L186/10/GDP!O182)</f>
        <v>-39.830614805520696</v>
      </c>
      <c r="M186" s="26">
        <f>IF(Goods_net!M186="","",Goods_net!M186/10/GDP!P182)</f>
        <v>-32.620908540278613</v>
      </c>
      <c r="N186" s="26">
        <f>IF(Goods_net!N186="","",Goods_net!N186/10/GDP!Q182)</f>
        <v>-41.55642497160207</v>
      </c>
      <c r="O186" s="26">
        <f>IF(Goods_net!O186="","",Goods_net!O186/10/GDP!R182)</f>
        <v>-37.728712642532628</v>
      </c>
      <c r="P186" s="26">
        <f>IF(Goods_net!P186="","",Goods_net!P186/10/GDP!S182)</f>
        <v>-28.072273892984594</v>
      </c>
      <c r="Q186" s="26">
        <f>IF(Goods_net!Q186="","",Goods_net!Q186/10/GDP!T182)</f>
        <v>-28.472351701160751</v>
      </c>
    </row>
    <row r="187" spans="1:17" x14ac:dyDescent="0.25">
      <c r="A187" s="12" t="s">
        <v>717</v>
      </c>
      <c r="B187" s="26">
        <f>IF(Goods_net!B187="","",Goods_net!B187/10/GDP!E183)</f>
        <v>-9.2028284480291482</v>
      </c>
      <c r="C187" s="26">
        <f>IF(Goods_net!C187="","",Goods_net!C187/10/GDP!F183)</f>
        <v>-10.053478003018926</v>
      </c>
      <c r="D187" s="26">
        <f>IF(Goods_net!D187="","",Goods_net!D187/10/GDP!G183)</f>
        <v>-11.013511454042664</v>
      </c>
      <c r="E187" s="26">
        <f>IF(Goods_net!E187="","",Goods_net!E187/10/GDP!H183)</f>
        <v>-10.182650756065005</v>
      </c>
      <c r="F187" s="26">
        <f>IF(Goods_net!F187="","",Goods_net!F187/10/GDP!I183)</f>
        <v>-9.086502384179461</v>
      </c>
      <c r="G187" s="26">
        <f>IF(Goods_net!G187="","",Goods_net!G187/10/GDP!J183)</f>
        <v>-9.6905526765010546</v>
      </c>
      <c r="H187" s="26">
        <f>IF(Goods_net!H187="","",Goods_net!H187/10/GDP!K183)</f>
        <v>-16.122917863296959</v>
      </c>
      <c r="I187" s="26">
        <f>IF(Goods_net!I187="","",Goods_net!I187/10/GDP!L183)</f>
        <v>-10.670068048641459</v>
      </c>
      <c r="J187" s="26">
        <f>IF(Goods_net!J187="","",Goods_net!J187/10/GDP!M183)</f>
        <v>-14.932561184056411</v>
      </c>
      <c r="K187" s="26">
        <f>IF(Goods_net!K187="","",Goods_net!K187/10/GDP!N183)</f>
        <v>-14.38085676351692</v>
      </c>
      <c r="L187" s="26">
        <f>IF(Goods_net!L187="","",Goods_net!L187/10/GDP!O183)</f>
        <v>-18.314726242652764</v>
      </c>
      <c r="M187" s="26">
        <f>IF(Goods_net!M187="","",Goods_net!M187/10/GDP!P183)</f>
        <v>-15.997950486407557</v>
      </c>
      <c r="N187" s="26">
        <f>IF(Goods_net!N187="","",Goods_net!N187/10/GDP!Q183)</f>
        <v>-10.06994123461793</v>
      </c>
      <c r="O187" s="26">
        <f>IF(Goods_net!O187="","",Goods_net!O187/10/GDP!R183)</f>
        <v>-10.994427796089379</v>
      </c>
      <c r="P187" s="26" t="str">
        <f>IF(Goods_net!P187="","",Goods_net!P187/10/GDP!S183)</f>
        <v/>
      </c>
      <c r="Q187" s="26" t="str">
        <f>IF(Goods_net!Q187="","",Goods_net!Q187/10/GDP!T183)</f>
        <v/>
      </c>
    </row>
    <row r="188" spans="1:17" x14ac:dyDescent="0.25">
      <c r="A188" s="12" t="s">
        <v>721</v>
      </c>
      <c r="B188" s="26">
        <f>IF(Goods_net!B188="","",Goods_net!B188/10/GDP!E184)</f>
        <v>-33.513515937429688</v>
      </c>
      <c r="C188" s="26">
        <f>IF(Goods_net!C188="","",Goods_net!C188/10/GDP!F184)</f>
        <v>-38.269584829361058</v>
      </c>
      <c r="D188" s="26">
        <f>IF(Goods_net!D188="","",Goods_net!D188/10/GDP!G184)</f>
        <v>-41.885251242701713</v>
      </c>
      <c r="E188" s="26">
        <f>IF(Goods_net!E188="","",Goods_net!E188/10/GDP!H184)</f>
        <v>-46.482462410544052</v>
      </c>
      <c r="F188" s="26">
        <f>IF(Goods_net!F188="","",Goods_net!F188/10/GDP!I184)</f>
        <v>-57.124875565126835</v>
      </c>
      <c r="G188" s="26">
        <f>IF(Goods_net!G188="","",Goods_net!G188/10/GDP!J184)</f>
        <v>-45.791921092407428</v>
      </c>
      <c r="H188" s="26">
        <f>IF(Goods_net!H188="","",Goods_net!H188/10/GDP!K184)</f>
        <v>-45.759036144578317</v>
      </c>
      <c r="I188" s="26">
        <f>IF(Goods_net!I188="","",Goods_net!I188/10/GDP!L184)</f>
        <v>-39.609047797838421</v>
      </c>
      <c r="J188" s="26">
        <f>IF(Goods_net!J188="","",Goods_net!J188/10/GDP!M184)</f>
        <v>-38.23646628033341</v>
      </c>
      <c r="K188" s="26">
        <f>IF(Goods_net!K188="","",Goods_net!K188/10/GDP!N184)</f>
        <v>-38.593796689090176</v>
      </c>
      <c r="L188" s="26">
        <f>IF(Goods_net!L188="","",Goods_net!L188/10/GDP!O184)</f>
        <v>-41.348352211228644</v>
      </c>
      <c r="M188" s="26">
        <f>IF(Goods_net!M188="","",Goods_net!M188/10/GDP!P184)</f>
        <v>-39.810927900423387</v>
      </c>
      <c r="N188" s="26">
        <f>IF(Goods_net!N188="","",Goods_net!N188/10/GDP!Q184)</f>
        <v>-40.280874701416693</v>
      </c>
      <c r="O188" s="26">
        <f>IF(Goods_net!O188="","",Goods_net!O188/10/GDP!R184)</f>
        <v>-41.67629321921757</v>
      </c>
      <c r="P188" s="26">
        <f>IF(Goods_net!P188="","",Goods_net!P188/10/GDP!S184)</f>
        <v>-39.775115029637533</v>
      </c>
      <c r="Q188" s="26">
        <f>IF(Goods_net!Q188="","",Goods_net!Q188/10/GDP!T184)</f>
        <v>-37.21072805882573</v>
      </c>
    </row>
    <row r="189" spans="1:17" x14ac:dyDescent="0.25">
      <c r="A189" s="12" t="s">
        <v>723</v>
      </c>
      <c r="B189" s="26">
        <f>IF(Goods_net!B189="","",Goods_net!B189/10/GDP!E185)</f>
        <v>26.418966046166787</v>
      </c>
      <c r="C189" s="26">
        <f>IF(Goods_net!C189="","",Goods_net!C189/10/GDP!F185)</f>
        <v>40.719474160182251</v>
      </c>
      <c r="D189" s="26">
        <f>IF(Goods_net!D189="","",Goods_net!D189/10/GDP!G185)</f>
        <v>25.15387067473462</v>
      </c>
      <c r="E189" s="26">
        <f>IF(Goods_net!E189="","",Goods_net!E189/10/GDP!H185)</f>
        <v>32.124212526780362</v>
      </c>
      <c r="F189" s="26">
        <f>IF(Goods_net!F189="","",Goods_net!F189/10/GDP!I185)</f>
        <v>11.457806191964472</v>
      </c>
      <c r="G189" s="26">
        <f>IF(Goods_net!G189="","",Goods_net!G189/10/GDP!J185)</f>
        <v>21.036885366080721</v>
      </c>
      <c r="H189" s="26">
        <f>IF(Goods_net!H189="","",Goods_net!H189/10/GDP!K185)</f>
        <v>34.543022218775441</v>
      </c>
      <c r="I189" s="26">
        <f>IF(Goods_net!I189="","",Goods_net!I189/10/GDP!L185)</f>
        <v>29.107276198635287</v>
      </c>
      <c r="J189" s="26">
        <f>IF(Goods_net!J189="","",Goods_net!J189/10/GDP!M185)</f>
        <v>31.669093344270685</v>
      </c>
      <c r="K189" s="26">
        <f>IF(Goods_net!K189="","",Goods_net!K189/10/GDP!N185)</f>
        <v>26.723531588237002</v>
      </c>
      <c r="L189" s="26">
        <f>IF(Goods_net!L189="","",Goods_net!L189/10/GDP!O185)</f>
        <v>16.816209462178904</v>
      </c>
      <c r="M189" s="26">
        <f>IF(Goods_net!M189="","",Goods_net!M189/10/GDP!P185)</f>
        <v>6.3216435142696623</v>
      </c>
      <c r="N189" s="26">
        <f>IF(Goods_net!N189="","",Goods_net!N189/10/GDP!Q185)</f>
        <v>14.263995516634351</v>
      </c>
      <c r="O189" s="26">
        <f>IF(Goods_net!O189="","",Goods_net!O189/10/GDP!R185)</f>
        <v>17.416355937817293</v>
      </c>
      <c r="P189" s="26">
        <f>IF(Goods_net!P189="","",Goods_net!P189/10/GDP!S185)</f>
        <v>11.765611179886267</v>
      </c>
      <c r="Q189" s="26" t="str">
        <f>IF(Goods_net!Q189="","",Goods_net!Q189/10/GDP!T185)</f>
        <v/>
      </c>
    </row>
    <row r="190" spans="1:17" x14ac:dyDescent="0.25">
      <c r="A190" s="12" t="s">
        <v>726</v>
      </c>
      <c r="B190" s="26">
        <f>IF(Goods_net!B190="","",Goods_net!B190/10/GDP!E186)</f>
        <v>-5.8974317560810832</v>
      </c>
      <c r="C190" s="26">
        <f>IF(Goods_net!C190="","",Goods_net!C190/10/GDP!F186)</f>
        <v>-7.1677018668222878</v>
      </c>
      <c r="D190" s="26">
        <f>IF(Goods_net!D190="","",Goods_net!D190/10/GDP!G186)</f>
        <v>-7.2763830970644916</v>
      </c>
      <c r="E190" s="26">
        <f>IF(Goods_net!E190="","",Goods_net!E190/10/GDP!H186)</f>
        <v>-8.7975274998701352</v>
      </c>
      <c r="F190" s="26">
        <f>IF(Goods_net!F190="","",Goods_net!F190/10/GDP!I186)</f>
        <v>-8.3651591452146246</v>
      </c>
      <c r="G190" s="26">
        <f>IF(Goods_net!G190="","",Goods_net!G190/10/GDP!J186)</f>
        <v>-10.242012548028192</v>
      </c>
      <c r="H190" s="26">
        <f>IF(Goods_net!H190="","",Goods_net!H190/10/GDP!K186)</f>
        <v>-10.361672421346622</v>
      </c>
      <c r="I190" s="26">
        <f>IF(Goods_net!I190="","",Goods_net!I190/10/GDP!L186)</f>
        <v>-13.388180229688206</v>
      </c>
      <c r="J190" s="26">
        <f>IF(Goods_net!J190="","",Goods_net!J190/10/GDP!M186)</f>
        <v>-12.61785131286492</v>
      </c>
      <c r="K190" s="26">
        <f>IF(Goods_net!K190="","",Goods_net!K190/10/GDP!N186)</f>
        <v>-13.774831490871865</v>
      </c>
      <c r="L190" s="26">
        <f>IF(Goods_net!L190="","",Goods_net!L190/10/GDP!O186)</f>
        <v>-11.453432711428206</v>
      </c>
      <c r="M190" s="26">
        <f>IF(Goods_net!M190="","",Goods_net!M190/10/GDP!P186)</f>
        <v>-11.302045469168062</v>
      </c>
      <c r="N190" s="26">
        <f>IF(Goods_net!N190="","",Goods_net!N190/10/GDP!Q186)</f>
        <v>-13.188588014035721</v>
      </c>
      <c r="O190" s="26">
        <f>IF(Goods_net!O190="","",Goods_net!O190/10/GDP!R186)</f>
        <v>-14.626621298383</v>
      </c>
      <c r="P190" s="26">
        <f>IF(Goods_net!P190="","",Goods_net!P190/10/GDP!S186)</f>
        <v>-13.716601671359282</v>
      </c>
      <c r="Q190" s="26" t="str">
        <f>IF(Goods_net!Q190="","",Goods_net!Q190/10/GDP!T186)</f>
        <v/>
      </c>
    </row>
    <row r="191" spans="1:17" x14ac:dyDescent="0.25">
      <c r="A191" s="12" t="s">
        <v>728</v>
      </c>
      <c r="B191" s="26">
        <f>IF(Goods_net!B191="","",Goods_net!B191/10/GDP!E187)</f>
        <v>-6.5066991185058454</v>
      </c>
      <c r="C191" s="26">
        <f>IF(Goods_net!C191="","",Goods_net!C191/10/GDP!F187)</f>
        <v>-7.3666158673886653</v>
      </c>
      <c r="D191" s="26">
        <f>IF(Goods_net!D191="","",Goods_net!D191/10/GDP!G187)</f>
        <v>-6.8819628237928905</v>
      </c>
      <c r="E191" s="26">
        <f>IF(Goods_net!E191="","",Goods_net!E191/10/GDP!H187)</f>
        <v>-6.8650268545185638</v>
      </c>
      <c r="F191" s="26">
        <f>IF(Goods_net!F191="","",Goods_net!F191/10/GDP!I187)</f>
        <v>-3.8166021112921293</v>
      </c>
      <c r="G191" s="26">
        <f>IF(Goods_net!G191="","",Goods_net!G191/10/GDP!J187)</f>
        <v>-7.2531607426618487</v>
      </c>
      <c r="H191" s="26">
        <f>IF(Goods_net!H191="","",Goods_net!H191/10/GDP!K187)</f>
        <v>-10.633172253574205</v>
      </c>
      <c r="I191" s="26">
        <f>IF(Goods_net!I191="","",Goods_net!I191/10/GDP!L187)</f>
        <v>-7.4268781933803787</v>
      </c>
      <c r="J191" s="26">
        <f>IF(Goods_net!J191="","",Goods_net!J191/10/GDP!M187)</f>
        <v>-8.55192249849609</v>
      </c>
      <c r="K191" s="26">
        <f>IF(Goods_net!K191="","",Goods_net!K191/10/GDP!N187)</f>
        <v>-7.0933562916616948</v>
      </c>
      <c r="L191" s="26">
        <f>IF(Goods_net!L191="","",Goods_net!L191/10/GDP!O187)</f>
        <v>-5.6718718716401773</v>
      </c>
      <c r="M191" s="26">
        <f>IF(Goods_net!M191="","",Goods_net!M191/10/GDP!P187)</f>
        <v>-4.5926513896558072</v>
      </c>
      <c r="N191" s="26">
        <f>IF(Goods_net!N191="","",Goods_net!N191/10/GDP!Q187)</f>
        <v>-6.8195153981921734</v>
      </c>
      <c r="O191" s="26">
        <f>IF(Goods_net!O191="","",Goods_net!O191/10/GDP!R187)</f>
        <v>-5.2239677064747383</v>
      </c>
      <c r="P191" s="26">
        <f>IF(Goods_net!P191="","",Goods_net!P191/10/GDP!S187)</f>
        <v>-2.2013562173101686</v>
      </c>
      <c r="Q191" s="26">
        <f>IF(Goods_net!Q191="","",Goods_net!Q191/10/GDP!T187)</f>
        <v>-5.2601881487678881</v>
      </c>
    </row>
    <row r="192" spans="1:17" x14ac:dyDescent="0.25">
      <c r="A192" s="12" t="s">
        <v>730</v>
      </c>
      <c r="B192" s="26" t="str">
        <f>IF(Goods_net!B192="","",Goods_net!B192/10/GDP!E188)</f>
        <v/>
      </c>
      <c r="C192" s="26" t="str">
        <f>IF(Goods_net!C192="","",Goods_net!C192/10/GDP!F188)</f>
        <v/>
      </c>
      <c r="D192" s="26" t="str">
        <f>IF(Goods_net!D192="","",Goods_net!D192/10/GDP!G188)</f>
        <v/>
      </c>
      <c r="E192" s="26" t="str">
        <f>IF(Goods_net!E192="","",Goods_net!E192/10/GDP!H188)</f>
        <v/>
      </c>
      <c r="F192" s="26" t="str">
        <f>IF(Goods_net!F192="","",Goods_net!F192/10/GDP!I188)</f>
        <v/>
      </c>
      <c r="G192" s="26" t="str">
        <f>IF(Goods_net!G192="","",Goods_net!G192/10/GDP!J188)</f>
        <v/>
      </c>
      <c r="H192" s="26" t="str">
        <f>IF(Goods_net!H192="","",Goods_net!H192/10/GDP!K188)</f>
        <v/>
      </c>
      <c r="I192" s="26" t="str">
        <f>IF(Goods_net!I192="","",Goods_net!I192/10/GDP!L188)</f>
        <v/>
      </c>
      <c r="J192" s="26" t="str">
        <f>IF(Goods_net!J192="","",Goods_net!J192/10/GDP!M188)</f>
        <v/>
      </c>
      <c r="K192" s="26" t="str">
        <f>IF(Goods_net!K192="","",Goods_net!K192/10/GDP!N188)</f>
        <v/>
      </c>
      <c r="L192" s="26" t="str">
        <f>IF(Goods_net!L192="","",Goods_net!L192/10/GDP!O188)</f>
        <v/>
      </c>
      <c r="M192" s="26" t="str">
        <f>IF(Goods_net!M192="","",Goods_net!M192/10/GDP!P188)</f>
        <v/>
      </c>
      <c r="N192" s="26" t="str">
        <f>IF(Goods_net!N192="","",Goods_net!N192/10/GDP!Q188)</f>
        <v/>
      </c>
      <c r="O192" s="26" t="str">
        <f>IF(Goods_net!O192="","",Goods_net!O192/10/GDP!R188)</f>
        <v/>
      </c>
      <c r="P192" s="26" t="str">
        <f>IF(Goods_net!P192="","",Goods_net!P192/10/GDP!S188)</f>
        <v/>
      </c>
      <c r="Q192" s="26" t="str">
        <f>IF(Goods_net!Q192="","",Goods_net!Q192/10/GDP!T188)</f>
        <v/>
      </c>
    </row>
    <row r="193" spans="1:17" x14ac:dyDescent="0.25">
      <c r="A193" s="12" t="s">
        <v>747</v>
      </c>
      <c r="B193" s="26" t="str">
        <f>IF(Goods_net!B193="","",Goods_net!B193/10/GDP!E189)</f>
        <v/>
      </c>
      <c r="C193" s="26" t="str">
        <f>IF(Goods_net!C193="","",Goods_net!C193/10/GDP!F189)</f>
        <v/>
      </c>
      <c r="D193" s="26" t="str">
        <f>IF(Goods_net!D193="","",Goods_net!D193/10/GDP!G189)</f>
        <v/>
      </c>
      <c r="E193" s="26" t="str">
        <f>IF(Goods_net!E193="","",Goods_net!E193/10/GDP!H189)</f>
        <v/>
      </c>
      <c r="F193" s="26" t="str">
        <f>IF(Goods_net!F193="","",Goods_net!F193/10/GDP!I189)</f>
        <v/>
      </c>
      <c r="G193" s="26" t="str">
        <f>IF(Goods_net!G193="","",Goods_net!G193/10/GDP!J189)</f>
        <v/>
      </c>
      <c r="H193" s="26" t="str">
        <f>IF(Goods_net!H193="","",Goods_net!H193/10/GDP!K189)</f>
        <v/>
      </c>
      <c r="I193" s="26" t="str">
        <f>IF(Goods_net!I193="","",Goods_net!I193/10/GDP!L189)</f>
        <v/>
      </c>
      <c r="J193" s="26" t="str">
        <f>IF(Goods_net!J193="","",Goods_net!J193/10/GDP!M189)</f>
        <v/>
      </c>
      <c r="K193" s="26">
        <f>IF(Goods_net!K193="","",Goods_net!K193/10/GDP!N189)</f>
        <v>-47.249613876678147</v>
      </c>
      <c r="L193" s="26">
        <f>IF(Goods_net!L193="","",Goods_net!L193/10/GDP!O189)</f>
        <v>-41.423798019255464</v>
      </c>
      <c r="M193" s="26">
        <f>IF(Goods_net!M193="","",Goods_net!M193/10/GDP!P189)</f>
        <v>-36.163204029250807</v>
      </c>
      <c r="N193" s="26">
        <f>IF(Goods_net!N193="","",Goods_net!N193/10/GDP!Q189)</f>
        <v>-40.70071500533075</v>
      </c>
      <c r="O193" s="26">
        <f>IF(Goods_net!O193="","",Goods_net!O193/10/GDP!R189)</f>
        <v>-41.683501320541154</v>
      </c>
      <c r="P193" s="26" t="str">
        <f>IF(Goods_net!P193="","",Goods_net!P193/10/GDP!S189)</f>
        <v/>
      </c>
      <c r="Q193" s="26" t="str">
        <f>IF(Goods_net!Q193="","",Goods_net!Q193/10/GDP!T189)</f>
        <v/>
      </c>
    </row>
    <row r="194" spans="1:17" x14ac:dyDescent="0.25">
      <c r="A194" s="12" t="s">
        <v>760</v>
      </c>
      <c r="B194" s="26">
        <f>IF(Goods_net!B194="","",Goods_net!B194/10/GDP!E190)</f>
        <v>-47.098712424750126</v>
      </c>
      <c r="C194" s="26">
        <f>IF(Goods_net!C194="","",Goods_net!C194/10/GDP!F190)</f>
        <v>-40.271720819987223</v>
      </c>
      <c r="D194" s="26">
        <f>IF(Goods_net!D194="","",Goods_net!D194/10/GDP!G190)</f>
        <v>-34.66363446259227</v>
      </c>
      <c r="E194" s="26">
        <f>IF(Goods_net!E194="","",Goods_net!E194/10/GDP!H190)</f>
        <v>-29.268569979475711</v>
      </c>
      <c r="F194" s="26">
        <f>IF(Goods_net!F194="","",Goods_net!F194/10/GDP!I190)</f>
        <v>-78.090470086171976</v>
      </c>
      <c r="G194" s="26">
        <f>IF(Goods_net!G194="","",Goods_net!G194/10/GDP!J190)</f>
        <v>-27.083563463267769</v>
      </c>
      <c r="H194" s="26">
        <f>IF(Goods_net!H194="","",Goods_net!H194/10/GDP!K190)</f>
        <v>-27.959417837609628</v>
      </c>
      <c r="I194" s="26">
        <f>IF(Goods_net!I194="","",Goods_net!I194/10/GDP!L190)</f>
        <v>-4.1987800171400567</v>
      </c>
      <c r="J194" s="26">
        <f>IF(Goods_net!J194="","",Goods_net!J194/10/GDP!M190)</f>
        <v>-45.708164340261774</v>
      </c>
      <c r="K194" s="26">
        <f>IF(Goods_net!K194="","",Goods_net!K194/10/GDP!N190)</f>
        <v>-47.474516984201422</v>
      </c>
      <c r="L194" s="26">
        <f>IF(Goods_net!L194="","",Goods_net!L194/10/GDP!O190)</f>
        <v>-121.60701987365778</v>
      </c>
      <c r="M194" s="26">
        <f>IF(Goods_net!M194="","",Goods_net!M194/10/GDP!P190)</f>
        <v>-48.348048188881343</v>
      </c>
      <c r="N194" s="26">
        <f>IF(Goods_net!N194="","",Goods_net!N194/10/GDP!Q190)</f>
        <v>-46.377736213280507</v>
      </c>
      <c r="O194" s="26">
        <f>IF(Goods_net!O194="","",Goods_net!O194/10/GDP!R190)</f>
        <v>-40.144371997376361</v>
      </c>
      <c r="P194" s="26">
        <f>IF(Goods_net!P194="","",Goods_net!P194/10/GDP!S190)</f>
        <v>-76.434047153942686</v>
      </c>
      <c r="Q194" s="26" t="str">
        <f>IF(Goods_net!Q194="","",Goods_net!Q194/10/GDP!T190)</f>
        <v/>
      </c>
    </row>
    <row r="195" spans="1:17" x14ac:dyDescent="0.25">
      <c r="A195" s="12" t="s">
        <v>762</v>
      </c>
      <c r="B195" s="26">
        <f>IF(Goods_net!B195="","",Goods_net!B195/10/GDP!E191)</f>
        <v>-5.856416598557761</v>
      </c>
      <c r="C195" s="26">
        <f>IF(Goods_net!C195="","",Goods_net!C195/10/GDP!F191)</f>
        <v>-7.3012070886562039</v>
      </c>
      <c r="D195" s="26">
        <f>IF(Goods_net!D195="","",Goods_net!D195/10/GDP!G191)</f>
        <v>-6.7497897839209671</v>
      </c>
      <c r="E195" s="26">
        <f>IF(Goods_net!E195="","",Goods_net!E195/10/GDP!H191)</f>
        <v>-8.1856317753522454</v>
      </c>
      <c r="F195" s="26">
        <f>IF(Goods_net!F195="","",Goods_net!F195/10/GDP!I191)</f>
        <v>-6.2582683667610537</v>
      </c>
      <c r="G195" s="26">
        <f>IF(Goods_net!G195="","",Goods_net!G195/10/GDP!J191)</f>
        <v>-8.9604864966259896</v>
      </c>
      <c r="H195" s="26">
        <f>IF(Goods_net!H195="","",Goods_net!H195/10/GDP!K191)</f>
        <v>-9.0090967643819031</v>
      </c>
      <c r="I195" s="26">
        <f>IF(Goods_net!I195="","",Goods_net!I195/10/GDP!L191)</f>
        <v>-7.9222474375334553</v>
      </c>
      <c r="J195" s="26">
        <f>IF(Goods_net!J195="","",Goods_net!J195/10/GDP!M191)</f>
        <v>-6.6357462068240842</v>
      </c>
      <c r="K195" s="26">
        <f>IF(Goods_net!K195="","",Goods_net!K195/10/GDP!N191)</f>
        <v>-7.1699884683818711</v>
      </c>
      <c r="L195" s="26">
        <f>IF(Goods_net!L195="","",Goods_net!L195/10/GDP!O191)</f>
        <v>-8.3374206893537988</v>
      </c>
      <c r="M195" s="26">
        <f>IF(Goods_net!M195="","",Goods_net!M195/10/GDP!P191)</f>
        <v>-5.4034629729075894</v>
      </c>
      <c r="N195" s="26">
        <f>IF(Goods_net!N195="","",Goods_net!N195/10/GDP!Q191)</f>
        <v>-5.4627706877882583</v>
      </c>
      <c r="O195" s="26">
        <f>IF(Goods_net!O195="","",Goods_net!O195/10/GDP!R191)</f>
        <v>-7.2095903774057932</v>
      </c>
      <c r="P195" s="26">
        <f>IF(Goods_net!P195="","",Goods_net!P195/10/GDP!S191)</f>
        <v>-7.2971959751909763</v>
      </c>
      <c r="Q195" s="26" t="str">
        <f>IF(Goods_net!Q195="","",Goods_net!Q195/10/GDP!T191)</f>
        <v/>
      </c>
    </row>
    <row r="196" spans="1:17" x14ac:dyDescent="0.25">
      <c r="A196" s="12" t="s">
        <v>764</v>
      </c>
      <c r="B196" s="26">
        <f>IF(Goods_net!B196="","",Goods_net!B196/10/GDP!E192)</f>
        <v>-2.5501186101679152</v>
      </c>
      <c r="C196" s="26">
        <f>IF(Goods_net!C196="","",Goods_net!C196/10/GDP!F192)</f>
        <v>-5.6102517468241677</v>
      </c>
      <c r="D196" s="26">
        <f>IF(Goods_net!D196="","",Goods_net!D196/10/GDP!G192)</f>
        <v>-8.086695518637443</v>
      </c>
      <c r="E196" s="26">
        <f>IF(Goods_net!E196="","",Goods_net!E196/10/GDP!H192)</f>
        <v>-9.6253440183549994</v>
      </c>
      <c r="F196" s="26">
        <f>IF(Goods_net!F196="","",Goods_net!F196/10/GDP!I192)</f>
        <v>-4.5635852714833574</v>
      </c>
      <c r="G196" s="26">
        <f>IF(Goods_net!G196="","",Goods_net!G196/10/GDP!J192)</f>
        <v>-7.0560469373800654</v>
      </c>
      <c r="H196" s="26">
        <f>IF(Goods_net!H196="","",Goods_net!H196/10/GDP!K192)</f>
        <v>-11.051047738123692</v>
      </c>
      <c r="I196" s="26">
        <f>IF(Goods_net!I196="","",Goods_net!I196/10/GDP!L192)</f>
        <v>-12.433198449691817</v>
      </c>
      <c r="J196" s="26">
        <f>IF(Goods_net!J196="","",Goods_net!J196/10/GDP!M192)</f>
        <v>-12.322633818189919</v>
      </c>
      <c r="K196" s="26">
        <f>IF(Goods_net!K196="","",Goods_net!K196/10/GDP!N192)</f>
        <v>-5.4590988810685372</v>
      </c>
      <c r="L196" s="26">
        <f>IF(Goods_net!L196="","",Goods_net!L196/10/GDP!O192)</f>
        <v>-3.8181436417686125</v>
      </c>
      <c r="M196" s="26">
        <f>IF(Goods_net!M196="","",Goods_net!M196/10/GDP!P192)</f>
        <v>-7.4394778862537914</v>
      </c>
      <c r="N196" s="26">
        <f>IF(Goods_net!N196="","",Goods_net!N196/10/GDP!Q192)</f>
        <v>-8.6180602006688964</v>
      </c>
      <c r="O196" s="26">
        <f>IF(Goods_net!O196="","",Goods_net!O196/10/GDP!R192)</f>
        <v>-9.7107548481214732</v>
      </c>
      <c r="P196" s="26">
        <f>IF(Goods_net!P196="","",Goods_net!P196/10/GDP!S192)</f>
        <v>-9.2667078202670634</v>
      </c>
      <c r="Q196" s="26">
        <f>IF(Goods_net!Q196="","",Goods_net!Q196/10/GDP!T192)</f>
        <v>-4.3578390291864348</v>
      </c>
    </row>
    <row r="197" spans="1:17" x14ac:dyDescent="0.25">
      <c r="A197" s="12" t="s">
        <v>765</v>
      </c>
      <c r="B197" s="26">
        <f>IF(Goods_net!B197="","",Goods_net!B197/10/GDP!E193)</f>
        <v>-5.0219220069138624</v>
      </c>
      <c r="C197" s="26">
        <f>IF(Goods_net!C197="","",Goods_net!C197/10/GDP!F193)</f>
        <v>-5.3530705907241458</v>
      </c>
      <c r="D197" s="26">
        <f>IF(Goods_net!D197="","",Goods_net!D197/10/GDP!G193)</f>
        <v>-5.7665075085319266</v>
      </c>
      <c r="E197" s="26">
        <f>IF(Goods_net!E197="","",Goods_net!E197/10/GDP!H193)</f>
        <v>-5.7140437343528641</v>
      </c>
      <c r="F197" s="26">
        <f>IF(Goods_net!F197="","",Goods_net!F197/10/GDP!I193)</f>
        <v>-5.4830002677314402</v>
      </c>
      <c r="G197" s="26">
        <f>IF(Goods_net!G197="","",Goods_net!G197/10/GDP!J193)</f>
        <v>-5.942689912862253</v>
      </c>
      <c r="H197" s="26">
        <f>IF(Goods_net!H197="","",Goods_net!H197/10/GDP!K193)</f>
        <v>-5.8569825253580223</v>
      </c>
      <c r="I197" s="26">
        <f>IF(Goods_net!I197="","",Goods_net!I197/10/GDP!L193)</f>
        <v>-6.2171155419374307</v>
      </c>
      <c r="J197" s="26">
        <f>IF(Goods_net!J197="","",Goods_net!J197/10/GDP!M193)</f>
        <v>-6.6955103889195078</v>
      </c>
      <c r="K197" s="26">
        <f>IF(Goods_net!K197="","",Goods_net!K197/10/GDP!N193)</f>
        <v>-6.4841155969644575</v>
      </c>
      <c r="L197" s="26">
        <f>IF(Goods_net!L197="","",Goods_net!L197/10/GDP!O193)</f>
        <v>-6.0460504679870111</v>
      </c>
      <c r="M197" s="26">
        <f>IF(Goods_net!M197="","",Goods_net!M197/10/GDP!P193)</f>
        <v>-6.6325120671170952</v>
      </c>
      <c r="N197" s="26">
        <f>IF(Goods_net!N197="","",Goods_net!N197/10/GDP!Q193)</f>
        <v>-6.5456026576008783</v>
      </c>
      <c r="O197" s="26">
        <f>IF(Goods_net!O197="","",Goods_net!O197/10/GDP!R193)</f>
        <v>-6.3763222691223342</v>
      </c>
      <c r="P197" s="26">
        <f>IF(Goods_net!P197="","",Goods_net!P197/10/GDP!S193)</f>
        <v>-5.9043829590890162</v>
      </c>
      <c r="Q197" s="26">
        <f>IF(Goods_net!Q197="","",Goods_net!Q197/10/GDP!T193)</f>
        <v>-5.4866041064701268</v>
      </c>
    </row>
    <row r="198" spans="1:17" x14ac:dyDescent="0.25">
      <c r="A198" s="12" t="s">
        <v>766</v>
      </c>
      <c r="B198" s="26">
        <f>IF(Goods_net!B198="","",Goods_net!B198/10/GDP!E194)</f>
        <v>-6.0046576454191003</v>
      </c>
      <c r="C198" s="26">
        <f>IF(Goods_net!C198="","",Goods_net!C198/10/GDP!F194)</f>
        <v>-6.0608920996626754</v>
      </c>
      <c r="D198" s="26">
        <f>IF(Goods_net!D198="","",Goods_net!D198/10/GDP!G194)</f>
        <v>-5.6822572564953493</v>
      </c>
      <c r="E198" s="26">
        <f>IF(Goods_net!E198="","",Goods_net!E198/10/GDP!H194)</f>
        <v>-5.6582724057846105</v>
      </c>
      <c r="F198" s="26">
        <f>IF(Goods_net!F198="","",Goods_net!F198/10/GDP!I194)</f>
        <v>-3.5275691694817537</v>
      </c>
      <c r="G198" s="26">
        <f>IF(Goods_net!G198="","",Goods_net!G198/10/GDP!J194)</f>
        <v>-4.3267798599924632</v>
      </c>
      <c r="H198" s="26">
        <f>IF(Goods_net!H198="","",Goods_net!H198/10/GDP!K194)</f>
        <v>-4.767522808281754</v>
      </c>
      <c r="I198" s="26">
        <f>IF(Goods_net!I198="","",Goods_net!I198/10/GDP!L194)</f>
        <v>-4.575635686745426</v>
      </c>
      <c r="J198" s="26">
        <f>IF(Goods_net!J198="","",Goods_net!J198/10/GDP!M194)</f>
        <v>-4.173637743128765</v>
      </c>
      <c r="K198" s="26">
        <f>IF(Goods_net!K198="","",Goods_net!K198/10/GDP!N194)</f>
        <v>-4.2785703200953034</v>
      </c>
      <c r="L198" s="26">
        <f>IF(Goods_net!L198="","",Goods_net!L198/10/GDP!O194)</f>
        <v>-4.177286260232588</v>
      </c>
      <c r="M198" s="26">
        <f>IF(Goods_net!M198="","",Goods_net!M198/10/GDP!P194)</f>
        <v>-3.9999839958175745</v>
      </c>
      <c r="N198" s="26">
        <f>IF(Goods_net!N198="","",Goods_net!N198/10/GDP!Q194)</f>
        <v>-4.0901643454580618</v>
      </c>
      <c r="O198" s="26">
        <f>IF(Goods_net!O198="","",Goods_net!O198/10/GDP!R194)</f>
        <v>-4.270847685897647</v>
      </c>
      <c r="P198" s="26">
        <f>IF(Goods_net!P198="","",Goods_net!P198/10/GDP!S194)</f>
        <v>-4.0326726303035052</v>
      </c>
      <c r="Q198" s="26">
        <f>IF(Goods_net!Q198="","",Goods_net!Q198/10/GDP!T194)</f>
        <v>-4.3738782529767946</v>
      </c>
    </row>
    <row r="199" spans="1:17" x14ac:dyDescent="0.25">
      <c r="A199" s="12" t="s">
        <v>767</v>
      </c>
      <c r="B199" s="26">
        <f>IF(Goods_net!B199="","",Goods_net!B199/10/GDP!E195)</f>
        <v>0.11015022500053701</v>
      </c>
      <c r="C199" s="26">
        <f>IF(Goods_net!C199="","",Goods_net!C199/10/GDP!F195)</f>
        <v>-2.3395470405163619</v>
      </c>
      <c r="D199" s="26">
        <f>IF(Goods_net!D199="","",Goods_net!D199/10/GDP!G195)</f>
        <v>-2.1403351674445967</v>
      </c>
      <c r="E199" s="26">
        <f>IF(Goods_net!E199="","",Goods_net!E199/10/GDP!H195)</f>
        <v>-5.1964581812298123</v>
      </c>
      <c r="F199" s="26">
        <f>IF(Goods_net!F199="","",Goods_net!F199/10/GDP!I195)</f>
        <v>-1.464915327857218</v>
      </c>
      <c r="G199" s="26">
        <f>IF(Goods_net!G199="","",Goods_net!G199/10/GDP!J195)</f>
        <v>-1.2042212370204062</v>
      </c>
      <c r="H199" s="26">
        <f>IF(Goods_net!H199="","",Goods_net!H199/10/GDP!K195)</f>
        <v>-2.7455972264300699</v>
      </c>
      <c r="I199" s="26">
        <f>IF(Goods_net!I199="","",Goods_net!I199/10/GDP!L195)</f>
        <v>0.62468577174459528</v>
      </c>
      <c r="J199" s="26">
        <f>IF(Goods_net!J199="","",Goods_net!J199/10/GDP!M195)</f>
        <v>1.4054396442991839</v>
      </c>
      <c r="K199" s="26">
        <f>IF(Goods_net!K199="","",Goods_net!K199/10/GDP!N195)</f>
        <v>3.0051044942022678</v>
      </c>
      <c r="L199" s="26">
        <f>IF(Goods_net!L199="","",Goods_net!L199/10/GDP!O195)</f>
        <v>2.2965301801509921</v>
      </c>
      <c r="M199" s="26">
        <f>IF(Goods_net!M199="","",Goods_net!M199/10/GDP!P195)</f>
        <v>3.5815935213383652</v>
      </c>
      <c r="N199" s="26">
        <f>IF(Goods_net!N199="","",Goods_net!N199/10/GDP!Q195)</f>
        <v>3.0754955982588195</v>
      </c>
      <c r="O199" s="26">
        <f>IF(Goods_net!O199="","",Goods_net!O199/10/GDP!R195)</f>
        <v>3.5382967799028053</v>
      </c>
      <c r="P199" s="26">
        <f>IF(Goods_net!P199="","",Goods_net!P199/10/GDP!S195)</f>
        <v>4.9341961934509087</v>
      </c>
      <c r="Q199" s="26">
        <f>IF(Goods_net!Q199="","",Goods_net!Q199/10/GDP!T195)</f>
        <v>3.9330658252299719</v>
      </c>
    </row>
    <row r="200" spans="1:17" x14ac:dyDescent="0.25">
      <c r="A200" s="12" t="s">
        <v>769</v>
      </c>
      <c r="B200" s="26" t="str">
        <f>IF(Goods_net!B200="","",Goods_net!B200/10/GDP!E196)</f>
        <v/>
      </c>
      <c r="C200" s="26" t="str">
        <f>IF(Goods_net!C200="","",Goods_net!C200/10/GDP!F196)</f>
        <v/>
      </c>
      <c r="D200" s="26" t="str">
        <f>IF(Goods_net!D200="","",Goods_net!D200/10/GDP!G196)</f>
        <v/>
      </c>
      <c r="E200" s="26" t="str">
        <f>IF(Goods_net!E200="","",Goods_net!E200/10/GDP!H196)</f>
        <v/>
      </c>
      <c r="F200" s="26" t="str">
        <f>IF(Goods_net!F200="","",Goods_net!F200/10/GDP!I196)</f>
        <v/>
      </c>
      <c r="G200" s="26">
        <f>IF(Goods_net!G200="","",Goods_net!G200/10/GDP!J196)</f>
        <v>1.9555369207167896</v>
      </c>
      <c r="H200" s="26">
        <f>IF(Goods_net!H200="","",Goods_net!H200/10/GDP!K196)</f>
        <v>-0.12014546830332241</v>
      </c>
      <c r="I200" s="26">
        <f>IF(Goods_net!I200="","",Goods_net!I200/10/GDP!L196)</f>
        <v>-3.9243307945140167</v>
      </c>
      <c r="J200" s="26">
        <f>IF(Goods_net!J200="","",Goods_net!J200/10/GDP!M196)</f>
        <v>-4.0750120889937449</v>
      </c>
      <c r="K200" s="26">
        <f>IF(Goods_net!K200="","",Goods_net!K200/10/GDP!N196)</f>
        <v>-3.8583757739543674</v>
      </c>
      <c r="L200" s="26">
        <f>IF(Goods_net!L200="","",Goods_net!L200/10/GDP!O196)</f>
        <v>-2.5749947281047247</v>
      </c>
      <c r="M200" s="26">
        <f>IF(Goods_net!M200="","",Goods_net!M200/10/GDP!P196)</f>
        <v>-2.9414802700343077</v>
      </c>
      <c r="N200" s="26">
        <f>IF(Goods_net!N200="","",Goods_net!N200/10/GDP!Q196)</f>
        <v>-3.8106640312781974</v>
      </c>
      <c r="O200" s="26">
        <f>IF(Goods_net!O200="","",Goods_net!O200/10/GDP!R196)</f>
        <v>-13.630662711371986</v>
      </c>
      <c r="P200" s="26">
        <f>IF(Goods_net!P200="","",Goods_net!P200/10/GDP!S196)</f>
        <v>-12.630920729705752</v>
      </c>
      <c r="Q200" s="26">
        <f>IF(Goods_net!Q200="","",Goods_net!Q200/10/GDP!T196)</f>
        <v>-10.787722713747106</v>
      </c>
    </row>
    <row r="201" spans="1:17" x14ac:dyDescent="0.25">
      <c r="A201" s="12" t="s">
        <v>776</v>
      </c>
      <c r="B201" s="26">
        <f>IF(Goods_net!B201="","",Goods_net!B201/10/GDP!E197)</f>
        <v>-23.854713564491949</v>
      </c>
      <c r="C201" s="26">
        <f>IF(Goods_net!C201="","",Goods_net!C201/10/GDP!F197)</f>
        <v>-25.255178047425961</v>
      </c>
      <c r="D201" s="26">
        <f>IF(Goods_net!D201="","",Goods_net!D201/10/GDP!G197)</f>
        <v>-27.646288909665358</v>
      </c>
      <c r="E201" s="26">
        <f>IF(Goods_net!E201="","",Goods_net!E201/10/GDP!H197)</f>
        <v>-47.404031945092633</v>
      </c>
      <c r="F201" s="26">
        <f>IF(Goods_net!F201="","",Goods_net!F201/10/GDP!I197)</f>
        <v>-22.361410042344222</v>
      </c>
      <c r="G201" s="26">
        <f>IF(Goods_net!G201="","",Goods_net!G201/10/GDP!J197)</f>
        <v>-29.907975460122699</v>
      </c>
      <c r="H201" s="26">
        <f>IF(Goods_net!H201="","",Goods_net!H201/10/GDP!K197)</f>
        <v>-26.113664748859552</v>
      </c>
      <c r="I201" s="26">
        <f>IF(Goods_net!I201="","",Goods_net!I201/10/GDP!L197)</f>
        <v>-26.974139580563897</v>
      </c>
      <c r="J201" s="26">
        <f>IF(Goods_net!J201="","",Goods_net!J201/10/GDP!M197)</f>
        <v>-30.323129265120787</v>
      </c>
      <c r="K201" s="26">
        <f>IF(Goods_net!K201="","",Goods_net!K201/10/GDP!N197)</f>
        <v>-26.610610909195699</v>
      </c>
      <c r="L201" s="26">
        <f>IF(Goods_net!L201="","",Goods_net!L201/10/GDP!O197)</f>
        <v>-36.330460751282537</v>
      </c>
      <c r="M201" s="26">
        <f>IF(Goods_net!M201="","",Goods_net!M201/10/GDP!P197)</f>
        <v>-34.890431642217706</v>
      </c>
      <c r="N201" s="26">
        <f>IF(Goods_net!N201="","",Goods_net!N201/10/GDP!Q197)</f>
        <v>-29.101073497370507</v>
      </c>
      <c r="O201" s="26">
        <f>IF(Goods_net!O201="","",Goods_net!O201/10/GDP!R197)</f>
        <v>-25.827354578377104</v>
      </c>
      <c r="P201" s="26">
        <f>IF(Goods_net!P201="","",Goods_net!P201/10/GDP!S197)</f>
        <v>-29.816223487695744</v>
      </c>
      <c r="Q201" s="26" t="str">
        <f>IF(Goods_net!Q201="","",Goods_net!Q201/10/GDP!T197)</f>
        <v/>
      </c>
    </row>
    <row r="202" spans="1:17" x14ac:dyDescent="0.25">
      <c r="A202" s="12" t="s">
        <v>779</v>
      </c>
      <c r="B202" s="26">
        <f>IF(Goods_net!B202="","",Goods_net!B202/10/GDP!E198)</f>
        <v>22.116826503923278</v>
      </c>
      <c r="C202" s="26">
        <f>IF(Goods_net!C202="","",Goods_net!C202/10/GDP!F198)</f>
        <v>17.940186308613551</v>
      </c>
      <c r="D202" s="26">
        <f>IF(Goods_net!D202="","",Goods_net!D202/10/GDP!G198)</f>
        <v>9.8021532528547564</v>
      </c>
      <c r="E202" s="26">
        <f>IF(Goods_net!E202="","",Goods_net!E202/10/GDP!H198)</f>
        <v>14.631443063723252</v>
      </c>
      <c r="F202" s="26">
        <f>IF(Goods_net!F202="","",Goods_net!F202/10/GDP!I198)</f>
        <v>6.3024897254154499</v>
      </c>
      <c r="G202" s="26">
        <f>IF(Goods_net!G202="","",Goods_net!G202/10/GDP!J198)</f>
        <v>7.9115624243985661</v>
      </c>
      <c r="H202" s="26">
        <f>IF(Goods_net!H202="","",Goods_net!H202/10/GDP!K198)</f>
        <v>11.686617121461394</v>
      </c>
      <c r="I202" s="26">
        <f>IF(Goods_net!I202="","",Goods_net!I202/10/GDP!L198)</f>
        <v>9.0734856938422617</v>
      </c>
      <c r="J202" s="26">
        <f>IF(Goods_net!J202="","",Goods_net!J202/10/GDP!M198)</f>
        <v>12.200329738641585</v>
      </c>
      <c r="K202" s="26">
        <f>IF(Goods_net!K202="","",Goods_net!K202/10/GDP!N198)</f>
        <v>13.467142899196357</v>
      </c>
      <c r="L202" s="26">
        <f>IF(Goods_net!L202="","",Goods_net!L202/10/GDP!O198)</f>
        <v>1.222515799069825</v>
      </c>
      <c r="M202" s="26">
        <f>IF(Goods_net!M202="","",Goods_net!M202/10/GDP!P198)</f>
        <v>3.9609810599142694</v>
      </c>
      <c r="N202" s="26" t="str">
        <f>IF(Goods_net!N202="","",Goods_net!N202/10/GDP!Q198)</f>
        <v/>
      </c>
      <c r="O202" s="26" t="str">
        <f>IF(Goods_net!O202="","",Goods_net!O202/10/GDP!R198)</f>
        <v/>
      </c>
      <c r="P202" s="26" t="str">
        <f>IF(Goods_net!P202="","",Goods_net!P202/10/GDP!S198)</f>
        <v/>
      </c>
      <c r="Q202" s="26" t="str">
        <f>IF(Goods_net!Q202="","",Goods_net!Q202/10/GDP!T198)</f>
        <v/>
      </c>
    </row>
    <row r="203" spans="1:17" x14ac:dyDescent="0.25">
      <c r="A203" s="12" t="s">
        <v>785</v>
      </c>
      <c r="B203" s="26">
        <f>IF(Goods_net!B203="","",Goods_net!B203/10/GDP!E199)</f>
        <v>-3.3323619820484573</v>
      </c>
      <c r="C203" s="26">
        <f>IF(Goods_net!C203="","",Goods_net!C203/10/GDP!F199)</f>
        <v>-3.2924389983511464</v>
      </c>
      <c r="D203" s="26">
        <f>IF(Goods_net!D203="","",Goods_net!D203/10/GDP!G199)</f>
        <v>-10.604699834398398</v>
      </c>
      <c r="E203" s="26">
        <f>IF(Goods_net!E203="","",Goods_net!E203/10/GDP!H199)</f>
        <v>-10.24492282045939</v>
      </c>
      <c r="F203" s="26">
        <f>IF(Goods_net!F203="","",Goods_net!F203/10/GDP!I199)</f>
        <v>-5.894431788243681</v>
      </c>
      <c r="G203" s="26">
        <f>IF(Goods_net!G203="","",Goods_net!G203/10/GDP!J199)</f>
        <v>-3.5851651228212233</v>
      </c>
      <c r="H203" s="26">
        <f>IF(Goods_net!H203="","",Goods_net!H203/10/GDP!K199)</f>
        <v>-0.2625927827832501</v>
      </c>
      <c r="I203" s="26">
        <f>IF(Goods_net!I203="","",Goods_net!I203/10/GDP!L199)</f>
        <v>5.0792138055418921</v>
      </c>
      <c r="J203" s="26">
        <f>IF(Goods_net!J203="","",Goods_net!J203/10/GDP!M199)</f>
        <v>4.0956481681692969</v>
      </c>
      <c r="K203" s="26">
        <f>IF(Goods_net!K203="","",Goods_net!K203/10/GDP!N199)</f>
        <v>5.2066828972961829</v>
      </c>
      <c r="L203" s="26">
        <f>IF(Goods_net!L203="","",Goods_net!L203/10/GDP!O199)</f>
        <v>3.1134943421719301</v>
      </c>
      <c r="M203" s="26">
        <f>IF(Goods_net!M203="","",Goods_net!M203/10/GDP!P199)</f>
        <v>4.3791567684186736</v>
      </c>
      <c r="N203" s="26">
        <f>IF(Goods_net!N203="","",Goods_net!N203/10/GDP!Q199)</f>
        <v>3.9144777207532999</v>
      </c>
      <c r="O203" s="26">
        <f>IF(Goods_net!O203="","",Goods_net!O203/10/GDP!R199)</f>
        <v>5.440381098363253</v>
      </c>
      <c r="P203" s="26">
        <f>IF(Goods_net!P203="","",Goods_net!P203/10/GDP!S199)</f>
        <v>6.5225595304927921</v>
      </c>
      <c r="Q203" s="26" t="str">
        <f>IF(Goods_net!Q203="","",Goods_net!Q203/10/GDP!T199)</f>
        <v/>
      </c>
    </row>
    <row r="204" spans="1:17" x14ac:dyDescent="0.25">
      <c r="A204" s="12" t="s">
        <v>788</v>
      </c>
      <c r="B204" s="26">
        <f>IF(Goods_net!B204="","",Goods_net!B204/10/GDP!E200)</f>
        <v>-51.081859424950636</v>
      </c>
      <c r="C204" s="26">
        <f>IF(Goods_net!C204="","",Goods_net!C204/10/GDP!F200)</f>
        <v>-49.85643625680423</v>
      </c>
      <c r="D204" s="26">
        <f>IF(Goods_net!D204="","",Goods_net!D204/10/GDP!G200)</f>
        <v>-48.795218065151644</v>
      </c>
      <c r="E204" s="26">
        <f>IF(Goods_net!E204="","",Goods_net!E204/10/GDP!H200)</f>
        <v>-42.846645604377152</v>
      </c>
      <c r="F204" s="26">
        <f>IF(Goods_net!F204="","",Goods_net!F204/10/GDP!I200)</f>
        <v>-41.722385396641478</v>
      </c>
      <c r="G204" s="26">
        <f>IF(Goods_net!G204="","",Goods_net!G204/10/GDP!J200)</f>
        <v>-35.679870223467567</v>
      </c>
      <c r="H204" s="26">
        <f>IF(Goods_net!H204="","",Goods_net!H204/10/GDP!K200)</f>
        <v>-33.80125583761756</v>
      </c>
      <c r="I204" s="26">
        <f>IF(Goods_net!I204="","",Goods_net!I204/10/GDP!L200)</f>
        <v>-33.888218972675077</v>
      </c>
      <c r="J204" s="26">
        <f>IF(Goods_net!J204="","",Goods_net!J204/10/GDP!M200)</f>
        <v>-34.637681619219443</v>
      </c>
      <c r="K204" s="26">
        <f>IF(Goods_net!K204="","",Goods_net!K204/10/GDP!N200)</f>
        <v>-34.690774282002643</v>
      </c>
      <c r="L204" s="26">
        <f>IF(Goods_net!L204="","",Goods_net!L204/10/GDP!O200)</f>
        <v>-32.244054128751579</v>
      </c>
      <c r="M204" s="26">
        <f>IF(Goods_net!M204="","",Goods_net!M204/10/GDP!P200)</f>
        <v>-30.842916818013499</v>
      </c>
      <c r="N204" s="26">
        <f>IF(Goods_net!N204="","",Goods_net!N204/10/GDP!Q200)</f>
        <v>-30.916738761869173</v>
      </c>
      <c r="O204" s="26">
        <f>IF(Goods_net!O204="","",Goods_net!O204/10/GDP!R200)</f>
        <v>-33.137045125941569</v>
      </c>
      <c r="P204" s="26">
        <f>IF(Goods_net!P204="","",Goods_net!P204/10/GDP!S200)</f>
        <v>-31.863185428530873</v>
      </c>
      <c r="Q204" s="26" t="str">
        <f>IF(Goods_net!Q204="","",Goods_net!Q204/10/GDP!T200)</f>
        <v/>
      </c>
    </row>
    <row r="205" spans="1:17" x14ac:dyDescent="0.25">
      <c r="A205" s="12" t="s">
        <v>824</v>
      </c>
      <c r="B205" s="26">
        <f>IF(Goods_net!B205="","",Goods_net!B205/10/GDP!E201)</f>
        <v>10.161931251815874</v>
      </c>
      <c r="C205" s="26">
        <f>IF(Goods_net!C205="","",Goods_net!C205/10/GDP!F201)</f>
        <v>7.2930808372239415</v>
      </c>
      <c r="D205" s="26">
        <f>IF(Goods_net!D205="","",Goods_net!D205/10/GDP!G201)</f>
        <v>-2.0356565516604315</v>
      </c>
      <c r="E205" s="26">
        <f>IF(Goods_net!E205="","",Goods_net!E205/10/GDP!H201)</f>
        <v>-1.3262606369142731</v>
      </c>
      <c r="F205" s="26">
        <f>IF(Goods_net!F205="","",Goods_net!F205/10/GDP!I201)</f>
        <v>-7.9060671470187813</v>
      </c>
      <c r="G205" s="26">
        <f>IF(Goods_net!G205="","",Goods_net!G205/10/GDP!J201)</f>
        <v>-2.6681609517011382</v>
      </c>
      <c r="H205" s="26">
        <f>IF(Goods_net!H205="","",Goods_net!H205/10/GDP!K201)</f>
        <v>1.7544793391956535</v>
      </c>
      <c r="I205" s="26">
        <f>IF(Goods_net!I205="","",Goods_net!I205/10/GDP!L201)</f>
        <v>-10.017130962160023</v>
      </c>
      <c r="J205" s="26">
        <f>IF(Goods_net!J205="","",Goods_net!J205/10/GDP!M201)</f>
        <v>-7.2109245243720625</v>
      </c>
      <c r="K205" s="26">
        <f>IF(Goods_net!K205="","",Goods_net!K205/10/GDP!N201)</f>
        <v>-11.049298788106711</v>
      </c>
      <c r="L205" s="26">
        <f>IF(Goods_net!L205="","",Goods_net!L205/10/GDP!O201)</f>
        <v>-11.742010872144714</v>
      </c>
      <c r="M205" s="26">
        <f>IF(Goods_net!M205="","",Goods_net!M205/10/GDP!P201)</f>
        <v>-20.448195513027738</v>
      </c>
      <c r="N205" s="26" t="str">
        <f>IF(Goods_net!N205="","",Goods_net!N205/10/GDP!Q201)</f>
        <v/>
      </c>
      <c r="O205" s="26" t="str">
        <f>IF(Goods_net!O205="","",Goods_net!O205/10/GDP!R201)</f>
        <v/>
      </c>
      <c r="P205" s="26" t="str">
        <f>IF(Goods_net!P205="","",Goods_net!P205/10/GDP!S201)</f>
        <v/>
      </c>
      <c r="Q205" s="26" t="str">
        <f>IF(Goods_net!Q205="","",Goods_net!Q205/10/GDP!T201)</f>
        <v/>
      </c>
    </row>
    <row r="206" spans="1:17" x14ac:dyDescent="0.25">
      <c r="A206" s="12" t="s">
        <v>846</v>
      </c>
      <c r="B206" s="26">
        <f>IF(Goods_net!B206="","",Goods_net!B206/10/GDP!E202)</f>
        <v>1.4107335814623603</v>
      </c>
      <c r="C206" s="26">
        <f>IF(Goods_net!C206="","",Goods_net!C206/10/GDP!F202)</f>
        <v>10.570475517599121</v>
      </c>
      <c r="D206" s="26">
        <f>IF(Goods_net!D206="","",Goods_net!D206/10/GDP!G202)</f>
        <v>6.7217555099573252</v>
      </c>
      <c r="E206" s="26">
        <f>IF(Goods_net!E206="","",Goods_net!E206/10/GDP!H202)</f>
        <v>2.5615173529083397</v>
      </c>
      <c r="F206" s="26">
        <f>IF(Goods_net!F206="","",Goods_net!F206/10/GDP!I202)</f>
        <v>6.2516806822944231</v>
      </c>
      <c r="G206" s="26">
        <f>IF(Goods_net!G206="","",Goods_net!G206/10/GDP!J202)</f>
        <v>13.687266820798785</v>
      </c>
      <c r="H206" s="26">
        <f>IF(Goods_net!H206="","",Goods_net!H206/10/GDP!K202)</f>
        <v>9.8034142792596253</v>
      </c>
      <c r="I206" s="26">
        <f>IF(Goods_net!I206="","",Goods_net!I206/10/GDP!L202)</f>
        <v>6.2554184123456151</v>
      </c>
      <c r="J206" s="26">
        <f>IF(Goods_net!J206="","",Goods_net!J206/10/GDP!M202)</f>
        <v>5.8769426748867772</v>
      </c>
      <c r="K206" s="26">
        <f>IF(Goods_net!K206="","",Goods_net!K206/10/GDP!N202)</f>
        <v>5.9876834075805423</v>
      </c>
      <c r="L206" s="26">
        <f>IF(Goods_net!L206="","",Goods_net!L206/10/GDP!O202)</f>
        <v>-0.34953995011188654</v>
      </c>
      <c r="M206" s="26">
        <f>IF(Goods_net!M206="","",Goods_net!M206/10/GDP!P202)</f>
        <v>-1.7698713212974483E-2</v>
      </c>
      <c r="N206" s="26">
        <f>IF(Goods_net!N206="","",Goods_net!N206/10/GDP!Q202)</f>
        <v>3.7109866249858969</v>
      </c>
      <c r="O206" s="26">
        <f>IF(Goods_net!O206="","",Goods_net!O206/10/GDP!R202)</f>
        <v>1.953115595777263</v>
      </c>
      <c r="P206" s="26">
        <f>IF(Goods_net!P206="","",Goods_net!P206/10/GDP!S202)</f>
        <v>3.1933822821515943</v>
      </c>
      <c r="Q206" s="26">
        <f>IF(Goods_net!Q206="","",Goods_net!Q206/10/GDP!T202)</f>
        <v>17.384949258326163</v>
      </c>
    </row>
    <row r="207" spans="1:17" x14ac:dyDescent="0.25">
      <c r="A207" s="18" t="s">
        <v>848</v>
      </c>
      <c r="B207" s="26" t="str">
        <f>IF(Goods_net!B207="","",Goods_net!B207/10/GDP!E203)</f>
        <v/>
      </c>
      <c r="C207" s="26" t="str">
        <f>IF(Goods_net!C207="","",Goods_net!C207/10/GDP!F203)</f>
        <v/>
      </c>
      <c r="D207" s="26" t="str">
        <f>IF(Goods_net!D207="","",Goods_net!D207/10/GDP!G203)</f>
        <v/>
      </c>
      <c r="E207" s="26" t="str">
        <f>IF(Goods_net!E207="","",Goods_net!E207/10/GDP!H203)</f>
        <v/>
      </c>
      <c r="F207" s="26">
        <f>IF(Goods_net!F207="","",Goods_net!F207/10/GDP!I203)</f>
        <v>-15.710738671632525</v>
      </c>
      <c r="G207" s="26">
        <f>IF(Goods_net!G207="","",Goods_net!G207/10/GDP!J203)</f>
        <v>-14.94751963301802</v>
      </c>
      <c r="H207" s="26">
        <f>IF(Goods_net!H207="","",Goods_net!H207/10/GDP!K203)</f>
        <v>-20.481683278459581</v>
      </c>
      <c r="I207" s="26">
        <f>IF(Goods_net!I207="","",Goods_net!I207/10/GDP!L203)</f>
        <v>-15.276944581715513</v>
      </c>
      <c r="J207" s="26">
        <f>IF(Goods_net!J207="","",Goods_net!J207/10/GDP!M203)</f>
        <v>-14.992401733417474</v>
      </c>
      <c r="K207" s="26">
        <f>IF(Goods_net!K207="","",Goods_net!K207/10/GDP!N203)</f>
        <v>-13.088255593540625</v>
      </c>
      <c r="L207" s="26">
        <f>IF(Goods_net!L207="","",Goods_net!L207/10/GDP!O203)</f>
        <v>-12.035371416713067</v>
      </c>
      <c r="M207" s="26">
        <f>IF(Goods_net!M207="","",Goods_net!M207/10/GDP!P203)</f>
        <v>-7.4796510300782888</v>
      </c>
      <c r="N207" s="26">
        <f>IF(Goods_net!N207="","",Goods_net!N207/10/GDP!Q203)</f>
        <v>-5.3471751939013972</v>
      </c>
      <c r="O207" s="26" t="str">
        <f>IF(Goods_net!O207="","",Goods_net!O207/10/GDP!R203)</f>
        <v/>
      </c>
      <c r="P207" s="26" t="str">
        <f>IF(Goods_net!P207="","",Goods_net!P207/10/GDP!S203)</f>
        <v/>
      </c>
      <c r="Q207" s="26" t="str">
        <f>IF(Goods_net!Q207="","",Goods_net!Q207/10/GDP!T203)</f>
        <v/>
      </c>
    </row>
    <row r="208" spans="1:17" x14ac:dyDescent="0.25">
      <c r="A208" s="1"/>
      <c r="B208" s="26"/>
      <c r="C208" s="26"/>
      <c r="D208" s="26"/>
      <c r="E208" s="26"/>
      <c r="F208" s="26"/>
      <c r="G208" s="26"/>
      <c r="H208" s="26"/>
      <c r="I208" s="26"/>
      <c r="J208" s="26"/>
      <c r="Q208" s="26"/>
    </row>
    <row r="209" spans="1:17" x14ac:dyDescent="0.25"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1" t="s">
        <v>858</v>
      </c>
    </row>
    <row r="211" spans="1:17" x14ac:dyDescent="0.25">
      <c r="K211" s="26" t="e">
        <f t="shared" ref="K211:P211" si="0">(SUM(K6:K207)-K68)/1000</f>
        <v>#DIV/0!</v>
      </c>
      <c r="L211" s="26" t="e">
        <f t="shared" si="0"/>
        <v>#DIV/0!</v>
      </c>
      <c r="M211" s="26" t="e">
        <f t="shared" si="0"/>
        <v>#DIV/0!</v>
      </c>
      <c r="N211" s="26" t="e">
        <f t="shared" si="0"/>
        <v>#DIV/0!</v>
      </c>
      <c r="O211" s="26" t="e">
        <f t="shared" si="0"/>
        <v>#DIV/0!</v>
      </c>
      <c r="P211" s="26" t="e">
        <f t="shared" si="0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41D80-4EDB-49CE-A2C2-BDA38640C736}">
  <dimension ref="A2:Q211"/>
  <sheetViews>
    <sheetView workbookViewId="0">
      <pane xSplit="1" ySplit="5" topLeftCell="C6" activePane="bottomRight" state="frozen"/>
      <selection pane="topRight" activeCell="B1" sqref="B1"/>
      <selection pane="bottomLeft" activeCell="A6" sqref="A6"/>
      <selection pane="bottomRight" activeCell="O12" sqref="O12:Q12"/>
    </sheetView>
  </sheetViews>
  <sheetFormatPr defaultRowHeight="12.5" x14ac:dyDescent="0.25"/>
  <cols>
    <col min="1" max="1" width="34" customWidth="1"/>
  </cols>
  <sheetData>
    <row r="2" spans="1:17" x14ac:dyDescent="0.25">
      <c r="A2" s="2" t="s">
        <v>1</v>
      </c>
    </row>
    <row r="3" spans="1:17" x14ac:dyDescent="0.25">
      <c r="A3" s="2"/>
    </row>
    <row r="5" spans="1:17" ht="14.25" customHeight="1" x14ac:dyDescent="0.2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25">
      <c r="A6" s="28" t="s">
        <v>19</v>
      </c>
      <c r="B6" s="26" t="str">
        <f>IF(Serv_net!B6="","",Serv_net!B6/10/GDP!E2)</f>
        <v/>
      </c>
      <c r="C6" s="26" t="str">
        <f>IF(Serv_net!C6="","",Serv_net!C6/10/GDP!F2)</f>
        <v/>
      </c>
      <c r="D6" s="26" t="str">
        <f>IF(Serv_net!D6="","",Serv_net!D6/10/GDP!G2)</f>
        <v/>
      </c>
      <c r="E6" s="26">
        <f>IF(Serv_net!E6="","",Serv_net!E6/10/GDP!H2)</f>
        <v>5.2248227639118188</v>
      </c>
      <c r="F6" s="26">
        <f>IF(Serv_net!F6="","",Serv_net!F6/10/GDP!I2)</f>
        <v>7.0496913798422529</v>
      </c>
      <c r="G6" s="26">
        <f>IF(Serv_net!G6="","",Serv_net!G6/10/GDP!J2)</f>
        <v>6.8324518999599171</v>
      </c>
      <c r="H6" s="26">
        <f>IF(Serv_net!H6="","",Serv_net!H6/10/GDP!K2)</f>
        <v>5.8148131636872824</v>
      </c>
      <c r="I6" s="26">
        <f>IF(Serv_net!I6="","",Serv_net!I6/10/GDP!L2)</f>
        <v>0.36211297769026024</v>
      </c>
      <c r="J6" s="26">
        <f>IF(Serv_net!J6="","",Serv_net!J6/10/GDP!M2)</f>
        <v>-3.2283002371240803</v>
      </c>
      <c r="K6" s="26">
        <f>IF(Serv_net!K6="","",Serv_net!K6/10/GDP!N2)</f>
        <v>-0.75124140542617746</v>
      </c>
      <c r="L6" s="26">
        <f>IF(Serv_net!L6="","",Serv_net!L6/10/GDP!O2)</f>
        <v>-1.8627423863717556</v>
      </c>
      <c r="M6" s="26">
        <f>IF(Serv_net!M6="","",Serv_net!M6/10/GDP!P2)</f>
        <v>-3.3149252851280369</v>
      </c>
      <c r="N6" s="26">
        <f>IF(Serv_net!N6="","",Serv_net!N6/10/GDP!Q2)</f>
        <v>-4.6076586622041402</v>
      </c>
      <c r="O6" s="26">
        <f>IF(Serv_net!O6="","",Serv_net!O6/10/GDP!R2)</f>
        <v>-3.5527695776222643</v>
      </c>
      <c r="P6" s="26">
        <f>IF(Serv_net!P6="","",Serv_net!P6/10/GDP!S2)</f>
        <v>-2.9713033179297144</v>
      </c>
      <c r="Q6" s="26">
        <f>IF(Serv_net!Q6="","",Serv_net!Q6/10/GDP!T2)</f>
        <v>-2.1112216815862297</v>
      </c>
    </row>
    <row r="7" spans="1:17" x14ac:dyDescent="0.25">
      <c r="A7" s="12" t="s">
        <v>24</v>
      </c>
      <c r="B7" s="26">
        <f>IF(Serv_net!B7="","",Serv_net!B7/10/GDP!E3)</f>
        <v>-1.4435666000531917</v>
      </c>
      <c r="C7" s="26">
        <f>IF(Serv_net!C7="","",Serv_net!C7/10/GDP!F3)</f>
        <v>0.81601736066474817</v>
      </c>
      <c r="D7" s="26">
        <f>IF(Serv_net!D7="","",Serv_net!D7/10/GDP!G3)</f>
        <v>1.6869774630313388</v>
      </c>
      <c r="E7" s="26">
        <f>IF(Serv_net!E7="","",Serv_net!E7/10/GDP!H3)</f>
        <v>2.8297492430711904</v>
      </c>
      <c r="F7" s="26">
        <f>IF(Serv_net!F7="","",Serv_net!F7/10/GDP!I3)</f>
        <v>3.5313410839916259</v>
      </c>
      <c r="G7" s="26">
        <f>IF(Serv_net!G7="","",Serv_net!G7/10/GDP!J3)</f>
        <v>4.8597175549944041</v>
      </c>
      <c r="H7" s="26">
        <f>IF(Serv_net!H7="","",Serv_net!H7/10/GDP!K3)</f>
        <v>4.3847231882493674</v>
      </c>
      <c r="I7" s="26">
        <f>IF(Serv_net!I7="","",Serv_net!I7/10/GDP!L3)</f>
        <v>4.557968218783258</v>
      </c>
      <c r="J7" s="26">
        <f>IF(Serv_net!J7="","",Serv_net!J7/10/GDP!M3)</f>
        <v>2.3684575192511668</v>
      </c>
      <c r="K7" s="26">
        <f>IF(Serv_net!K7="","",Serv_net!K7/10/GDP!N3)</f>
        <v>3.1975560301121102</v>
      </c>
      <c r="L7" s="26">
        <f>IF(Serv_net!L7="","",Serv_net!L7/10/GDP!O3)</f>
        <v>5.1085804899262168</v>
      </c>
      <c r="M7" s="26">
        <f>IF(Serv_net!M7="","",Serv_net!M7/10/GDP!P3)</f>
        <v>7.4167209594572201</v>
      </c>
      <c r="N7" s="26">
        <f>IF(Serv_net!N7="","",Serv_net!N7/10/GDP!Q3)</f>
        <v>9.3919567696017747</v>
      </c>
      <c r="O7" s="26">
        <f>IF(Serv_net!O7="","",Serv_net!O7/10/GDP!R3)</f>
        <v>8.6600236313698566</v>
      </c>
      <c r="P7" s="26">
        <f>IF(Serv_net!P7="","",Serv_net!P7/10/GDP!S3)</f>
        <v>9.255982858614006</v>
      </c>
      <c r="Q7" s="26">
        <f>IF(Serv_net!Q7="","",Serv_net!Q7/10/GDP!T3)</f>
        <v>8.0245851943858852</v>
      </c>
    </row>
    <row r="8" spans="1:17" x14ac:dyDescent="0.25">
      <c r="A8" s="12" t="s">
        <v>26</v>
      </c>
      <c r="B8" s="26">
        <f>IF(Serv_net!B8="","",Serv_net!B8/10/GDP!E4)</f>
        <v>-2.2442295393320526</v>
      </c>
      <c r="C8" s="26">
        <f>IF(Serv_net!C8="","",Serv_net!C8/10/GDP!F4)</f>
        <v>-1.9422868226991477</v>
      </c>
      <c r="D8" s="26">
        <f>IF(Serv_net!D8="","",Serv_net!D8/10/GDP!G4)</f>
        <v>-2.9311003180501332</v>
      </c>
      <c r="E8" s="26">
        <f>IF(Serv_net!E8="","",Serv_net!E8/10/GDP!H4)</f>
        <v>-4.4480819190905221</v>
      </c>
      <c r="F8" s="26">
        <f>IF(Serv_net!F8="","",Serv_net!F8/10/GDP!I4)</f>
        <v>-6.3476314878159563</v>
      </c>
      <c r="G8" s="26">
        <f>IF(Serv_net!G8="","",Serv_net!G8/10/GDP!J4)</f>
        <v>-5.1847624482807824</v>
      </c>
      <c r="H8" s="26">
        <f>IF(Serv_net!H8="","",Serv_net!H8/10/GDP!K4)</f>
        <v>-4.4836444670386992</v>
      </c>
      <c r="I8" s="26">
        <f>IF(Serv_net!I8="","",Serv_net!I8/10/GDP!L4)</f>
        <v>-3.40783656796106</v>
      </c>
      <c r="J8" s="26">
        <f>IF(Serv_net!J8="","",Serv_net!J8/10/GDP!M4)</f>
        <v>-3.3476722738814413</v>
      </c>
      <c r="K8" s="26">
        <f>IF(Serv_net!K8="","",Serv_net!K8/10/GDP!N4)</f>
        <v>-3.8604256465100808</v>
      </c>
      <c r="L8" s="26">
        <f>IF(Serv_net!L8="","",Serv_net!L8/10/GDP!O4)</f>
        <v>-4.5625552290388001</v>
      </c>
      <c r="M8" s="26">
        <f>IF(Serv_net!M8="","",Serv_net!M8/10/GDP!P4)</f>
        <v>-4.6549759379491862</v>
      </c>
      <c r="N8" s="26">
        <f>IF(Serv_net!N8="","",Serv_net!N8/10/GDP!Q4)</f>
        <v>-4.7950377207097414</v>
      </c>
      <c r="O8" s="26">
        <f>IF(Serv_net!O8="","",Serv_net!O8/10/GDP!R4)</f>
        <v>-4.849894316725095</v>
      </c>
      <c r="P8" s="26">
        <f>IF(Serv_net!P8="","",Serv_net!P8/10/GDP!S4)</f>
        <v>-3.86486096550547</v>
      </c>
      <c r="Q8" s="26" t="str">
        <f>IF(Serv_net!Q8="","",Serv_net!Q8/10/GDP!T4)</f>
        <v/>
      </c>
    </row>
    <row r="9" spans="1:17" x14ac:dyDescent="0.25">
      <c r="A9" s="12" t="s">
        <v>29</v>
      </c>
      <c r="B9" s="26" t="str">
        <f>IF(Serv_net!B9="","",Serv_net!B9/10/GDP!E5)</f>
        <v/>
      </c>
      <c r="C9" s="26" t="str">
        <f>IF(Serv_net!C9="","",Serv_net!C9/10/GDP!F5)</f>
        <v/>
      </c>
      <c r="D9" s="26" t="str">
        <f>IF(Serv_net!D9="","",Serv_net!D9/10/GDP!G5)</f>
        <v/>
      </c>
      <c r="E9" s="26" t="str">
        <f>IF(Serv_net!E9="","",Serv_net!E9/10/GDP!H5)</f>
        <v/>
      </c>
      <c r="F9" s="26" t="str">
        <f>IF(Serv_net!F9="","",Serv_net!F9/10/GDP!I5)</f>
        <v/>
      </c>
      <c r="G9" s="26" t="str">
        <f>IF(Serv_net!G9="","",Serv_net!G9/10/GDP!J5)</f>
        <v/>
      </c>
      <c r="H9" s="26" t="str">
        <f>IF(Serv_net!H9="","",Serv_net!H9/10/GDP!K5)</f>
        <v/>
      </c>
      <c r="I9" s="26" t="str">
        <f>IF(Serv_net!I9="","",Serv_net!I9/10/GDP!L5)</f>
        <v/>
      </c>
      <c r="J9" s="26" t="str">
        <f>IF(Serv_net!J9="","",Serv_net!J9/10/GDP!M5)</f>
        <v/>
      </c>
      <c r="K9" s="26" t="str">
        <f>IF(Serv_net!K9="","",Serv_net!K9/10/GDP!N5)</f>
        <v/>
      </c>
      <c r="L9" s="26" t="str">
        <f>IF(Serv_net!L9="","",Serv_net!L9/10/GDP!O5)</f>
        <v/>
      </c>
      <c r="M9" s="26" t="str">
        <f>IF(Serv_net!M9="","",Serv_net!M9/10/GDP!P5)</f>
        <v/>
      </c>
      <c r="N9" s="26" t="str">
        <f>IF(Serv_net!N9="","",Serv_net!N9/10/GDP!Q5)</f>
        <v/>
      </c>
      <c r="O9" s="26" t="str">
        <f>IF(Serv_net!O9="","",Serv_net!O9/10/GDP!R5)</f>
        <v/>
      </c>
      <c r="P9" s="26">
        <f>IF(Serv_net!P9="","",Serv_net!P9/10/GDP!S5)</f>
        <v>52.20444606794436</v>
      </c>
      <c r="Q9" s="26" t="str">
        <f>IF(Serv_net!Q9="","",Serv_net!Q9/10/GDP!T5)</f>
        <v/>
      </c>
    </row>
    <row r="10" spans="1:17" x14ac:dyDescent="0.25">
      <c r="A10" s="12" t="s">
        <v>46</v>
      </c>
      <c r="B10" s="26">
        <f>IF(Serv_net!B10="","",Serv_net!B10/10/GDP!E6)</f>
        <v>-17.890124491346622</v>
      </c>
      <c r="C10" s="26">
        <f>IF(Serv_net!C10="","",Serv_net!C10/10/GDP!F6)</f>
        <v>-11.50598805188141</v>
      </c>
      <c r="D10" s="26">
        <f>IF(Serv_net!D10="","",Serv_net!D10/10/GDP!G6)</f>
        <v>-18.895801539208776</v>
      </c>
      <c r="E10" s="26">
        <f>IF(Serv_net!E10="","",Serv_net!E10/10/GDP!H6)</f>
        <v>-24.633093555529204</v>
      </c>
      <c r="F10" s="26">
        <f>IF(Serv_net!F10="","",Serv_net!F10/10/GDP!I6)</f>
        <v>-26.378881192484389</v>
      </c>
      <c r="G10" s="26">
        <f>IF(Serv_net!G10="","",Serv_net!G10/10/GDP!J6)</f>
        <v>-21.357637980083293</v>
      </c>
      <c r="H10" s="26">
        <f>IF(Serv_net!H10="","",Serv_net!H10/10/GDP!K6)</f>
        <v>-20.518495230271309</v>
      </c>
      <c r="I10" s="26">
        <f>IF(Serv_net!I10="","",Serv_net!I10/10/GDP!L6)</f>
        <v>-16.683979186925054</v>
      </c>
      <c r="J10" s="26">
        <f>IF(Serv_net!J10="","",Serv_net!J10/10/GDP!M6)</f>
        <v>-15.906942822434086</v>
      </c>
      <c r="K10" s="26">
        <f>IF(Serv_net!K10="","",Serv_net!K10/10/GDP!N6)</f>
        <v>-15.974182264991352</v>
      </c>
      <c r="L10" s="26">
        <f>IF(Serv_net!L10="","",Serv_net!L10/10/GDP!O6)</f>
        <v>-13.78734231832499</v>
      </c>
      <c r="M10" s="26">
        <f>IF(Serv_net!M10="","",Serv_net!M10/10/GDP!P6)</f>
        <v>-11.773314845932241</v>
      </c>
      <c r="N10" s="26">
        <f>IF(Serv_net!N10="","",Serv_net!N10/10/GDP!Q6)</f>
        <v>-10.488285311609152</v>
      </c>
      <c r="O10" s="26">
        <f>IF(Serv_net!O10="","",Serv_net!O10/10/GDP!R6)</f>
        <v>-8.9312607223566598</v>
      </c>
      <c r="P10" s="26">
        <f>IF(Serv_net!P10="","",Serv_net!P10/10/GDP!S6)</f>
        <v>-8.6132035390302342</v>
      </c>
      <c r="Q10" s="26">
        <f>IF(Serv_net!Q10="","",Serv_net!Q10/10/GDP!T6)</f>
        <v>-8.8303789063692513</v>
      </c>
    </row>
    <row r="11" spans="1:17" x14ac:dyDescent="0.25">
      <c r="A11" s="12" t="s">
        <v>48</v>
      </c>
      <c r="B11" s="26">
        <f>IF(Serv_net!B11="","",Serv_net!B11/10/GDP!E7)</f>
        <v>18.468516595657061</v>
      </c>
      <c r="C11" s="26">
        <f>IF(Serv_net!C11="","",Serv_net!C11/10/GDP!F7)</f>
        <v>11.395599721010639</v>
      </c>
      <c r="D11" s="26">
        <f>IF(Serv_net!D11="","",Serv_net!D11/10/GDP!G7)</f>
        <v>8.8322196172422238</v>
      </c>
      <c r="E11" s="26">
        <f>IF(Serv_net!E11="","",Serv_net!E11/10/GDP!H7)</f>
        <v>6.2101796261255551</v>
      </c>
      <c r="F11" s="26">
        <f>IF(Serv_net!F11="","",Serv_net!F11/10/GDP!I7)</f>
        <v>14.608373611257383</v>
      </c>
      <c r="G11" s="26">
        <f>IF(Serv_net!G11="","",Serv_net!G11/10/GDP!J7)</f>
        <v>22.534042244365871</v>
      </c>
      <c r="H11" s="26">
        <f>IF(Serv_net!H11="","",Serv_net!H11/10/GDP!K7)</f>
        <v>25.72761308853136</v>
      </c>
      <c r="I11" s="26">
        <f>IF(Serv_net!I11="","",Serv_net!I11/10/GDP!L7)</f>
        <v>26.357210721045693</v>
      </c>
      <c r="J11" s="26">
        <f>IF(Serv_net!J11="","",Serv_net!J11/10/GDP!M7)</f>
        <v>29.22848904543482</v>
      </c>
      <c r="K11" s="26">
        <f>IF(Serv_net!K11="","",Serv_net!K11/10/GDP!N7)</f>
        <v>25.201946984907103</v>
      </c>
      <c r="L11" s="26">
        <f>IF(Serv_net!L11="","",Serv_net!L11/10/GDP!O7)</f>
        <v>28.991298302605951</v>
      </c>
      <c r="M11" s="26">
        <f>IF(Serv_net!M11="","",Serv_net!M11/10/GDP!P7)</f>
        <v>29.477444820277032</v>
      </c>
      <c r="N11" s="26">
        <f>IF(Serv_net!N11="","",Serv_net!N11/10/GDP!Q7)</f>
        <v>50.24518732941641</v>
      </c>
      <c r="O11" s="26">
        <f>IF(Serv_net!O11="","",Serv_net!O11/10/GDP!R7)</f>
        <v>20.00242367711062</v>
      </c>
      <c r="P11" s="26">
        <f>IF(Serv_net!P11="","",Serv_net!P11/10/GDP!S7)</f>
        <v>32.665735711937977</v>
      </c>
      <c r="Q11" s="26">
        <f>IF(Serv_net!Q11="","",Serv_net!Q11/10/GDP!T7)</f>
        <v>16.60512653905516</v>
      </c>
    </row>
    <row r="12" spans="1:17" x14ac:dyDescent="0.25">
      <c r="A12" s="12" t="s">
        <v>52</v>
      </c>
      <c r="B12" s="26">
        <f>IF(Serv_net!B12="","",Serv_net!B12/10/GDP!E8)</f>
        <v>23.016968543886353</v>
      </c>
      <c r="C12" s="26">
        <f>IF(Serv_net!C12="","",Serv_net!C12/10/GDP!F8)</f>
        <v>18.62255686801754</v>
      </c>
      <c r="D12" s="26">
        <f>IF(Serv_net!D12="","",Serv_net!D12/10/GDP!G8)</f>
        <v>18.195617255699638</v>
      </c>
      <c r="E12" s="26">
        <f>IF(Serv_net!E12="","",Serv_net!E12/10/GDP!H8)</f>
        <v>20.296848548841236</v>
      </c>
      <c r="F12" s="26">
        <f>IF(Serv_net!F12="","",Serv_net!F12/10/GDP!I8)</f>
        <v>23.146408920358269</v>
      </c>
      <c r="G12" s="26">
        <f>IF(Serv_net!G12="","",Serv_net!G12/10/GDP!J8)</f>
        <v>22.025428005028523</v>
      </c>
      <c r="H12" s="26">
        <f>IF(Serv_net!H12="","",Serv_net!H12/10/GDP!K8)</f>
        <v>23.785695795092103</v>
      </c>
      <c r="I12" s="26">
        <f>IF(Serv_net!I12="","",Serv_net!I12/10/GDP!L8)</f>
        <v>23.202307685185186</v>
      </c>
      <c r="J12" s="26">
        <f>IF(Serv_net!J12="","",Serv_net!J12/10/GDP!M8)</f>
        <v>20.784696961144039</v>
      </c>
      <c r="K12" s="26">
        <f>IF(Serv_net!K12="","",Serv_net!K12/10/GDP!N8)</f>
        <v>42.936471096771655</v>
      </c>
      <c r="L12" s="26">
        <f>IF(Serv_net!L12="","",Serv_net!L12/10/GDP!O8)</f>
        <v>39.09822570483086</v>
      </c>
      <c r="M12" s="26">
        <f>IF(Serv_net!M12="","",Serv_net!M12/10/GDP!P8)</f>
        <v>35.698121548098833</v>
      </c>
      <c r="N12" s="26">
        <f>IF(Serv_net!N12="","",Serv_net!N12/10/GDP!Q8)</f>
        <v>32.721698293049755</v>
      </c>
      <c r="O12" s="26">
        <f>IF(Serv_net!O12="","",Serv_net!O12/10/GDP!R8)</f>
        <v>30.103772982331453</v>
      </c>
      <c r="P12" s="26">
        <f>IF(Serv_net!P12="","",Serv_net!P12/10/GDP!S8)</f>
        <v>36.526425843972063</v>
      </c>
      <c r="Q12" s="26">
        <f>IF(Serv_net!Q12="","",Serv_net!Q12/10/GDP!T8)</f>
        <v>21.053236784836766</v>
      </c>
    </row>
    <row r="13" spans="1:17" x14ac:dyDescent="0.25">
      <c r="A13" s="12" t="s">
        <v>56</v>
      </c>
      <c r="B13" s="26">
        <f>IF(Serv_net!B13="","",Serv_net!B13/10/GDP!E9)</f>
        <v>-0.52130996171081878</v>
      </c>
      <c r="C13" s="26">
        <f>IF(Serv_net!C13="","",Serv_net!C13/10/GDP!F9)</f>
        <v>-0.32761966920289232</v>
      </c>
      <c r="D13" s="26">
        <f>IF(Serv_net!D13="","",Serv_net!D13/10/GDP!G9)</f>
        <v>-0.34088587623385475</v>
      </c>
      <c r="E13" s="26">
        <f>IF(Serv_net!E13="","",Serv_net!E13/10/GDP!H9)</f>
        <v>-0.61129572039314151</v>
      </c>
      <c r="F13" s="26">
        <f>IF(Serv_net!F13="","",Serv_net!F13/10/GDP!I9)</f>
        <v>-0.59528841734206372</v>
      </c>
      <c r="G13" s="26">
        <f>IF(Serv_net!G13="","",Serv_net!G13/10/GDP!J9)</f>
        <v>-0.42464457334245936</v>
      </c>
      <c r="H13" s="26">
        <f>IF(Serv_net!H13="","",Serv_net!H13/10/GDP!K9)</f>
        <v>-0.59746496446021635</v>
      </c>
      <c r="I13" s="26">
        <f>IF(Serv_net!I13="","",Serv_net!I13/10/GDP!L9)</f>
        <v>-0.70682508961571788</v>
      </c>
      <c r="J13" s="26">
        <f>IF(Serv_net!J13="","",Serv_net!J13/10/GDP!M9)</f>
        <v>-0.87149122613153529</v>
      </c>
      <c r="K13" s="26">
        <f>IF(Serv_net!K13="","",Serv_net!K13/10/GDP!N9)</f>
        <v>-0.82348773334254288</v>
      </c>
      <c r="L13" s="26">
        <f>IF(Serv_net!L13="","",Serv_net!L13/10/GDP!O9)</f>
        <v>-0.90511603657859108</v>
      </c>
      <c r="M13" s="26">
        <f>IF(Serv_net!M13="","",Serv_net!M13/10/GDP!P9)</f>
        <v>-1.5179687243901114</v>
      </c>
      <c r="N13" s="26">
        <f>IF(Serv_net!N13="","",Serv_net!N13/10/GDP!Q9)</f>
        <v>-1.5058279026411541</v>
      </c>
      <c r="O13" s="26">
        <f>IF(Serv_net!O13="","",Serv_net!O13/10/GDP!R9)</f>
        <v>-1.7332647135195267</v>
      </c>
      <c r="P13" s="26">
        <f>IF(Serv_net!P13="","",Serv_net!P13/10/GDP!S9)</f>
        <v>-1.1733515841105955</v>
      </c>
      <c r="Q13" s="26">
        <f>IF(Serv_net!Q13="","",Serv_net!Q13/10/GDP!T9)</f>
        <v>-0.60968650033081462</v>
      </c>
    </row>
    <row r="14" spans="1:17" x14ac:dyDescent="0.25">
      <c r="A14" s="12" t="s">
        <v>58</v>
      </c>
      <c r="B14" s="26">
        <f>IF(Serv_net!B14="","",Serv_net!B14/10/GDP!E10)</f>
        <v>-3.0188057380139344</v>
      </c>
      <c r="C14" s="26">
        <f>IF(Serv_net!C14="","",Serv_net!C14/10/GDP!F10)</f>
        <v>-1.382974719927478</v>
      </c>
      <c r="D14" s="26">
        <f>IF(Serv_net!D14="","",Serv_net!D14/10/GDP!G10)</f>
        <v>-2.0636012862303934</v>
      </c>
      <c r="E14" s="26">
        <f>IF(Serv_net!E14="","",Serv_net!E14/10/GDP!H10)</f>
        <v>-2.6681473391378634</v>
      </c>
      <c r="F14" s="26">
        <f>IF(Serv_net!F14="","",Serv_net!F14/10/GDP!I10)</f>
        <v>-3.1949630141782759</v>
      </c>
      <c r="G14" s="26">
        <f>IF(Serv_net!G14="","",Serv_net!G14/10/GDP!J10)</f>
        <v>-2.8159788084489632</v>
      </c>
      <c r="H14" s="26">
        <f>IF(Serv_net!H14="","",Serv_net!H14/10/GDP!K10)</f>
        <v>-0.6487629567143236</v>
      </c>
      <c r="I14" s="26">
        <f>IF(Serv_net!I14="","",Serv_net!I14/10/GDP!L10)</f>
        <v>-0.96145350232731619</v>
      </c>
      <c r="J14" s="26">
        <f>IF(Serv_net!J14="","",Serv_net!J14/10/GDP!M10)</f>
        <v>-1.1295321673149465</v>
      </c>
      <c r="K14" s="26">
        <f>IF(Serv_net!K14="","",Serv_net!K14/10/GDP!N10)</f>
        <v>-0.97765672266482828</v>
      </c>
      <c r="L14" s="26">
        <f>IF(Serv_net!L14="","",Serv_net!L14/10/GDP!O10)</f>
        <v>-0.91386690354791134</v>
      </c>
      <c r="M14" s="26">
        <f>IF(Serv_net!M14="","",Serv_net!M14/10/GDP!P10)</f>
        <v>0.66758880538212217</v>
      </c>
      <c r="N14" s="26">
        <f>IF(Serv_net!N14="","",Serv_net!N14/10/GDP!Q10)</f>
        <v>1.382926231444886</v>
      </c>
      <c r="O14" s="26">
        <f>IF(Serv_net!O14="","",Serv_net!O14/10/GDP!R10)</f>
        <v>0.45499728575794901</v>
      </c>
      <c r="P14" s="26">
        <f>IF(Serv_net!P14="","",Serv_net!P14/10/GDP!S10)</f>
        <v>-0.17097790447320407</v>
      </c>
      <c r="Q14" s="26">
        <f>IF(Serv_net!Q14="","",Serv_net!Q14/10/GDP!T10)</f>
        <v>1.1870298094948228</v>
      </c>
    </row>
    <row r="15" spans="1:17" x14ac:dyDescent="0.25">
      <c r="A15" s="12" t="s">
        <v>59</v>
      </c>
      <c r="B15" s="26">
        <f>IF(Serv_net!B15="","",Serv_net!B15/10/GDP!E11)</f>
        <v>25.259918972004261</v>
      </c>
      <c r="C15" s="26">
        <f>IF(Serv_net!C15="","",Serv_net!C15/10/GDP!F11)</f>
        <v>22.43101610340015</v>
      </c>
      <c r="D15" s="26">
        <f>IF(Serv_net!D15="","",Serv_net!D15/10/GDP!G11)</f>
        <v>25.609038680579602</v>
      </c>
      <c r="E15" s="26">
        <f>IF(Serv_net!E15="","",Serv_net!E15/10/GDP!H11)</f>
        <v>28.461555088750771</v>
      </c>
      <c r="F15" s="26">
        <f>IF(Serv_net!F15="","",Serv_net!F15/10/GDP!I11)</f>
        <v>33.11269866962985</v>
      </c>
      <c r="G15" s="26">
        <f>IF(Serv_net!G15="","",Serv_net!G15/10/GDP!J11)</f>
        <v>35.891692049919648</v>
      </c>
      <c r="H15" s="26">
        <f>IF(Serv_net!H15="","",Serv_net!H15/10/GDP!K11)</f>
        <v>31.75124205318911</v>
      </c>
      <c r="I15" s="26">
        <f>IF(Serv_net!I15="","",Serv_net!I15/10/GDP!L11)</f>
        <v>35.85673542198532</v>
      </c>
      <c r="J15" s="26">
        <f>IF(Serv_net!J15="","",Serv_net!J15/10/GDP!M11)</f>
        <v>36.308401493307564</v>
      </c>
      <c r="K15" s="26">
        <f>IF(Serv_net!K15="","",Serv_net!K15/10/GDP!N11)</f>
        <v>40.438704234881079</v>
      </c>
      <c r="L15" s="26">
        <f>IF(Serv_net!L15="","",Serv_net!L15/10/GDP!O11)</f>
        <v>41.311608459642855</v>
      </c>
      <c r="M15" s="26">
        <f>IF(Serv_net!M15="","",Serv_net!M15/10/GDP!P11)</f>
        <v>39.805630026809652</v>
      </c>
      <c r="N15" s="26">
        <f>IF(Serv_net!N15="","",Serv_net!N15/10/GDP!Q11)</f>
        <v>40.646233001947394</v>
      </c>
      <c r="O15" s="26">
        <f>IF(Serv_net!O15="","",Serv_net!O15/10/GDP!R11)</f>
        <v>41.366428911410466</v>
      </c>
      <c r="P15" s="26">
        <f>IF(Serv_net!P15="","",Serv_net!P15/10/GDP!S11)</f>
        <v>41.745953478154689</v>
      </c>
      <c r="Q15" s="26">
        <f>IF(Serv_net!Q15="","",Serv_net!Q15/10/GDP!T11)</f>
        <v>22.262851535726575</v>
      </c>
    </row>
    <row r="16" spans="1:17" x14ac:dyDescent="0.25">
      <c r="A16" s="12" t="s">
        <v>61</v>
      </c>
      <c r="B16" s="26">
        <f>IF(Serv_net!B16="","",Serv_net!B16/10/GDP!E12)</f>
        <v>-7.4603269727293531E-2</v>
      </c>
      <c r="C16" s="26">
        <f>IF(Serv_net!C16="","",Serv_net!C16/10/GDP!F12)</f>
        <v>-2.0551022785585286E-2</v>
      </c>
      <c r="D16" s="26">
        <f>IF(Serv_net!D16="","",Serv_net!D16/10/GDP!G12)</f>
        <v>-0.17653985644117243</v>
      </c>
      <c r="E16" s="26">
        <f>IF(Serv_net!E16="","",Serv_net!E16/10/GDP!H12)</f>
        <v>-0.56446770610980534</v>
      </c>
      <c r="F16" s="26">
        <f>IF(Serv_net!F16="","",Serv_net!F16/10/GDP!I12)</f>
        <v>-0.25634597935636394</v>
      </c>
      <c r="G16" s="26">
        <f>IF(Serv_net!G16="","",Serv_net!G16/10/GDP!J12)</f>
        <v>-0.4113799336154037</v>
      </c>
      <c r="H16" s="26">
        <f>IF(Serv_net!H16="","",Serv_net!H16/10/GDP!K12)</f>
        <v>-0.67257237102328782</v>
      </c>
      <c r="I16" s="26">
        <f>IF(Serv_net!I16="","",Serv_net!I16/10/GDP!L12)</f>
        <v>-0.83900049900304918</v>
      </c>
      <c r="J16" s="26">
        <f>IF(Serv_net!J16="","",Serv_net!J16/10/GDP!M12)</f>
        <v>-0.97017482426473056</v>
      </c>
      <c r="K16" s="26">
        <f>IF(Serv_net!K16="","",Serv_net!K16/10/GDP!N12)</f>
        <v>-0.77356380282924631</v>
      </c>
      <c r="L16" s="26">
        <f>IF(Serv_net!L16="","",Serv_net!L16/10/GDP!O12)</f>
        <v>-0.70957194127566714</v>
      </c>
      <c r="M16" s="26">
        <f>IF(Serv_net!M16="","",Serv_net!M16/10/GDP!P12)</f>
        <v>-0.35080929629513624</v>
      </c>
      <c r="N16" s="26">
        <f>IF(Serv_net!N16="","",Serv_net!N16/10/GDP!Q12)</f>
        <v>-0.23826017481638612</v>
      </c>
      <c r="O16" s="26">
        <f>IF(Serv_net!O16="","",Serv_net!O16/10/GDP!R12)</f>
        <v>-0.27079925334841654</v>
      </c>
      <c r="P16" s="26">
        <f>IF(Serv_net!P16="","",Serv_net!P16/10/GDP!S12)</f>
        <v>-7.5097821469739465E-2</v>
      </c>
      <c r="Q16" s="26">
        <f>IF(Serv_net!Q16="","",Serv_net!Q16/10/GDP!T12)</f>
        <v>0.73824111142805815</v>
      </c>
    </row>
    <row r="17" spans="1:17" x14ac:dyDescent="0.25">
      <c r="A17" s="12" t="s">
        <v>62</v>
      </c>
      <c r="B17" s="26">
        <f>IF(Serv_net!B17="","",Serv_net!B17/10/GDP!E13)</f>
        <v>2.8899074673703065</v>
      </c>
      <c r="C17" s="26">
        <f>IF(Serv_net!C17="","",Serv_net!C17/10/GDP!F13)</f>
        <v>3.081047166501139</v>
      </c>
      <c r="D17" s="26">
        <f>IF(Serv_net!D17="","",Serv_net!D17/10/GDP!G13)</f>
        <v>3.4495055398895724</v>
      </c>
      <c r="E17" s="26">
        <f>IF(Serv_net!E17="","",Serv_net!E17/10/GDP!H13)</f>
        <v>4.1201184699865925</v>
      </c>
      <c r="F17" s="26">
        <f>IF(Serv_net!F17="","",Serv_net!F17/10/GDP!I13)</f>
        <v>3.7118108954962405</v>
      </c>
      <c r="G17" s="26">
        <f>IF(Serv_net!G17="","",Serv_net!G17/10/GDP!J13)</f>
        <v>3.5592796780632363</v>
      </c>
      <c r="H17" s="26">
        <f>IF(Serv_net!H17="","",Serv_net!H17/10/GDP!K13)</f>
        <v>3.4019524267709396</v>
      </c>
      <c r="I17" s="26">
        <f>IF(Serv_net!I17="","",Serv_net!I17/10/GDP!L13)</f>
        <v>3.3695868255127217</v>
      </c>
      <c r="J17" s="26">
        <f>IF(Serv_net!J17="","",Serv_net!J17/10/GDP!M13)</f>
        <v>3.1473622775196932</v>
      </c>
      <c r="K17" s="26">
        <f>IF(Serv_net!K17="","",Serv_net!K17/10/GDP!N13)</f>
        <v>3.031392983397371</v>
      </c>
      <c r="L17" s="26">
        <f>IF(Serv_net!L17="","",Serv_net!L17/10/GDP!O13)</f>
        <v>2.9765947832080002</v>
      </c>
      <c r="M17" s="26">
        <f>IF(Serv_net!M17="","",Serv_net!M17/10/GDP!P13)</f>
        <v>2.9523322724767906</v>
      </c>
      <c r="N17" s="26">
        <f>IF(Serv_net!N17="","",Serv_net!N17/10/GDP!Q13)</f>
        <v>2.7017287176496216</v>
      </c>
      <c r="O17" s="26">
        <f>IF(Serv_net!O17="","",Serv_net!O17/10/GDP!R13)</f>
        <v>2.6241579173043683</v>
      </c>
      <c r="P17" s="26">
        <f>IF(Serv_net!P17="","",Serv_net!P17/10/GDP!S13)</f>
        <v>2.4790521362074256</v>
      </c>
      <c r="Q17" s="26">
        <f>IF(Serv_net!Q17="","",Serv_net!Q17/10/GDP!T13)</f>
        <v>2.0735117943383408</v>
      </c>
    </row>
    <row r="18" spans="1:17" x14ac:dyDescent="0.25">
      <c r="A18" s="12" t="s">
        <v>64</v>
      </c>
      <c r="B18" s="26">
        <f>IF(Serv_net!B18="","",Serv_net!B18/10/GDP!E14)</f>
        <v>-14.445415505160852</v>
      </c>
      <c r="C18" s="26">
        <f>IF(Serv_net!C18="","",Serv_net!C18/10/GDP!F14)</f>
        <v>-9.3845769724639734</v>
      </c>
      <c r="D18" s="26">
        <f>IF(Serv_net!D18="","",Serv_net!D18/10/GDP!G14)</f>
        <v>-5.8319190087639763</v>
      </c>
      <c r="E18" s="26">
        <f>IF(Serv_net!E18="","",Serv_net!E18/10/GDP!H14)</f>
        <v>-4.5879009371363235</v>
      </c>
      <c r="F18" s="26">
        <f>IF(Serv_net!F18="","",Serv_net!F18/10/GDP!I14)</f>
        <v>-3.5506649506649506</v>
      </c>
      <c r="G18" s="26">
        <f>IF(Serv_net!G18="","",Serv_net!G18/10/GDP!J14)</f>
        <v>-2.7135146372347059</v>
      </c>
      <c r="H18" s="26">
        <f>IF(Serv_net!H18="","",Serv_net!H18/10/GDP!K14)</f>
        <v>-4.238510380360661</v>
      </c>
      <c r="I18" s="26">
        <f>IF(Serv_net!I18="","",Serv_net!I18/10/GDP!L14)</f>
        <v>-3.7608678806664084</v>
      </c>
      <c r="J18" s="26">
        <f>IF(Serv_net!J18="","",Serv_net!J18/10/GDP!M14)</f>
        <v>-5.6485976267529665</v>
      </c>
      <c r="K18" s="26">
        <f>IF(Serv_net!K18="","",Serv_net!K18/10/GDP!N14)</f>
        <v>-8.0935140882509309</v>
      </c>
      <c r="L18" s="26">
        <f>IF(Serv_net!L18="","",Serv_net!L18/10/GDP!O14)</f>
        <v>-8.3173334120053486</v>
      </c>
      <c r="M18" s="26">
        <f>IF(Serv_net!M18="","",Serv_net!M18/10/GDP!P14)</f>
        <v>-8.3386597938144345</v>
      </c>
      <c r="N18" s="26">
        <f>IF(Serv_net!N18="","",Serv_net!N18/10/GDP!Q14)</f>
        <v>-8.1675238670694874</v>
      </c>
      <c r="O18" s="26">
        <f>IF(Serv_net!O18="","",Serv_net!O18/10/GDP!R14)</f>
        <v>-4.3768259291490672</v>
      </c>
      <c r="P18" s="26">
        <f>IF(Serv_net!P18="","",Serv_net!P18/10/GDP!S14)</f>
        <v>-5.4438537296957978</v>
      </c>
      <c r="Q18" s="26">
        <f>IF(Serv_net!Q18="","",Serv_net!Q18/10/GDP!T14)</f>
        <v>-6.6671204262210431</v>
      </c>
    </row>
    <row r="19" spans="1:17" x14ac:dyDescent="0.25">
      <c r="A19" s="12" t="s">
        <v>66</v>
      </c>
      <c r="B19" s="26">
        <f>IF(Serv_net!B19="","",Serv_net!B19/10/GDP!E15)</f>
        <v>12.449114685278566</v>
      </c>
      <c r="C19" s="26">
        <f>IF(Serv_net!C19="","",Serv_net!C19/10/GDP!F15)</f>
        <v>8.1165535556211275</v>
      </c>
      <c r="D19" s="26">
        <f>IF(Serv_net!D19="","",Serv_net!D19/10/GDP!G15)</f>
        <v>9.6039761925671492</v>
      </c>
      <c r="E19" s="26">
        <f>IF(Serv_net!E19="","",Serv_net!E19/10/GDP!H15)</f>
        <v>10.745036933013491</v>
      </c>
      <c r="F19" s="26">
        <f>IF(Serv_net!F19="","",Serv_net!F19/10/GDP!I15)</f>
        <v>11.568763774794633</v>
      </c>
      <c r="G19" s="26">
        <f>IF(Serv_net!G19="","",Serv_net!G19/10/GDP!J15)</f>
        <v>12.999950475435817</v>
      </c>
      <c r="H19" s="26">
        <f>IF(Serv_net!H19="","",Serv_net!H19/10/GDP!K15)</f>
        <v>11.928411122144984</v>
      </c>
      <c r="I19" s="26">
        <f>IF(Serv_net!I19="","",Serv_net!I19/10/GDP!L15)</f>
        <v>10.76228171641791</v>
      </c>
      <c r="J19" s="26">
        <f>IF(Serv_net!J19="","",Serv_net!J19/10/GDP!M15)</f>
        <v>9.8691710825132475</v>
      </c>
      <c r="K19" s="26">
        <f>IF(Serv_net!K19="","",Serv_net!K19/10/GDP!N15)</f>
        <v>8.9721029842287248</v>
      </c>
      <c r="L19" s="26">
        <f>IF(Serv_net!L19="","",Serv_net!L19/10/GDP!O15)</f>
        <v>13.813044907508324</v>
      </c>
      <c r="M19" s="26">
        <f>IF(Serv_net!M19="","",Serv_net!M19/10/GDP!P15)</f>
        <v>13.113168729863174</v>
      </c>
      <c r="N19" s="26">
        <f>IF(Serv_net!N19="","",Serv_net!N19/10/GDP!Q15)</f>
        <v>11.044950084522233</v>
      </c>
      <c r="O19" s="26">
        <f>IF(Serv_net!O19="","",Serv_net!O19/10/GDP!R15)</f>
        <v>17.744290836979804</v>
      </c>
      <c r="P19" s="26">
        <f>IF(Serv_net!P19="","",Serv_net!P19/10/GDP!S15)</f>
        <v>19.373240017502138</v>
      </c>
      <c r="Q19" s="26">
        <f>IF(Serv_net!Q19="","",Serv_net!Q19/10/GDP!T15)</f>
        <v>-1.1154453333333334</v>
      </c>
    </row>
    <row r="20" spans="1:17" x14ac:dyDescent="0.25">
      <c r="A20" s="12" t="s">
        <v>68</v>
      </c>
      <c r="B20" s="26">
        <f>IF(Serv_net!B20="","",Serv_net!B20/10/GDP!E16)</f>
        <v>10.887852119509922</v>
      </c>
      <c r="C20" s="26">
        <f>IF(Serv_net!C20="","",Serv_net!C20/10/GDP!F16)</f>
        <v>10.035293671348168</v>
      </c>
      <c r="D20" s="26">
        <f>IF(Serv_net!D20="","",Serv_net!D20/10/GDP!G16)</f>
        <v>9.1114597918359745</v>
      </c>
      <c r="E20" s="26">
        <f>IF(Serv_net!E20="","",Serv_net!E20/10/GDP!H16)</f>
        <v>7.3339749440797348</v>
      </c>
      <c r="F20" s="26">
        <f>IF(Serv_net!F20="","",Serv_net!F20/10/GDP!I16)</f>
        <v>9.112213682396396</v>
      </c>
      <c r="G20" s="26">
        <f>IF(Serv_net!G20="","",Serv_net!G20/10/GDP!J16)</f>
        <v>9.0545307407214306</v>
      </c>
      <c r="H20" s="26">
        <f>IF(Serv_net!H20="","",Serv_net!H20/10/GDP!K16)</f>
        <v>5.2725691838709814</v>
      </c>
      <c r="I20" s="26">
        <f>IF(Serv_net!I20="","",Serv_net!I20/10/GDP!L16)</f>
        <v>7.4401312479976855</v>
      </c>
      <c r="J20" s="26">
        <f>IF(Serv_net!J20="","",Serv_net!J20/10/GDP!M16)</f>
        <v>4.4537389829422445</v>
      </c>
      <c r="K20" s="26">
        <f>IF(Serv_net!K20="","",Serv_net!K20/10/GDP!N16)</f>
        <v>5.411709902143456</v>
      </c>
      <c r="L20" s="26">
        <f>IF(Serv_net!L20="","",Serv_net!L20/10/GDP!O16)</f>
        <v>8.1163247560465042</v>
      </c>
      <c r="M20" s="26">
        <f>IF(Serv_net!M20="","",Serv_net!M20/10/GDP!P16)</f>
        <v>10.851162836747424</v>
      </c>
      <c r="N20" s="26">
        <f>IF(Serv_net!N20="","",Serv_net!N20/10/GDP!Q16)</f>
        <v>10.023823261627635</v>
      </c>
      <c r="O20" s="26">
        <f>IF(Serv_net!O20="","",Serv_net!O20/10/GDP!R16)</f>
        <v>10.561591602824825</v>
      </c>
      <c r="P20" s="26" t="str">
        <f>IF(Serv_net!P20="","",Serv_net!P20/10/GDP!S16)</f>
        <v/>
      </c>
      <c r="Q20" s="26" t="str">
        <f>IF(Serv_net!Q20="","",Serv_net!Q20/10/GDP!T16)</f>
        <v/>
      </c>
    </row>
    <row r="21" spans="1:17" x14ac:dyDescent="0.25">
      <c r="A21" s="12" t="s">
        <v>72</v>
      </c>
      <c r="B21" s="26">
        <f>IF(Serv_net!B21="","",Serv_net!B21/10/GDP!E17)</f>
        <v>-1.2490462273793927</v>
      </c>
      <c r="C21" s="26">
        <f>IF(Serv_net!C21="","",Serv_net!C21/10/GDP!F17)</f>
        <v>-1.2315621961386949</v>
      </c>
      <c r="D21" s="26">
        <f>IF(Serv_net!D21="","",Serv_net!D21/10/GDP!G17)</f>
        <v>-1.4203370236963087</v>
      </c>
      <c r="E21" s="26">
        <f>IF(Serv_net!E21="","",Serv_net!E21/10/GDP!H17)</f>
        <v>-1.7023991484153478</v>
      </c>
      <c r="F21" s="26">
        <f>IF(Serv_net!F21="","",Serv_net!F21/10/GDP!I17)</f>
        <v>-1.3654664138150057</v>
      </c>
      <c r="G21" s="26">
        <f>IF(Serv_net!G21="","",Serv_net!G21/10/GDP!J17)</f>
        <v>-1.6864448212902132</v>
      </c>
      <c r="H21" s="26">
        <f>IF(Serv_net!H21="","",Serv_net!H21/10/GDP!K17)</f>
        <v>-2.1910890440775401</v>
      </c>
      <c r="I21" s="26">
        <f>IF(Serv_net!I21="","",Serv_net!I21/10/GDP!L17)</f>
        <v>-2.1690425085048597</v>
      </c>
      <c r="J21" s="26">
        <f>IF(Serv_net!J21="","",Serv_net!J21/10/GDP!M17)</f>
        <v>-2.3801327527146872</v>
      </c>
      <c r="K21" s="26">
        <f>IF(Serv_net!K21="","",Serv_net!K21/10/GDP!N17)</f>
        <v>-2.6823735380078206</v>
      </c>
      <c r="L21" s="26">
        <f>IF(Serv_net!L21="","",Serv_net!L21/10/GDP!O17)</f>
        <v>-2.2989110419437471</v>
      </c>
      <c r="M21" s="26">
        <f>IF(Serv_net!M21="","",Serv_net!M21/10/GDP!P17)</f>
        <v>-1.9247531540757903</v>
      </c>
      <c r="N21" s="26">
        <f>IF(Serv_net!N21="","",Serv_net!N21/10/GDP!Q17)</f>
        <v>-1.8537311733684152</v>
      </c>
      <c r="O21" s="26">
        <f>IF(Serv_net!O21="","",Serv_net!O21/10/GDP!R17)</f>
        <v>-1.5269066935601427</v>
      </c>
      <c r="P21" s="26">
        <f>IF(Serv_net!P21="","",Serv_net!P21/10/GDP!S17)</f>
        <v>-1.1058467691891134</v>
      </c>
      <c r="Q21" s="26">
        <f>IF(Serv_net!Q21="","",Serv_net!Q21/10/GDP!T17)</f>
        <v>-0.63718122309188574</v>
      </c>
    </row>
    <row r="22" spans="1:17" x14ac:dyDescent="0.25">
      <c r="A22" s="12" t="s">
        <v>74</v>
      </c>
      <c r="B22" s="26">
        <f>IF(Serv_net!B22="","",Serv_net!B22/10/GDP!E18)</f>
        <v>19.169967746236779</v>
      </c>
      <c r="C22" s="26">
        <f>IF(Serv_net!C22="","",Serv_net!C22/10/GDP!F18)</f>
        <v>20.130580906824051</v>
      </c>
      <c r="D22" s="26">
        <f>IF(Serv_net!D22="","",Serv_net!D22/10/GDP!G18)</f>
        <v>18.89601881541752</v>
      </c>
      <c r="E22" s="26">
        <f>IF(Serv_net!E22="","",Serv_net!E22/10/GDP!H18)</f>
        <v>17.892401562931454</v>
      </c>
      <c r="F22" s="26">
        <f>IF(Serv_net!F22="","",Serv_net!F22/10/GDP!I18)</f>
        <v>17.613921369553513</v>
      </c>
      <c r="G22" s="26">
        <f>IF(Serv_net!G22="","",Serv_net!G22/10/GDP!J18)</f>
        <v>14.616106213669315</v>
      </c>
      <c r="H22" s="26">
        <f>IF(Serv_net!H22="","",Serv_net!H22/10/GDP!K18)</f>
        <v>16.690799329053775</v>
      </c>
      <c r="I22" s="26">
        <f>IF(Serv_net!I22="","",Serv_net!I22/10/GDP!L18)</f>
        <v>15.618456127220499</v>
      </c>
      <c r="J22" s="26">
        <f>IF(Serv_net!J22="","",Serv_net!J22/10/GDP!M18)</f>
        <v>15.247574935016358</v>
      </c>
      <c r="K22" s="26">
        <f>IF(Serv_net!K22="","",Serv_net!K22/10/GDP!N18)</f>
        <v>14.701658294471786</v>
      </c>
      <c r="L22" s="26">
        <f>IF(Serv_net!L22="","",Serv_net!L22/10/GDP!O18)</f>
        <v>14.973958197439238</v>
      </c>
      <c r="M22" s="26">
        <f>IF(Serv_net!M22="","",Serv_net!M22/10/GDP!P18)</f>
        <v>15.228896129064699</v>
      </c>
      <c r="N22" s="26" t="str">
        <f>IF(Serv_net!N22="","",Serv_net!N22/10/GDP!Q18)</f>
        <v/>
      </c>
      <c r="O22" s="26" t="str">
        <f>IF(Serv_net!O22="","",Serv_net!O22/10/GDP!R18)</f>
        <v/>
      </c>
      <c r="P22" s="26" t="str">
        <f>IF(Serv_net!P22="","",Serv_net!P22/10/GDP!S18)</f>
        <v/>
      </c>
      <c r="Q22" s="26" t="str">
        <f>IF(Serv_net!Q22="","",Serv_net!Q22/10/GDP!T18)</f>
        <v/>
      </c>
    </row>
    <row r="23" spans="1:17" x14ac:dyDescent="0.25">
      <c r="A23" s="12" t="s">
        <v>79</v>
      </c>
      <c r="B23" s="26">
        <f>IF(Serv_net!B23="","",Serv_net!B23/10/GDP!E19)</f>
        <v>3.8455136207945193</v>
      </c>
      <c r="C23" s="26">
        <f>IF(Serv_net!C23="","",Serv_net!C23/10/GDP!F19)</f>
        <v>2.5181192600538997</v>
      </c>
      <c r="D23" s="26">
        <f>IF(Serv_net!D23="","",Serv_net!D23/10/GDP!G19)</f>
        <v>3.1280572466089929</v>
      </c>
      <c r="E23" s="26">
        <f>IF(Serv_net!E23="","",Serv_net!E23/10/GDP!H19)</f>
        <v>2.9416541928086879</v>
      </c>
      <c r="F23" s="26">
        <f>IF(Serv_net!F23="","",Serv_net!F23/10/GDP!I19)</f>
        <v>2.9647035689706032</v>
      </c>
      <c r="G23" s="26">
        <f>IF(Serv_net!G23="","",Serv_net!G23/10/GDP!J19)</f>
        <v>3.1578119538622857</v>
      </c>
      <c r="H23" s="26">
        <f>IF(Serv_net!H23="","",Serv_net!H23/10/GDP!K19)</f>
        <v>3.7130100378047186</v>
      </c>
      <c r="I23" s="26">
        <f>IF(Serv_net!I23="","",Serv_net!I23/10/GDP!L19)</f>
        <v>3.4990634850538314</v>
      </c>
      <c r="J23" s="26">
        <f>IF(Serv_net!J23="","",Serv_net!J23/10/GDP!M19)</f>
        <v>3.0369820917664518</v>
      </c>
      <c r="K23" s="26">
        <f>IF(Serv_net!K23="","",Serv_net!K23/10/GDP!N19)</f>
        <v>2.783097947571632</v>
      </c>
      <c r="L23" s="26">
        <f>IF(Serv_net!L23="","",Serv_net!L23/10/GDP!O19)</f>
        <v>4.0385946847982392</v>
      </c>
      <c r="M23" s="26">
        <f>IF(Serv_net!M23="","",Serv_net!M23/10/GDP!P19)</f>
        <v>5.2460012997086132</v>
      </c>
      <c r="N23" s="26">
        <f>IF(Serv_net!N23="","",Serv_net!N23/10/GDP!Q19)</f>
        <v>5.6265190139429491</v>
      </c>
      <c r="O23" s="26">
        <f>IF(Serv_net!O23="","",Serv_net!O23/10/GDP!R19)</f>
        <v>5.718784889436936</v>
      </c>
      <c r="P23" s="26">
        <f>IF(Serv_net!P23="","",Serv_net!P23/10/GDP!S19)</f>
        <v>5.8833483404228888</v>
      </c>
      <c r="Q23" s="26">
        <f>IF(Serv_net!Q23="","",Serv_net!Q23/10/GDP!T19)</f>
        <v>6.3960731549309813</v>
      </c>
    </row>
    <row r="24" spans="1:17" x14ac:dyDescent="0.25">
      <c r="A24" s="12" t="s">
        <v>80</v>
      </c>
      <c r="B24" s="26">
        <f>IF(Serv_net!B24="","",Serv_net!B24/10/GDP!E20)</f>
        <v>1.235685938153446</v>
      </c>
      <c r="C24" s="26">
        <f>IF(Serv_net!C24="","",Serv_net!C24/10/GDP!F20)</f>
        <v>1.536869404813882</v>
      </c>
      <c r="D24" s="26">
        <f>IF(Serv_net!D24="","",Serv_net!D24/10/GDP!G20)</f>
        <v>0.85538378884225841</v>
      </c>
      <c r="E24" s="26">
        <f>IF(Serv_net!E24="","",Serv_net!E24/10/GDP!H20)</f>
        <v>1.4872890366733043</v>
      </c>
      <c r="F24" s="26">
        <f>IF(Serv_net!F24="","",Serv_net!F24/10/GDP!I20)</f>
        <v>2.0607319152042707</v>
      </c>
      <c r="G24" s="26">
        <f>IF(Serv_net!G24="","",Serv_net!G24/10/GDP!J20)</f>
        <v>2.0520688992682543</v>
      </c>
      <c r="H24" s="26">
        <f>IF(Serv_net!H24="","",Serv_net!H24/10/GDP!K20)</f>
        <v>1.5408526410545831</v>
      </c>
      <c r="I24" s="26">
        <f>IF(Serv_net!I24="","",Serv_net!I24/10/GDP!L20)</f>
        <v>1.4480755980730089</v>
      </c>
      <c r="J24" s="26">
        <f>IF(Serv_net!J24="","",Serv_net!J24/10/GDP!M20)</f>
        <v>1.6392905767747108</v>
      </c>
      <c r="K24" s="26">
        <f>IF(Serv_net!K24="","",Serv_net!K24/10/GDP!N20)</f>
        <v>1.4604920890330952</v>
      </c>
      <c r="L24" s="26">
        <f>IF(Serv_net!L24="","",Serv_net!L24/10/GDP!O20)</f>
        <v>1.0058145474409785</v>
      </c>
      <c r="M24" s="26">
        <f>IF(Serv_net!M24="","",Serv_net!M24/10/GDP!P20)</f>
        <v>0.7902625001534227</v>
      </c>
      <c r="N24" s="26">
        <f>IF(Serv_net!N24="","",Serv_net!N24/10/GDP!Q20)</f>
        <v>0.5085496259592549</v>
      </c>
      <c r="O24" s="26">
        <f>IF(Serv_net!O24="","",Serv_net!O24/10/GDP!R20)</f>
        <v>-0.14376351513879448</v>
      </c>
      <c r="P24" s="26">
        <f>IF(Serv_net!P24="","",Serv_net!P24/10/GDP!S20)</f>
        <v>-0.11274822644892862</v>
      </c>
      <c r="Q24" s="26">
        <f>IF(Serv_net!Q24="","",Serv_net!Q24/10/GDP!T20)</f>
        <v>0.12757645227105047</v>
      </c>
    </row>
    <row r="25" spans="1:17" x14ac:dyDescent="0.25">
      <c r="A25" s="12" t="s">
        <v>99</v>
      </c>
      <c r="B25" s="26">
        <f>IF(Serv_net!B25="","",Serv_net!B25/10/GDP!E21)</f>
        <v>13.456800446935786</v>
      </c>
      <c r="C25" s="26">
        <f>IF(Serv_net!C25="","",Serv_net!C25/10/GDP!F21)</f>
        <v>17.773053712904339</v>
      </c>
      <c r="D25" s="26">
        <f>IF(Serv_net!D25="","",Serv_net!D25/10/GDP!G21)</f>
        <v>18.262227175338857</v>
      </c>
      <c r="E25" s="26">
        <f>IF(Serv_net!E25="","",Serv_net!E25/10/GDP!H21)</f>
        <v>16.075338233095149</v>
      </c>
      <c r="F25" s="26">
        <f>IF(Serv_net!F25="","",Serv_net!F25/10/GDP!I21)</f>
        <v>14.045943769424845</v>
      </c>
      <c r="G25" s="26">
        <f>IF(Serv_net!G25="","",Serv_net!G25/10/GDP!J21)</f>
        <v>13.924020339727237</v>
      </c>
      <c r="H25" s="26">
        <f>IF(Serv_net!H25="","",Serv_net!H25/10/GDP!K21)</f>
        <v>11.590130226182316</v>
      </c>
      <c r="I25" s="26">
        <f>IF(Serv_net!I25="","",Serv_net!I25/10/GDP!L21)</f>
        <v>14.364792821947914</v>
      </c>
      <c r="J25" s="26">
        <f>IF(Serv_net!J25="","",Serv_net!J25/10/GDP!M21)</f>
        <v>15.235403083876189</v>
      </c>
      <c r="K25" s="26">
        <f>IF(Serv_net!K25="","",Serv_net!K25/10/GDP!N21)</f>
        <v>16.180179477609325</v>
      </c>
      <c r="L25" s="26">
        <f>IF(Serv_net!L25="","",Serv_net!L25/10/GDP!O21)</f>
        <v>15.915018979845943</v>
      </c>
      <c r="M25" s="26">
        <f>IF(Serv_net!M25="","",Serv_net!M25/10/GDP!P21)</f>
        <v>17.487023362856576</v>
      </c>
      <c r="N25" s="26">
        <f>IF(Serv_net!N25="","",Serv_net!N25/10/GDP!Q21)</f>
        <v>18.164249977448417</v>
      </c>
      <c r="O25" s="26">
        <f>IF(Serv_net!O25="","",Serv_net!O25/10/GDP!R21)</f>
        <v>20.307737878533345</v>
      </c>
      <c r="P25" s="26">
        <f>IF(Serv_net!P25="","",Serv_net!P25/10/GDP!S21)</f>
        <v>23.047281094639509</v>
      </c>
      <c r="Q25" s="26">
        <f>IF(Serv_net!Q25="","",Serv_net!Q25/10/GDP!T21)</f>
        <v>15.568623323332828</v>
      </c>
    </row>
    <row r="26" spans="1:17" x14ac:dyDescent="0.25">
      <c r="A26" s="12" t="s">
        <v>102</v>
      </c>
      <c r="B26" s="26">
        <f>IF(Serv_net!B26="","",Serv_net!B26/10/GDP!E22)</f>
        <v>-1.3316343657802392</v>
      </c>
      <c r="C26" s="26">
        <f>IF(Serv_net!C26="","",Serv_net!C26/10/GDP!F22)</f>
        <v>-1.9767647103892207</v>
      </c>
      <c r="D26" s="26">
        <f>IF(Serv_net!D26="","",Serv_net!D26/10/GDP!G22)</f>
        <v>-2.4414659610201639</v>
      </c>
      <c r="E26" s="26">
        <f>IF(Serv_net!E26="","",Serv_net!E26/10/GDP!H22)</f>
        <v>-1.6618318447786979</v>
      </c>
      <c r="F26" s="26">
        <f>IF(Serv_net!F26="","",Serv_net!F26/10/GDP!I22)</f>
        <v>-2.837783403876589</v>
      </c>
      <c r="G26" s="26">
        <f>IF(Serv_net!G26="","",Serv_net!G26/10/GDP!J22)</f>
        <v>-1.4499700572403316</v>
      </c>
      <c r="H26" s="26">
        <f>IF(Serv_net!H26="","",Serv_net!H26/10/GDP!K22)</f>
        <v>-0.86801982976335224</v>
      </c>
      <c r="I26" s="26">
        <f>IF(Serv_net!I26="","",Serv_net!I26/10/GDP!L22)</f>
        <v>-1.3563670488165473</v>
      </c>
      <c r="J26" s="26">
        <f>IF(Serv_net!J26="","",Serv_net!J26/10/GDP!M22)</f>
        <v>-1.9705188858345819</v>
      </c>
      <c r="K26" s="26">
        <f>IF(Serv_net!K26="","",Serv_net!K26/10/GDP!N22)</f>
        <v>-3.0653523402209952</v>
      </c>
      <c r="L26" s="26">
        <f>IF(Serv_net!L26="","",Serv_net!L26/10/GDP!O22)</f>
        <v>-2.0470065899269003</v>
      </c>
      <c r="M26" s="26">
        <f>IF(Serv_net!M26="","",Serv_net!M26/10/GDP!P22)</f>
        <v>-3.5144127581022659</v>
      </c>
      <c r="N26" s="26">
        <f>IF(Serv_net!N26="","",Serv_net!N26/10/GDP!Q22)</f>
        <v>-2.8345207314271619</v>
      </c>
      <c r="O26" s="26">
        <f>IF(Serv_net!O26="","",Serv_net!O26/10/GDP!R22)</f>
        <v>-1.8618746946548339</v>
      </c>
      <c r="P26" s="26">
        <f>IF(Serv_net!P26="","",Serv_net!P26/10/GDP!S22)</f>
        <v>-1.9261239274946482</v>
      </c>
      <c r="Q26" s="26" t="str">
        <f>IF(Serv_net!Q26="","",Serv_net!Q26/10/GDP!T22)</f>
        <v/>
      </c>
    </row>
    <row r="27" spans="1:17" x14ac:dyDescent="0.25">
      <c r="A27" s="12" t="s">
        <v>105</v>
      </c>
      <c r="B27" s="26" t="str">
        <f>IF(Serv_net!B27="","",Serv_net!B27/10/GDP!E23)</f>
        <v/>
      </c>
      <c r="C27" s="26">
        <f>IF(Serv_net!C27="","",Serv_net!C27/10/GDP!F23)</f>
        <v>11.888020833333332</v>
      </c>
      <c r="D27" s="26">
        <f>IF(Serv_net!D27="","",Serv_net!D27/10/GDP!G23)</f>
        <v>7.2474638878103983</v>
      </c>
      <c r="E27" s="26">
        <f>IF(Serv_net!E27="","",Serv_net!E27/10/GDP!H23)</f>
        <v>6.0626655271289778</v>
      </c>
      <c r="F27" s="26">
        <f>IF(Serv_net!F27="","",Serv_net!F27/10/GDP!I23)</f>
        <v>5.1466584087166618</v>
      </c>
      <c r="G27" s="26">
        <f>IF(Serv_net!G27="","",Serv_net!G27/10/GDP!J23)</f>
        <v>5.8491171742312416</v>
      </c>
      <c r="H27" s="26">
        <f>IF(Serv_net!H27="","",Serv_net!H27/10/GDP!K23)</f>
        <v>8.8865255058238546</v>
      </c>
      <c r="I27" s="26">
        <f>IF(Serv_net!I27="","",Serv_net!I27/10/GDP!L23)</f>
        <v>7.6845144559577436</v>
      </c>
      <c r="J27" s="26">
        <f>IF(Serv_net!J27="","",Serv_net!J27/10/GDP!M23)</f>
        <v>7.4686871399442687</v>
      </c>
      <c r="K27" s="26">
        <f>IF(Serv_net!K27="","",Serv_net!K27/10/GDP!N23)</f>
        <v>5.3476050405053295</v>
      </c>
      <c r="L27" s="26">
        <f>IF(Serv_net!L27="","",Serv_net!L27/10/GDP!O23)</f>
        <v>5.2571699377466903</v>
      </c>
      <c r="M27" s="26">
        <f>IF(Serv_net!M27="","",Serv_net!M27/10/GDP!P23)</f>
        <v>5.0776461977629284</v>
      </c>
      <c r="N27" s="26">
        <f>IF(Serv_net!N27="","",Serv_net!N27/10/GDP!Q23)</f>
        <v>5.9734374970572848</v>
      </c>
      <c r="O27" s="26">
        <f>IF(Serv_net!O27="","",Serv_net!O27/10/GDP!R23)</f>
        <v>6.5371105110785077</v>
      </c>
      <c r="P27" s="26">
        <f>IF(Serv_net!P27="","",Serv_net!P27/10/GDP!S23)</f>
        <v>6.699136504878962</v>
      </c>
      <c r="Q27" s="26" t="str">
        <f>IF(Serv_net!Q27="","",Serv_net!Q27/10/GDP!T23)</f>
        <v/>
      </c>
    </row>
    <row r="28" spans="1:17" x14ac:dyDescent="0.25">
      <c r="A28" s="12" t="s">
        <v>109</v>
      </c>
      <c r="B28" s="26" t="str">
        <f>IF(Serv_net!B28="","",Serv_net!B28/10/GDP!E24)</f>
        <v/>
      </c>
      <c r="C28" s="26">
        <f>IF(Serv_net!C28="","",Serv_net!C28/10/GDP!F24)</f>
        <v>-1.5590742996345921</v>
      </c>
      <c r="D28" s="26">
        <f>IF(Serv_net!D28="","",Serv_net!D28/10/GDP!G24)</f>
        <v>-2.9105680330450254</v>
      </c>
      <c r="E28" s="26">
        <f>IF(Serv_net!E28="","",Serv_net!E28/10/GDP!H24)</f>
        <v>-5.2327607658172672</v>
      </c>
      <c r="F28" s="26">
        <f>IF(Serv_net!F28="","",Serv_net!F28/10/GDP!I24)</f>
        <v>-3.5813183353519356</v>
      </c>
      <c r="G28" s="26">
        <f>IF(Serv_net!G28="","",Serv_net!G28/10/GDP!J24)</f>
        <v>-5.10255098620026</v>
      </c>
      <c r="H28" s="26">
        <f>IF(Serv_net!H28="","",Serv_net!H28/10/GDP!K24)</f>
        <v>-5.5830696082674516</v>
      </c>
      <c r="I28" s="26">
        <f>IF(Serv_net!I28="","",Serv_net!I28/10/GDP!L24)</f>
        <v>-5.2642548687185107</v>
      </c>
      <c r="J28" s="26">
        <f>IF(Serv_net!J28="","",Serv_net!J28/10/GDP!M24)</f>
        <v>-2.9937691151785111</v>
      </c>
      <c r="K28" s="26">
        <f>IF(Serv_net!K28="","",Serv_net!K28/10/GDP!N24)</f>
        <v>-3.6471655510251404</v>
      </c>
      <c r="L28" s="26">
        <f>IF(Serv_net!L28="","",Serv_net!L28/10/GDP!O24)</f>
        <v>-3.6259773563285518</v>
      </c>
      <c r="M28" s="26">
        <f>IF(Serv_net!M28="","",Serv_net!M28/10/GDP!P24)</f>
        <v>-3.0422693569832591</v>
      </c>
      <c r="N28" s="26">
        <f>IF(Serv_net!N28="","",Serv_net!N28/10/GDP!Q24)</f>
        <v>-2.0343766193746693</v>
      </c>
      <c r="O28" s="26">
        <f>IF(Serv_net!O28="","",Serv_net!O28/10/GDP!R24)</f>
        <v>-1.8827576364717729</v>
      </c>
      <c r="P28" s="26">
        <f>IF(Serv_net!P28="","",Serv_net!P28/10/GDP!S24)</f>
        <v>-2.0511540643311306</v>
      </c>
      <c r="Q28" s="26">
        <f>IF(Serv_net!Q28="","",Serv_net!Q28/10/GDP!T24)</f>
        <v>-2.8116523123685284</v>
      </c>
    </row>
    <row r="29" spans="1:17" x14ac:dyDescent="0.25">
      <c r="A29" s="12" t="s">
        <v>112</v>
      </c>
      <c r="B29" s="26">
        <f>IF(Serv_net!B29="","",Serv_net!B29/10/GDP!E25)</f>
        <v>-0.25893644440864932</v>
      </c>
      <c r="C29" s="26">
        <f>IF(Serv_net!C29="","",Serv_net!C29/10/GDP!F25)</f>
        <v>-1.1926631862847223</v>
      </c>
      <c r="D29" s="26">
        <f>IF(Serv_net!D29="","",Serv_net!D29/10/GDP!G25)</f>
        <v>-1.5498097201876135</v>
      </c>
      <c r="E29" s="26">
        <f>IF(Serv_net!E29="","",Serv_net!E29/10/GDP!H25)</f>
        <v>-1.5626575577656026</v>
      </c>
      <c r="F29" s="26">
        <f>IF(Serv_net!F29="","",Serv_net!F29/10/GDP!I25)</f>
        <v>-1.6725263398992212</v>
      </c>
      <c r="G29" s="26">
        <f>IF(Serv_net!G29="","",Serv_net!G29/10/GDP!J25)</f>
        <v>-2.229450258617204</v>
      </c>
      <c r="H29" s="26">
        <f>IF(Serv_net!H29="","",Serv_net!H29/10/GDP!K25)</f>
        <v>-2.9115190154595023</v>
      </c>
      <c r="I29" s="26">
        <f>IF(Serv_net!I29="","",Serv_net!I29/10/GDP!L25)</f>
        <v>-2.9186112289803576</v>
      </c>
      <c r="J29" s="26">
        <f>IF(Serv_net!J29="","",Serv_net!J29/10/GDP!M25)</f>
        <v>-3.6186486844186962</v>
      </c>
      <c r="K29" s="26">
        <f>IF(Serv_net!K29="","",Serv_net!K29/10/GDP!N25)</f>
        <v>-5.5149381713151007</v>
      </c>
      <c r="L29" s="26">
        <f>IF(Serv_net!L29="","",Serv_net!L29/10/GDP!O25)</f>
        <v>-4.7888348322945884</v>
      </c>
      <c r="M29" s="26">
        <f>IF(Serv_net!M29="","",Serv_net!M29/10/GDP!P25)</f>
        <v>-4.7184407580306473</v>
      </c>
      <c r="N29" s="26">
        <f>IF(Serv_net!N29="","",Serv_net!N29/10/GDP!Q25)</f>
        <v>-4.3041357178729935</v>
      </c>
      <c r="O29" s="26">
        <f>IF(Serv_net!O29="","",Serv_net!O29/10/GDP!R25)</f>
        <v>-4.0183006439084679</v>
      </c>
      <c r="P29" s="26">
        <f>IF(Serv_net!P29="","",Serv_net!P29/10/GDP!S25)</f>
        <v>-3.5181150943219963</v>
      </c>
      <c r="Q29" s="26">
        <f>IF(Serv_net!Q29="","",Serv_net!Q29/10/GDP!T25)</f>
        <v>-2.9637415043667503</v>
      </c>
    </row>
    <row r="30" spans="1:17" x14ac:dyDescent="0.25">
      <c r="A30" s="12" t="s">
        <v>114</v>
      </c>
      <c r="B30" s="26">
        <f>IF(Serv_net!B30="","",Serv_net!B30/10/GDP!E26)</f>
        <v>5.0606844624339038</v>
      </c>
      <c r="C30" s="26">
        <f>IF(Serv_net!C30="","",Serv_net!C30/10/GDP!F26)</f>
        <v>5.4014190922660825</v>
      </c>
      <c r="D30" s="26">
        <f>IF(Serv_net!D30="","",Serv_net!D30/10/GDP!G26)</f>
        <v>8.5224825425830453</v>
      </c>
      <c r="E30" s="26">
        <f>IF(Serv_net!E30="","",Serv_net!E30/10/GDP!H26)</f>
        <v>7.6911658961077496</v>
      </c>
      <c r="F30" s="26">
        <f>IF(Serv_net!F30="","",Serv_net!F30/10/GDP!I26)</f>
        <v>6.2736747081556015</v>
      </c>
      <c r="G30" s="26">
        <f>IF(Serv_net!G30="","",Serv_net!G30/10/GDP!J26)</f>
        <v>6.7622156795676052</v>
      </c>
      <c r="H30" s="26">
        <f>IF(Serv_net!H30="","",Serv_net!H30/10/GDP!K26)</f>
        <v>6.083485126798224</v>
      </c>
      <c r="I30" s="26">
        <f>IF(Serv_net!I30="","",Serv_net!I30/10/GDP!L26)</f>
        <v>6.212730653404968</v>
      </c>
      <c r="J30" s="26">
        <f>IF(Serv_net!J30="","",Serv_net!J30/10/GDP!M26)</f>
        <v>6.0687881385514704</v>
      </c>
      <c r="K30" s="26">
        <f>IF(Serv_net!K30="","",Serv_net!K30/10/GDP!N26)</f>
        <v>6.1471558918662259</v>
      </c>
      <c r="L30" s="26">
        <f>IF(Serv_net!L30="","",Serv_net!L30/10/GDP!O26)</f>
        <v>6.8220605450449563</v>
      </c>
      <c r="M30" s="26">
        <f>IF(Serv_net!M30="","",Serv_net!M30/10/GDP!P26)</f>
        <v>7.095199052389157</v>
      </c>
      <c r="N30" s="26">
        <f>IF(Serv_net!N30="","",Serv_net!N30/10/GDP!Q26)</f>
        <v>7.4701294397608224</v>
      </c>
      <c r="O30" s="26">
        <f>IF(Serv_net!O30="","",Serv_net!O30/10/GDP!R26)</f>
        <v>7.7288039383383822</v>
      </c>
      <c r="P30" s="26">
        <f>IF(Serv_net!P30="","",Serv_net!P30/10/GDP!S26)</f>
        <v>7.8423705150683842</v>
      </c>
      <c r="Q30" s="26">
        <f>IF(Serv_net!Q30="","",Serv_net!Q30/10/GDP!T26)</f>
        <v>4.0869608208941495</v>
      </c>
    </row>
    <row r="31" spans="1:17" x14ac:dyDescent="0.25">
      <c r="A31" s="12" t="s">
        <v>116</v>
      </c>
      <c r="B31" s="26">
        <f>IF(Serv_net!B31="","",Serv_net!B31/10/GDP!E27)</f>
        <v>2.3720216632824975</v>
      </c>
      <c r="C31" s="26">
        <f>IF(Serv_net!C31="","",Serv_net!C31/10/GDP!F27)</f>
        <v>1.8708938195070985</v>
      </c>
      <c r="D31" s="26">
        <f>IF(Serv_net!D31="","",Serv_net!D31/10/GDP!G27)</f>
        <v>1.1363246067569341</v>
      </c>
      <c r="E31" s="26">
        <f>IF(Serv_net!E31="","",Serv_net!E31/10/GDP!H27)</f>
        <v>0.7702504193076517</v>
      </c>
      <c r="F31" s="26">
        <f>IF(Serv_net!F31="","",Serv_net!F31/10/GDP!I27)</f>
        <v>0.46438441732855101</v>
      </c>
      <c r="G31" s="26">
        <f>IF(Serv_net!G31="","",Serv_net!G31/10/GDP!J27)</f>
        <v>-2.4464592777864622</v>
      </c>
      <c r="H31" s="26">
        <f>IF(Serv_net!H31="","",Serv_net!H31/10/GDP!K27)</f>
        <v>-1.4825626658843178</v>
      </c>
      <c r="I31" s="26">
        <f>IF(Serv_net!I31="","",Serv_net!I31/10/GDP!L27)</f>
        <v>-2.247285792609039</v>
      </c>
      <c r="J31" s="26">
        <f>IF(Serv_net!J31="","",Serv_net!J31/10/GDP!M27)</f>
        <v>-1.5898925680539786</v>
      </c>
      <c r="K31" s="26">
        <f>IF(Serv_net!K31="","",Serv_net!K31/10/GDP!N27)</f>
        <v>-1.5112448997204082</v>
      </c>
      <c r="L31" s="26">
        <f>IF(Serv_net!L31="","",Serv_net!L31/10/GDP!O27)</f>
        <v>-1.4305345110050105</v>
      </c>
      <c r="M31" s="26">
        <f>IF(Serv_net!M31="","",Serv_net!M31/10/GDP!P27)</f>
        <v>-1.0716650366835858</v>
      </c>
      <c r="N31" s="26">
        <f>IF(Serv_net!N31="","",Serv_net!N31/10/GDP!Q27)</f>
        <v>-0.93339882200752966</v>
      </c>
      <c r="O31" s="26">
        <f>IF(Serv_net!O31="","",Serv_net!O31/10/GDP!R27)</f>
        <v>-1.4385138849935739</v>
      </c>
      <c r="P31" s="26">
        <f>IF(Serv_net!P31="","",Serv_net!P31/10/GDP!S27)</f>
        <v>-1.0311917975600102</v>
      </c>
      <c r="Q31" s="26" t="str">
        <f>IF(Serv_net!Q31="","",Serv_net!Q31/10/GDP!T27)</f>
        <v/>
      </c>
    </row>
    <row r="32" spans="1:17" x14ac:dyDescent="0.25">
      <c r="A32" s="12" t="s">
        <v>119</v>
      </c>
      <c r="B32" s="26">
        <f>IF(Serv_net!B32="","",Serv_net!B32/10/GDP!E28)</f>
        <v>-0.95277879691148359</v>
      </c>
      <c r="C32" s="26">
        <f>IF(Serv_net!C32="","",Serv_net!C32/10/GDP!F28)</f>
        <v>-0.87162425922070075</v>
      </c>
      <c r="D32" s="26">
        <f>IF(Serv_net!D32="","",Serv_net!D32/10/GDP!G28)</f>
        <v>-0.94614342631383219</v>
      </c>
      <c r="E32" s="26">
        <f>IF(Serv_net!E32="","",Serv_net!E32/10/GDP!H28)</f>
        <v>-0.9841542436464118</v>
      </c>
      <c r="F32" s="26">
        <f>IF(Serv_net!F32="","",Serv_net!F32/10/GDP!I28)</f>
        <v>-1.1529950635034747</v>
      </c>
      <c r="G32" s="26">
        <f>IF(Serv_net!G32="","",Serv_net!G32/10/GDP!J28)</f>
        <v>-1.3653416036582606</v>
      </c>
      <c r="H32" s="26">
        <f>IF(Serv_net!H32="","",Serv_net!H32/10/GDP!K28)</f>
        <v>-1.421806366338948</v>
      </c>
      <c r="I32" s="26">
        <f>IF(Serv_net!I32="","",Serv_net!I32/10/GDP!L28)</f>
        <v>-1.6301680238176983</v>
      </c>
      <c r="J32" s="26">
        <f>IF(Serv_net!J32="","",Serv_net!J32/10/GDP!M28)</f>
        <v>-1.8761100136686195</v>
      </c>
      <c r="K32" s="26">
        <f>IF(Serv_net!K32="","",Serv_net!K32/10/GDP!N28)</f>
        <v>-1.958698008526665</v>
      </c>
      <c r="L32" s="26">
        <f>IF(Serv_net!L32="","",Serv_net!L32/10/GDP!O28)</f>
        <v>-2.0508025801711067</v>
      </c>
      <c r="M32" s="26">
        <f>IF(Serv_net!M32="","",Serv_net!M32/10/GDP!P28)</f>
        <v>-1.6946699074979685</v>
      </c>
      <c r="N32" s="26">
        <f>IF(Serv_net!N32="","",Serv_net!N32/10/GDP!Q28)</f>
        <v>-1.8379883325637747</v>
      </c>
      <c r="O32" s="26">
        <f>IF(Serv_net!O32="","",Serv_net!O32/10/GDP!R28)</f>
        <v>-1.8641369100801803</v>
      </c>
      <c r="P32" s="26">
        <f>IF(Serv_net!P32="","",Serv_net!P32/10/GDP!S28)</f>
        <v>-1.8680762741714656</v>
      </c>
      <c r="Q32" s="26">
        <f>IF(Serv_net!Q32="","",Serv_net!Q32/10/GDP!T28)</f>
        <v>-1.3892538337951856</v>
      </c>
    </row>
    <row r="33" spans="1:17" x14ac:dyDescent="0.25">
      <c r="A33" s="12" t="s">
        <v>121</v>
      </c>
      <c r="B33" s="26">
        <f>IF(Serv_net!B33="","",Serv_net!B33/10/GDP!E29)</f>
        <v>-4.683937377273816</v>
      </c>
      <c r="C33" s="26">
        <f>IF(Serv_net!C33="","",Serv_net!C33/10/GDP!F29)</f>
        <v>-3.7091003604972381</v>
      </c>
      <c r="D33" s="26">
        <f>IF(Serv_net!D33="","",Serv_net!D33/10/GDP!G29)</f>
        <v>-3.7484849050543065</v>
      </c>
      <c r="E33" s="26">
        <f>IF(Serv_net!E33="","",Serv_net!E33/10/GDP!H29)</f>
        <v>-3.3608406702341744</v>
      </c>
      <c r="F33" s="26">
        <f>IF(Serv_net!F33="","",Serv_net!F33/10/GDP!I29)</f>
        <v>-4.3589058947875792</v>
      </c>
      <c r="G33" s="26">
        <f>IF(Serv_net!G33="","",Serv_net!G33/10/GDP!J29)</f>
        <v>-5.8882322900707669</v>
      </c>
      <c r="H33" s="26">
        <f>IF(Serv_net!H33="","",Serv_net!H33/10/GDP!K29)</f>
        <v>-7.1058431444132255</v>
      </c>
      <c r="I33" s="26">
        <f>IF(Serv_net!I33="","",Serv_net!I33/10/GDP!L29)</f>
        <v>-11.32196000424355</v>
      </c>
      <c r="J33" s="26">
        <f>IF(Serv_net!J33="","",Serv_net!J33/10/GDP!M29)</f>
        <v>-13.081108813807429</v>
      </c>
      <c r="K33" s="26">
        <f>IF(Serv_net!K33="","",Serv_net!K33/10/GDP!N29)</f>
        <v>-9.533406224505633</v>
      </c>
      <c r="L33" s="26">
        <f>IF(Serv_net!L33="","",Serv_net!L33/10/GDP!O29)</f>
        <v>-7.7820016012910314</v>
      </c>
      <c r="M33" s="26">
        <f>IF(Serv_net!M33="","",Serv_net!M33/10/GDP!P29)</f>
        <v>-9.7742389973063108</v>
      </c>
      <c r="N33" s="26">
        <f>IF(Serv_net!N33="","",Serv_net!N33/10/GDP!Q29)</f>
        <v>-5.7515367414752969</v>
      </c>
      <c r="O33" s="26">
        <f>IF(Serv_net!O33="","",Serv_net!O33/10/GDP!R29)</f>
        <v>-7.4103527823163864</v>
      </c>
      <c r="P33" s="26">
        <f>IF(Serv_net!P33="","",Serv_net!P33/10/GDP!S29)</f>
        <v>-8.824093351944045</v>
      </c>
      <c r="Q33" s="26" t="str">
        <f>IF(Serv_net!Q33="","",Serv_net!Q33/10/GDP!T29)</f>
        <v/>
      </c>
    </row>
    <row r="34" spans="1:17" x14ac:dyDescent="0.25">
      <c r="A34" s="12" t="s">
        <v>124</v>
      </c>
      <c r="B34" s="26">
        <f>IF(Serv_net!B34="","",Serv_net!B34/10/GDP!E30)</f>
        <v>3.2257335711767077</v>
      </c>
      <c r="C34" s="26">
        <f>IF(Serv_net!C34="","",Serv_net!C34/10/GDP!F30)</f>
        <v>3.290043599507928</v>
      </c>
      <c r="D34" s="26">
        <f>IF(Serv_net!D34="","",Serv_net!D34/10/GDP!G30)</f>
        <v>3.5183343878536348</v>
      </c>
      <c r="E34" s="26">
        <f>IF(Serv_net!E34="","",Serv_net!E34/10/GDP!H30)</f>
        <v>3.6463173605516959</v>
      </c>
      <c r="F34" s="26">
        <f>IF(Serv_net!F34="","",Serv_net!F34/10/GDP!I30)</f>
        <v>3.5570013820192794</v>
      </c>
      <c r="G34" s="26">
        <f>IF(Serv_net!G34="","",Serv_net!G34/10/GDP!J30)</f>
        <v>6.2558799595101515</v>
      </c>
      <c r="H34" s="26">
        <f>IF(Serv_net!H34="","",Serv_net!H34/10/GDP!K30)</f>
        <v>6.7900257893636304</v>
      </c>
      <c r="I34" s="26">
        <f>IF(Serv_net!I34="","",Serv_net!I34/10/GDP!L30)</f>
        <v>6.0294275508504382</v>
      </c>
      <c r="J34" s="26">
        <f>IF(Serv_net!J34="","",Serv_net!J34/10/GDP!M30)</f>
        <v>6.3162522250391069</v>
      </c>
      <c r="K34" s="26">
        <f>IF(Serv_net!K34="","",Serv_net!K34/10/GDP!N30)</f>
        <v>5.9731643878949772</v>
      </c>
      <c r="L34" s="26">
        <f>IF(Serv_net!L34="","",Serv_net!L34/10/GDP!O30)</f>
        <v>6.4996347266373133</v>
      </c>
      <c r="M34" s="26">
        <f>IF(Serv_net!M34="","",Serv_net!M34/10/GDP!P30)</f>
        <v>6.8024980483996877</v>
      </c>
      <c r="N34" s="26">
        <f>IF(Serv_net!N34="","",Serv_net!N34/10/GDP!Q30)</f>
        <v>5.8813057384123324</v>
      </c>
      <c r="O34" s="26">
        <f>IF(Serv_net!O34="","",Serv_net!O34/10/GDP!R30)</f>
        <v>7.2601291217908113</v>
      </c>
      <c r="P34" s="26">
        <f>IF(Serv_net!P34="","",Serv_net!P34/10/GDP!S30)</f>
        <v>7.955092396773769</v>
      </c>
      <c r="Q34" s="26">
        <f>IF(Serv_net!Q34="","",Serv_net!Q34/10/GDP!T30)</f>
        <v>4.9198669797698402</v>
      </c>
    </row>
    <row r="35" spans="1:17" x14ac:dyDescent="0.25">
      <c r="A35" s="12" t="s">
        <v>126</v>
      </c>
      <c r="B35" s="26">
        <f>IF(Serv_net!B35="","",Serv_net!B35/10/GDP!E31)</f>
        <v>-4.7968954713634924</v>
      </c>
      <c r="C35" s="26">
        <f>IF(Serv_net!C35="","",Serv_net!C35/10/GDP!F31)</f>
        <v>-4.5882257787220855</v>
      </c>
      <c r="D35" s="26">
        <f>IF(Serv_net!D35="","",Serv_net!D35/10/GDP!G31)</f>
        <v>-4.7424772729173075</v>
      </c>
      <c r="E35" s="26">
        <f>IF(Serv_net!E35="","",Serv_net!E35/10/GDP!H31)</f>
        <v>-5.1038503337459904</v>
      </c>
      <c r="F35" s="26">
        <f>IF(Serv_net!F35="","",Serv_net!F35/10/GDP!I31)</f>
        <v>-4.338753609689225</v>
      </c>
      <c r="G35" s="26">
        <f>IF(Serv_net!G35="","",Serv_net!G35/10/GDP!J31)</f>
        <v>-5.2947985374480009</v>
      </c>
      <c r="H35" s="26">
        <f>IF(Serv_net!H35="","",Serv_net!H35/10/GDP!K31)</f>
        <v>-6.0274879947011097</v>
      </c>
      <c r="I35" s="26">
        <f>IF(Serv_net!I35="","",Serv_net!I35/10/GDP!L31)</f>
        <v>-6.3511360710663913</v>
      </c>
      <c r="J35" s="26">
        <f>IF(Serv_net!J35="","",Serv_net!J35/10/GDP!M31)</f>
        <v>-6.9186964012675896</v>
      </c>
      <c r="K35" s="26">
        <f>IF(Serv_net!K35="","",Serv_net!K35/10/GDP!N31)</f>
        <v>-6.1449951015002542</v>
      </c>
      <c r="L35" s="26">
        <f>IF(Serv_net!L35="","",Serv_net!L35/10/GDP!O31)</f>
        <v>-6.5573554697672707</v>
      </c>
      <c r="M35" s="26">
        <f>IF(Serv_net!M35="","",Serv_net!M35/10/GDP!P31)</f>
        <v>-6.2048455087808643</v>
      </c>
      <c r="N35" s="26">
        <f>IF(Serv_net!N35="","",Serv_net!N35/10/GDP!Q31)</f>
        <v>-6.3034312444192286</v>
      </c>
      <c r="O35" s="26">
        <f>IF(Serv_net!O35="","",Serv_net!O35/10/GDP!R31)</f>
        <v>-5.8349027358522978</v>
      </c>
      <c r="P35" s="26">
        <f>IF(Serv_net!P35="","",Serv_net!P35/10/GDP!S31)</f>
        <v>-5.8508383423317101</v>
      </c>
      <c r="Q35" s="26" t="str">
        <f>IF(Serv_net!Q35="","",Serv_net!Q35/10/GDP!T31)</f>
        <v/>
      </c>
    </row>
    <row r="36" spans="1:17" x14ac:dyDescent="0.25">
      <c r="A36" s="12" t="s">
        <v>129</v>
      </c>
      <c r="B36" s="26">
        <f>IF(Serv_net!B36="","",Serv_net!B36/10/GDP!E32)</f>
        <v>-8.8898836168307973</v>
      </c>
      <c r="C36" s="26">
        <f>IF(Serv_net!C36="","",Serv_net!C36/10/GDP!F32)</f>
        <v>-13.1763370629604</v>
      </c>
      <c r="D36" s="26">
        <f>IF(Serv_net!D36="","",Serv_net!D36/10/GDP!G32)</f>
        <v>-11.160510812341343</v>
      </c>
      <c r="E36" s="26">
        <f>IF(Serv_net!E36="","",Serv_net!E36/10/GDP!H32)</f>
        <v>-10.88405485365756</v>
      </c>
      <c r="F36" s="26">
        <f>IF(Serv_net!F36="","",Serv_net!F36/10/GDP!I32)</f>
        <v>-7.1381472211025985</v>
      </c>
      <c r="G36" s="26">
        <f>IF(Serv_net!G36="","",Serv_net!G36/10/GDP!J32)</f>
        <v>-4.3728476848096598</v>
      </c>
      <c r="H36" s="26">
        <f>IF(Serv_net!H36="","",Serv_net!H36/10/GDP!K32)</f>
        <v>-4.5245411384849996</v>
      </c>
      <c r="I36" s="26">
        <f>IF(Serv_net!I36="","",Serv_net!I36/10/GDP!L32)</f>
        <v>-5.3502299649927876</v>
      </c>
      <c r="J36" s="26">
        <f>IF(Serv_net!J36="","",Serv_net!J36/10/GDP!M32)</f>
        <v>-4.5255533818043263</v>
      </c>
      <c r="K36" s="26">
        <f>IF(Serv_net!K36="","",Serv_net!K36/10/GDP!N32)</f>
        <v>-7.2763050687150237</v>
      </c>
      <c r="L36" s="26">
        <f>IF(Serv_net!L36="","",Serv_net!L36/10/GDP!O32)</f>
        <v>-5.5240462907013006</v>
      </c>
      <c r="M36" s="26">
        <f>IF(Serv_net!M36="","",Serv_net!M36/10/GDP!P32)</f>
        <v>-4.7928440459283168</v>
      </c>
      <c r="N36" s="26">
        <f>IF(Serv_net!N36="","",Serv_net!N36/10/GDP!Q32)</f>
        <v>-4.4010764121677628</v>
      </c>
      <c r="O36" s="26">
        <f>IF(Serv_net!O36="","",Serv_net!O36/10/GDP!R32)</f>
        <v>-4.0917216133683292</v>
      </c>
      <c r="P36" s="26" t="str">
        <f>IF(Serv_net!P36="","",Serv_net!P36/10/GDP!S32)</f>
        <v/>
      </c>
      <c r="Q36" s="26" t="str">
        <f>IF(Serv_net!Q36="","",Serv_net!Q36/10/GDP!T32)</f>
        <v/>
      </c>
    </row>
    <row r="37" spans="1:17" x14ac:dyDescent="0.25">
      <c r="A37" s="12" t="s">
        <v>133</v>
      </c>
      <c r="B37" s="26">
        <f>IF(Serv_net!B37="","",Serv_net!B37/10/GDP!E33)</f>
        <v>5.6879821572485838</v>
      </c>
      <c r="C37" s="26">
        <f>IF(Serv_net!C37="","",Serv_net!C37/10/GDP!F33)</f>
        <v>10.296664736220189</v>
      </c>
      <c r="D37" s="26">
        <f>IF(Serv_net!D37="","",Serv_net!D37/10/GDP!G33)</f>
        <v>12.867504644446521</v>
      </c>
      <c r="E37" s="26">
        <f>IF(Serv_net!E37="","",Serv_net!E37/10/GDP!H33)</f>
        <v>13.468213657784357</v>
      </c>
      <c r="F37" s="26">
        <f>IF(Serv_net!F37="","",Serv_net!F37/10/GDP!I33)</f>
        <v>9.39885268255534</v>
      </c>
      <c r="G37" s="26">
        <f>IF(Serv_net!G37="","",Serv_net!G37/10/GDP!J33)</f>
        <v>11.961221607871028</v>
      </c>
      <c r="H37" s="26">
        <f>IF(Serv_net!H37="","",Serv_net!H37/10/GDP!K33)</f>
        <v>13.495321567028041</v>
      </c>
      <c r="I37" s="26">
        <f>IF(Serv_net!I37="","",Serv_net!I37/10/GDP!L33)</f>
        <v>12.824339839265212</v>
      </c>
      <c r="J37" s="26">
        <f>IF(Serv_net!J37="","",Serv_net!J37/10/GDP!M33)</f>
        <v>16.161407746116389</v>
      </c>
      <c r="K37" s="26">
        <f>IF(Serv_net!K37="","",Serv_net!K37/10/GDP!N33)</f>
        <v>14.015281903259048</v>
      </c>
      <c r="L37" s="26">
        <f>IF(Serv_net!L37="","",Serv_net!L37/10/GDP!O33)</f>
        <v>14.087377446078342</v>
      </c>
      <c r="M37" s="26">
        <f>IF(Serv_net!M37="","",Serv_net!M37/10/GDP!P33)</f>
        <v>14.849238253597667</v>
      </c>
      <c r="N37" s="26">
        <f>IF(Serv_net!N37="","",Serv_net!N37/10/GDP!Q33)</f>
        <v>15.57730363236789</v>
      </c>
      <c r="O37" s="26">
        <f>IF(Serv_net!O37="","",Serv_net!O37/10/GDP!R33)</f>
        <v>15.916346276242141</v>
      </c>
      <c r="P37" s="26">
        <f>IF(Serv_net!P37="","",Serv_net!P37/10/GDP!S33)</f>
        <v>18.885935102304412</v>
      </c>
      <c r="Q37" s="26">
        <f>IF(Serv_net!Q37="","",Serv_net!Q37/10/GDP!T33)</f>
        <v>3.3292953409848232</v>
      </c>
    </row>
    <row r="38" spans="1:17" x14ac:dyDescent="0.25">
      <c r="A38" s="12" t="s">
        <v>135</v>
      </c>
      <c r="B38" s="26">
        <f>IF(Serv_net!B38="","",Serv_net!B38/10/GDP!E34)</f>
        <v>7.5759653019299673</v>
      </c>
      <c r="C38" s="26">
        <f>IF(Serv_net!C38="","",Serv_net!C38/10/GDP!F34)</f>
        <v>7.1639453568087523</v>
      </c>
      <c r="D38" s="26">
        <f>IF(Serv_net!D38="","",Serv_net!D38/10/GDP!G34)</f>
        <v>7.1379375558543794</v>
      </c>
      <c r="E38" s="26">
        <f>IF(Serv_net!E38="","",Serv_net!E38/10/GDP!H34)</f>
        <v>6.0644170533776052</v>
      </c>
      <c r="F38" s="26">
        <f>IF(Serv_net!F38="","",Serv_net!F38/10/GDP!I34)</f>
        <v>9.3284941757089008</v>
      </c>
      <c r="G38" s="26">
        <f>IF(Serv_net!G38="","",Serv_net!G38/10/GDP!J34)</f>
        <v>8.9930555555555571</v>
      </c>
      <c r="H38" s="26">
        <f>IF(Serv_net!H38="","",Serv_net!H38/10/GDP!K34)</f>
        <v>10.471557938087338</v>
      </c>
      <c r="I38" s="26">
        <f>IF(Serv_net!I38="","",Serv_net!I38/10/GDP!L34)</f>
        <v>11.384313030724792</v>
      </c>
      <c r="J38" s="26">
        <f>IF(Serv_net!J38="","",Serv_net!J38/10/GDP!M34)</f>
        <v>11.184272108055984</v>
      </c>
      <c r="K38" s="26">
        <f>IF(Serv_net!K38="","",Serv_net!K38/10/GDP!N34)</f>
        <v>10.340398132706225</v>
      </c>
      <c r="L38" s="26">
        <f>IF(Serv_net!L38="","",Serv_net!L38/10/GDP!O34)</f>
        <v>9.4693069545862585</v>
      </c>
      <c r="M38" s="26">
        <f>IF(Serv_net!M38="","",Serv_net!M38/10/GDP!P34)</f>
        <v>7.9948601770957834</v>
      </c>
      <c r="N38" s="26">
        <f>IF(Serv_net!N38="","",Serv_net!N38/10/GDP!Q34)</f>
        <v>8.3968050609508325</v>
      </c>
      <c r="O38" s="26">
        <f>IF(Serv_net!O38="","",Serv_net!O38/10/GDP!R34)</f>
        <v>9.7978028823642216</v>
      </c>
      <c r="P38" s="26">
        <f>IF(Serv_net!P38="","",Serv_net!P38/10/GDP!S34)</f>
        <v>10.522075241878232</v>
      </c>
      <c r="Q38" s="26">
        <f>IF(Serv_net!Q38="","",Serv_net!Q38/10/GDP!T34)</f>
        <v>-0.47289158730953662</v>
      </c>
    </row>
    <row r="39" spans="1:17" x14ac:dyDescent="0.25">
      <c r="A39" s="12" t="s">
        <v>137</v>
      </c>
      <c r="B39" s="26">
        <f>IF(Serv_net!B39="","",Serv_net!B39/10/GDP!E35)</f>
        <v>-2.7443557764416036</v>
      </c>
      <c r="C39" s="26">
        <f>IF(Serv_net!C39="","",Serv_net!C39/10/GDP!F35)</f>
        <v>-2.4216235562772375</v>
      </c>
      <c r="D39" s="26">
        <f>IF(Serv_net!D39="","",Serv_net!D39/10/GDP!G35)</f>
        <v>-1.7629824244337295</v>
      </c>
      <c r="E39" s="26">
        <f>IF(Serv_net!E39="","",Serv_net!E39/10/GDP!H35)</f>
        <v>-4.5532333200101718</v>
      </c>
      <c r="F39" s="26">
        <f>IF(Serv_net!F39="","",Serv_net!F39/10/GDP!I35)</f>
        <v>-2.7410208534763707</v>
      </c>
      <c r="G39" s="26">
        <f>IF(Serv_net!G39="","",Serv_net!G39/10/GDP!J35)</f>
        <v>-1.7238390447927943</v>
      </c>
      <c r="H39" s="26">
        <f>IF(Serv_net!H39="","",Serv_net!H39/10/GDP!K35)</f>
        <v>-0.42114588487738935</v>
      </c>
      <c r="I39" s="26">
        <f>IF(Serv_net!I39="","",Serv_net!I39/10/GDP!L35)</f>
        <v>-1.7183987564194076</v>
      </c>
      <c r="J39" s="26">
        <f>IF(Serv_net!J39="","",Serv_net!J39/10/GDP!M35)</f>
        <v>-1.9162162554814741</v>
      </c>
      <c r="K39" s="26">
        <f>IF(Serv_net!K39="","",Serv_net!K39/10/GDP!N35)</f>
        <v>-1.7953114426831682</v>
      </c>
      <c r="L39" s="26">
        <f>IF(Serv_net!L39="","",Serv_net!L39/10/GDP!O35)</f>
        <v>-2.2037078871256921</v>
      </c>
      <c r="M39" s="26">
        <f>IF(Serv_net!M39="","",Serv_net!M39/10/GDP!P35)</f>
        <v>-1.812471273172974</v>
      </c>
      <c r="N39" s="26">
        <f>IF(Serv_net!N39="","",Serv_net!N39/10/GDP!Q35)</f>
        <v>-1.4168242067045407</v>
      </c>
      <c r="O39" s="26">
        <f>IF(Serv_net!O39="","",Serv_net!O39/10/GDP!R35)</f>
        <v>-1.5199478862740721</v>
      </c>
      <c r="P39" s="26">
        <f>IF(Serv_net!P39="","",Serv_net!P39/10/GDP!S35)</f>
        <v>-1.5896129838796291</v>
      </c>
      <c r="Q39" s="26" t="str">
        <f>IF(Serv_net!Q39="","",Serv_net!Q39/10/GDP!T35)</f>
        <v/>
      </c>
    </row>
    <row r="40" spans="1:17" x14ac:dyDescent="0.25">
      <c r="A40" s="12" t="s">
        <v>140</v>
      </c>
      <c r="B40" s="26">
        <f>IF(Serv_net!B40="","",Serv_net!B40/10/GDP!E36)</f>
        <v>-0.41805764521180694</v>
      </c>
      <c r="C40" s="26">
        <f>IF(Serv_net!C40="","",Serv_net!C40/10/GDP!F36)</f>
        <v>-0.4977554221553217</v>
      </c>
      <c r="D40" s="26">
        <f>IF(Serv_net!D40="","",Serv_net!D40/10/GDP!G36)</f>
        <v>-0.77870391741835798</v>
      </c>
      <c r="E40" s="26">
        <f>IF(Serv_net!E40="","",Serv_net!E40/10/GDP!H36)</f>
        <v>-0.92952952821471224</v>
      </c>
      <c r="F40" s="26">
        <f>IF(Serv_net!F40="","",Serv_net!F40/10/GDP!I36)</f>
        <v>-1.0273736761338503</v>
      </c>
      <c r="G40" s="26">
        <f>IF(Serv_net!G40="","",Serv_net!G40/10/GDP!J36)</f>
        <v>-1.3298397881000199</v>
      </c>
      <c r="H40" s="26">
        <f>IF(Serv_net!H40="","",Serv_net!H40/10/GDP!K36)</f>
        <v>-1.2313513436822503</v>
      </c>
      <c r="I40" s="26">
        <f>IF(Serv_net!I40="","",Serv_net!I40/10/GDP!L36)</f>
        <v>-1.2024278574246905</v>
      </c>
      <c r="J40" s="26">
        <f>IF(Serv_net!J40="","",Serv_net!J40/10/GDP!M36)</f>
        <v>-1.1912048917004352</v>
      </c>
      <c r="K40" s="26">
        <f>IF(Serv_net!K40="","",Serv_net!K40/10/GDP!N36)</f>
        <v>-1.1853217100262263</v>
      </c>
      <c r="L40" s="26">
        <f>IF(Serv_net!L40="","",Serv_net!L40/10/GDP!O36)</f>
        <v>-1.2829026127467305</v>
      </c>
      <c r="M40" s="26">
        <f>IF(Serv_net!M40="","",Serv_net!M40/10/GDP!P36)</f>
        <v>-1.1172460260397559</v>
      </c>
      <c r="N40" s="26">
        <f>IF(Serv_net!N40="","",Serv_net!N40/10/GDP!Q36)</f>
        <v>-1.0401371898142966</v>
      </c>
      <c r="O40" s="26">
        <f>IF(Serv_net!O40="","",Serv_net!O40/10/GDP!R36)</f>
        <v>-1.0068862322495395</v>
      </c>
      <c r="P40" s="26">
        <f>IF(Serv_net!P40="","",Serv_net!P40/10/GDP!S36)</f>
        <v>-0.92995388392179235</v>
      </c>
      <c r="Q40" s="26">
        <f>IF(Serv_net!Q40="","",Serv_net!Q40/10/GDP!T36)</f>
        <v>-0.34414147136852258</v>
      </c>
    </row>
    <row r="41" spans="1:17" x14ac:dyDescent="0.25">
      <c r="A41" s="12" t="s">
        <v>141</v>
      </c>
      <c r="B41" s="26" t="str">
        <f>IF(Serv_net!B41="","",Serv_net!B41/10/GDP!E37)</f>
        <v/>
      </c>
      <c r="C41" s="26" t="str">
        <f>IF(Serv_net!C41="","",Serv_net!C41/10/GDP!F37)</f>
        <v/>
      </c>
      <c r="D41" s="26" t="str">
        <f>IF(Serv_net!D41="","",Serv_net!D41/10/GDP!G37)</f>
        <v/>
      </c>
      <c r="E41" s="26" t="str">
        <f>IF(Serv_net!E41="","",Serv_net!E41/10/GDP!H37)</f>
        <v/>
      </c>
      <c r="F41" s="26" t="str">
        <f>IF(Serv_net!F41="","",Serv_net!F41/10/GDP!I37)</f>
        <v/>
      </c>
      <c r="G41" s="26" t="str">
        <f>IF(Serv_net!G41="","",Serv_net!G41/10/GDP!J37)</f>
        <v/>
      </c>
      <c r="H41" s="26" t="str">
        <f>IF(Serv_net!H41="","",Serv_net!H41/10/GDP!K37)</f>
        <v/>
      </c>
      <c r="I41" s="26" t="str">
        <f>IF(Serv_net!I41="","",Serv_net!I41/10/GDP!L37)</f>
        <v/>
      </c>
      <c r="J41" s="26" t="str">
        <f>IF(Serv_net!J41="","",Serv_net!J41/10/GDP!M37)</f>
        <v/>
      </c>
      <c r="K41" s="26" t="str">
        <f>IF(Serv_net!K41="","",Serv_net!K41/10/GDP!N37)</f>
        <v/>
      </c>
      <c r="L41" s="26" t="str">
        <f>IF(Serv_net!L41="","",Serv_net!L41/10/GDP!O37)</f>
        <v/>
      </c>
      <c r="M41" s="26">
        <f>IF(Serv_net!M41="","",Serv_net!M41/10/GDP!P37)</f>
        <v>40.29331756865097</v>
      </c>
      <c r="N41" s="26">
        <f>IF(Serv_net!N41="","",Serv_net!N41/10/GDP!Q37)</f>
        <v>42.762000705030836</v>
      </c>
      <c r="O41" s="26">
        <f>IF(Serv_net!O41="","",Serv_net!O41/10/GDP!R37)</f>
        <v>40.959990967572665</v>
      </c>
      <c r="P41" s="26">
        <f>IF(Serv_net!P41="","",Serv_net!P41/10/GDP!S37)</f>
        <v>39.201118277942761</v>
      </c>
      <c r="Q41" s="26" t="str">
        <f>IF(Serv_net!Q41="","",Serv_net!Q41/10/GDP!T37)</f>
        <v/>
      </c>
    </row>
    <row r="42" spans="1:17" x14ac:dyDescent="0.25">
      <c r="A42" s="12" t="s">
        <v>189</v>
      </c>
      <c r="B42" s="26">
        <f>IF(Serv_net!B42="","",Serv_net!B42/10/GDP!E38)</f>
        <v>-0.4340331264514764</v>
      </c>
      <c r="C42" s="26">
        <f>IF(Serv_net!C42="","",Serv_net!C42/10/GDP!F38)</f>
        <v>-0.33683667993781768</v>
      </c>
      <c r="D42" s="26">
        <f>IF(Serv_net!D42="","",Serv_net!D42/10/GDP!G38)</f>
        <v>-0.2478703579788232</v>
      </c>
      <c r="E42" s="26">
        <f>IF(Serv_net!E42="","",Serv_net!E42/10/GDP!H38)</f>
        <v>-0.56684296019682701</v>
      </c>
      <c r="F42" s="26">
        <f>IF(Serv_net!F42="","",Serv_net!F42/10/GDP!I38)</f>
        <v>-0.94924815428987042</v>
      </c>
      <c r="G42" s="26">
        <f>IF(Serv_net!G42="","",Serv_net!G42/10/GDP!J38)</f>
        <v>-0.80481217108196479</v>
      </c>
      <c r="H42" s="26">
        <f>IF(Serv_net!H42="","",Serv_net!H42/10/GDP!K38)</f>
        <v>-0.97322097369395755</v>
      </c>
      <c r="I42" s="26">
        <f>IF(Serv_net!I42="","",Serv_net!I42/10/GDP!L38)</f>
        <v>-0.95209650031252002</v>
      </c>
      <c r="J42" s="26">
        <f>IF(Serv_net!J42="","",Serv_net!J42/10/GDP!M38)</f>
        <v>-1.2304949181891658</v>
      </c>
      <c r="K42" s="26">
        <f>IF(Serv_net!K42="","",Serv_net!K42/10/GDP!N38)</f>
        <v>-1.4321342988753172</v>
      </c>
      <c r="L42" s="26">
        <f>IF(Serv_net!L42="","",Serv_net!L42/10/GDP!O38)</f>
        <v>-1.4657240714858548</v>
      </c>
      <c r="M42" s="26">
        <f>IF(Serv_net!M42="","",Serv_net!M42/10/GDP!P38)</f>
        <v>-1.3238627560670266</v>
      </c>
      <c r="N42" s="26">
        <f>IF(Serv_net!N42="","",Serv_net!N42/10/GDP!Q38)</f>
        <v>-1.380850144083271</v>
      </c>
      <c r="O42" s="26">
        <f>IF(Serv_net!O42="","",Serv_net!O42/10/GDP!R38)</f>
        <v>-1.5697795872859148</v>
      </c>
      <c r="P42" s="26">
        <f>IF(Serv_net!P42="","",Serv_net!P42/10/GDP!S38)</f>
        <v>-1.827246433480034</v>
      </c>
      <c r="Q42" s="26">
        <f>IF(Serv_net!Q42="","",Serv_net!Q42/10/GDP!T38)</f>
        <v>-1.9775172638038863</v>
      </c>
    </row>
    <row r="43" spans="1:17" x14ac:dyDescent="0.25">
      <c r="A43" s="12" t="s">
        <v>190</v>
      </c>
      <c r="B43" s="26">
        <f>IF(Serv_net!B43="","",Serv_net!B43/10/GDP!E39)</f>
        <v>-4.8873373511653577</v>
      </c>
      <c r="C43" s="26">
        <f>IF(Serv_net!C43="","",Serv_net!C43/10/GDP!F39)</f>
        <v>-4.7868879930933428</v>
      </c>
      <c r="D43" s="26">
        <f>IF(Serv_net!D43="","",Serv_net!D43/10/GDP!G39)</f>
        <v>-2.0160523194183297</v>
      </c>
      <c r="E43" s="26">
        <f>IF(Serv_net!E43="","",Serv_net!E43/10/GDP!H39)</f>
        <v>-1.232655031464817</v>
      </c>
      <c r="F43" s="26">
        <f>IF(Serv_net!F43="","",Serv_net!F43/10/GDP!I39)</f>
        <v>1.6641389603860326</v>
      </c>
      <c r="G43" s="26">
        <f>IF(Serv_net!G43="","",Serv_net!G43/10/GDP!J39)</f>
        <v>4.4361157634449331</v>
      </c>
      <c r="H43" s="26">
        <f>IF(Serv_net!H43="","",Serv_net!H43/10/GDP!K39)</f>
        <v>6.8586757865888304</v>
      </c>
      <c r="I43" s="26">
        <f>IF(Serv_net!I43="","",Serv_net!I43/10/GDP!L39)</f>
        <v>8.333450771083692</v>
      </c>
      <c r="J43" s="26">
        <f>IF(Serv_net!J43="","",Serv_net!J43/10/GDP!M39)</f>
        <v>10.729032923919611</v>
      </c>
      <c r="K43" s="26">
        <f>IF(Serv_net!K43="","",Serv_net!K43/10/GDP!N39)</f>
        <v>11.307656396483511</v>
      </c>
      <c r="L43" s="26">
        <f>IF(Serv_net!L43="","",Serv_net!L43/10/GDP!O39)</f>
        <v>9.7817389415196949</v>
      </c>
      <c r="M43" s="26">
        <f>IF(Serv_net!M43="","",Serv_net!M43/10/GDP!P39)</f>
        <v>7.490286524862273</v>
      </c>
      <c r="N43" s="26">
        <f>IF(Serv_net!N43="","",Serv_net!N43/10/GDP!Q39)</f>
        <v>7.7237926073076064</v>
      </c>
      <c r="O43" s="26">
        <f>IF(Serv_net!O43="","",Serv_net!O43/10/GDP!R39)</f>
        <v>8.7108569936863187</v>
      </c>
      <c r="P43" s="26">
        <f>IF(Serv_net!P43="","",Serv_net!P43/10/GDP!S39)</f>
        <v>6.0943231757975465</v>
      </c>
      <c r="Q43" s="26">
        <f>IF(Serv_net!Q43="","",Serv_net!Q43/10/GDP!T39)</f>
        <v>3.6536640976523431</v>
      </c>
    </row>
    <row r="44" spans="1:17" x14ac:dyDescent="0.25">
      <c r="A44" s="12" t="s">
        <v>191</v>
      </c>
      <c r="B44" s="26">
        <f>IF(Serv_net!B44="","",Serv_net!B44/10/GDP!E40)</f>
        <v>51.667213061243451</v>
      </c>
      <c r="C44" s="26">
        <f>IF(Serv_net!C44="","",Serv_net!C44/10/GDP!F40)</f>
        <v>50.118643979454369</v>
      </c>
      <c r="D44" s="26">
        <f>IF(Serv_net!D44="","",Serv_net!D44/10/GDP!G40)</f>
        <v>52.824288378022004</v>
      </c>
      <c r="E44" s="26">
        <f>IF(Serv_net!E44="","",Serv_net!E44/10/GDP!H40)</f>
        <v>57.768892780856881</v>
      </c>
      <c r="F44" s="26">
        <f>IF(Serv_net!F44="","",Serv_net!F44/10/GDP!I40)</f>
        <v>64.130946809785655</v>
      </c>
      <c r="G44" s="26">
        <f>IF(Serv_net!G44="","",Serv_net!G44/10/GDP!J40)</f>
        <v>75.003538453933899</v>
      </c>
      <c r="H44" s="26">
        <f>IF(Serv_net!H44="","",Serv_net!H44/10/GDP!K40)</f>
        <v>78.849137919596103</v>
      </c>
      <c r="I44" s="26">
        <f>IF(Serv_net!I44="","",Serv_net!I44/10/GDP!L40)</f>
        <v>78.709301462262729</v>
      </c>
      <c r="J44" s="26">
        <f>IF(Serv_net!J44="","",Serv_net!J44/10/GDP!M40)</f>
        <v>80.683116662267977</v>
      </c>
      <c r="K44" s="26">
        <f>IF(Serv_net!K44="","",Serv_net!K44/10/GDP!N40)</f>
        <v>75.213960164922824</v>
      </c>
      <c r="L44" s="26">
        <f>IF(Serv_net!L44="","",Serv_net!L44/10/GDP!O40)</f>
        <v>65.093500543214745</v>
      </c>
      <c r="M44" s="26">
        <f>IF(Serv_net!M44="","",Serv_net!M44/10/GDP!P40)</f>
        <v>63.956912506126542</v>
      </c>
      <c r="N44" s="26">
        <f>IF(Serv_net!N44="","",Serv_net!N44/10/GDP!Q40)</f>
        <v>67.282499566417258</v>
      </c>
      <c r="O44" s="26">
        <f>IF(Serv_net!O44="","",Serv_net!O44/10/GDP!R40)</f>
        <v>69.035517338970138</v>
      </c>
      <c r="P44" s="26">
        <f>IF(Serv_net!P44="","",Serv_net!P44/10/GDP!S40)</f>
        <v>69.632475133380993</v>
      </c>
      <c r="Q44" s="26" t="str">
        <f>IF(Serv_net!Q44="","",Serv_net!Q44/10/GDP!T40)</f>
        <v/>
      </c>
    </row>
    <row r="45" spans="1:17" x14ac:dyDescent="0.25">
      <c r="A45" s="12" t="s">
        <v>193</v>
      </c>
      <c r="B45" s="26">
        <f>IF(Serv_net!B45="","",Serv_net!B45/10/GDP!E41)</f>
        <v>-0.2402481998524075</v>
      </c>
      <c r="C45" s="26">
        <f>IF(Serv_net!C45="","",Serv_net!C45/10/GDP!F41)</f>
        <v>-0.2457126181935983</v>
      </c>
      <c r="D45" s="26">
        <f>IF(Serv_net!D45="","",Serv_net!D45/10/GDP!G41)</f>
        <v>-0.10347362226788379</v>
      </c>
      <c r="E45" s="26">
        <f>IF(Serv_net!E45="","",Serv_net!E45/10/GDP!H41)</f>
        <v>-0.2414811729762861</v>
      </c>
      <c r="F45" s="26">
        <f>IF(Serv_net!F45="","",Serv_net!F45/10/GDP!I41)</f>
        <v>-0.46012452962818606</v>
      </c>
      <c r="G45" s="26">
        <f>IF(Serv_net!G45="","",Serv_net!G45/10/GDP!J41)</f>
        <v>-0.38784554955893769</v>
      </c>
      <c r="H45" s="26">
        <f>IF(Serv_net!H45="","",Serv_net!H45/10/GDP!K41)</f>
        <v>-0.6246047750779018</v>
      </c>
      <c r="I45" s="26">
        <f>IF(Serv_net!I45="","",Serv_net!I45/10/GDP!L41)</f>
        <v>-0.93360450247119675</v>
      </c>
      <c r="J45" s="26">
        <f>IF(Serv_net!J45="","",Serv_net!J45/10/GDP!M41)</f>
        <v>-1.2841685451255598</v>
      </c>
      <c r="K45" s="26">
        <f>IF(Serv_net!K45="","",Serv_net!K45/10/GDP!N41)</f>
        <v>-2.0309588544398509</v>
      </c>
      <c r="L45" s="26">
        <f>IF(Serv_net!L45="","",Serv_net!L45/10/GDP!O41)</f>
        <v>-1.9644551108823323</v>
      </c>
      <c r="M45" s="26">
        <f>IF(Serv_net!M45="","",Serv_net!M45/10/GDP!P41)</f>
        <v>-2.0766389044787159</v>
      </c>
      <c r="N45" s="26">
        <f>IF(Serv_net!N45="","",Serv_net!N45/10/GDP!Q41)</f>
        <v>-2.1110864877551752</v>
      </c>
      <c r="O45" s="26">
        <f>IF(Serv_net!O45="","",Serv_net!O45/10/GDP!R41)</f>
        <v>-2.1107533660850537</v>
      </c>
      <c r="P45" s="26">
        <f>IF(Serv_net!P45="","",Serv_net!P45/10/GDP!S41)</f>
        <v>-1.8210467547443523</v>
      </c>
      <c r="Q45" s="26">
        <f>IF(Serv_net!Q45="","",Serv_net!Q45/10/GDP!T41)</f>
        <v>-0.98708815927615878</v>
      </c>
    </row>
    <row r="46" spans="1:17" x14ac:dyDescent="0.25">
      <c r="A46" s="12" t="s">
        <v>195</v>
      </c>
      <c r="B46" s="26">
        <f>IF(Serv_net!B46="","",Serv_net!B46/10/GDP!E42)</f>
        <v>-1.5830431935636196</v>
      </c>
      <c r="C46" s="26">
        <f>IF(Serv_net!C46="","",Serv_net!C46/10/GDP!F42)</f>
        <v>-1.4263734298703545</v>
      </c>
      <c r="D46" s="26">
        <f>IF(Serv_net!D46="","",Serv_net!D46/10/GDP!G42)</f>
        <v>-1.3969608745150945</v>
      </c>
      <c r="E46" s="26">
        <f>IF(Serv_net!E46="","",Serv_net!E46/10/GDP!H42)</f>
        <v>-1.3471852497178853</v>
      </c>
      <c r="F46" s="26">
        <f>IF(Serv_net!F46="","",Serv_net!F46/10/GDP!I42)</f>
        <v>-1.4431977620697425</v>
      </c>
      <c r="G46" s="26">
        <f>IF(Serv_net!G46="","",Serv_net!G46/10/GDP!J42)</f>
        <v>-1.6063696347866798</v>
      </c>
      <c r="H46" s="26">
        <f>IF(Serv_net!H46="","",Serv_net!H46/10/GDP!K42)</f>
        <v>-1.6745199620836173</v>
      </c>
      <c r="I46" s="26">
        <f>IF(Serv_net!I46="","",Serv_net!I46/10/GDP!L42)</f>
        <v>-1.7320488569473145</v>
      </c>
      <c r="J46" s="26">
        <f>IF(Serv_net!J46="","",Serv_net!J46/10/GDP!M42)</f>
        <v>-1.6827592639010247</v>
      </c>
      <c r="K46" s="26">
        <f>IF(Serv_net!K46="","",Serv_net!K46/10/GDP!N42)</f>
        <v>-2.0175603978976762</v>
      </c>
      <c r="L46" s="26">
        <f>IF(Serv_net!L46="","",Serv_net!L46/10/GDP!O42)</f>
        <v>-1.8829385092667594</v>
      </c>
      <c r="M46" s="26">
        <f>IF(Serv_net!M46="","",Serv_net!M46/10/GDP!P42)</f>
        <v>-1.5125261739533618</v>
      </c>
      <c r="N46" s="26">
        <f>IF(Serv_net!N46="","",Serv_net!N46/10/GDP!Q42)</f>
        <v>-1.4349799466676862</v>
      </c>
      <c r="O46" s="26">
        <f>IF(Serv_net!O46="","",Serv_net!O46/10/GDP!R42)</f>
        <v>-1.3039084238070564</v>
      </c>
      <c r="P46" s="26">
        <f>IF(Serv_net!P46="","",Serv_net!P46/10/GDP!S42)</f>
        <v>-1.3683258922812307</v>
      </c>
      <c r="Q46" s="26">
        <f>IF(Serv_net!Q46="","",Serv_net!Q46/10/GDP!T42)</f>
        <v>-1.6587756465246348</v>
      </c>
    </row>
    <row r="47" spans="1:17" x14ac:dyDescent="0.25">
      <c r="A47" s="12" t="s">
        <v>196</v>
      </c>
      <c r="B47" s="26">
        <f>IF(Serv_net!B47="","",Serv_net!B47/10/GDP!E43)</f>
        <v>-0.47299438296090807</v>
      </c>
      <c r="C47" s="26">
        <f>IF(Serv_net!C47="","",Serv_net!C47/10/GDP!F43)</f>
        <v>-1.1782521293946422</v>
      </c>
      <c r="D47" s="26">
        <f>IF(Serv_net!D47="","",Serv_net!D47/10/GDP!G43)</f>
        <v>-1.0662753135791883</v>
      </c>
      <c r="E47" s="26">
        <f>IF(Serv_net!E47="","",Serv_net!E47/10/GDP!H43)</f>
        <v>-1.6578172835191665</v>
      </c>
      <c r="F47" s="26">
        <f>IF(Serv_net!F47="","",Serv_net!F47/10/GDP!I43)</f>
        <v>-2.7999594570584736</v>
      </c>
      <c r="G47" s="26">
        <f>IF(Serv_net!G47="","",Serv_net!G47/10/GDP!J43)</f>
        <v>-3.2075227456752362</v>
      </c>
      <c r="H47" s="26">
        <f>IF(Serv_net!H47="","",Serv_net!H47/10/GDP!K43)</f>
        <v>-3.2941535347693467</v>
      </c>
      <c r="I47" s="26">
        <f>IF(Serv_net!I47="","",Serv_net!I47/10/GDP!L43)</f>
        <v>-3.3243098249365581</v>
      </c>
      <c r="J47" s="26" t="str">
        <f>IF(Serv_net!J47="","",Serv_net!J47/10/GDP!M43)</f>
        <v/>
      </c>
      <c r="K47" s="26">
        <f>IF(Serv_net!K47="","",Serv_net!K47/10/GDP!N43)</f>
        <v>0.40295586948001128</v>
      </c>
      <c r="L47" s="26">
        <f>IF(Serv_net!L47="","",Serv_net!L47/10/GDP!O43)</f>
        <v>-0.20085182189644002</v>
      </c>
      <c r="M47" s="26">
        <f>IF(Serv_net!M47="","",Serv_net!M47/10/GDP!P43)</f>
        <v>-0.64405955889312383</v>
      </c>
      <c r="N47" s="26">
        <f>IF(Serv_net!N47="","",Serv_net!N47/10/GDP!Q43)</f>
        <v>-0.54879347364239628</v>
      </c>
      <c r="O47" s="26">
        <f>IF(Serv_net!O47="","",Serv_net!O47/10/GDP!R43)</f>
        <v>-0.22268777567311246</v>
      </c>
      <c r="P47" s="26">
        <f>IF(Serv_net!P47="","",Serv_net!P47/10/GDP!S43)</f>
        <v>-0.80710587612453011</v>
      </c>
      <c r="Q47" s="26" t="str">
        <f>IF(Serv_net!Q47="","",Serv_net!Q47/10/GDP!T43)</f>
        <v/>
      </c>
    </row>
    <row r="48" spans="1:17" x14ac:dyDescent="0.25">
      <c r="A48" s="12" t="s">
        <v>199</v>
      </c>
      <c r="B48" s="26">
        <f>IF(Serv_net!B48="","",Serv_net!B48/10/GDP!E44)</f>
        <v>-6.8439804457701543</v>
      </c>
      <c r="C48" s="26">
        <f>IF(Serv_net!C48="","",Serv_net!C48/10/GDP!F44)</f>
        <v>-3.2895102949360044</v>
      </c>
      <c r="D48" s="26">
        <f>IF(Serv_net!D48="","",Serv_net!D48/10/GDP!G44)</f>
        <v>-7.3024198354988687</v>
      </c>
      <c r="E48" s="26">
        <f>IF(Serv_net!E48="","",Serv_net!E48/10/GDP!H44)</f>
        <v>-6.5039901780233285</v>
      </c>
      <c r="F48" s="26">
        <f>IF(Serv_net!F48="","",Serv_net!F48/10/GDP!I44)</f>
        <v>-6.310894836442281</v>
      </c>
      <c r="G48" s="26">
        <f>IF(Serv_net!G48="","",Serv_net!G48/10/GDP!J44)</f>
        <v>-10.557077201615524</v>
      </c>
      <c r="H48" s="26">
        <f>IF(Serv_net!H48="","",Serv_net!H48/10/GDP!K44)</f>
        <v>-8.3158627625420642</v>
      </c>
      <c r="I48" s="26">
        <f>IF(Serv_net!I48="","",Serv_net!I48/10/GDP!L44)</f>
        <v>-6.9638342589698796</v>
      </c>
      <c r="J48" s="26">
        <f>IF(Serv_net!J48="","",Serv_net!J48/10/GDP!M44)</f>
        <v>-7.0322715670095111</v>
      </c>
      <c r="K48" s="26">
        <f>IF(Serv_net!K48="","",Serv_net!K48/10/GDP!N44)</f>
        <v>-7.7062881310485079</v>
      </c>
      <c r="L48" s="26">
        <f>IF(Serv_net!L48="","",Serv_net!L48/10/GDP!O44)</f>
        <v>-5.3232052399223786</v>
      </c>
      <c r="M48" s="26">
        <f>IF(Serv_net!M48="","",Serv_net!M48/10/GDP!P44)</f>
        <v>-5.3533352729786303</v>
      </c>
      <c r="N48" s="26">
        <f>IF(Serv_net!N48="","",Serv_net!N48/10/GDP!Q44)</f>
        <v>-4.2922502828336562</v>
      </c>
      <c r="O48" s="26">
        <f>IF(Serv_net!O48="","",Serv_net!O48/10/GDP!R44)</f>
        <v>-5.7048880471533474</v>
      </c>
      <c r="P48" s="26">
        <f>IF(Serv_net!P48="","",Serv_net!P48/10/GDP!S44)</f>
        <v>-4.2011776344543055</v>
      </c>
      <c r="Q48" s="26" t="str">
        <f>IF(Serv_net!Q48="","",Serv_net!Q48/10/GDP!T44)</f>
        <v/>
      </c>
    </row>
    <row r="49" spans="1:17" x14ac:dyDescent="0.25">
      <c r="A49" s="12" t="s">
        <v>202</v>
      </c>
      <c r="B49" s="26">
        <f>IF(Serv_net!B49="","",Serv_net!B49/10/GDP!E45)</f>
        <v>-17.984068940106745</v>
      </c>
      <c r="C49" s="26">
        <f>IF(Serv_net!C49="","",Serv_net!C49/10/GDP!F45)</f>
        <v>-26.754842802260995</v>
      </c>
      <c r="D49" s="26">
        <f>IF(Serv_net!D49="","",Serv_net!D49/10/GDP!G45)</f>
        <v>-31.248861566484514</v>
      </c>
      <c r="E49" s="26">
        <f>IF(Serv_net!E49="","",Serv_net!E49/10/GDP!H45)</f>
        <v>-21.609289415931546</v>
      </c>
      <c r="F49" s="26">
        <f>IF(Serv_net!F49="","",Serv_net!F49/10/GDP!I45)</f>
        <v>-28.486166523931576</v>
      </c>
      <c r="G49" s="26">
        <f>IF(Serv_net!G49="","",Serv_net!G49/10/GDP!J45)</f>
        <v>-21.693816184326014</v>
      </c>
      <c r="H49" s="26">
        <f>IF(Serv_net!H49="","",Serv_net!H49/10/GDP!K45)</f>
        <v>-20.454080653110044</v>
      </c>
      <c r="I49" s="26">
        <f>IF(Serv_net!I49="","",Serv_net!I49/10/GDP!L45)</f>
        <v>-14.523986619155135</v>
      </c>
      <c r="J49" s="26">
        <f>IF(Serv_net!J49="","",Serv_net!J49/10/GDP!M45)</f>
        <v>-12.967760321219833</v>
      </c>
      <c r="K49" s="26">
        <f>IF(Serv_net!K49="","",Serv_net!K49/10/GDP!N45)</f>
        <v>-17.266594231353643</v>
      </c>
      <c r="L49" s="26">
        <f>IF(Serv_net!L49="","",Serv_net!L49/10/GDP!O45)</f>
        <v>-27.894051122729728</v>
      </c>
      <c r="M49" s="26">
        <f>IF(Serv_net!M49="","",Serv_net!M49/10/GDP!P45)</f>
        <v>-19.434081893203103</v>
      </c>
      <c r="N49" s="26" t="str">
        <f>IF(Serv_net!N49="","",Serv_net!N49/10/GDP!Q45)</f>
        <v/>
      </c>
      <c r="O49" s="26" t="str">
        <f>IF(Serv_net!O49="","",Serv_net!O49/10/GDP!R45)</f>
        <v/>
      </c>
      <c r="P49" s="26" t="str">
        <f>IF(Serv_net!P49="","",Serv_net!P49/10/GDP!S45)</f>
        <v/>
      </c>
      <c r="Q49" s="26" t="str">
        <f>IF(Serv_net!Q49="","",Serv_net!Q49/10/GDP!T45)</f>
        <v/>
      </c>
    </row>
    <row r="50" spans="1:17" x14ac:dyDescent="0.25">
      <c r="A50" s="12" t="s">
        <v>208</v>
      </c>
      <c r="B50" s="26">
        <f>IF(Serv_net!B50="","",Serv_net!B50/10/GDP!E46)</f>
        <v>8.406550304653349</v>
      </c>
      <c r="C50" s="26">
        <f>IF(Serv_net!C50="","",Serv_net!C50/10/GDP!F46)</f>
        <v>8.4585343054245801</v>
      </c>
      <c r="D50" s="26">
        <f>IF(Serv_net!D50="","",Serv_net!D50/10/GDP!G46)</f>
        <v>8.1225721177985868</v>
      </c>
      <c r="E50" s="26">
        <f>IF(Serv_net!E50="","",Serv_net!E50/10/GDP!H46)</f>
        <v>8.8877639592080282</v>
      </c>
      <c r="F50" s="26">
        <f>IF(Serv_net!F50="","",Serv_net!F50/10/GDP!I46)</f>
        <v>8.7088453817533349</v>
      </c>
      <c r="G50" s="26">
        <f>IF(Serv_net!G50="","",Serv_net!G50/10/GDP!J46)</f>
        <v>8.3177289684427258</v>
      </c>
      <c r="H50" s="26">
        <f>IF(Serv_net!H50="","",Serv_net!H50/10/GDP!K46)</f>
        <v>8.9630630271824057</v>
      </c>
      <c r="I50" s="26">
        <f>IF(Serv_net!I50="","",Serv_net!I50/10/GDP!L46)</f>
        <v>8.4357820529457328</v>
      </c>
      <c r="J50" s="26">
        <f>IF(Serv_net!J50="","",Serv_net!J50/10/GDP!M46)</f>
        <v>8.9572071981648129</v>
      </c>
      <c r="K50" s="26">
        <f>IF(Serv_net!K50="","",Serv_net!K50/10/GDP!N46)</f>
        <v>8.7266358286996937</v>
      </c>
      <c r="L50" s="26">
        <f>IF(Serv_net!L50="","",Serv_net!L50/10/GDP!O46)</f>
        <v>8.165282513235498</v>
      </c>
      <c r="M50" s="26">
        <f>IF(Serv_net!M50="","",Serv_net!M50/10/GDP!P46)</f>
        <v>8.6832686967928527</v>
      </c>
      <c r="N50" s="26">
        <f>IF(Serv_net!N50="","",Serv_net!N50/10/GDP!Q46)</f>
        <v>7.8661784580877105</v>
      </c>
      <c r="O50" s="26">
        <f>IF(Serv_net!O50="","",Serv_net!O50/10/GDP!R46)</f>
        <v>8.4415605248804901</v>
      </c>
      <c r="P50" s="26">
        <f>IF(Serv_net!P50="","",Serv_net!P50/10/GDP!S46)</f>
        <v>8.6812310386888925</v>
      </c>
      <c r="Q50" s="26">
        <f>IF(Serv_net!Q50="","",Serv_net!Q50/10/GDP!T46)</f>
        <v>5.537672904800651</v>
      </c>
    </row>
    <row r="51" spans="1:17" x14ac:dyDescent="0.25">
      <c r="A51" s="12" t="s">
        <v>210</v>
      </c>
      <c r="B51" s="26">
        <f>IF(Serv_net!B51="","",Serv_net!B51/10/GDP!E47)</f>
        <v>-5.6612778805818023</v>
      </c>
      <c r="C51" s="26">
        <f>IF(Serv_net!C51="","",Serv_net!C51/10/GDP!F47)</f>
        <v>-5.8199723271358206</v>
      </c>
      <c r="D51" s="26">
        <f>IF(Serv_net!D51="","",Serv_net!D51/10/GDP!G47)</f>
        <v>-5.680186328424635</v>
      </c>
      <c r="E51" s="26">
        <f>IF(Serv_net!E51="","",Serv_net!E51/10/GDP!H47)</f>
        <v>-5.026385947636836</v>
      </c>
      <c r="F51" s="26">
        <f>IF(Serv_net!F51="","",Serv_net!F51/10/GDP!I47)</f>
        <v>-4.7777164833663743</v>
      </c>
      <c r="G51" s="26">
        <f>IF(Serv_net!G51="","",Serv_net!G51/10/GDP!J47)</f>
        <v>-5.2438014700176669</v>
      </c>
      <c r="H51" s="26">
        <f>IF(Serv_net!H51="","",Serv_net!H51/10/GDP!K47)</f>
        <v>-5.0288496720988487</v>
      </c>
      <c r="I51" s="26">
        <f>IF(Serv_net!I51="","",Serv_net!I51/10/GDP!L47)</f>
        <v>-5.2551691896659332</v>
      </c>
      <c r="J51" s="26">
        <f>IF(Serv_net!J51="","",Serv_net!J51/10/GDP!M47)</f>
        <v>-5.2907511146915009</v>
      </c>
      <c r="K51" s="26">
        <f>IF(Serv_net!K51="","",Serv_net!K51/10/GDP!N47)</f>
        <v>-4.4245253575923726</v>
      </c>
      <c r="L51" s="26">
        <f>IF(Serv_net!L51="","",Serv_net!L51/10/GDP!O47)</f>
        <v>-4.4075993413739178</v>
      </c>
      <c r="M51" s="26">
        <f>IF(Serv_net!M51="","",Serv_net!M51/10/GDP!P47)</f>
        <v>-4.149567149026983</v>
      </c>
      <c r="N51" s="26">
        <f>IF(Serv_net!N51="","",Serv_net!N51/10/GDP!Q47)</f>
        <v>-4.5890258152840371</v>
      </c>
      <c r="O51" s="26">
        <f>IF(Serv_net!O51="","",Serv_net!O51/10/GDP!R47)</f>
        <v>-3.9670745054960737</v>
      </c>
      <c r="P51" s="26">
        <f>IF(Serv_net!P51="","",Serv_net!P51/10/GDP!S47)</f>
        <v>-3.8286467546055181</v>
      </c>
      <c r="Q51" s="26" t="str">
        <f>IF(Serv_net!Q51="","",Serv_net!Q51/10/GDP!T47)</f>
        <v/>
      </c>
    </row>
    <row r="52" spans="1:17" x14ac:dyDescent="0.25">
      <c r="A52" s="12" t="s">
        <v>213</v>
      </c>
      <c r="B52" s="26">
        <f>IF(Serv_net!B52="","",Serv_net!B52/10/GDP!E48)</f>
        <v>12.05874033261362</v>
      </c>
      <c r="C52" s="26">
        <f>IF(Serv_net!C52="","",Serv_net!C52/10/GDP!F48)</f>
        <v>12.756680507796355</v>
      </c>
      <c r="D52" s="26">
        <f>IF(Serv_net!D52="","",Serv_net!D52/10/GDP!G48)</f>
        <v>13.482074966022971</v>
      </c>
      <c r="E52" s="26">
        <f>IF(Serv_net!E52="","",Serv_net!E52/10/GDP!H48)</f>
        <v>12.585975322973901</v>
      </c>
      <c r="F52" s="26">
        <f>IF(Serv_net!F52="","",Serv_net!F52/10/GDP!I48)</f>
        <v>11.143640866007683</v>
      </c>
      <c r="G52" s="26">
        <f>IF(Serv_net!G52="","",Serv_net!G52/10/GDP!J48)</f>
        <v>11.176667648131101</v>
      </c>
      <c r="H52" s="26">
        <f>IF(Serv_net!H52="","",Serv_net!H52/10/GDP!K48)</f>
        <v>12.664077946746978</v>
      </c>
      <c r="I52" s="26">
        <f>IF(Serv_net!I52="","",Serv_net!I52/10/GDP!L48)</f>
        <v>14.557080622036676</v>
      </c>
      <c r="J52" s="26">
        <f>IF(Serv_net!J52="","",Serv_net!J52/10/GDP!M48)</f>
        <v>15.374015115305822</v>
      </c>
      <c r="K52" s="26">
        <f>IF(Serv_net!K52="","",Serv_net!K52/10/GDP!N48)</f>
        <v>14.94021086096013</v>
      </c>
      <c r="L52" s="26">
        <f>IF(Serv_net!L52="","",Serv_net!L52/10/GDP!O48)</f>
        <v>16.241892769419572</v>
      </c>
      <c r="M52" s="26">
        <f>IF(Serv_net!M52="","",Serv_net!M52/10/GDP!P48)</f>
        <v>17.651198210289568</v>
      </c>
      <c r="N52" s="26">
        <f>IF(Serv_net!N52="","",Serv_net!N52/10/GDP!Q48)</f>
        <v>18.225817321836367</v>
      </c>
      <c r="O52" s="26">
        <f>IF(Serv_net!O52="","",Serv_net!O52/10/GDP!R48)</f>
        <v>17.585727599474787</v>
      </c>
      <c r="P52" s="26">
        <f>IF(Serv_net!P52="","",Serv_net!P52/10/GDP!S48)</f>
        <v>18.445966446584183</v>
      </c>
      <c r="Q52" s="26">
        <f>IF(Serv_net!Q52="","",Serv_net!Q52/10/GDP!T48)</f>
        <v>10.26196452332953</v>
      </c>
    </row>
    <row r="53" spans="1:17" x14ac:dyDescent="0.25">
      <c r="A53" s="12" t="s">
        <v>214</v>
      </c>
      <c r="B53" s="26" t="str">
        <f>IF(Serv_net!B53="","",Serv_net!B53/10/GDP!E49)</f>
        <v/>
      </c>
      <c r="C53" s="26" t="str">
        <f>IF(Serv_net!C53="","",Serv_net!C53/10/GDP!F49)</f>
        <v/>
      </c>
      <c r="D53" s="26" t="str">
        <f>IF(Serv_net!D53="","",Serv_net!D53/10/GDP!G49)</f>
        <v/>
      </c>
      <c r="E53" s="26" t="str">
        <f>IF(Serv_net!E53="","",Serv_net!E53/10/GDP!H49)</f>
        <v/>
      </c>
      <c r="F53" s="26" t="str">
        <f>IF(Serv_net!F53="","",Serv_net!F53/10/GDP!I49)</f>
        <v/>
      </c>
      <c r="G53" s="26" t="str">
        <f>IF(Serv_net!G53="","",Serv_net!G53/10/GDP!J49)</f>
        <v/>
      </c>
      <c r="H53" s="26" t="e">
        <f>IF(Serv_net!H53="","",Serv_net!H53/10/GDP!K49)</f>
        <v>#DIV/0!</v>
      </c>
      <c r="I53" s="26" t="e">
        <f>IF(Serv_net!I53="","",Serv_net!I53/10/GDP!L49)</f>
        <v>#DIV/0!</v>
      </c>
      <c r="J53" s="26" t="e">
        <f>IF(Serv_net!J53="","",Serv_net!J53/10/GDP!M49)</f>
        <v>#DIV/0!</v>
      </c>
      <c r="K53" s="26" t="e">
        <f>IF(Serv_net!K53="","",Serv_net!K53/10/GDP!N49)</f>
        <v>#DIV/0!</v>
      </c>
      <c r="L53" s="26" t="e">
        <f>IF(Serv_net!L53="","",Serv_net!L53/10/GDP!O49)</f>
        <v>#DIV/0!</v>
      </c>
      <c r="M53" s="26" t="e">
        <f>IF(Serv_net!M53="","",Serv_net!M53/10/GDP!P49)</f>
        <v>#DIV/0!</v>
      </c>
      <c r="N53" s="26" t="e">
        <f>IF(Serv_net!N53="","",Serv_net!N53/10/GDP!Q49)</f>
        <v>#DIV/0!</v>
      </c>
      <c r="O53" s="26" t="e">
        <f>IF(Serv_net!O53="","",Serv_net!O53/10/GDP!R49)</f>
        <v>#DIV/0!</v>
      </c>
      <c r="P53" s="26" t="e">
        <f>IF(Serv_net!P53="","",Serv_net!P53/10/GDP!S49)</f>
        <v>#DIV/0!</v>
      </c>
      <c r="Q53" s="26" t="str">
        <f>IF(Serv_net!Q53="","",Serv_net!Q53/10/GDP!T49)</f>
        <v/>
      </c>
    </row>
    <row r="54" spans="1:17" x14ac:dyDescent="0.25">
      <c r="A54" s="12" t="s">
        <v>223</v>
      </c>
      <c r="B54" s="26" t="str">
        <f>IF(Serv_net!B54="","",Serv_net!B54/10/GDP!E50)</f>
        <v/>
      </c>
      <c r="C54" s="26" t="str">
        <f>IF(Serv_net!C54="","",Serv_net!C54/10/GDP!F50)</f>
        <v/>
      </c>
      <c r="D54" s="26" t="str">
        <f>IF(Serv_net!D54="","",Serv_net!D54/10/GDP!G50)</f>
        <v/>
      </c>
      <c r="E54" s="26" t="str">
        <f>IF(Serv_net!E54="","",Serv_net!E54/10/GDP!H50)</f>
        <v/>
      </c>
      <c r="F54" s="26" t="str">
        <f>IF(Serv_net!F54="","",Serv_net!F54/10/GDP!I50)</f>
        <v/>
      </c>
      <c r="G54" s="26" t="str">
        <f>IF(Serv_net!G54="","",Serv_net!G54/10/GDP!J50)</f>
        <v/>
      </c>
      <c r="H54" s="26">
        <f>IF(Serv_net!H54="","",Serv_net!H54/10/GDP!K50)</f>
        <v>15.852175900105991</v>
      </c>
      <c r="I54" s="26">
        <f>IF(Serv_net!I54="","",Serv_net!I54/10/GDP!L50)</f>
        <v>19.099566403501459</v>
      </c>
      <c r="J54" s="26">
        <f>IF(Serv_net!J54="","",Serv_net!J54/10/GDP!M50)</f>
        <v>20.169737503832682</v>
      </c>
      <c r="K54" s="26">
        <f>IF(Serv_net!K54="","",Serv_net!K54/10/GDP!N50)</f>
        <v>23.934178814592741</v>
      </c>
      <c r="L54" s="26">
        <f>IF(Serv_net!L54="","",Serv_net!L54/10/GDP!O50)</f>
        <v>20.172918931004737</v>
      </c>
      <c r="M54" s="26">
        <f>IF(Serv_net!M54="","",Serv_net!M54/10/GDP!P50)</f>
        <v>17.234890337693454</v>
      </c>
      <c r="N54" s="26">
        <f>IF(Serv_net!N54="","",Serv_net!N54/10/GDP!Q50)</f>
        <v>12.100281428772963</v>
      </c>
      <c r="O54" s="26">
        <f>IF(Serv_net!O54="","",Serv_net!O54/10/GDP!R50)</f>
        <v>11.534134505949046</v>
      </c>
      <c r="P54" s="26">
        <f>IF(Serv_net!P54="","",Serv_net!P54/10/GDP!S50)</f>
        <v>16.344609795036238</v>
      </c>
      <c r="Q54" s="26" t="str">
        <f>IF(Serv_net!Q54="","",Serv_net!Q54/10/GDP!T50)</f>
        <v/>
      </c>
    </row>
    <row r="55" spans="1:17" x14ac:dyDescent="0.25">
      <c r="A55" s="12" t="s">
        <v>232</v>
      </c>
      <c r="B55" s="26">
        <f>IF(Serv_net!B55="","",Serv_net!B55/10/GDP!E51)</f>
        <v>17.577570405845314</v>
      </c>
      <c r="C55" s="26">
        <f>IF(Serv_net!C55="","",Serv_net!C55/10/GDP!F51)</f>
        <v>17.621646687886194</v>
      </c>
      <c r="D55" s="26">
        <f>IF(Serv_net!D55="","",Serv_net!D55/10/GDP!G51)</f>
        <v>18.790714064472876</v>
      </c>
      <c r="E55" s="26">
        <f>IF(Serv_net!E55="","",Serv_net!E55/10/GDP!H51)</f>
        <v>17.401538186370956</v>
      </c>
      <c r="F55" s="26">
        <f>IF(Serv_net!F55="","",Serv_net!F55/10/GDP!I51)</f>
        <v>16.341063642430527</v>
      </c>
      <c r="G55" s="26">
        <f>IF(Serv_net!G55="","",Serv_net!G55/10/GDP!J51)</f>
        <v>15.658357581164259</v>
      </c>
      <c r="H55" s="26">
        <f>IF(Serv_net!H55="","",Serv_net!H55/10/GDP!K51)</f>
        <v>17.749584275481109</v>
      </c>
      <c r="I55" s="26">
        <f>IF(Serv_net!I55="","",Serv_net!I55/10/GDP!L51)</f>
        <v>17.441564251645531</v>
      </c>
      <c r="J55" s="26">
        <f>IF(Serv_net!J55="","",Serv_net!J55/10/GDP!M51)</f>
        <v>19.302052462471888</v>
      </c>
      <c r="K55" s="26">
        <f>IF(Serv_net!K55="","",Serv_net!K55/10/GDP!N51)</f>
        <v>19.760308759049117</v>
      </c>
      <c r="L55" s="26">
        <f>IF(Serv_net!L55="","",Serv_net!L55/10/GDP!O51)</f>
        <v>20.706940488711666</v>
      </c>
      <c r="M55" s="26">
        <f>IF(Serv_net!M55="","",Serv_net!M55/10/GDP!P51)</f>
        <v>23.781876617738092</v>
      </c>
      <c r="N55" s="26">
        <f>IF(Serv_net!N55="","",Serv_net!N55/10/GDP!Q51)</f>
        <v>24.48991800245734</v>
      </c>
      <c r="O55" s="26">
        <f>IF(Serv_net!O55="","",Serv_net!O55/10/GDP!R51)</f>
        <v>22.617782208100184</v>
      </c>
      <c r="P55" s="26">
        <f>IF(Serv_net!P55="","",Serv_net!P55/10/GDP!S51)</f>
        <v>19.67723306731326</v>
      </c>
      <c r="Q55" s="26">
        <f>IF(Serv_net!Q55="","",Serv_net!Q55/10/GDP!T51)</f>
        <v>13.823167568092218</v>
      </c>
    </row>
    <row r="56" spans="1:17" x14ac:dyDescent="0.25">
      <c r="A56" s="12" t="s">
        <v>234</v>
      </c>
      <c r="B56" s="26">
        <f>IF(Serv_net!B56="","",Serv_net!B56/10/GDP!E52)</f>
        <v>1.4856423717803606</v>
      </c>
      <c r="C56" s="26">
        <f>IF(Serv_net!C56="","",Serv_net!C56/10/GDP!F52)</f>
        <v>1.7621086784026514</v>
      </c>
      <c r="D56" s="26">
        <f>IF(Serv_net!D56="","",Serv_net!D56/10/GDP!G52)</f>
        <v>1.9036473604024704</v>
      </c>
      <c r="E56" s="26">
        <f>IF(Serv_net!E56="","",Serv_net!E56/10/GDP!H52)</f>
        <v>2.2306489637865439</v>
      </c>
      <c r="F56" s="26">
        <f>IF(Serv_net!F56="","",Serv_net!F56/10/GDP!I52)</f>
        <v>2.0883136063841183</v>
      </c>
      <c r="G56" s="26">
        <f>IF(Serv_net!G56="","",Serv_net!G56/10/GDP!J52)</f>
        <v>1.9578108751422387</v>
      </c>
      <c r="H56" s="26">
        <f>IF(Serv_net!H56="","",Serv_net!H56/10/GDP!K52)</f>
        <v>2.0116339055541133</v>
      </c>
      <c r="I56" s="26">
        <f>IF(Serv_net!I56="","",Serv_net!I56/10/GDP!L52)</f>
        <v>1.9009742446191569</v>
      </c>
      <c r="J56" s="26">
        <f>IF(Serv_net!J56="","",Serv_net!J56/10/GDP!M52)</f>
        <v>1.6991828032745948</v>
      </c>
      <c r="K56" s="26">
        <f>IF(Serv_net!K56="","",Serv_net!K56/10/GDP!N52)</f>
        <v>1.2970717181756664</v>
      </c>
      <c r="L56" s="26">
        <f>IF(Serv_net!L56="","",Serv_net!L56/10/GDP!O52)</f>
        <v>1.8727764357985517</v>
      </c>
      <c r="M56" s="26">
        <f>IF(Serv_net!M56="","",Serv_net!M56/10/GDP!P52)</f>
        <v>2.2224609507611159</v>
      </c>
      <c r="N56" s="26">
        <f>IF(Serv_net!N56="","",Serv_net!N56/10/GDP!Q52)</f>
        <v>2.4492501044706154</v>
      </c>
      <c r="O56" s="26">
        <f>IF(Serv_net!O56="","",Serv_net!O56/10/GDP!R52)</f>
        <v>2.2251238761302483</v>
      </c>
      <c r="P56" s="26">
        <f>IF(Serv_net!P56="","",Serv_net!P56/10/GDP!S52)</f>
        <v>1.8485250584426662</v>
      </c>
      <c r="Q56" s="26">
        <f>IF(Serv_net!Q56="","",Serv_net!Q56/10/GDP!T52)</f>
        <v>1.8584191290955967</v>
      </c>
    </row>
    <row r="57" spans="1:17" x14ac:dyDescent="0.25">
      <c r="A57" s="12" t="s">
        <v>252</v>
      </c>
      <c r="B57" s="26">
        <f>IF(Serv_net!B57="","",Serv_net!B57/10/GDP!E53)</f>
        <v>2.0590848763739902</v>
      </c>
      <c r="C57" s="26">
        <f>IF(Serv_net!C57="","",Serv_net!C57/10/GDP!F53)</f>
        <v>2.1701251681137315</v>
      </c>
      <c r="D57" s="26">
        <f>IF(Serv_net!D57="","",Serv_net!D57/10/GDP!G53)</f>
        <v>2.0887042723432283</v>
      </c>
      <c r="E57" s="26">
        <f>IF(Serv_net!E57="","",Serv_net!E57/10/GDP!H53)</f>
        <v>2.185985260074609</v>
      </c>
      <c r="F57" s="26">
        <f>IF(Serv_net!F57="","",Serv_net!F57/10/GDP!I53)</f>
        <v>0.50109629751949136</v>
      </c>
      <c r="G57" s="26">
        <f>IF(Serv_net!G57="","",Serv_net!G57/10/GDP!J53)</f>
        <v>1.9932970076601009</v>
      </c>
      <c r="H57" s="26">
        <f>IF(Serv_net!H57="","",Serv_net!H57/10/GDP!K53)</f>
        <v>1.5161292505741575</v>
      </c>
      <c r="I57" s="26">
        <f>IF(Serv_net!I57="","",Serv_net!I57/10/GDP!L53)</f>
        <v>1.6834516148539662</v>
      </c>
      <c r="J57" s="26">
        <f>IF(Serv_net!J57="","",Serv_net!J57/10/GDP!M53)</f>
        <v>2.1657810613380013</v>
      </c>
      <c r="K57" s="26">
        <f>IF(Serv_net!K57="","",Serv_net!K57/10/GDP!N53)</f>
        <v>2.4465411113112894</v>
      </c>
      <c r="L57" s="26">
        <f>IF(Serv_net!L57="","",Serv_net!L57/10/GDP!O53)</f>
        <v>2.0454755820727812</v>
      </c>
      <c r="M57" s="26">
        <f>IF(Serv_net!M57="","",Serv_net!M57/10/GDP!P53)</f>
        <v>1.2492647355913469</v>
      </c>
      <c r="N57" s="26">
        <f>IF(Serv_net!N57="","",Serv_net!N57/10/GDP!Q53)</f>
        <v>2.6704754840638842</v>
      </c>
      <c r="O57" s="26">
        <f>IF(Serv_net!O57="","",Serv_net!O57/10/GDP!R53)</f>
        <v>2.3716780206934871</v>
      </c>
      <c r="P57" s="26">
        <f>IF(Serv_net!P57="","",Serv_net!P57/10/GDP!S53)</f>
        <v>2.150039330428315</v>
      </c>
      <c r="Q57" s="26">
        <f>IF(Serv_net!Q57="","",Serv_net!Q57/10/GDP!T53)</f>
        <v>0.85042861447692697</v>
      </c>
    </row>
    <row r="58" spans="1:17" x14ac:dyDescent="0.25">
      <c r="A58" s="12" t="s">
        <v>254</v>
      </c>
      <c r="B58" s="26">
        <f>IF(Serv_net!B58="","",Serv_net!B58/10/GDP!E54)</f>
        <v>16.540521322464699</v>
      </c>
      <c r="C58" s="26">
        <f>IF(Serv_net!C58="","",Serv_net!C58/10/GDP!F54)</f>
        <v>15.031213939642425</v>
      </c>
      <c r="D58" s="26">
        <f>IF(Serv_net!D58="","",Serv_net!D58/10/GDP!G54)</f>
        <v>11.825730624230721</v>
      </c>
      <c r="E58" s="26">
        <f>IF(Serv_net!E58="","",Serv_net!E58/10/GDP!H54)</f>
        <v>12.120226798954553</v>
      </c>
      <c r="F58" s="26">
        <f>IF(Serv_net!F58="","",Serv_net!F58/10/GDP!I54)</f>
        <v>13.645673876568011</v>
      </c>
      <c r="G58" s="26">
        <f>IF(Serv_net!G58="","",Serv_net!G58/10/GDP!J54)</f>
        <v>14.046558103930238</v>
      </c>
      <c r="H58" s="26">
        <f>IF(Serv_net!H58="","",Serv_net!H58/10/GDP!K54)</f>
        <v>9.3824171535267098</v>
      </c>
      <c r="I58" s="26">
        <f>IF(Serv_net!I58="","",Serv_net!I58/10/GDP!L54)</f>
        <v>9.4438384943401807</v>
      </c>
      <c r="J58" s="26">
        <f>IF(Serv_net!J58="","",Serv_net!J58/10/GDP!M54)</f>
        <v>7.4889005781948477</v>
      </c>
      <c r="K58" s="26">
        <f>IF(Serv_net!K58="","",Serv_net!K58/10/GDP!N54)</f>
        <v>14.950383334373011</v>
      </c>
      <c r="L58" s="26">
        <f>IF(Serv_net!L58="","",Serv_net!L58/10/GDP!O54)</f>
        <v>16.761735907728298</v>
      </c>
      <c r="M58" s="26">
        <f>IF(Serv_net!M58="","",Serv_net!M58/10/GDP!P54)</f>
        <v>17.189435363744074</v>
      </c>
      <c r="N58" s="26">
        <f>IF(Serv_net!N58="","",Serv_net!N58/10/GDP!Q54)</f>
        <v>9.1875721553849061</v>
      </c>
      <c r="O58" s="26">
        <f>IF(Serv_net!O58="","",Serv_net!O58/10/GDP!R54)</f>
        <v>15.099248443928813</v>
      </c>
      <c r="P58" s="26">
        <f>IF(Serv_net!P58="","",Serv_net!P58/10/GDP!S54)</f>
        <v>15.778915879280611</v>
      </c>
      <c r="Q58" s="26" t="str">
        <f>IF(Serv_net!Q58="","",Serv_net!Q58/10/GDP!T54)</f>
        <v/>
      </c>
    </row>
    <row r="59" spans="1:17" x14ac:dyDescent="0.25">
      <c r="A59" s="12" t="s">
        <v>256</v>
      </c>
      <c r="B59" s="26">
        <f>IF(Serv_net!B59="","",Serv_net!B59/10/GDP!E55)</f>
        <v>9.9602402319902339</v>
      </c>
      <c r="C59" s="26">
        <f>IF(Serv_net!C59="","",Serv_net!C59/10/GDP!F55)</f>
        <v>12.355651282051282</v>
      </c>
      <c r="D59" s="26">
        <f>IF(Serv_net!D59="","",Serv_net!D59/10/GDP!G55)</f>
        <v>10.650473035981348</v>
      </c>
      <c r="E59" s="26">
        <f>IF(Serv_net!E59="","",Serv_net!E59/10/GDP!H55)</f>
        <v>9.3675747210092197</v>
      </c>
      <c r="F59" s="26">
        <f>IF(Serv_net!F59="","",Serv_net!F59/10/GDP!I55)</f>
        <v>9.1805978944179341</v>
      </c>
      <c r="G59" s="26">
        <f>IF(Serv_net!G59="","",Serv_net!G59/10/GDP!J55)</f>
        <v>14.012987179487181</v>
      </c>
      <c r="H59" s="26">
        <f>IF(Serv_net!H59="","",Serv_net!H59/10/GDP!K55)</f>
        <v>17.747633178088265</v>
      </c>
      <c r="I59" s="26">
        <f>IF(Serv_net!I59="","",Serv_net!I59/10/GDP!L55)</f>
        <v>11.124038027739674</v>
      </c>
      <c r="J59" s="26">
        <f>IF(Serv_net!J59="","",Serv_net!J59/10/GDP!M55)</f>
        <v>11.589834144901873</v>
      </c>
      <c r="K59" s="26">
        <f>IF(Serv_net!K59="","",Serv_net!K59/10/GDP!N55)</f>
        <v>20.193307681466919</v>
      </c>
      <c r="L59" s="26">
        <f>IF(Serv_net!L59="","",Serv_net!L59/10/GDP!O55)</f>
        <v>18.89318490258632</v>
      </c>
      <c r="M59" s="26">
        <f>IF(Serv_net!M59="","",Serv_net!M59/10/GDP!P55)</f>
        <v>17.876144473284121</v>
      </c>
      <c r="N59" s="26">
        <f>IF(Serv_net!N59="","",Serv_net!N59/10/GDP!Q55)</f>
        <v>11.27659923803739</v>
      </c>
      <c r="O59" s="26">
        <f>IF(Serv_net!O59="","",Serv_net!O59/10/GDP!R55)</f>
        <v>1.8365121341677122</v>
      </c>
      <c r="P59" s="26">
        <f>IF(Serv_net!P59="","",Serv_net!P59/10/GDP!S55)</f>
        <v>5.5176714278506127</v>
      </c>
      <c r="Q59" s="26">
        <f>IF(Serv_net!Q59="","",Serv_net!Q59/10/GDP!T55)</f>
        <v>-0.20634015655220345</v>
      </c>
    </row>
    <row r="60" spans="1:17" x14ac:dyDescent="0.25">
      <c r="A60" s="12" t="s">
        <v>260</v>
      </c>
      <c r="B60" s="26">
        <f>IF(Serv_net!B60="","",Serv_net!B60/10/GDP!E56)</f>
        <v>13.083620785579171</v>
      </c>
      <c r="C60" s="26">
        <f>IF(Serv_net!C60="","",Serv_net!C60/10/GDP!F56)</f>
        <v>13.287251960629508</v>
      </c>
      <c r="D60" s="26">
        <f>IF(Serv_net!D60="","",Serv_net!D60/10/GDP!G56)</f>
        <v>11.523135225906007</v>
      </c>
      <c r="E60" s="26">
        <f>IF(Serv_net!E60="","",Serv_net!E60/10/GDP!H56)</f>
        <v>10.137742189768908</v>
      </c>
      <c r="F60" s="26">
        <f>IF(Serv_net!F60="","",Serv_net!F60/10/GDP!I56)</f>
        <v>9.1802396572776761</v>
      </c>
      <c r="G60" s="26">
        <f>IF(Serv_net!G60="","",Serv_net!G60/10/GDP!J56)</f>
        <v>5.3170378887631902</v>
      </c>
      <c r="H60" s="26">
        <f>IF(Serv_net!H60="","",Serv_net!H60/10/GDP!K56)</f>
        <v>5.0332254510398</v>
      </c>
      <c r="I60" s="26">
        <f>IF(Serv_net!I60="","",Serv_net!I60/10/GDP!L56)</f>
        <v>5.270219105470229</v>
      </c>
      <c r="J60" s="26">
        <f>IF(Serv_net!J60="","",Serv_net!J60/10/GDP!M56)</f>
        <v>5.7898594601485067</v>
      </c>
      <c r="K60" s="26">
        <f>IF(Serv_net!K60="","",Serv_net!K60/10/GDP!N56)</f>
        <v>6.0714498097050429</v>
      </c>
      <c r="L60" s="26">
        <f>IF(Serv_net!L60="","",Serv_net!L60/10/GDP!O56)</f>
        <v>6.129901479215202</v>
      </c>
      <c r="M60" s="26">
        <f>IF(Serv_net!M60="","",Serv_net!M60/10/GDP!P56)</f>
        <v>6.5186006307982636</v>
      </c>
      <c r="N60" s="26">
        <f>IF(Serv_net!N60="","",Serv_net!N60/10/GDP!Q56)</f>
        <v>6.9301465997352718</v>
      </c>
      <c r="O60" s="26">
        <f>IF(Serv_net!O60="","",Serv_net!O60/10/GDP!R56)</f>
        <v>6.4188952469928768</v>
      </c>
      <c r="P60" s="26">
        <f>IF(Serv_net!P60="","",Serv_net!P60/10/GDP!S56)</f>
        <v>5.6814403809866123</v>
      </c>
      <c r="Q60" s="26">
        <f>IF(Serv_net!Q60="","",Serv_net!Q60/10/GDP!T56)</f>
        <v>1.2764984567705224</v>
      </c>
    </row>
    <row r="61" spans="1:17" x14ac:dyDescent="0.25">
      <c r="A61" s="12" t="s">
        <v>262</v>
      </c>
      <c r="B61" s="26">
        <f>IF(Serv_net!B61="","",Serv_net!B61/10/GDP!E57)</f>
        <v>16.30811321989378</v>
      </c>
      <c r="C61" s="26">
        <f>IF(Serv_net!C61="","",Serv_net!C61/10/GDP!F57)</f>
        <v>12.77431090805598</v>
      </c>
      <c r="D61" s="26">
        <f>IF(Serv_net!D61="","",Serv_net!D61/10/GDP!G57)</f>
        <v>11.517139516394089</v>
      </c>
      <c r="E61" s="26">
        <f>IF(Serv_net!E61="","",Serv_net!E61/10/GDP!H57)</f>
        <v>10.817415427737853</v>
      </c>
      <c r="F61" s="26">
        <f>IF(Serv_net!F61="","",Serv_net!F61/10/GDP!I57)</f>
        <v>11.969478027338095</v>
      </c>
      <c r="G61" s="26">
        <f>IF(Serv_net!G61="","",Serv_net!G61/10/GDP!J57)</f>
        <v>12.312169008626746</v>
      </c>
      <c r="H61" s="26">
        <f>IF(Serv_net!H61="","",Serv_net!H61/10/GDP!K57)</f>
        <v>13.644666233752316</v>
      </c>
      <c r="I61" s="26">
        <f>IF(Serv_net!I61="","",Serv_net!I61/10/GDP!L57)</f>
        <v>13.874856982104031</v>
      </c>
      <c r="J61" s="26">
        <f>IF(Serv_net!J61="","",Serv_net!J61/10/GDP!M57)</f>
        <v>13.987640459329738</v>
      </c>
      <c r="K61" s="26">
        <f>IF(Serv_net!K61="","",Serv_net!K61/10/GDP!N57)</f>
        <v>30.531013575883616</v>
      </c>
      <c r="L61" s="26">
        <f>IF(Serv_net!L61="","",Serv_net!L61/10/GDP!O57)</f>
        <v>29.515969892298632</v>
      </c>
      <c r="M61" s="26">
        <f>IF(Serv_net!M61="","",Serv_net!M61/10/GDP!P57)</f>
        <v>26.87583841960949</v>
      </c>
      <c r="N61" s="26">
        <f>IF(Serv_net!N61="","",Serv_net!N61/10/GDP!Q57)</f>
        <v>27.120109450457296</v>
      </c>
      <c r="O61" s="26">
        <f>IF(Serv_net!O61="","",Serv_net!O61/10/GDP!R57)</f>
        <v>27.500082304822257</v>
      </c>
      <c r="P61" s="26">
        <f>IF(Serv_net!P61="","",Serv_net!P61/10/GDP!S57)</f>
        <v>29.614236693130831</v>
      </c>
      <c r="Q61" s="26">
        <f>IF(Serv_net!Q61="","",Serv_net!Q61/10/GDP!T57)</f>
        <v>14.659853340630111</v>
      </c>
    </row>
    <row r="62" spans="1:17" x14ac:dyDescent="0.25">
      <c r="A62" s="12" t="s">
        <v>266</v>
      </c>
      <c r="B62" s="26">
        <f>IF(Serv_net!B62="","",Serv_net!B62/10/GDP!E58)</f>
        <v>-2.7220312975075394</v>
      </c>
      <c r="C62" s="26">
        <f>IF(Serv_net!C62="","",Serv_net!C62/10/GDP!F58)</f>
        <v>-2.7877854932242205</v>
      </c>
      <c r="D62" s="26">
        <f>IF(Serv_net!D62="","",Serv_net!D62/10/GDP!G58)</f>
        <v>-2.6887409987650255</v>
      </c>
      <c r="E62" s="26">
        <f>IF(Serv_net!E62="","",Serv_net!E62/10/GDP!H58)</f>
        <v>-2.5442469517965045</v>
      </c>
      <c r="F62" s="26">
        <f>IF(Serv_net!F62="","",Serv_net!F62/10/GDP!I58)</f>
        <v>-2.0502029125367978</v>
      </c>
      <c r="G62" s="26">
        <f>IF(Serv_net!G62="","",Serv_net!G62/10/GDP!J58)</f>
        <v>-2.1888429870256569</v>
      </c>
      <c r="H62" s="26">
        <f>IF(Serv_net!H62="","",Serv_net!H62/10/GDP!K58)</f>
        <v>-1.9711911566579665</v>
      </c>
      <c r="I62" s="26">
        <f>IF(Serv_net!I62="","",Serv_net!I62/10/GDP!L58)</f>
        <v>-1.5858281927166744</v>
      </c>
      <c r="J62" s="26">
        <f>IF(Serv_net!J62="","",Serv_net!J62/10/GDP!M58)</f>
        <v>-1.4922395071945096</v>
      </c>
      <c r="K62" s="26">
        <f>IF(Serv_net!K62="","",Serv_net!K62/10/GDP!N58)</f>
        <v>-1.1508140635865498</v>
      </c>
      <c r="L62" s="26">
        <f>IF(Serv_net!L62="","",Serv_net!L62/10/GDP!O58)</f>
        <v>-0.81100437665867164</v>
      </c>
      <c r="M62" s="26">
        <f>IF(Serv_net!M62="","",Serv_net!M62/10/GDP!P58)</f>
        <v>-0.97850667413796544</v>
      </c>
      <c r="N62" s="26">
        <f>IF(Serv_net!N62="","",Serv_net!N62/10/GDP!Q58)</f>
        <v>-0.71640248421544828</v>
      </c>
      <c r="O62" s="26">
        <f>IF(Serv_net!O62="","",Serv_net!O62/10/GDP!R58)</f>
        <v>-0.63847221235514517</v>
      </c>
      <c r="P62" s="26">
        <f>IF(Serv_net!P62="","",Serv_net!P62/10/GDP!S58)</f>
        <v>-0.73503040854997492</v>
      </c>
      <c r="Q62" s="26">
        <f>IF(Serv_net!Q62="","",Serv_net!Q62/10/GDP!T58)</f>
        <v>-1.027276555256911</v>
      </c>
    </row>
    <row r="63" spans="1:17" x14ac:dyDescent="0.25">
      <c r="A63" s="12" t="s">
        <v>268</v>
      </c>
      <c r="B63" s="26">
        <f>IF(Serv_net!B63="","",Serv_net!B63/10/GDP!E59)</f>
        <v>4.3924697483187609</v>
      </c>
      <c r="C63" s="26">
        <f>IF(Serv_net!C63="","",Serv_net!C63/10/GDP!F59)</f>
        <v>4.0435953304635879</v>
      </c>
      <c r="D63" s="26">
        <f>IF(Serv_net!D63="","",Serv_net!D63/10/GDP!G59)</f>
        <v>4.0866805297143483</v>
      </c>
      <c r="E63" s="26">
        <f>IF(Serv_net!E63="","",Serv_net!E63/10/GDP!H59)</f>
        <v>4.2723232843668217</v>
      </c>
      <c r="F63" s="26">
        <f>IF(Serv_net!F63="","",Serv_net!F63/10/GDP!I59)</f>
        <v>3.8245023094455317</v>
      </c>
      <c r="G63" s="26">
        <f>IF(Serv_net!G63="","",Serv_net!G63/10/GDP!J59)</f>
        <v>3.9514572392446001</v>
      </c>
      <c r="H63" s="26">
        <f>IF(Serv_net!H63="","",Serv_net!H63/10/GDP!K59)</f>
        <v>2.0466160193116587</v>
      </c>
      <c r="I63" s="26">
        <f>IF(Serv_net!I63="","",Serv_net!I63/10/GDP!L59)</f>
        <v>1.9070987089669222</v>
      </c>
      <c r="J63" s="26">
        <f>IF(Serv_net!J63="","",Serv_net!J63/10/GDP!M59)</f>
        <v>0.64366491092230393</v>
      </c>
      <c r="K63" s="26">
        <f>IF(Serv_net!K63="","",Serv_net!K63/10/GDP!N59)</f>
        <v>1.4229285230407733</v>
      </c>
      <c r="L63" s="26">
        <f>IF(Serv_net!L63="","",Serv_net!L63/10/GDP!O59)</f>
        <v>0.30703907249868256</v>
      </c>
      <c r="M63" s="26">
        <f>IF(Serv_net!M63="","",Serv_net!M63/10/GDP!P59)</f>
        <v>-1.0915713237328715</v>
      </c>
      <c r="N63" s="26">
        <f>IF(Serv_net!N63="","",Serv_net!N63/10/GDP!Q59)</f>
        <v>0.72519955354122978</v>
      </c>
      <c r="O63" s="26">
        <f>IF(Serv_net!O63="","",Serv_net!O63/10/GDP!R59)</f>
        <v>1.9504211737721426</v>
      </c>
      <c r="P63" s="26">
        <f>IF(Serv_net!P63="","",Serv_net!P63/10/GDP!S59)</f>
        <v>1.2758322721484447</v>
      </c>
      <c r="Q63" s="26">
        <f>IF(Serv_net!Q63="","",Serv_net!Q63/10/GDP!T59)</f>
        <v>1.2667232283257841</v>
      </c>
    </row>
    <row r="64" spans="1:17" x14ac:dyDescent="0.25">
      <c r="A64" s="12" t="s">
        <v>270</v>
      </c>
      <c r="B64" s="26">
        <f>IF(Serv_net!B64="","",Serv_net!B64/10/GDP!E60)</f>
        <v>2.4718329024357057</v>
      </c>
      <c r="C64" s="26">
        <f>IF(Serv_net!C64="","",Serv_net!C64/10/GDP!F60)</f>
        <v>1.7754375</v>
      </c>
      <c r="D64" s="26">
        <f>IF(Serv_net!D64="","",Serv_net!D64/10/GDP!G60)</f>
        <v>1.3778509287561722</v>
      </c>
      <c r="E64" s="26">
        <f>IF(Serv_net!E64="","",Serv_net!E64/10/GDP!H60)</f>
        <v>1.2429532440095625</v>
      </c>
      <c r="F64" s="26">
        <f>IF(Serv_net!F64="","",Serv_net!F64/10/GDP!I60)</f>
        <v>1.7516630851913531</v>
      </c>
      <c r="G64" s="26">
        <f>IF(Serv_net!G64="","",Serv_net!G64/10/GDP!J60)</f>
        <v>2.159103791812961</v>
      </c>
      <c r="H64" s="26">
        <f>IF(Serv_net!H64="","",Serv_net!H64/10/GDP!K60)</f>
        <v>2.2139287020290475</v>
      </c>
      <c r="I64" s="26">
        <f>IF(Serv_net!I64="","",Serv_net!I64/10/GDP!L60)</f>
        <v>2.4841922136371788</v>
      </c>
      <c r="J64" s="26">
        <f>IF(Serv_net!J64="","",Serv_net!J64/10/GDP!M60)</f>
        <v>3.0505325242378976</v>
      </c>
      <c r="K64" s="26">
        <f>IF(Serv_net!K64="","",Serv_net!K64/10/GDP!N60)</f>
        <v>3.8419183175698137</v>
      </c>
      <c r="L64" s="26">
        <f>IF(Serv_net!L64="","",Serv_net!L64/10/GDP!O60)</f>
        <v>4.0930574646274129</v>
      </c>
      <c r="M64" s="26">
        <f>IF(Serv_net!M64="","",Serv_net!M64/10/GDP!P60)</f>
        <v>3.3381694458659044</v>
      </c>
      <c r="N64" s="26">
        <f>IF(Serv_net!N64="","",Serv_net!N64/10/GDP!Q60)</f>
        <v>2.9363617622037954</v>
      </c>
      <c r="O64" s="26">
        <f>IF(Serv_net!O64="","",Serv_net!O64/10/GDP!R60)</f>
        <v>3.3769230643293024</v>
      </c>
      <c r="P64" s="26">
        <f>IF(Serv_net!P64="","",Serv_net!P64/10/GDP!S60)</f>
        <v>4.5852281852595391</v>
      </c>
      <c r="Q64" s="26">
        <f>IF(Serv_net!Q64="","",Serv_net!Q64/10/GDP!T60)</f>
        <v>2.7604063618386556</v>
      </c>
    </row>
    <row r="65" spans="1:17" x14ac:dyDescent="0.25">
      <c r="A65" s="12" t="s">
        <v>305</v>
      </c>
      <c r="B65" s="26">
        <f>IF(Serv_net!B65="","",Serv_net!B65/10/GDP!E61)</f>
        <v>8.6099814953352656</v>
      </c>
      <c r="C65" s="26">
        <f>IF(Serv_net!C65="","",Serv_net!C65/10/GDP!F61)</f>
        <v>7.478680681283536</v>
      </c>
      <c r="D65" s="26">
        <f>IF(Serv_net!D65="","",Serv_net!D65/10/GDP!G61)</f>
        <v>6.792524870324069</v>
      </c>
      <c r="E65" s="26">
        <f>IF(Serv_net!E65="","",Serv_net!E65/10/GDP!H61)</f>
        <v>8.7139577097284082</v>
      </c>
      <c r="F65" s="26">
        <f>IF(Serv_net!F65="","",Serv_net!F65/10/GDP!I61)</f>
        <v>10.064513976589202</v>
      </c>
      <c r="G65" s="26">
        <f>IF(Serv_net!G65="","",Serv_net!G65/10/GDP!J61)</f>
        <v>9.0256535626506107</v>
      </c>
      <c r="H65" s="26">
        <f>IF(Serv_net!H65="","",Serv_net!H65/10/GDP!K61)</f>
        <v>7.8857860699505524</v>
      </c>
      <c r="I65" s="26">
        <f>IF(Serv_net!I65="","",Serv_net!I65/10/GDP!L61)</f>
        <v>8.7001158412536803</v>
      </c>
      <c r="J65" s="26">
        <f>IF(Serv_net!J65="","",Serv_net!J65/10/GDP!M61)</f>
        <v>7.5218354521726489</v>
      </c>
      <c r="K65" s="26">
        <f>IF(Serv_net!K65="","",Serv_net!K65/10/GDP!N61)</f>
        <v>8.3788520112763099</v>
      </c>
      <c r="L65" s="26">
        <f>IF(Serv_net!L65="","",Serv_net!L65/10/GDP!O61)</f>
        <v>8.1255377753971949</v>
      </c>
      <c r="M65" s="26">
        <f>IF(Serv_net!M65="","",Serv_net!M65/10/GDP!P61)</f>
        <v>7.3084341985574603</v>
      </c>
      <c r="N65" s="26">
        <f>IF(Serv_net!N65="","",Serv_net!N65/10/GDP!Q61)</f>
        <v>7.8078009627131841</v>
      </c>
      <c r="O65" s="26">
        <f>IF(Serv_net!O65="","",Serv_net!O65/10/GDP!R61)</f>
        <v>7.2806526673428023</v>
      </c>
      <c r="P65" s="26">
        <f>IF(Serv_net!P65="","",Serv_net!P65/10/GDP!S61)</f>
        <v>7.1738670791213339</v>
      </c>
      <c r="Q65" s="26">
        <f>IF(Serv_net!Q65="","",Serv_net!Q65/10/GDP!T61)</f>
        <v>0.54774242152607533</v>
      </c>
    </row>
    <row r="66" spans="1:17" x14ac:dyDescent="0.25">
      <c r="A66" s="12" t="s">
        <v>306</v>
      </c>
      <c r="B66" s="26">
        <f>IF(Serv_net!B66="","",Serv_net!B66/10/GDP!E62)</f>
        <v>-6.2894433328466555</v>
      </c>
      <c r="C66" s="26">
        <f>IF(Serv_net!C66="","",Serv_net!C66/10/GDP!F62)</f>
        <v>-2.9256330202747507</v>
      </c>
      <c r="D66" s="26">
        <f>IF(Serv_net!D66="","",Serv_net!D66/10/GDP!G62)</f>
        <v>-0.41730932332494902</v>
      </c>
      <c r="E66" s="26">
        <f>IF(Serv_net!E66="","",Serv_net!E66/10/GDP!H62)</f>
        <v>-12.002180082309396</v>
      </c>
      <c r="F66" s="26">
        <f>IF(Serv_net!F66="","",Serv_net!F66/10/GDP!I62)</f>
        <v>-9.7980443272730859</v>
      </c>
      <c r="G66" s="26">
        <f>IF(Serv_net!G66="","",Serv_net!G66/10/GDP!J62)</f>
        <v>-9.3144122712530262</v>
      </c>
      <c r="H66" s="26">
        <f>IF(Serv_net!H66="","",Serv_net!H66/10/GDP!K62)</f>
        <v>-2.8263572316618322</v>
      </c>
      <c r="I66" s="26">
        <f>IF(Serv_net!I66="","",Serv_net!I66/10/GDP!L62)</f>
        <v>-1.9758066970060808</v>
      </c>
      <c r="J66" s="26">
        <f>IF(Serv_net!J66="","",Serv_net!J66/10/GDP!M62)</f>
        <v>-4.5225824887689736</v>
      </c>
      <c r="K66" s="26">
        <f>IF(Serv_net!K66="","",Serv_net!K66/10/GDP!N62)</f>
        <v>-4.7011799871766753</v>
      </c>
      <c r="L66" s="26">
        <f>IF(Serv_net!L66="","",Serv_net!L66/10/GDP!O62)</f>
        <v>-3.0438201676814498</v>
      </c>
      <c r="M66" s="26">
        <f>IF(Serv_net!M66="","",Serv_net!M66/10/GDP!P62)</f>
        <v>-3.7159683769366127</v>
      </c>
      <c r="N66" s="26">
        <f>IF(Serv_net!N66="","",Serv_net!N66/10/GDP!Q62)</f>
        <v>-4.9593409869623217</v>
      </c>
      <c r="O66" s="26">
        <f>IF(Serv_net!O66="","",Serv_net!O66/10/GDP!R62)</f>
        <v>-4.0244124458823753</v>
      </c>
      <c r="P66" s="26">
        <f>IF(Serv_net!P66="","",Serv_net!P66/10/GDP!S62)</f>
        <v>-2.5556216037017867</v>
      </c>
      <c r="Q66" s="26">
        <f>IF(Serv_net!Q66="","",Serv_net!Q66/10/GDP!T62)</f>
        <v>-3.2522799394970736</v>
      </c>
    </row>
    <row r="67" spans="1:17" x14ac:dyDescent="0.25">
      <c r="A67" s="12" t="s">
        <v>308</v>
      </c>
      <c r="B67" s="26">
        <f>IF(Serv_net!B67="","",Serv_net!B67/10/GDP!E63)</f>
        <v>-1.4668300450356828</v>
      </c>
      <c r="C67" s="26">
        <f>IF(Serv_net!C67="","",Serv_net!C67/10/GDP!F63)</f>
        <v>-0.18032898898457639</v>
      </c>
      <c r="D67" s="26">
        <f>IF(Serv_net!D67="","",Serv_net!D67/10/GDP!G63)</f>
        <v>-2.3282766285734184</v>
      </c>
      <c r="E67" s="26">
        <f>IF(Serv_net!E67="","",Serv_net!E67/10/GDP!H63)</f>
        <v>-2.342452753468848</v>
      </c>
      <c r="F67" s="26">
        <f>IF(Serv_net!F67="","",Serv_net!F67/10/GDP!I63)</f>
        <v>-1.703928216531954</v>
      </c>
      <c r="G67" s="26">
        <f>IF(Serv_net!G67="","",Serv_net!G67/10/GDP!J63)</f>
        <v>-1.4333578978604409</v>
      </c>
      <c r="H67" s="26">
        <f>IF(Serv_net!H67="","",Serv_net!H67/10/GDP!K63)</f>
        <v>-2.0457180404868058</v>
      </c>
      <c r="I67" s="26">
        <f>IF(Serv_net!I67="","",Serv_net!I67/10/GDP!L63)</f>
        <v>-2.0030140010046953</v>
      </c>
      <c r="J67" s="26">
        <f>IF(Serv_net!J67="","",Serv_net!J67/10/GDP!M63)</f>
        <v>-0.77010818458076968</v>
      </c>
      <c r="K67" s="26">
        <f>IF(Serv_net!K67="","",Serv_net!K67/10/GDP!N63)</f>
        <v>-2.7107614944739078</v>
      </c>
      <c r="L67" s="26">
        <f>IF(Serv_net!L67="","",Serv_net!L67/10/GDP!O63)</f>
        <v>-2.8482309761279563</v>
      </c>
      <c r="M67" s="26">
        <f>IF(Serv_net!M67="","",Serv_net!M67/10/GDP!P63)</f>
        <v>-3.0143635179663368</v>
      </c>
      <c r="N67" s="26">
        <f>IF(Serv_net!N67="","",Serv_net!N67/10/GDP!Q63)</f>
        <v>-1.9086415998116364</v>
      </c>
      <c r="O67" s="26">
        <f>IF(Serv_net!O67="","",Serv_net!O67/10/GDP!R63)</f>
        <v>-1.6006080349571732</v>
      </c>
      <c r="P67" s="26" t="str">
        <f>IF(Serv_net!P67="","",Serv_net!P67/10/GDP!S63)</f>
        <v/>
      </c>
      <c r="Q67" s="26" t="str">
        <f>IF(Serv_net!Q67="","",Serv_net!Q67/10/GDP!T63)</f>
        <v/>
      </c>
    </row>
    <row r="68" spans="1:17" x14ac:dyDescent="0.25">
      <c r="A68" s="12" t="s">
        <v>311</v>
      </c>
      <c r="B68" s="26">
        <f>IF(Serv_net!B68="","",Serv_net!B68/10/GDP!E64)</f>
        <v>0.3900671562643297</v>
      </c>
      <c r="C68" s="26">
        <f>IF(Serv_net!C68="","",Serv_net!C68/10/GDP!F64)</f>
        <v>0.41213413094775875</v>
      </c>
      <c r="D68" s="26">
        <f>IF(Serv_net!D68="","",Serv_net!D68/10/GDP!G64)</f>
        <v>0.44997074754811922</v>
      </c>
      <c r="E68" s="26">
        <f>IF(Serv_net!E68="","",Serv_net!E68/10/GDP!H64)</f>
        <v>0.37906578545040526</v>
      </c>
      <c r="F68" s="26">
        <f>IF(Serv_net!F68="","",Serv_net!F68/10/GDP!I64)</f>
        <v>0.39172997347300237</v>
      </c>
      <c r="G68" s="26">
        <f>IF(Serv_net!G68="","",Serv_net!G68/10/GDP!J64)</f>
        <v>0.4413001526374446</v>
      </c>
      <c r="H68" s="26">
        <f>IF(Serv_net!H68="","",Serv_net!H68/10/GDP!K64)</f>
        <v>0.53759116970446263</v>
      </c>
      <c r="I68" s="26">
        <f>IF(Serv_net!I68="","",Serv_net!I68/10/GDP!L64)</f>
        <v>0.72590643549593603</v>
      </c>
      <c r="J68" s="26">
        <f>IF(Serv_net!J68="","",Serv_net!J68/10/GDP!M64)</f>
        <v>0.80561300581289108</v>
      </c>
      <c r="K68" s="26">
        <f>IF(Serv_net!K68="","",Serv_net!K68/10/GDP!N64)</f>
        <v>0.85601851324871292</v>
      </c>
      <c r="L68" s="26">
        <f>IF(Serv_net!L68="","",Serv_net!L68/10/GDP!O64)</f>
        <v>0.47246241055161442</v>
      </c>
      <c r="M68" s="26">
        <f>IF(Serv_net!M68="","",Serv_net!M68/10/GDP!P64)</f>
        <v>0.43955789794373534</v>
      </c>
      <c r="N68" s="26">
        <f>IF(Serv_net!N68="","",Serv_net!N68/10/GDP!Q64)</f>
        <v>0.80131077329846734</v>
      </c>
      <c r="O68" s="26">
        <f>IF(Serv_net!O68="","",Serv_net!O68/10/GDP!R64)</f>
        <v>1.0042552141257683</v>
      </c>
      <c r="P68" s="26">
        <f>IF(Serv_net!P68="","",Serv_net!P68/10/GDP!S64)</f>
        <v>0.50145861988492546</v>
      </c>
      <c r="Q68" s="26">
        <f>IF(Serv_net!Q68="","",Serv_net!Q68/10/GDP!T64)</f>
        <v>0.28249107720777861</v>
      </c>
    </row>
    <row r="69" spans="1:17" x14ac:dyDescent="0.25">
      <c r="A69" s="12" t="s">
        <v>313</v>
      </c>
      <c r="B69" s="26">
        <f>IF(Serv_net!B69="","",Serv_net!B69/10/GDP!E65)</f>
        <v>-5.6297844285493799</v>
      </c>
      <c r="C69" s="26">
        <f>IF(Serv_net!C69="","",Serv_net!C69/10/GDP!F65)</f>
        <v>-5.0176226438227767</v>
      </c>
      <c r="D69" s="26">
        <f>IF(Serv_net!D69="","",Serv_net!D69/10/GDP!G65)</f>
        <v>-6.3215050385506988</v>
      </c>
      <c r="E69" s="26">
        <f>IF(Serv_net!E69="","",Serv_net!E69/10/GDP!H65)</f>
        <v>-5.344181796462391</v>
      </c>
      <c r="F69" s="26">
        <f>IF(Serv_net!F69="","",Serv_net!F69/10/GDP!I65)</f>
        <v>-7.6123730838553447</v>
      </c>
      <c r="G69" s="26">
        <f>IF(Serv_net!G69="","",Serv_net!G69/10/GDP!J65)</f>
        <v>-7.5605936906070479</v>
      </c>
      <c r="H69" s="26">
        <f>IF(Serv_net!H69="","",Serv_net!H69/10/GDP!K65)</f>
        <v>-7.5235272542091067</v>
      </c>
      <c r="I69" s="26" t="str">
        <f>IF(Serv_net!I69="","",Serv_net!I69/10/GDP!L65)</f>
        <v/>
      </c>
      <c r="J69" s="26" t="str">
        <f>IF(Serv_net!J69="","",Serv_net!J69/10/GDP!M65)</f>
        <v/>
      </c>
      <c r="K69" s="26" t="str">
        <f>IF(Serv_net!K69="","",Serv_net!K69/10/GDP!N65)</f>
        <v/>
      </c>
      <c r="L69" s="26" t="str">
        <f>IF(Serv_net!L69="","",Serv_net!L69/10/GDP!O65)</f>
        <v/>
      </c>
      <c r="M69" s="26" t="str">
        <f>IF(Serv_net!M69="","",Serv_net!M69/10/GDP!P65)</f>
        <v/>
      </c>
      <c r="N69" s="26" t="str">
        <f>IF(Serv_net!N69="","",Serv_net!N69/10/GDP!Q65)</f>
        <v/>
      </c>
      <c r="O69" s="26" t="str">
        <f>IF(Serv_net!O69="","",Serv_net!O69/10/GDP!R65)</f>
        <v/>
      </c>
      <c r="P69" s="26" t="str">
        <f>IF(Serv_net!P69="","",Serv_net!P69/10/GDP!S65)</f>
        <v/>
      </c>
      <c r="Q69" s="26" t="str">
        <f>IF(Serv_net!Q69="","",Serv_net!Q69/10/GDP!T65)</f>
        <v/>
      </c>
    </row>
    <row r="70" spans="1:17" x14ac:dyDescent="0.25">
      <c r="A70" s="12" t="s">
        <v>323</v>
      </c>
      <c r="B70" s="26">
        <f>IF(Serv_net!B70="","",Serv_net!B70/10/GDP!E66)</f>
        <v>12.293521645686214</v>
      </c>
      <c r="C70" s="26">
        <f>IF(Serv_net!C70="","",Serv_net!C70/10/GDP!F66)</f>
        <v>10.312421890256594</v>
      </c>
      <c r="D70" s="26">
        <f>IF(Serv_net!D70="","",Serv_net!D70/10/GDP!G66)</f>
        <v>11.026875455317221</v>
      </c>
      <c r="E70" s="26">
        <f>IF(Serv_net!E70="","",Serv_net!E70/10/GDP!H66)</f>
        <v>12.882173437463724</v>
      </c>
      <c r="F70" s="26">
        <f>IF(Serv_net!F70="","",Serv_net!F70/10/GDP!I66)</f>
        <v>10.914775258514059</v>
      </c>
      <c r="G70" s="26">
        <f>IF(Serv_net!G70="","",Serv_net!G70/10/GDP!J66)</f>
        <v>15.841364193870051</v>
      </c>
      <c r="H70" s="26">
        <f>IF(Serv_net!H70="","",Serv_net!H70/10/GDP!K66)</f>
        <v>15.459240031574668</v>
      </c>
      <c r="I70" s="26">
        <f>IF(Serv_net!I70="","",Serv_net!I70/10/GDP!L66)</f>
        <v>15.062197567390587</v>
      </c>
      <c r="J70" s="26">
        <f>IF(Serv_net!J70="","",Serv_net!J70/10/GDP!M66)</f>
        <v>13.84973562950081</v>
      </c>
      <c r="K70" s="26">
        <f>IF(Serv_net!K70="","",Serv_net!K70/10/GDP!N66)</f>
        <v>15.045820947532844</v>
      </c>
      <c r="L70" s="26">
        <f>IF(Serv_net!L70="","",Serv_net!L70/10/GDP!O66)</f>
        <v>15.892578767209791</v>
      </c>
      <c r="M70" s="26">
        <f>IF(Serv_net!M70="","",Serv_net!M70/10/GDP!P66)</f>
        <v>16.369386213252092</v>
      </c>
      <c r="N70" s="26">
        <f>IF(Serv_net!N70="","",Serv_net!N70/10/GDP!Q66)</f>
        <v>15.485007665568121</v>
      </c>
      <c r="O70" s="26">
        <f>IF(Serv_net!O70="","",Serv_net!O70/10/GDP!R66)</f>
        <v>16.559609502101889</v>
      </c>
      <c r="P70" s="26">
        <f>IF(Serv_net!P70="","",Serv_net!P70/10/GDP!S66)</f>
        <v>14.908118946447649</v>
      </c>
      <c r="Q70" s="26">
        <f>IF(Serv_net!Q70="","",Serv_net!Q70/10/GDP!T66)</f>
        <v>-1.8407543693747581</v>
      </c>
    </row>
    <row r="71" spans="1:17" x14ac:dyDescent="0.25">
      <c r="A71" s="12" t="s">
        <v>325</v>
      </c>
      <c r="B71" s="26">
        <f>IF(Serv_net!B71="","",Serv_net!B71/10/GDP!E67)</f>
        <v>-2.4761584202849773</v>
      </c>
      <c r="C71" s="26">
        <f>IF(Serv_net!C71="","",Serv_net!C71/10/GDP!F67)</f>
        <v>-3.4503804903754212</v>
      </c>
      <c r="D71" s="26">
        <f>IF(Serv_net!D71="","",Serv_net!D71/10/GDP!G67)</f>
        <v>-3.6531213521448129</v>
      </c>
      <c r="E71" s="26">
        <f>IF(Serv_net!E71="","",Serv_net!E71/10/GDP!H67)</f>
        <v>-3.0542341859567275</v>
      </c>
      <c r="F71" s="26">
        <f>IF(Serv_net!F71="","",Serv_net!F71/10/GDP!I67)</f>
        <v>-3.2659710506915958</v>
      </c>
      <c r="G71" s="26">
        <f>IF(Serv_net!G71="","",Serv_net!G71/10/GDP!J67)</f>
        <v>-2.7034250792018337</v>
      </c>
      <c r="H71" s="26">
        <f>IF(Serv_net!H71="","",Serv_net!H71/10/GDP!K67)</f>
        <v>-2.0584714355747789</v>
      </c>
      <c r="I71" s="26">
        <f>IF(Serv_net!I71="","",Serv_net!I71/10/GDP!L67)</f>
        <v>-2.6769214749838386</v>
      </c>
      <c r="J71" s="26">
        <f>IF(Serv_net!J71="","",Serv_net!J71/10/GDP!M67)</f>
        <v>-2.1328034842855463</v>
      </c>
      <c r="K71" s="26">
        <f>IF(Serv_net!K71="","",Serv_net!K71/10/GDP!N67)</f>
        <v>-1.7858257839764689</v>
      </c>
      <c r="L71" s="26">
        <f>IF(Serv_net!L71="","",Serv_net!L71/10/GDP!O67)</f>
        <v>-1.3687694089876374</v>
      </c>
      <c r="M71" s="26">
        <f>IF(Serv_net!M71="","",Serv_net!M71/10/GDP!P67)</f>
        <v>-1.2907698074257354</v>
      </c>
      <c r="N71" s="26">
        <f>IF(Serv_net!N71="","",Serv_net!N71/10/GDP!Q67)</f>
        <v>-0.61199920340296121</v>
      </c>
      <c r="O71" s="26">
        <f>IF(Serv_net!O71="","",Serv_net!O71/10/GDP!R67)</f>
        <v>-1.3641454338066852</v>
      </c>
      <c r="P71" s="26">
        <f>IF(Serv_net!P71="","",Serv_net!P71/10/GDP!S67)</f>
        <v>-0.63341647321844974</v>
      </c>
      <c r="Q71" s="26" t="str">
        <f>IF(Serv_net!Q71="","",Serv_net!Q71/10/GDP!T67)</f>
        <v/>
      </c>
    </row>
    <row r="72" spans="1:17" x14ac:dyDescent="0.25">
      <c r="A72" s="12" t="s">
        <v>328</v>
      </c>
      <c r="B72" s="26">
        <f>IF(Serv_net!B72="","",Serv_net!B72/10/GDP!E68)</f>
        <v>0.86032083563228356</v>
      </c>
      <c r="C72" s="26">
        <f>IF(Serv_net!C72="","",Serv_net!C72/10/GDP!F68)</f>
        <v>0.82530088142380287</v>
      </c>
      <c r="D72" s="26">
        <f>IF(Serv_net!D72="","",Serv_net!D72/10/GDP!G68)</f>
        <v>1.0293206037946441</v>
      </c>
      <c r="E72" s="26">
        <f>IF(Serv_net!E72="","",Serv_net!E72/10/GDP!H68)</f>
        <v>1.0050624058026931</v>
      </c>
      <c r="F72" s="26">
        <f>IF(Serv_net!F72="","",Serv_net!F72/10/GDP!I68)</f>
        <v>0.66212523565782433</v>
      </c>
      <c r="G72" s="26">
        <f>IF(Serv_net!G72="","",Serv_net!G72/10/GDP!J68)</f>
        <v>0.75571276500630846</v>
      </c>
      <c r="H72" s="26">
        <f>IF(Serv_net!H72="","",Serv_net!H72/10/GDP!K68)</f>
        <v>1.1762317252014176</v>
      </c>
      <c r="I72" s="26">
        <f>IF(Serv_net!I72="","",Serv_net!I72/10/GDP!L68)</f>
        <v>1.1839513415512284</v>
      </c>
      <c r="J72" s="26">
        <f>IF(Serv_net!J72="","",Serv_net!J72/10/GDP!M68)</f>
        <v>0.92579618002657627</v>
      </c>
      <c r="K72" s="26">
        <f>IF(Serv_net!K72="","",Serv_net!K72/10/GDP!N68)</f>
        <v>0.70926400663297073</v>
      </c>
      <c r="L72" s="26">
        <f>IF(Serv_net!L72="","",Serv_net!L72/10/GDP!O68)</f>
        <v>0.91124776914328032</v>
      </c>
      <c r="M72" s="26">
        <f>IF(Serv_net!M72="","",Serv_net!M72/10/GDP!P68)</f>
        <v>0.91045177370062902</v>
      </c>
      <c r="N72" s="26">
        <f>IF(Serv_net!N72="","",Serv_net!N72/10/GDP!Q68)</f>
        <v>1.080931323090671</v>
      </c>
      <c r="O72" s="26">
        <f>IF(Serv_net!O72="","",Serv_net!O72/10/GDP!R68)</f>
        <v>1.0415538093658689</v>
      </c>
      <c r="P72" s="26">
        <f>IF(Serv_net!P72="","",Serv_net!P72/10/GDP!S68)</f>
        <v>0.88761771679464518</v>
      </c>
      <c r="Q72" s="26">
        <f>IF(Serv_net!Q72="","",Serv_net!Q72/10/GDP!T68)</f>
        <v>0.55908741235761406</v>
      </c>
    </row>
    <row r="73" spans="1:17" x14ac:dyDescent="0.25">
      <c r="A73" s="12" t="s">
        <v>329</v>
      </c>
      <c r="B73" s="26">
        <f>IF(Serv_net!B73="","",Serv_net!B73/10/GDP!E69)</f>
        <v>6.1730051995351065</v>
      </c>
      <c r="C73" s="26">
        <f>IF(Serv_net!C73="","",Serv_net!C73/10/GDP!F69)</f>
        <v>8.2609010527295723</v>
      </c>
      <c r="D73" s="26">
        <f>IF(Serv_net!D73="","",Serv_net!D73/10/GDP!G69)</f>
        <v>8.1764264077451312</v>
      </c>
      <c r="E73" s="26">
        <f>IF(Serv_net!E73="","",Serv_net!E73/10/GDP!H69)</f>
        <v>8.7760622967887709</v>
      </c>
      <c r="F73" s="26">
        <f>IF(Serv_net!F73="","",Serv_net!F73/10/GDP!I69)</f>
        <v>6.6519583503595463</v>
      </c>
      <c r="G73" s="26">
        <f>IF(Serv_net!G73="","",Serv_net!G73/10/GDP!J69)</f>
        <v>6.1198681666593462</v>
      </c>
      <c r="H73" s="26">
        <f>IF(Serv_net!H73="","",Serv_net!H73/10/GDP!K69)</f>
        <v>9.1566745758760302</v>
      </c>
      <c r="I73" s="26">
        <f>IF(Serv_net!I73="","",Serv_net!I73/10/GDP!L69)</f>
        <v>8.7942497807113043</v>
      </c>
      <c r="J73" s="26">
        <f>IF(Serv_net!J73="","",Serv_net!J73/10/GDP!M69)</f>
        <v>8.6661346834919897</v>
      </c>
      <c r="K73" s="26">
        <f>IF(Serv_net!K73="","",Serv_net!K73/10/GDP!N69)</f>
        <v>9.7313208087600689</v>
      </c>
      <c r="L73" s="26">
        <f>IF(Serv_net!L73="","",Serv_net!L73/10/GDP!O69)</f>
        <v>10.695121059614678</v>
      </c>
      <c r="M73" s="26">
        <f>IF(Serv_net!M73="","",Serv_net!M73/10/GDP!P69)</f>
        <v>11.645656743973365</v>
      </c>
      <c r="N73" s="26" t="str">
        <f>IF(Serv_net!N73="","",Serv_net!N73/10/GDP!Q69)</f>
        <v/>
      </c>
      <c r="O73" s="26" t="str">
        <f>IF(Serv_net!O73="","",Serv_net!O73/10/GDP!R69)</f>
        <v/>
      </c>
      <c r="P73" s="26" t="str">
        <f>IF(Serv_net!P73="","",Serv_net!P73/10/GDP!S69)</f>
        <v/>
      </c>
      <c r="Q73" s="26" t="str">
        <f>IF(Serv_net!Q73="","",Serv_net!Q73/10/GDP!T69)</f>
        <v/>
      </c>
    </row>
    <row r="74" spans="1:17" x14ac:dyDescent="0.25">
      <c r="A74" s="12" t="s">
        <v>335</v>
      </c>
      <c r="B74" s="26">
        <f>IF(Serv_net!B74="","",Serv_net!B74/10/GDP!E70)</f>
        <v>-9.3836120108742733</v>
      </c>
      <c r="C74" s="26" t="str">
        <f>IF(Serv_net!C74="","",Serv_net!C74/10/GDP!F70)</f>
        <v/>
      </c>
      <c r="D74" s="26">
        <f>IF(Serv_net!D74="","",Serv_net!D74/10/GDP!G70)</f>
        <v>-6.5364021343897134</v>
      </c>
      <c r="E74" s="26">
        <f>IF(Serv_net!E74="","",Serv_net!E74/10/GDP!H70)</f>
        <v>-9.630920941485412</v>
      </c>
      <c r="F74" s="26">
        <f>IF(Serv_net!F74="","",Serv_net!F74/10/GDP!I70)</f>
        <v>-11.557937295906378</v>
      </c>
      <c r="G74" s="26">
        <f>IF(Serv_net!G74="","",Serv_net!G74/10/GDP!J70)</f>
        <v>-9.1424900027109981</v>
      </c>
      <c r="H74" s="26">
        <f>IF(Serv_net!H74="","",Serv_net!H74/10/GDP!K70)</f>
        <v>-12.264305777288078</v>
      </c>
      <c r="I74" s="26">
        <f>IF(Serv_net!I74="","",Serv_net!I74/10/GDP!L70)</f>
        <v>-12.439976968146775</v>
      </c>
      <c r="J74" s="26">
        <f>IF(Serv_net!J74="","",Serv_net!J74/10/GDP!M70)</f>
        <v>-13.807319196414737</v>
      </c>
      <c r="K74" s="26">
        <f>IF(Serv_net!K74="","",Serv_net!K74/10/GDP!N70)</f>
        <v>-12.267680830078087</v>
      </c>
      <c r="L74" s="26">
        <f>IF(Serv_net!L74="","",Serv_net!L74/10/GDP!O70)</f>
        <v>-11.126679246931658</v>
      </c>
      <c r="M74" s="26" t="str">
        <f>IF(Serv_net!M74="","",Serv_net!M74/10/GDP!P70)</f>
        <v/>
      </c>
      <c r="N74" s="26" t="str">
        <f>IF(Serv_net!N74="","",Serv_net!N74/10/GDP!Q70)</f>
        <v/>
      </c>
      <c r="O74" s="26" t="str">
        <f>IF(Serv_net!O74="","",Serv_net!O74/10/GDP!R70)</f>
        <v/>
      </c>
      <c r="P74" s="26" t="str">
        <f>IF(Serv_net!P74="","",Serv_net!P74/10/GDP!S70)</f>
        <v/>
      </c>
      <c r="Q74" s="26" t="str">
        <f>IF(Serv_net!Q74="","",Serv_net!Q74/10/GDP!T70)</f>
        <v/>
      </c>
    </row>
    <row r="75" spans="1:17" x14ac:dyDescent="0.25">
      <c r="A75" s="12" t="s">
        <v>342</v>
      </c>
      <c r="B75" s="26">
        <f>IF(Serv_net!B75="","",Serv_net!B75/10/GDP!E71)</f>
        <v>3.4365831305006025</v>
      </c>
      <c r="C75" s="26">
        <f>IF(Serv_net!C75="","",Serv_net!C75/10/GDP!F71)</f>
        <v>-0.18934627263173459</v>
      </c>
      <c r="D75" s="26">
        <f>IF(Serv_net!D75="","",Serv_net!D75/10/GDP!G71)</f>
        <v>2.8881054510459183</v>
      </c>
      <c r="E75" s="26">
        <f>IF(Serv_net!E75="","",Serv_net!E75/10/GDP!H71)</f>
        <v>1.7870413750626355</v>
      </c>
      <c r="F75" s="26">
        <f>IF(Serv_net!F75="","",Serv_net!F75/10/GDP!I71)</f>
        <v>1.2762029735205318</v>
      </c>
      <c r="G75" s="26">
        <f>IF(Serv_net!G75="","",Serv_net!G75/10/GDP!J71)</f>
        <v>3.4860190752257649</v>
      </c>
      <c r="H75" s="26">
        <f>IF(Serv_net!H75="","",Serv_net!H75/10/GDP!K71)</f>
        <v>4.2271371921948324</v>
      </c>
      <c r="I75" s="26">
        <f>IF(Serv_net!I75="","",Serv_net!I75/10/GDP!L71)</f>
        <v>5.3263172225024151</v>
      </c>
      <c r="J75" s="26">
        <f>IF(Serv_net!J75="","",Serv_net!J75/10/GDP!M71)</f>
        <v>4.6648468013367959</v>
      </c>
      <c r="K75" s="26">
        <f>IF(Serv_net!K75="","",Serv_net!K75/10/GDP!N71)</f>
        <v>2.2531048744788778</v>
      </c>
      <c r="L75" s="26">
        <f>IF(Serv_net!L75="","",Serv_net!L75/10/GDP!O71)</f>
        <v>2.8433971173549195</v>
      </c>
      <c r="M75" s="26">
        <f>IF(Serv_net!M75="","",Serv_net!M75/10/GDP!P71)</f>
        <v>0.35749783661908874</v>
      </c>
      <c r="N75" s="26">
        <f>IF(Serv_net!N75="","",Serv_net!N75/10/GDP!Q71)</f>
        <v>0.91319276723945342</v>
      </c>
      <c r="O75" s="26">
        <f>IF(Serv_net!O75="","",Serv_net!O75/10/GDP!R71)</f>
        <v>5.7539314079071247</v>
      </c>
      <c r="P75" s="26" t="str">
        <f>IF(Serv_net!P75="","",Serv_net!P75/10/GDP!S71)</f>
        <v/>
      </c>
      <c r="Q75" s="26" t="str">
        <f>IF(Serv_net!Q75="","",Serv_net!Q75/10/GDP!T71)</f>
        <v/>
      </c>
    </row>
    <row r="76" spans="1:17" x14ac:dyDescent="0.25">
      <c r="A76" s="12" t="s">
        <v>345</v>
      </c>
      <c r="B76" s="26">
        <f>IF(Serv_net!B76="","",Serv_net!B76/10/GDP!E72)</f>
        <v>1.549268512213626</v>
      </c>
      <c r="C76" s="26">
        <f>IF(Serv_net!C76="","",Serv_net!C76/10/GDP!F72)</f>
        <v>2.2624728810749715</v>
      </c>
      <c r="D76" s="26">
        <f>IF(Serv_net!D76="","",Serv_net!D76/10/GDP!G72)</f>
        <v>1.6476902277464385</v>
      </c>
      <c r="E76" s="26">
        <f>IF(Serv_net!E76="","",Serv_net!E76/10/GDP!H72)</f>
        <v>0.18753228516040779</v>
      </c>
      <c r="F76" s="26">
        <f>IF(Serv_net!F76="","",Serv_net!F76/10/GDP!I72)</f>
        <v>3.177000093233354</v>
      </c>
      <c r="G76" s="26">
        <f>IF(Serv_net!G76="","",Serv_net!G76/10/GDP!J72)</f>
        <v>4.4787186852895537</v>
      </c>
      <c r="H76" s="26">
        <f>IF(Serv_net!H76="","",Serv_net!H76/10/GDP!K72)</f>
        <v>4.9891376046865696</v>
      </c>
      <c r="I76" s="26">
        <f>IF(Serv_net!I76="","",Serv_net!I76/10/GDP!L72)</f>
        <v>6.7204446108921108</v>
      </c>
      <c r="J76" s="26">
        <f>IF(Serv_net!J76="","",Serv_net!J76/10/GDP!M72)</f>
        <v>8.2391645990401408</v>
      </c>
      <c r="K76" s="26">
        <f>IF(Serv_net!K76="","",Serv_net!K76/10/GDP!N72)</f>
        <v>7.4088209083791918</v>
      </c>
      <c r="L76" s="26">
        <f>IF(Serv_net!L76="","",Serv_net!L76/10/GDP!O72)</f>
        <v>9.3903688883167256</v>
      </c>
      <c r="M76" s="26">
        <f>IF(Serv_net!M76="","",Serv_net!M76/10/GDP!P72)</f>
        <v>10.415495172049402</v>
      </c>
      <c r="N76" s="26">
        <f>IF(Serv_net!N76="","",Serv_net!N76/10/GDP!Q72)</f>
        <v>12.463500836965892</v>
      </c>
      <c r="O76" s="26">
        <f>IF(Serv_net!O76="","",Serv_net!O76/10/GDP!R72)</f>
        <v>12.749587135121311</v>
      </c>
      <c r="P76" s="26">
        <f>IF(Serv_net!P76="","",Serv_net!P76/10/GDP!S72)</f>
        <v>12.449784262402014</v>
      </c>
      <c r="Q76" s="26">
        <f>IF(Serv_net!Q76="","",Serv_net!Q76/10/GDP!T72)</f>
        <v>0.82573643596262614</v>
      </c>
    </row>
    <row r="77" spans="1:17" x14ac:dyDescent="0.25">
      <c r="A77" s="12" t="s">
        <v>346</v>
      </c>
      <c r="B77" s="26">
        <f>IF(Serv_net!B77="","",Serv_net!B77/10/GDP!E73)</f>
        <v>-1.6384679014489356</v>
      </c>
      <c r="C77" s="26">
        <f>IF(Serv_net!C77="","",Serv_net!C77/10/GDP!F73)</f>
        <v>-1.3314069945477267</v>
      </c>
      <c r="D77" s="26">
        <f>IF(Serv_net!D77="","",Serv_net!D77/10/GDP!G73)</f>
        <v>-1.2937648796590056</v>
      </c>
      <c r="E77" s="26">
        <f>IF(Serv_net!E77="","",Serv_net!E77/10/GDP!H73)</f>
        <v>-1.1699466217210792</v>
      </c>
      <c r="F77" s="26">
        <f>IF(Serv_net!F77="","",Serv_net!F77/10/GDP!I73)</f>
        <v>-0.72372711196348827</v>
      </c>
      <c r="G77" s="26">
        <f>IF(Serv_net!G77="","",Serv_net!G77/10/GDP!J73)</f>
        <v>-0.971209802198991</v>
      </c>
      <c r="H77" s="26">
        <f>IF(Serv_net!H77="","",Serv_net!H77/10/GDP!K73)</f>
        <v>-1.1220848233430352</v>
      </c>
      <c r="I77" s="26">
        <f>IF(Serv_net!I77="","",Serv_net!I77/10/GDP!L73)</f>
        <v>-1.1114541610005673</v>
      </c>
      <c r="J77" s="26">
        <f>IF(Serv_net!J77="","",Serv_net!J77/10/GDP!M73)</f>
        <v>-1.3939793721663805</v>
      </c>
      <c r="K77" s="26">
        <f>IF(Serv_net!K77="","",Serv_net!K77/10/GDP!N73)</f>
        <v>-0.86741294532846502</v>
      </c>
      <c r="L77" s="26">
        <f>IF(Serv_net!L77="","",Serv_net!L77/10/GDP!O73)</f>
        <v>-0.61214532448810743</v>
      </c>
      <c r="M77" s="26">
        <f>IF(Serv_net!M77="","",Serv_net!M77/10/GDP!P73)</f>
        <v>-0.673512006176889</v>
      </c>
      <c r="N77" s="26">
        <f>IF(Serv_net!N77="","",Serv_net!N77/10/GDP!Q73)</f>
        <v>-0.74591124378599283</v>
      </c>
      <c r="O77" s="26">
        <f>IF(Serv_net!O77="","",Serv_net!O77/10/GDP!R73)</f>
        <v>-0.51522975089285306</v>
      </c>
      <c r="P77" s="26">
        <f>IF(Serv_net!P77="","",Serv_net!P77/10/GDP!S73)</f>
        <v>-0.59584237361354619</v>
      </c>
      <c r="Q77" s="26">
        <f>IF(Serv_net!Q77="","",Serv_net!Q77/10/GDP!T73)</f>
        <v>4.7408315865795837E-2</v>
      </c>
    </row>
    <row r="78" spans="1:17" x14ac:dyDescent="0.25">
      <c r="A78" s="12" t="s">
        <v>347</v>
      </c>
      <c r="B78" s="26">
        <f>IF(Serv_net!B78="","",Serv_net!B78/10/GDP!E74)</f>
        <v>-0.67942438221610058</v>
      </c>
      <c r="C78" s="26">
        <f>IF(Serv_net!C78="","",Serv_net!C78/10/GDP!F74)</f>
        <v>-0.5210091564449193</v>
      </c>
      <c r="D78" s="26">
        <f>IF(Serv_net!D78="","",Serv_net!D78/10/GDP!G74)</f>
        <v>-0.49120590449419588</v>
      </c>
      <c r="E78" s="26">
        <f>IF(Serv_net!E78="","",Serv_net!E78/10/GDP!H74)</f>
        <v>-1.2942296975373562</v>
      </c>
      <c r="F78" s="26">
        <f>IF(Serv_net!F78="","",Serv_net!F78/10/GDP!I74)</f>
        <v>-3.4256145267705964</v>
      </c>
      <c r="G78" s="26">
        <f>IF(Serv_net!G78="","",Serv_net!G78/10/GDP!J74)</f>
        <v>-3.5451292893153363</v>
      </c>
      <c r="H78" s="26">
        <f>IF(Serv_net!H78="","",Serv_net!H78/10/GDP!K74)</f>
        <v>-3.4603411315127222</v>
      </c>
      <c r="I78" s="26">
        <f>IF(Serv_net!I78="","",Serv_net!I78/10/GDP!L74)</f>
        <v>-1.7277397685212719</v>
      </c>
      <c r="J78" s="26">
        <f>IF(Serv_net!J78="","",Serv_net!J78/10/GDP!M74)</f>
        <v>-3.8618863383613902</v>
      </c>
      <c r="K78" s="26">
        <f>IF(Serv_net!K78="","",Serv_net!K78/10/GDP!N74)</f>
        <v>-4.8941904465495956</v>
      </c>
      <c r="L78" s="26">
        <f>IF(Serv_net!L78="","",Serv_net!L78/10/GDP!O74)</f>
        <v>-2.4006525076692169</v>
      </c>
      <c r="M78" s="26">
        <f>IF(Serv_net!M78="","",Serv_net!M78/10/GDP!P74)</f>
        <v>-2.3518876965907438</v>
      </c>
      <c r="N78" s="26">
        <f>IF(Serv_net!N78="","",Serv_net!N78/10/GDP!Q74)</f>
        <v>-4.871324900810472</v>
      </c>
      <c r="O78" s="26">
        <f>IF(Serv_net!O78="","",Serv_net!O78/10/GDP!R74)</f>
        <v>-3.8377952439456116</v>
      </c>
      <c r="P78" s="26">
        <f>IF(Serv_net!P78="","",Serv_net!P78/10/GDP!S74)</f>
        <v>-5.332614943841258</v>
      </c>
      <c r="Q78" s="26" t="str">
        <f>IF(Serv_net!Q78="","",Serv_net!Q78/10/GDP!T74)</f>
        <v/>
      </c>
    </row>
    <row r="79" spans="1:17" x14ac:dyDescent="0.25">
      <c r="A79" s="12" t="s">
        <v>350</v>
      </c>
      <c r="B79" s="26">
        <f>IF(Serv_net!B79="","",Serv_net!B79/10/GDP!E75)</f>
        <v>7.7825542342746852</v>
      </c>
      <c r="C79" s="26">
        <f>IF(Serv_net!C79="","",Serv_net!C79/10/GDP!F75)</f>
        <v>7.0611190447303551</v>
      </c>
      <c r="D79" s="26">
        <f>IF(Serv_net!D79="","",Serv_net!D79/10/GDP!G75)</f>
        <v>7.1717207134736309</v>
      </c>
      <c r="E79" s="26">
        <f>IF(Serv_net!E79="","",Serv_net!E79/10/GDP!H75)</f>
        <v>7.2096744402060251</v>
      </c>
      <c r="F79" s="26">
        <f>IF(Serv_net!F79="","",Serv_net!F79/10/GDP!I75)</f>
        <v>5.4286071258791546</v>
      </c>
      <c r="G79" s="26">
        <f>IF(Serv_net!G79="","",Serv_net!G79/10/GDP!J75)</f>
        <v>5.8144608969053531</v>
      </c>
      <c r="H79" s="26">
        <f>IF(Serv_net!H79="","",Serv_net!H79/10/GDP!K75)</f>
        <v>7.2664794114743962</v>
      </c>
      <c r="I79" s="26">
        <f>IF(Serv_net!I79="","",Serv_net!I79/10/GDP!L75)</f>
        <v>7.9591676347850449</v>
      </c>
      <c r="J79" s="26">
        <f>IF(Serv_net!J79="","",Serv_net!J79/10/GDP!M75)</f>
        <v>8.7490694639080502</v>
      </c>
      <c r="K79" s="26">
        <f>IF(Serv_net!K79="","",Serv_net!K79/10/GDP!N75)</f>
        <v>10.312375701834007</v>
      </c>
      <c r="L79" s="26">
        <f>IF(Serv_net!L79="","",Serv_net!L79/10/GDP!O75)</f>
        <v>9.4069489483386981</v>
      </c>
      <c r="M79" s="26">
        <f>IF(Serv_net!M79="","",Serv_net!M79/10/GDP!P75)</f>
        <v>9.4106697899400746</v>
      </c>
      <c r="N79" s="26">
        <f>IF(Serv_net!N79="","",Serv_net!N79/10/GDP!Q75)</f>
        <v>10.363577629310846</v>
      </c>
      <c r="O79" s="26">
        <f>IF(Serv_net!O79="","",Serv_net!O79/10/GDP!R75)</f>
        <v>10.641528002132288</v>
      </c>
      <c r="P79" s="26">
        <f>IF(Serv_net!P79="","",Serv_net!P79/10/GDP!S75)</f>
        <v>11.475180430773765</v>
      </c>
      <c r="Q79" s="26">
        <f>IF(Serv_net!Q79="","",Serv_net!Q79/10/GDP!T75)</f>
        <v>4.4375577348074398</v>
      </c>
    </row>
    <row r="80" spans="1:17" x14ac:dyDescent="0.25">
      <c r="A80" s="12" t="s">
        <v>352</v>
      </c>
      <c r="B80" s="26">
        <f>IF(Serv_net!B80="","",Serv_net!B80/10/GDP!E76)</f>
        <v>2.850245776711962</v>
      </c>
      <c r="C80" s="26">
        <f>IF(Serv_net!C80="","",Serv_net!C80/10/GDP!F76)</f>
        <v>3.5351304509087034</v>
      </c>
      <c r="D80" s="26">
        <f>IF(Serv_net!D80="","",Serv_net!D80/10/GDP!G76)</f>
        <v>7.9470324501049161</v>
      </c>
      <c r="E80" s="26">
        <f>IF(Serv_net!E80="","",Serv_net!E80/10/GDP!H76)</f>
        <v>6.5816280602636539</v>
      </c>
      <c r="F80" s="26">
        <f>IF(Serv_net!F80="","",Serv_net!F80/10/GDP!I76)</f>
        <v>6.9834493923235827</v>
      </c>
      <c r="G80" s="26">
        <f>IF(Serv_net!G80="","",Serv_net!G80/10/GDP!J76)</f>
        <v>7.6056746409184797</v>
      </c>
      <c r="H80" s="26">
        <f>IF(Serv_net!H80="","",Serv_net!H80/10/GDP!K76)</f>
        <v>7.5517573337136881</v>
      </c>
      <c r="I80" s="26">
        <f>IF(Serv_net!I80="","",Serv_net!I80/10/GDP!L76)</f>
        <v>8.5385609259259265</v>
      </c>
      <c r="J80" s="26">
        <f>IF(Serv_net!J80="","",Serv_net!J80/10/GDP!M76)</f>
        <v>7.6163134748033903</v>
      </c>
      <c r="K80" s="26">
        <f>IF(Serv_net!K80="","",Serv_net!K80/10/GDP!N76)</f>
        <v>26.852914245288854</v>
      </c>
      <c r="L80" s="26">
        <f>IF(Serv_net!L80="","",Serv_net!L80/10/GDP!O76)</f>
        <v>26.786456940256812</v>
      </c>
      <c r="M80" s="26">
        <f>IF(Serv_net!M80="","",Serv_net!M80/10/GDP!P76)</f>
        <v>24.902628150474445</v>
      </c>
      <c r="N80" s="26">
        <f>IF(Serv_net!N80="","",Serv_net!N80/10/GDP!Q76)</f>
        <v>25.839714581061656</v>
      </c>
      <c r="O80" s="26">
        <f>IF(Serv_net!O80="","",Serv_net!O80/10/GDP!R76)</f>
        <v>25.884755999982076</v>
      </c>
      <c r="P80" s="26">
        <f>IF(Serv_net!P80="","",Serv_net!P80/10/GDP!S76)</f>
        <v>22.970764069757102</v>
      </c>
      <c r="Q80" s="26">
        <f>IF(Serv_net!Q80="","",Serv_net!Q80/10/GDP!T76)</f>
        <v>19.807561542706765</v>
      </c>
    </row>
    <row r="81" spans="1:17" x14ac:dyDescent="0.25">
      <c r="A81" s="12" t="s">
        <v>356</v>
      </c>
      <c r="B81" s="26">
        <f>IF(Serv_net!B81="","",Serv_net!B81/10/GDP!E77)</f>
        <v>-0.50321161148372906</v>
      </c>
      <c r="C81" s="26">
        <f>IF(Serv_net!C81="","",Serv_net!C81/10/GDP!F77)</f>
        <v>-0.82886163280950553</v>
      </c>
      <c r="D81" s="26">
        <f>IF(Serv_net!D81="","",Serv_net!D81/10/GDP!G77)</f>
        <v>-0.88500628068973397</v>
      </c>
      <c r="E81" s="26">
        <f>IF(Serv_net!E81="","",Serv_net!E81/10/GDP!H77)</f>
        <v>-0.54321355797425575</v>
      </c>
      <c r="F81" s="26">
        <f>IF(Serv_net!F81="","",Serv_net!F81/10/GDP!I77)</f>
        <v>0.12863298768291398</v>
      </c>
      <c r="G81" s="26">
        <f>IF(Serv_net!G81="","",Serv_net!G81/10/GDP!J77)</f>
        <v>-0.15436792634724641</v>
      </c>
      <c r="H81" s="26">
        <f>IF(Serv_net!H81="","",Serv_net!H81/10/GDP!K77)</f>
        <v>-0.19575520361036633</v>
      </c>
      <c r="I81" s="26">
        <f>IF(Serv_net!I81="","",Serv_net!I81/10/GDP!L77)</f>
        <v>-0.15385395374934857</v>
      </c>
      <c r="J81" s="26">
        <f>IF(Serv_net!J81="","",Serv_net!J81/10/GDP!M77)</f>
        <v>6.4490007360018115E-2</v>
      </c>
      <c r="K81" s="26">
        <f>IF(Serv_net!K81="","",Serv_net!K81/10/GDP!N77)</f>
        <v>0.12818857093455518</v>
      </c>
      <c r="L81" s="26">
        <f>IF(Serv_net!L81="","",Serv_net!L81/10/GDP!O77)</f>
        <v>0.12979929237697008</v>
      </c>
      <c r="M81" s="26">
        <f>IF(Serv_net!M81="","",Serv_net!M81/10/GDP!P77)</f>
        <v>0.3365366629312172</v>
      </c>
      <c r="N81" s="26">
        <f>IF(Serv_net!N81="","",Serv_net!N81/10/GDP!Q77)</f>
        <v>0.40720767500663563</v>
      </c>
      <c r="O81" s="26">
        <f>IF(Serv_net!O81="","",Serv_net!O81/10/GDP!R77)</f>
        <v>0.22657510154401611</v>
      </c>
      <c r="P81" s="26">
        <f>IF(Serv_net!P81="","",Serv_net!P81/10/GDP!S77)</f>
        <v>6.4357642058048864E-2</v>
      </c>
      <c r="Q81" s="26">
        <f>IF(Serv_net!Q81="","",Serv_net!Q81/10/GDP!T77)</f>
        <v>-0.32469512021070934</v>
      </c>
    </row>
    <row r="82" spans="1:17" x14ac:dyDescent="0.25">
      <c r="A82" s="12" t="s">
        <v>358</v>
      </c>
      <c r="B82" s="26">
        <f>IF(Serv_net!B82="","",Serv_net!B82/10/GDP!E78)</f>
        <v>-4.5532623169107849</v>
      </c>
      <c r="C82" s="26">
        <f>IF(Serv_net!C82="","",Serv_net!C82/10/GDP!F78)</f>
        <v>-5.7888942077549066</v>
      </c>
      <c r="D82" s="26">
        <f>IF(Serv_net!D82="","",Serv_net!D82/10/GDP!G78)</f>
        <v>-4.0780433750197886</v>
      </c>
      <c r="E82" s="26">
        <f>IF(Serv_net!E82="","",Serv_net!E82/10/GDP!H78)</f>
        <v>-4.9277921332184897</v>
      </c>
      <c r="F82" s="26">
        <f>IF(Serv_net!F82="","",Serv_net!F82/10/GDP!I78)</f>
        <v>-3.9108544350658971</v>
      </c>
      <c r="G82" s="26">
        <f>IF(Serv_net!G82="","",Serv_net!G82/10/GDP!J78)</f>
        <v>-4.9511519393409156</v>
      </c>
      <c r="H82" s="26">
        <f>IF(Serv_net!H82="","",Serv_net!H82/10/GDP!K78)</f>
        <v>-8.2648326151806426</v>
      </c>
      <c r="I82" s="26">
        <f>IF(Serv_net!I82="","",Serv_net!I82/10/GDP!L78)</f>
        <v>-10.031489594742608</v>
      </c>
      <c r="J82" s="26">
        <f>IF(Serv_net!J82="","",Serv_net!J82/10/GDP!M78)</f>
        <v>-7.4001671841413907</v>
      </c>
      <c r="K82" s="26">
        <f>IF(Serv_net!K82="","",Serv_net!K82/10/GDP!N78)</f>
        <v>-5.474456683892674</v>
      </c>
      <c r="L82" s="26">
        <f>IF(Serv_net!L82="","",Serv_net!L82/10/GDP!O78)</f>
        <v>-4.8354022131738637</v>
      </c>
      <c r="M82" s="26">
        <f>IF(Serv_net!M82="","",Serv_net!M82/10/GDP!P78)</f>
        <v>-7.6230497928675218</v>
      </c>
      <c r="N82" s="26">
        <f>IF(Serv_net!N82="","",Serv_net!N82/10/GDP!Q78)</f>
        <v>-6.8066170068685308</v>
      </c>
      <c r="O82" s="26">
        <f>IF(Serv_net!O82="","",Serv_net!O82/10/GDP!R78)</f>
        <v>-5.7221902963631885</v>
      </c>
      <c r="P82" s="26">
        <f>IF(Serv_net!P82="","",Serv_net!P82/10/GDP!S78)</f>
        <v>-5.4701746756541283</v>
      </c>
      <c r="Q82" s="26" t="str">
        <f>IF(Serv_net!Q82="","",Serv_net!Q82/10/GDP!T78)</f>
        <v/>
      </c>
    </row>
    <row r="83" spans="1:17" x14ac:dyDescent="0.25">
      <c r="A83" s="12" t="s">
        <v>361</v>
      </c>
      <c r="B83" s="26">
        <f>IF(Serv_net!B83="","",Serv_net!B83/10/GDP!E79)</f>
        <v>-5.7136152029453902</v>
      </c>
      <c r="C83" s="26">
        <f>IF(Serv_net!C83="","",Serv_net!C83/10/GDP!F79)</f>
        <v>-5.6933719328357943</v>
      </c>
      <c r="D83" s="26">
        <f>IF(Serv_net!D83="","",Serv_net!D83/10/GDP!G79)</f>
        <v>-4.6347941567065067</v>
      </c>
      <c r="E83" s="26">
        <f>IF(Serv_net!E83="","",Serv_net!E83/10/GDP!H79)</f>
        <v>-4.3452741202971561</v>
      </c>
      <c r="F83" s="26">
        <f>IF(Serv_net!F83="","",Serv_net!F83/10/GDP!I79)</f>
        <v>-6.0472953221323289</v>
      </c>
      <c r="G83" s="26">
        <f>IF(Serv_net!G83="","",Serv_net!G83/10/GDP!J79)</f>
        <v>-6.2242672445449951</v>
      </c>
      <c r="H83" s="26">
        <f>IF(Serv_net!H83="","",Serv_net!H83/10/GDP!K79)</f>
        <v>-4.7585370660593256</v>
      </c>
      <c r="I83" s="26">
        <f>IF(Serv_net!I83="","",Serv_net!I83/10/GDP!L79)</f>
        <v>-4.8402818661723996</v>
      </c>
      <c r="J83" s="26">
        <f>IF(Serv_net!J83="","",Serv_net!J83/10/GDP!M79)</f>
        <v>-4.4221367642638283</v>
      </c>
      <c r="K83" s="26">
        <f>IF(Serv_net!K83="","",Serv_net!K83/10/GDP!N79)</f>
        <v>-6.1239615660273241</v>
      </c>
      <c r="L83" s="26">
        <f>IF(Serv_net!L83="","",Serv_net!L83/10/GDP!O79)</f>
        <v>-8.2031505445324715</v>
      </c>
      <c r="M83" s="26">
        <f>IF(Serv_net!M83="","",Serv_net!M83/10/GDP!P79)</f>
        <v>-4.8970248995983923</v>
      </c>
      <c r="N83" s="26">
        <f>IF(Serv_net!N83="","",Serv_net!N83/10/GDP!Q79)</f>
        <v>-8.1882740295089267</v>
      </c>
      <c r="O83" s="26">
        <f>IF(Serv_net!O83="","",Serv_net!O83/10/GDP!R79)</f>
        <v>-8.2991660027344665</v>
      </c>
      <c r="P83" s="26">
        <f>IF(Serv_net!P83="","",Serv_net!P83/10/GDP!S79)</f>
        <v>-8.6091156864662448</v>
      </c>
      <c r="Q83" s="26" t="str">
        <f>IF(Serv_net!Q83="","",Serv_net!Q83/10/GDP!T79)</f>
        <v/>
      </c>
    </row>
    <row r="84" spans="1:17" x14ac:dyDescent="0.25">
      <c r="A84" s="12" t="s">
        <v>364</v>
      </c>
      <c r="B84" s="26">
        <f>IF(Serv_net!B84="","",Serv_net!B84/10/GDP!E80)</f>
        <v>-3.0972546728971966</v>
      </c>
      <c r="C84" s="26">
        <f>IF(Serv_net!C84="","",Serv_net!C84/10/GDP!F80)</f>
        <v>-5.1486571879936811</v>
      </c>
      <c r="D84" s="26">
        <f>IF(Serv_net!D84="","",Serv_net!D84/10/GDP!G80)</f>
        <v>-4.4782921348314604</v>
      </c>
      <c r="E84" s="26">
        <f>IF(Serv_net!E84="","",Serv_net!E84/10/GDP!H80)</f>
        <v>-4.5488654896486151</v>
      </c>
      <c r="F84" s="26">
        <f>IF(Serv_net!F84="","",Serv_net!F84/10/GDP!I80)</f>
        <v>-3.9335038385648304</v>
      </c>
      <c r="G84" s="26">
        <f>IF(Serv_net!G84="","",Serv_net!G84/10/GDP!J80)</f>
        <v>-3.3156302019006589</v>
      </c>
      <c r="H84" s="26">
        <f>IF(Serv_net!H84="","",Serv_net!H84/10/GDP!K80)</f>
        <v>-4.0911542554104576</v>
      </c>
      <c r="I84" s="26">
        <f>IF(Serv_net!I84="","",Serv_net!I84/10/GDP!L80)</f>
        <v>-5.6256767146403392</v>
      </c>
      <c r="J84" s="26">
        <f>IF(Serv_net!J84="","",Serv_net!J84/10/GDP!M80)</f>
        <v>-8.1094515408573162</v>
      </c>
      <c r="K84" s="26">
        <f>IF(Serv_net!K84="","",Serv_net!K84/10/GDP!N80)</f>
        <v>-5.9441456535239823</v>
      </c>
      <c r="L84" s="26">
        <f>IF(Serv_net!L84="","",Serv_net!L84/10/GDP!O80)</f>
        <v>-6.5070093457943923</v>
      </c>
      <c r="M84" s="26">
        <f>IF(Serv_net!M84="","",Serv_net!M84/10/GDP!P80)</f>
        <v>-7.8315636201814707</v>
      </c>
      <c r="N84" s="26">
        <f>IF(Serv_net!N84="","",Serv_net!N84/10/GDP!Q80)</f>
        <v>-12.299717846696103</v>
      </c>
      <c r="O84" s="26">
        <f>IF(Serv_net!O84="","",Serv_net!O84/10/GDP!R80)</f>
        <v>-17.442250020971681</v>
      </c>
      <c r="P84" s="26">
        <f>IF(Serv_net!P84="","",Serv_net!P84/10/GDP!S80)</f>
        <v>-22.750356959325664</v>
      </c>
      <c r="Q84" s="26" t="str">
        <f>IF(Serv_net!Q84="","",Serv_net!Q84/10/GDP!T80)</f>
        <v/>
      </c>
    </row>
    <row r="85" spans="1:17" x14ac:dyDescent="0.25">
      <c r="A85" s="12" t="s">
        <v>367</v>
      </c>
      <c r="B85" s="26">
        <f>IF(Serv_net!B85="","",Serv_net!B85/10/GDP!E81)</f>
        <v>-5.6566931366988102</v>
      </c>
      <c r="C85" s="26">
        <f>IF(Serv_net!C85="","",Serv_net!C85/10/GDP!F81)</f>
        <v>-5.3991619356582863</v>
      </c>
      <c r="D85" s="26">
        <f>IF(Serv_net!D85="","",Serv_net!D85/10/GDP!G81)</f>
        <v>-4.5420781451266636</v>
      </c>
      <c r="E85" s="26">
        <f>IF(Serv_net!E85="","",Serv_net!E85/10/GDP!H81)</f>
        <v>-3.0709136560202048</v>
      </c>
      <c r="F85" s="26">
        <f>IF(Serv_net!F85="","",Serv_net!F85/10/GDP!I81)</f>
        <v>-2.564810009517124</v>
      </c>
      <c r="G85" s="26">
        <f>IF(Serv_net!G85="","",Serv_net!G85/10/GDP!J81)</f>
        <v>-7.0720588333919432</v>
      </c>
      <c r="H85" s="26">
        <f>IF(Serv_net!H85="","",Serv_net!H85/10/GDP!K81)</f>
        <v>-4.4229220511261511</v>
      </c>
      <c r="I85" s="26">
        <f>IF(Serv_net!I85="","",Serv_net!I85/10/GDP!L81)</f>
        <v>-4.1361443022831725</v>
      </c>
      <c r="J85" s="26">
        <f>IF(Serv_net!J85="","",Serv_net!J85/10/GDP!M81)</f>
        <v>-3.1029379924122753</v>
      </c>
      <c r="K85" s="26">
        <f>IF(Serv_net!K85="","",Serv_net!K85/10/GDP!N81)</f>
        <v>-2.6098256126433017</v>
      </c>
      <c r="L85" s="26">
        <f>IF(Serv_net!L85="","",Serv_net!L85/10/GDP!O81)</f>
        <v>-2.1410119346076537</v>
      </c>
      <c r="M85" s="26">
        <f>IF(Serv_net!M85="","",Serv_net!M85/10/GDP!P81)</f>
        <v>-2.8445684104983324</v>
      </c>
      <c r="N85" s="26">
        <f>IF(Serv_net!N85="","",Serv_net!N85/10/GDP!Q81)</f>
        <v>-3.6904431574266638</v>
      </c>
      <c r="O85" s="26">
        <f>IF(Serv_net!O85="","",Serv_net!O85/10/GDP!R81)</f>
        <v>-3.0489043350728471</v>
      </c>
      <c r="P85" s="26">
        <f>IF(Serv_net!P85="","",Serv_net!P85/10/GDP!S81)</f>
        <v>-3.4082920854607504</v>
      </c>
      <c r="Q85" s="26" t="str">
        <f>IF(Serv_net!Q85="","",Serv_net!Q85/10/GDP!T81)</f>
        <v/>
      </c>
    </row>
    <row r="86" spans="1:17" x14ac:dyDescent="0.25">
      <c r="A86" s="12" t="s">
        <v>369</v>
      </c>
      <c r="B86" s="26">
        <f>IF(Serv_net!B86="","",Serv_net!B86/10/GDP!E82)</f>
        <v>8.7304124355816075</v>
      </c>
      <c r="C86" s="26">
        <f>IF(Serv_net!C86="","",Serv_net!C86/10/GDP!F82)</f>
        <v>7.3114565875431019</v>
      </c>
      <c r="D86" s="26">
        <f>IF(Serv_net!D86="","",Serv_net!D86/10/GDP!G82)</f>
        <v>6.2918248307468589</v>
      </c>
      <c r="E86" s="26">
        <f>IF(Serv_net!E86="","",Serv_net!E86/10/GDP!H82)</f>
        <v>5.6416736340610427</v>
      </c>
      <c r="F86" s="26">
        <f>IF(Serv_net!F86="","",Serv_net!F86/10/GDP!I82)</f>
        <v>6.2608490448223382</v>
      </c>
      <c r="G86" s="26">
        <f>IF(Serv_net!G86="","",Serv_net!G86/10/GDP!J82)</f>
        <v>5.9638760206608943</v>
      </c>
      <c r="H86" s="26">
        <f>IF(Serv_net!H86="","",Serv_net!H86/10/GDP!K82)</f>
        <v>4.5669280200938003</v>
      </c>
      <c r="I86" s="26">
        <f>IF(Serv_net!I86="","",Serv_net!I86/10/GDP!L82)</f>
        <v>3.2245314357697876</v>
      </c>
      <c r="J86" s="26">
        <f>IF(Serv_net!J86="","",Serv_net!J86/10/GDP!M82)</f>
        <v>3.5349798614506023</v>
      </c>
      <c r="K86" s="26">
        <f>IF(Serv_net!K86="","",Serv_net!K86/10/GDP!N82)</f>
        <v>5.1767705564839464</v>
      </c>
      <c r="L86" s="26">
        <f>IF(Serv_net!L86="","",Serv_net!L86/10/GDP!O82)</f>
        <v>6.0731588752071897</v>
      </c>
      <c r="M86" s="26">
        <f>IF(Serv_net!M86="","",Serv_net!M86/10/GDP!P82)</f>
        <v>4.8275665449815346</v>
      </c>
      <c r="N86" s="26">
        <f>IF(Serv_net!N86="","",Serv_net!N86/10/GDP!Q82)</f>
        <v>2.9594193309667136</v>
      </c>
      <c r="O86" s="26">
        <f>IF(Serv_net!O86="","",Serv_net!O86/10/GDP!R82)</f>
        <v>2.0809948346852978</v>
      </c>
      <c r="P86" s="26">
        <f>IF(Serv_net!P86="","",Serv_net!P86/10/GDP!S82)</f>
        <v>2.2115520989555382</v>
      </c>
      <c r="Q86" s="26" t="str">
        <f>IF(Serv_net!Q86="","",Serv_net!Q86/10/GDP!T82)</f>
        <v/>
      </c>
    </row>
    <row r="87" spans="1:17" x14ac:dyDescent="0.25">
      <c r="A87" s="12" t="s">
        <v>371</v>
      </c>
      <c r="B87" s="26">
        <f>IF(Serv_net!B87="","",Serv_net!B87/10/GDP!E83)</f>
        <v>1.2055465854817309</v>
      </c>
      <c r="C87" s="26">
        <f>IF(Serv_net!C87="","",Serv_net!C87/10/GDP!F83)</f>
        <v>1.4539586440115542</v>
      </c>
      <c r="D87" s="26">
        <f>IF(Serv_net!D87="","",Serv_net!D87/10/GDP!G83)</f>
        <v>1.0100511091714384</v>
      </c>
      <c r="E87" s="26">
        <f>IF(Serv_net!E87="","",Serv_net!E87/10/GDP!H83)</f>
        <v>1.3104982863736601</v>
      </c>
      <c r="F87" s="26">
        <f>IF(Serv_net!F87="","",Serv_net!F87/10/GDP!I83)</f>
        <v>1.3101505016008901</v>
      </c>
      <c r="G87" s="26">
        <f>IF(Serv_net!G87="","",Serv_net!G87/10/GDP!J83)</f>
        <v>2.722319772659358</v>
      </c>
      <c r="H87" s="26">
        <f>IF(Serv_net!H87="","",Serv_net!H87/10/GDP!K83)</f>
        <v>3.3485183059234265</v>
      </c>
      <c r="I87" s="26">
        <f>IF(Serv_net!I87="","",Serv_net!I87/10/GDP!L83)</f>
        <v>3.8329885446806045</v>
      </c>
      <c r="J87" s="26">
        <f>IF(Serv_net!J87="","",Serv_net!J87/10/GDP!M83)</f>
        <v>3.7086596773051381</v>
      </c>
      <c r="K87" s="26">
        <f>IF(Serv_net!K87="","",Serv_net!K87/10/GDP!N83)</f>
        <v>4.3351858316675873</v>
      </c>
      <c r="L87" s="26">
        <f>IF(Serv_net!L87="","",Serv_net!L87/10/GDP!O83)</f>
        <v>4.3567151526768928</v>
      </c>
      <c r="M87" s="26">
        <f>IF(Serv_net!M87="","",Serv_net!M87/10/GDP!P83)</f>
        <v>5.2852158417080695</v>
      </c>
      <c r="N87" s="26">
        <f>IF(Serv_net!N87="","",Serv_net!N87/10/GDP!Q83)</f>
        <v>5.5046706642894918</v>
      </c>
      <c r="O87" s="26">
        <f>IF(Serv_net!O87="","",Serv_net!O87/10/GDP!R83)</f>
        <v>5.6514964371384302</v>
      </c>
      <c r="P87" s="26">
        <f>IF(Serv_net!P87="","",Serv_net!P87/10/GDP!S83)</f>
        <v>4.9084254661810576</v>
      </c>
      <c r="Q87" s="26">
        <f>IF(Serv_net!Q87="","",Serv_net!Q87/10/GDP!T83)</f>
        <v>2.9168979352354882</v>
      </c>
    </row>
    <row r="88" spans="1:17" x14ac:dyDescent="0.25">
      <c r="A88" s="12" t="s">
        <v>372</v>
      </c>
      <c r="B88" s="26">
        <f>IF(Serv_net!B88="","",Serv_net!B88/10/GDP!E84)</f>
        <v>-1.14556696164134</v>
      </c>
      <c r="C88" s="26">
        <f>IF(Serv_net!C88="","",Serv_net!C88/10/GDP!F84)</f>
        <v>-1.3329124271174047</v>
      </c>
      <c r="D88" s="26">
        <f>IF(Serv_net!D88="","",Serv_net!D88/10/GDP!G84)</f>
        <v>0.62593933120191836</v>
      </c>
      <c r="E88" s="26">
        <f>IF(Serv_net!E88="","",Serv_net!E88/10/GDP!H84)</f>
        <v>1.953958396207633</v>
      </c>
      <c r="F88" s="26">
        <f>IF(Serv_net!F88="","",Serv_net!F88/10/GDP!I84)</f>
        <v>5.3654852567937725</v>
      </c>
      <c r="G88" s="26">
        <f>IF(Serv_net!G88="","",Serv_net!G88/10/GDP!J84)</f>
        <v>6.0463972604151239</v>
      </c>
      <c r="H88" s="26">
        <f>IF(Serv_net!H88="","",Serv_net!H88/10/GDP!K84)</f>
        <v>5.6376268875132443</v>
      </c>
      <c r="I88" s="26">
        <f>IF(Serv_net!I88="","",Serv_net!I88/10/GDP!L84)</f>
        <v>5.1383426724712216</v>
      </c>
      <c r="J88" s="26">
        <f>IF(Serv_net!J88="","",Serv_net!J88/10/GDP!M84)</f>
        <v>7.3337899469280963</v>
      </c>
      <c r="K88" s="26">
        <f>IF(Serv_net!K88="","",Serv_net!K88/10/GDP!N84)</f>
        <v>6.7160474164490775</v>
      </c>
      <c r="L88" s="26">
        <f>IF(Serv_net!L88="","",Serv_net!L88/10/GDP!O84)</f>
        <v>8.8655911614949563</v>
      </c>
      <c r="M88" s="26">
        <f>IF(Serv_net!M88="","",Serv_net!M88/10/GDP!P84)</f>
        <v>10.632332762001576</v>
      </c>
      <c r="N88" s="26">
        <f>IF(Serv_net!N88="","",Serv_net!N88/10/GDP!Q84)</f>
        <v>10.691815489470667</v>
      </c>
      <c r="O88" s="26">
        <f>IF(Serv_net!O88="","",Serv_net!O88/10/GDP!R84)</f>
        <v>9.0882092070126497</v>
      </c>
      <c r="P88" s="26">
        <f>IF(Serv_net!P88="","",Serv_net!P88/10/GDP!S84)</f>
        <v>8.491071756160709</v>
      </c>
      <c r="Q88" s="26">
        <f>IF(Serv_net!Q88="","",Serv_net!Q88/10/GDP!T84)</f>
        <v>2.5091839067512733</v>
      </c>
    </row>
    <row r="89" spans="1:17" x14ac:dyDescent="0.25">
      <c r="A89" s="12" t="s">
        <v>373</v>
      </c>
      <c r="B89" s="26">
        <f>IF(Serv_net!B89="","",Serv_net!B89/10/GDP!E85)</f>
        <v>0.60087307359561193</v>
      </c>
      <c r="C89" s="26">
        <f>IF(Serv_net!C89="","",Serv_net!C89/10/GDP!F85)</f>
        <v>1.1511407570498216</v>
      </c>
      <c r="D89" s="26">
        <f>IF(Serv_net!D89="","",Serv_net!D89/10/GDP!G85)</f>
        <v>1.322160915001299</v>
      </c>
      <c r="E89" s="26">
        <f>IF(Serv_net!E89="","",Serv_net!E89/10/GDP!H85)</f>
        <v>4.1247755383149878</v>
      </c>
      <c r="F89" s="26">
        <f>IF(Serv_net!F89="","",Serv_net!F89/10/GDP!I85)</f>
        <v>2.9193039249434225</v>
      </c>
      <c r="G89" s="26">
        <f>IF(Serv_net!G89="","",Serv_net!G89/10/GDP!J85)</f>
        <v>2.2333177399825792</v>
      </c>
      <c r="H89" s="26">
        <f>IF(Serv_net!H89="","",Serv_net!H89/10/GDP!K85)</f>
        <v>3.333412500187916</v>
      </c>
      <c r="I89" s="26">
        <f>IF(Serv_net!I89="","",Serv_net!I89/10/GDP!L85)</f>
        <v>3.5896006899038939</v>
      </c>
      <c r="J89" s="26">
        <f>IF(Serv_net!J89="","",Serv_net!J89/10/GDP!M85)</f>
        <v>3.7938629147512986</v>
      </c>
      <c r="K89" s="26">
        <f>IF(Serv_net!K89="","",Serv_net!K89/10/GDP!N85)</f>
        <v>3.730882732985656</v>
      </c>
      <c r="L89" s="26">
        <f>IF(Serv_net!L89="","",Serv_net!L89/10/GDP!O85)</f>
        <v>3.500448163745677</v>
      </c>
      <c r="M89" s="26">
        <f>IF(Serv_net!M89="","",Serv_net!M89/10/GDP!P85)</f>
        <v>2.8724017492968854</v>
      </c>
      <c r="N89" s="26">
        <f>IF(Serv_net!N89="","",Serv_net!N89/10/GDP!Q85)</f>
        <v>2.8634256609264876</v>
      </c>
      <c r="O89" s="26">
        <f>IF(Serv_net!O89="","",Serv_net!O89/10/GDP!R85)</f>
        <v>2.9903989229363783</v>
      </c>
      <c r="P89" s="26">
        <f>IF(Serv_net!P89="","",Serv_net!P89/10/GDP!S85)</f>
        <v>2.9342044745022982</v>
      </c>
      <c r="Q89" s="26">
        <f>IF(Serv_net!Q89="","",Serv_net!Q89/10/GDP!T85)</f>
        <v>3.2126298032364522</v>
      </c>
    </row>
    <row r="90" spans="1:17" x14ac:dyDescent="0.25">
      <c r="A90" s="12" t="s">
        <v>375</v>
      </c>
      <c r="B90" s="26">
        <f>IF(Serv_net!B90="","",Serv_net!B90/10/GDP!E86)</f>
        <v>-2.9598538267816066</v>
      </c>
      <c r="C90" s="26">
        <f>IF(Serv_net!C90="","",Serv_net!C90/10/GDP!F86)</f>
        <v>-3.1319902720118851</v>
      </c>
      <c r="D90" s="26">
        <f>IF(Serv_net!D90="","",Serv_net!D90/10/GDP!G86)</f>
        <v>-2.895709402056589</v>
      </c>
      <c r="E90" s="26">
        <f>IF(Serv_net!E90="","",Serv_net!E90/10/GDP!H86)</f>
        <v>-2.6181735150433276</v>
      </c>
      <c r="F90" s="26">
        <f>IF(Serv_net!F90="","",Serv_net!F90/10/GDP!I86)</f>
        <v>-1.9213240637765829</v>
      </c>
      <c r="G90" s="26">
        <f>IF(Serv_net!G90="","",Serv_net!G90/10/GDP!J86)</f>
        <v>-1.2963154215259463</v>
      </c>
      <c r="H90" s="26">
        <f>IF(Serv_net!H90="","",Serv_net!H90/10/GDP!K86)</f>
        <v>-1.0982949109862872</v>
      </c>
      <c r="I90" s="26">
        <f>IF(Serv_net!I90="","",Serv_net!I90/10/GDP!L86)</f>
        <v>-1.1495089507956455</v>
      </c>
      <c r="J90" s="26">
        <f>IF(Serv_net!J90="","",Serv_net!J90/10/GDP!M86)</f>
        <v>-1.3167942946680236</v>
      </c>
      <c r="K90" s="26">
        <f>IF(Serv_net!K90="","",Serv_net!K90/10/GDP!N86)</f>
        <v>-1.1233582400700597</v>
      </c>
      <c r="L90" s="26">
        <f>IF(Serv_net!L90="","",Serv_net!L90/10/GDP!O86)</f>
        <v>-1.0103701499037028</v>
      </c>
      <c r="M90" s="26">
        <f>IF(Serv_net!M90="","",Serv_net!M90/10/GDP!P86)</f>
        <v>-0.75999604739800508</v>
      </c>
      <c r="N90" s="26">
        <f>IF(Serv_net!N90="","",Serv_net!N90/10/GDP!Q86)</f>
        <v>-0.72666038926616405</v>
      </c>
      <c r="O90" s="26">
        <f>IF(Serv_net!O90="","",Serv_net!O90/10/GDP!R86)</f>
        <v>-0.62194383812101439</v>
      </c>
      <c r="P90" s="26">
        <f>IF(Serv_net!P90="","",Serv_net!P90/10/GDP!S86)</f>
        <v>-0.68218975686331029</v>
      </c>
      <c r="Q90" s="26">
        <f>IF(Serv_net!Q90="","",Serv_net!Q90/10/GDP!T86)</f>
        <v>-0.92892860181978976</v>
      </c>
    </row>
    <row r="91" spans="1:17" x14ac:dyDescent="0.25">
      <c r="A91" s="12" t="s">
        <v>394</v>
      </c>
      <c r="B91" s="26">
        <f>IF(Serv_net!B91="","",Serv_net!B91/10/GDP!E87)</f>
        <v>-11.46369719364826</v>
      </c>
      <c r="C91" s="26">
        <f>IF(Serv_net!C91="","",Serv_net!C91/10/GDP!F87)</f>
        <v>-7.8793135208154235</v>
      </c>
      <c r="D91" s="26">
        <f>IF(Serv_net!D91="","",Serv_net!D91/10/GDP!G87)</f>
        <v>-4.5002420271745862</v>
      </c>
      <c r="E91" s="26">
        <f>IF(Serv_net!E91="","",Serv_net!E91/10/GDP!H87)</f>
        <v>-4.6162262373303751</v>
      </c>
      <c r="F91" s="26">
        <f>IF(Serv_net!F91="","",Serv_net!F91/10/GDP!I87)</f>
        <v>-5.7045495253447971</v>
      </c>
      <c r="G91" s="26">
        <f>IF(Serv_net!G91="","",Serv_net!G91/10/GDP!J87)</f>
        <v>-5.0751171336370264</v>
      </c>
      <c r="H91" s="26">
        <f>IF(Serv_net!H91="","",Serv_net!H91/10/GDP!K87)</f>
        <v>-4.469448183041723</v>
      </c>
      <c r="I91" s="26">
        <f>IF(Serv_net!I91="","",Serv_net!I91/10/GDP!L87)</f>
        <v>-4.7965436266236141</v>
      </c>
      <c r="J91" s="26">
        <f>IF(Serv_net!J91="","",Serv_net!J91/10/GDP!M87)</f>
        <v>-6.2849154868350388</v>
      </c>
      <c r="K91" s="26">
        <f>IF(Serv_net!K91="","",Serv_net!K91/10/GDP!N87)</f>
        <v>-6.4930471210435918</v>
      </c>
      <c r="L91" s="26">
        <f>IF(Serv_net!L91="","",Serv_net!L91/10/GDP!O87)</f>
        <v>-7.1942308341871497</v>
      </c>
      <c r="M91" s="26">
        <f>IF(Serv_net!M91="","",Serv_net!M91/10/GDP!P87)</f>
        <v>-5.6689045767845636</v>
      </c>
      <c r="N91" s="26">
        <f>IF(Serv_net!N91="","",Serv_net!N91/10/GDP!Q87)</f>
        <v>-5.3153189874339075</v>
      </c>
      <c r="O91" s="26">
        <f>IF(Serv_net!O91="","",Serv_net!O91/10/GDP!R87)</f>
        <v>-5.7293059102265085</v>
      </c>
      <c r="P91" s="26">
        <f>IF(Serv_net!P91="","",Serv_net!P91/10/GDP!S87)</f>
        <v>-6.9895789312784915</v>
      </c>
      <c r="Q91" s="26">
        <f>IF(Serv_net!Q91="","",Serv_net!Q91/10/GDP!T87)</f>
        <v>-5.8060411691910829</v>
      </c>
    </row>
    <row r="92" spans="1:17" x14ac:dyDescent="0.25">
      <c r="A92" s="12" t="s">
        <v>397</v>
      </c>
      <c r="B92" s="26">
        <f>IF(Serv_net!B92="","",Serv_net!B92/10/GDP!E88)</f>
        <v>-7.7612163913975847</v>
      </c>
      <c r="C92" s="26">
        <f>IF(Serv_net!C92="","",Serv_net!C92/10/GDP!F88)</f>
        <v>-6.5551907581804754</v>
      </c>
      <c r="D92" s="26">
        <f>IF(Serv_net!D92="","",Serv_net!D92/10/GDP!G88)</f>
        <v>-5.0820225848654443</v>
      </c>
      <c r="E92" s="26">
        <f>IF(Serv_net!E92="","",Serv_net!E92/10/GDP!H88)</f>
        <v>-7.9040180250276428</v>
      </c>
      <c r="F92" s="26">
        <f>IF(Serv_net!F92="","",Serv_net!F92/10/GDP!I88)</f>
        <v>-8.3781820090782837</v>
      </c>
      <c r="G92" s="26">
        <f>IF(Serv_net!G92="","",Serv_net!G92/10/GDP!J88)</f>
        <v>-8.1722370106497451</v>
      </c>
      <c r="H92" s="26">
        <f>IF(Serv_net!H92="","",Serv_net!H92/10/GDP!K88)</f>
        <v>-4.8351280636125953</v>
      </c>
      <c r="I92" s="26">
        <f>IF(Serv_net!I92="","",Serv_net!I92/10/GDP!L88)</f>
        <v>-3.5979893732591934</v>
      </c>
      <c r="J92" s="26">
        <f>IF(Serv_net!J92="","",Serv_net!J92/10/GDP!M88)</f>
        <v>-0.3960606136247089</v>
      </c>
      <c r="K92" s="26">
        <f>IF(Serv_net!K92="","",Serv_net!K92/10/GDP!N88)</f>
        <v>-2.8280073699539181</v>
      </c>
      <c r="L92" s="26">
        <f>IF(Serv_net!L92="","",Serv_net!L92/10/GDP!O88)</f>
        <v>-14.274887408409519</v>
      </c>
      <c r="M92" s="26">
        <f>IF(Serv_net!M92="","",Serv_net!M92/10/GDP!P88)</f>
        <v>-23.534977200440949</v>
      </c>
      <c r="N92" s="26">
        <f>IF(Serv_net!N92="","",Serv_net!N92/10/GDP!Q88)</f>
        <v>-14.191137417474268</v>
      </c>
      <c r="O92" s="26">
        <f>IF(Serv_net!O92="","",Serv_net!O92/10/GDP!R88)</f>
        <v>-4.8021311054651372</v>
      </c>
      <c r="P92" s="26">
        <f>IF(Serv_net!P92="","",Serv_net!P92/10/GDP!S88)</f>
        <v>-21.093976652960521</v>
      </c>
      <c r="Q92" s="26" t="str">
        <f>IF(Serv_net!Q92="","",Serv_net!Q92/10/GDP!T88)</f>
        <v/>
      </c>
    </row>
    <row r="93" spans="1:17" x14ac:dyDescent="0.25">
      <c r="A93" s="12" t="s">
        <v>400</v>
      </c>
      <c r="B93" s="26">
        <f>IF(Serv_net!B93="","",Serv_net!B93/10/GDP!E89)</f>
        <v>2.1109483320599183</v>
      </c>
      <c r="C93" s="26">
        <f>IF(Serv_net!C93="","",Serv_net!C93/10/GDP!F89)</f>
        <v>2.3832845735192043</v>
      </c>
      <c r="D93" s="26">
        <f>IF(Serv_net!D93="","",Serv_net!D93/10/GDP!G89)</f>
        <v>1.7997531677733167</v>
      </c>
      <c r="E93" s="26">
        <f>IF(Serv_net!E93="","",Serv_net!E93/10/GDP!H89)</f>
        <v>2.113359650177038</v>
      </c>
      <c r="F93" s="26">
        <f>IF(Serv_net!F93="","",Serv_net!F93/10/GDP!I89)</f>
        <v>2.1913946158517192</v>
      </c>
      <c r="G93" s="26">
        <f>IF(Serv_net!G93="","",Serv_net!G93/10/GDP!J89)</f>
        <v>2.8067948717948719</v>
      </c>
      <c r="H93" s="26">
        <f>IF(Serv_net!H93="","",Serv_net!H93/10/GDP!K89)</f>
        <v>3.4411564130659653</v>
      </c>
      <c r="I93" s="26">
        <f>IF(Serv_net!I93="","",Serv_net!I93/10/GDP!L89)</f>
        <v>3.7613979694602464</v>
      </c>
      <c r="J93" s="26">
        <f>IF(Serv_net!J93="","",Serv_net!J93/10/GDP!M89)</f>
        <v>4.500449276204078</v>
      </c>
      <c r="K93" s="26">
        <f>IF(Serv_net!K93="","",Serv_net!K93/10/GDP!N89)</f>
        <v>4.2160246155434002</v>
      </c>
      <c r="L93" s="26">
        <f>IF(Serv_net!L93="","",Serv_net!L93/10/GDP!O89)</f>
        <v>4.3959643212949358</v>
      </c>
      <c r="M93" s="26">
        <f>IF(Serv_net!M93="","",Serv_net!M93/10/GDP!P89)</f>
        <v>4.2055508651453</v>
      </c>
      <c r="N93" s="26">
        <f>IF(Serv_net!N93="","",Serv_net!N93/10/GDP!Q89)</f>
        <v>4.2207118309571605</v>
      </c>
      <c r="O93" s="26">
        <f>IF(Serv_net!O93="","",Serv_net!O93/10/GDP!R89)</f>
        <v>5.3359103375299632</v>
      </c>
      <c r="P93" s="26">
        <f>IF(Serv_net!P93="","",Serv_net!P93/10/GDP!S89)</f>
        <v>5.8789009051012027</v>
      </c>
      <c r="Q93" s="26">
        <f>IF(Serv_net!Q93="","",Serv_net!Q93/10/GDP!T89)</f>
        <v>6.9638559603019079</v>
      </c>
    </row>
    <row r="94" spans="1:17" x14ac:dyDescent="0.25">
      <c r="A94" s="12" t="s">
        <v>402</v>
      </c>
      <c r="B94" s="26">
        <f>IF(Serv_net!B94="","",Serv_net!B94/10/GDP!E90)</f>
        <v>-0.14646497902581088</v>
      </c>
      <c r="C94" s="26">
        <f>IF(Serv_net!C94="","",Serv_net!C94/10/GDP!F90)</f>
        <v>-0.19993622887945814</v>
      </c>
      <c r="D94" s="26">
        <f>IF(Serv_net!D94="","",Serv_net!D94/10/GDP!G90)</f>
        <v>-0.50556799361221993</v>
      </c>
      <c r="E94" s="26">
        <f>IF(Serv_net!E94="","",Serv_net!E94/10/GDP!H90)</f>
        <v>-0.67366531728391232</v>
      </c>
      <c r="F94" s="26">
        <f>IF(Serv_net!F94="","",Serv_net!F94/10/GDP!I90)</f>
        <v>-0.58121736259201362</v>
      </c>
      <c r="G94" s="26">
        <f>IF(Serv_net!G94="","",Serv_net!G94/10/GDP!J90)</f>
        <v>-0.59174783141928222</v>
      </c>
      <c r="H94" s="26">
        <f>IF(Serv_net!H94="","",Serv_net!H94/10/GDP!K90)</f>
        <v>-0.36749519680334225</v>
      </c>
      <c r="I94" s="26">
        <f>IF(Serv_net!I94="","",Serv_net!I94/10/GDP!L90)</f>
        <v>-1.1198297081523445E-2</v>
      </c>
      <c r="J94" s="26">
        <f>IF(Serv_net!J94="","",Serv_net!J94/10/GDP!M90)</f>
        <v>4.1863897189331277E-2</v>
      </c>
      <c r="K94" s="26">
        <f>IF(Serv_net!K94="","",Serv_net!K94/10/GDP!N90)</f>
        <v>-0.14020536026277322</v>
      </c>
      <c r="L94" s="26">
        <f>IF(Serv_net!L94="","",Serv_net!L94/10/GDP!O90)</f>
        <v>-0.22718538506207508</v>
      </c>
      <c r="M94" s="26">
        <f>IF(Serv_net!M94="","",Serv_net!M94/10/GDP!P90)</f>
        <v>-0.23065147418968462</v>
      </c>
      <c r="N94" s="26">
        <f>IF(Serv_net!N94="","",Serv_net!N94/10/GDP!Q90)</f>
        <v>-0.21353107625491169</v>
      </c>
      <c r="O94" s="26">
        <f>IF(Serv_net!O94="","",Serv_net!O94/10/GDP!R90)</f>
        <v>-0.16859194496291058</v>
      </c>
      <c r="P94" s="26">
        <f>IF(Serv_net!P94="","",Serv_net!P94/10/GDP!S90)</f>
        <v>-4.9753940534351629E-2</v>
      </c>
      <c r="Q94" s="26">
        <f>IF(Serv_net!Q94="","",Serv_net!Q94/10/GDP!T90)</f>
        <v>-0.2866471667092314</v>
      </c>
    </row>
    <row r="95" spans="1:17" x14ac:dyDescent="0.25">
      <c r="A95" s="12" t="s">
        <v>403</v>
      </c>
      <c r="B95" s="26">
        <f>IF(Serv_net!B95="","",Serv_net!B95/10/GDP!E91)</f>
        <v>5.4094635161465332</v>
      </c>
      <c r="C95" s="26">
        <f>IF(Serv_net!C95="","",Serv_net!C95/10/GDP!F91)</f>
        <v>5.2537643525012561</v>
      </c>
      <c r="D95" s="26">
        <f>IF(Serv_net!D95="","",Serv_net!D95/10/GDP!G91)</f>
        <v>3.2984358749531091</v>
      </c>
      <c r="E95" s="26">
        <f>IF(Serv_net!E95="","",Serv_net!E95/10/GDP!H91)</f>
        <v>3.1150880161025976</v>
      </c>
      <c r="F95" s="26">
        <f>IF(Serv_net!F95="","",Serv_net!F95/10/GDP!I91)</f>
        <v>6.3593034891184441</v>
      </c>
      <c r="G95" s="26">
        <f>IF(Serv_net!G95="","",Serv_net!G95/10/GDP!J91)</f>
        <v>6.1367084114606989</v>
      </c>
      <c r="H95" s="26">
        <f>IF(Serv_net!H95="","",Serv_net!H95/10/GDP!K91)</f>
        <v>4.6777215014223268</v>
      </c>
      <c r="I95" s="26">
        <f>IF(Serv_net!I95="","",Serv_net!I95/10/GDP!L91)</f>
        <v>3.9167159228900323</v>
      </c>
      <c r="J95" s="26">
        <f>IF(Serv_net!J95="","",Serv_net!J95/10/GDP!M91)</f>
        <v>4.9009045858393518</v>
      </c>
      <c r="K95" s="26">
        <f>IF(Serv_net!K95="","",Serv_net!K95/10/GDP!N91)</f>
        <v>5.1028220778306164</v>
      </c>
      <c r="L95" s="26">
        <f>IF(Serv_net!L95="","",Serv_net!L95/10/GDP!O91)</f>
        <v>6.3446370815625972</v>
      </c>
      <c r="M95" s="26">
        <f>IF(Serv_net!M95="","",Serv_net!M95/10/GDP!P91)</f>
        <v>7.4129702846301173</v>
      </c>
      <c r="N95" s="26">
        <f>IF(Serv_net!N95="","",Serv_net!N95/10/GDP!Q91)</f>
        <v>8.1111557985619704</v>
      </c>
      <c r="O95" s="26">
        <f>IF(Serv_net!O95="","",Serv_net!O95/10/GDP!R91)</f>
        <v>9.0412836560688525</v>
      </c>
      <c r="P95" s="26">
        <f>IF(Serv_net!P95="","",Serv_net!P95/10/GDP!S91)</f>
        <v>10.796602856394193</v>
      </c>
      <c r="Q95" s="26" t="str">
        <f>IF(Serv_net!Q95="","",Serv_net!Q95/10/GDP!T91)</f>
        <v/>
      </c>
    </row>
    <row r="96" spans="1:17" x14ac:dyDescent="0.25">
      <c r="A96" s="12" t="s">
        <v>406</v>
      </c>
      <c r="B96" s="26">
        <f>IF(Serv_net!B96="","",Serv_net!B96/10/GDP!E92)</f>
        <v>-0.76689806464895416</v>
      </c>
      <c r="C96" s="26">
        <f>IF(Serv_net!C96="","",Serv_net!C96/10/GDP!F92)</f>
        <v>-0.69673532580353936</v>
      </c>
      <c r="D96" s="26">
        <f>IF(Serv_net!D96="","",Serv_net!D96/10/GDP!G92)</f>
        <v>-0.81004248542984092</v>
      </c>
      <c r="E96" s="26">
        <f>IF(Serv_net!E96="","",Serv_net!E96/10/GDP!H92)</f>
        <v>-0.74287339657516738</v>
      </c>
      <c r="F96" s="26">
        <f>IF(Serv_net!F96="","",Serv_net!F96/10/GDP!I92)</f>
        <v>-0.65865668758690743</v>
      </c>
      <c r="G96" s="26">
        <f>IF(Serv_net!G96="","",Serv_net!G96/10/GDP!J92)</f>
        <v>-0.52659403172869013</v>
      </c>
      <c r="H96" s="26">
        <f>IF(Serv_net!H96="","",Serv_net!H96/10/GDP!K92)</f>
        <v>-0.56264917477391341</v>
      </c>
      <c r="I96" s="26">
        <f>IF(Serv_net!I96="","",Serv_net!I96/10/GDP!L92)</f>
        <v>-0.76071258532600772</v>
      </c>
      <c r="J96" s="26">
        <f>IF(Serv_net!J96="","",Serv_net!J96/10/GDP!M92)</f>
        <v>-0.68069431794665791</v>
      </c>
      <c r="K96" s="26">
        <f>IF(Serv_net!K96="","",Serv_net!K96/10/GDP!N92)</f>
        <v>-0.58771453276905461</v>
      </c>
      <c r="L96" s="26">
        <f>IF(Serv_net!L96="","",Serv_net!L96/10/GDP!O92)</f>
        <v>-0.35863313902626337</v>
      </c>
      <c r="M96" s="26">
        <f>IF(Serv_net!M96="","",Serv_net!M96/10/GDP!P92)</f>
        <v>-0.21421988045354876</v>
      </c>
      <c r="N96" s="26">
        <f>IF(Serv_net!N96="","",Serv_net!N96/10/GDP!Q92)</f>
        <v>-0.12573327508652238</v>
      </c>
      <c r="O96" s="26">
        <f>IF(Serv_net!O96="","",Serv_net!O96/10/GDP!R92)</f>
        <v>-0.18230079208933062</v>
      </c>
      <c r="P96" s="26">
        <f>IF(Serv_net!P96="","",Serv_net!P96/10/GDP!S92)</f>
        <v>-0.19376697444978089</v>
      </c>
      <c r="Q96" s="26">
        <f>IF(Serv_net!Q96="","",Serv_net!Q96/10/GDP!T92)</f>
        <v>-0.6933748792224983</v>
      </c>
    </row>
    <row r="97" spans="1:17" x14ac:dyDescent="0.25">
      <c r="A97" s="12" t="s">
        <v>407</v>
      </c>
      <c r="B97" s="26">
        <f>IF(Serv_net!B97="","",Serv_net!B97/10/GDP!E93)</f>
        <v>-0.99845310388540587</v>
      </c>
      <c r="C97" s="26">
        <f>IF(Serv_net!C97="","",Serv_net!C97/10/GDP!F93)</f>
        <v>0.16895815406131334</v>
      </c>
      <c r="D97" s="26">
        <f>IF(Serv_net!D97="","",Serv_net!D97/10/GDP!G93)</f>
        <v>0.78655121964233488</v>
      </c>
      <c r="E97" s="26">
        <f>IF(Serv_net!E97="","",Serv_net!E97/10/GDP!H93)</f>
        <v>2.8053558998432209</v>
      </c>
      <c r="F97" s="26">
        <f>IF(Serv_net!F97="","",Serv_net!F97/10/GDP!I93)</f>
        <v>3.5392073690820447</v>
      </c>
      <c r="G97" s="26">
        <f>IF(Serv_net!G97="","",Serv_net!G97/10/GDP!J93)</f>
        <v>4.8076214343627912</v>
      </c>
      <c r="H97" s="26">
        <f>IF(Serv_net!H97="","",Serv_net!H97/10/GDP!K93)</f>
        <v>4.2743931411255778</v>
      </c>
      <c r="I97" s="26">
        <f>IF(Serv_net!I97="","",Serv_net!I97/10/GDP!L93)</f>
        <v>5.9229711422993594</v>
      </c>
      <c r="J97" s="26">
        <f>IF(Serv_net!J97="","",Serv_net!J97/10/GDP!M93)</f>
        <v>4.9377212759208939</v>
      </c>
      <c r="K97" s="26">
        <f>IF(Serv_net!K97="","",Serv_net!K97/10/GDP!N93)</f>
        <v>6.789953815031109</v>
      </c>
      <c r="L97" s="26">
        <f>IF(Serv_net!L97="","",Serv_net!L97/10/GDP!O93)</f>
        <v>4.3399468286349743</v>
      </c>
      <c r="M97" s="26">
        <f>IF(Serv_net!M97="","",Serv_net!M97/10/GDP!P93)</f>
        <v>3.2432196120476147</v>
      </c>
      <c r="N97" s="26">
        <f>IF(Serv_net!N97="","",Serv_net!N97/10/GDP!Q93)</f>
        <v>4.7246121725166157</v>
      </c>
      <c r="O97" s="26">
        <f>IF(Serv_net!O97="","",Serv_net!O97/10/GDP!R93)</f>
        <v>5.7660876991767083</v>
      </c>
      <c r="P97" s="26">
        <f>IF(Serv_net!P97="","",Serv_net!P97/10/GDP!S93)</f>
        <v>7.0325827874846798</v>
      </c>
      <c r="Q97" s="26" t="str">
        <f>IF(Serv_net!Q97="","",Serv_net!Q97/10/GDP!T93)</f>
        <v/>
      </c>
    </row>
    <row r="98" spans="1:17" x14ac:dyDescent="0.25">
      <c r="A98" s="12" t="s">
        <v>410</v>
      </c>
      <c r="B98" s="26">
        <f>IF(Serv_net!B98="","",Serv_net!B98/10/GDP!E94)</f>
        <v>-9.5124282829144597</v>
      </c>
      <c r="C98" s="26">
        <f>IF(Serv_net!C98="","",Serv_net!C98/10/GDP!F94)</f>
        <v>-7.5727970871123409</v>
      </c>
      <c r="D98" s="26">
        <f>IF(Serv_net!D98="","",Serv_net!D98/10/GDP!G94)</f>
        <v>-8.0526942022595716</v>
      </c>
      <c r="E98" s="26">
        <f>IF(Serv_net!E98="","",Serv_net!E98/10/GDP!H94)</f>
        <v>-5.1906545519913667</v>
      </c>
      <c r="F98" s="26">
        <f>IF(Serv_net!F98="","",Serv_net!F98/10/GDP!I94)</f>
        <v>-5.1843731393257597</v>
      </c>
      <c r="G98" s="26">
        <f>IF(Serv_net!G98="","",Serv_net!G98/10/GDP!J94)</f>
        <v>-4.8968090037418186</v>
      </c>
      <c r="H98" s="26">
        <f>IF(Serv_net!H98="","",Serv_net!H98/10/GDP!K94)</f>
        <v>-3.4446068778675851</v>
      </c>
      <c r="I98" s="26">
        <f>IF(Serv_net!I98="","",Serv_net!I98/10/GDP!L94)</f>
        <v>-4.2854251697017487</v>
      </c>
      <c r="J98" s="26">
        <f>IF(Serv_net!J98="","",Serv_net!J98/10/GDP!M94)</f>
        <v>-3.4284600442556465</v>
      </c>
      <c r="K98" s="26">
        <f>IF(Serv_net!K98="","",Serv_net!K98/10/GDP!N94)</f>
        <v>-3.0907714778287882</v>
      </c>
      <c r="L98" s="26">
        <f>IF(Serv_net!L98="","",Serv_net!L98/10/GDP!O94)</f>
        <v>-2.5599855131777827</v>
      </c>
      <c r="M98" s="26">
        <f>IF(Serv_net!M98="","",Serv_net!M98/10/GDP!P94)</f>
        <v>-2.7405076392832011</v>
      </c>
      <c r="N98" s="26">
        <f>IF(Serv_net!N98="","",Serv_net!N98/10/GDP!Q94)</f>
        <v>-2.1448685795807942</v>
      </c>
      <c r="O98" s="26">
        <f>IF(Serv_net!O98="","",Serv_net!O98/10/GDP!R94)</f>
        <v>-2.5992276482272865</v>
      </c>
      <c r="P98" s="26">
        <f>IF(Serv_net!P98="","",Serv_net!P98/10/GDP!S94)</f>
        <v>-2.0459931363083461</v>
      </c>
      <c r="Q98" s="26">
        <f>IF(Serv_net!Q98="","",Serv_net!Q98/10/GDP!T94)</f>
        <v>-1.8595079790581355</v>
      </c>
    </row>
    <row r="99" spans="1:17" x14ac:dyDescent="0.25">
      <c r="A99" s="12" t="s">
        <v>411</v>
      </c>
      <c r="B99" s="26">
        <f>IF(Serv_net!B99="","",Serv_net!B99/10/GDP!E95)</f>
        <v>3.4784680350074213</v>
      </c>
      <c r="C99" s="26">
        <f>IF(Serv_net!C99="","",Serv_net!C99/10/GDP!F95)</f>
        <v>3.941082613731254</v>
      </c>
      <c r="D99" s="26">
        <f>IF(Serv_net!D99="","",Serv_net!D99/10/GDP!G95)</f>
        <v>3.9090267619053649</v>
      </c>
      <c r="E99" s="26">
        <f>IF(Serv_net!E99="","",Serv_net!E99/10/GDP!H95)</f>
        <v>3.7284941261869053</v>
      </c>
      <c r="F99" s="26">
        <f>IF(Serv_net!F99="","",Serv_net!F99/10/GDP!I95)</f>
        <v>2.8431716341119531</v>
      </c>
      <c r="G99" s="26">
        <f>IF(Serv_net!G99="","",Serv_net!G99/10/GDP!J95)</f>
        <v>4.2076536619953417</v>
      </c>
      <c r="H99" s="26">
        <f>IF(Serv_net!H99="","",Serv_net!H99/10/GDP!K95)</f>
        <v>4.7879820498668142</v>
      </c>
      <c r="I99" s="26">
        <f>IF(Serv_net!I99="","",Serv_net!I99/10/GDP!L95)</f>
        <v>5.1654289775836952</v>
      </c>
      <c r="J99" s="26">
        <f>IF(Serv_net!J99="","",Serv_net!J99/10/GDP!M95)</f>
        <v>5.3064343994361325</v>
      </c>
      <c r="K99" s="26">
        <f>IF(Serv_net!K99="","",Serv_net!K99/10/GDP!N95)</f>
        <v>2.7210123923798979</v>
      </c>
      <c r="L99" s="26">
        <f>IF(Serv_net!L99="","",Serv_net!L99/10/GDP!O95)</f>
        <v>2.0511237338827657</v>
      </c>
      <c r="M99" s="26">
        <f>IF(Serv_net!M99="","",Serv_net!M99/10/GDP!P95)</f>
        <v>2.070652666978428</v>
      </c>
      <c r="N99" s="26">
        <f>IF(Serv_net!N99="","",Serv_net!N99/10/GDP!Q95)</f>
        <v>1.9716305633989404</v>
      </c>
      <c r="O99" s="26">
        <f>IF(Serv_net!O99="","",Serv_net!O99/10/GDP!R95)</f>
        <v>1.8181324627445903</v>
      </c>
      <c r="P99" s="26">
        <f>IF(Serv_net!P99="","",Serv_net!P99/10/GDP!S95)</f>
        <v>1.8499803571075482</v>
      </c>
      <c r="Q99" s="26" t="str">
        <f>IF(Serv_net!Q99="","",Serv_net!Q99/10/GDP!T95)</f>
        <v/>
      </c>
    </row>
    <row r="100" spans="1:17" x14ac:dyDescent="0.25">
      <c r="A100" s="12" t="s">
        <v>414</v>
      </c>
      <c r="B100" s="26" t="str">
        <f>IF(Serv_net!B100="","",Serv_net!B100/10/GDP!E96)</f>
        <v/>
      </c>
      <c r="C100" s="26">
        <f>IF(Serv_net!C100="","",Serv_net!C100/10/GDP!F96)</f>
        <v>-23.18181818181818</v>
      </c>
      <c r="D100" s="26">
        <f>IF(Serv_net!D100="","",Serv_net!D100/10/GDP!G96)</f>
        <v>-24.904524340785819</v>
      </c>
      <c r="E100" s="26">
        <f>IF(Serv_net!E100="","",Serv_net!E100/10/GDP!H96)</f>
        <v>-24.960591152511221</v>
      </c>
      <c r="F100" s="26">
        <f>IF(Serv_net!F100="","",Serv_net!F100/10/GDP!I96)</f>
        <v>-28.195960990203627</v>
      </c>
      <c r="G100" s="26">
        <f>IF(Serv_net!G100="","",Serv_net!G100/10/GDP!J96)</f>
        <v>-25.278098358087398</v>
      </c>
      <c r="H100" s="26">
        <f>IF(Serv_net!H100="","",Serv_net!H100/10/GDP!K96)</f>
        <v>-29.8261369311032</v>
      </c>
      <c r="I100" s="26">
        <f>IF(Serv_net!I100="","",Serv_net!I100/10/GDP!L96)</f>
        <v>-27.498323297280582</v>
      </c>
      <c r="J100" s="26">
        <f>IF(Serv_net!J100="","",Serv_net!J100/10/GDP!M96)</f>
        <v>-29.365640425682471</v>
      </c>
      <c r="K100" s="26">
        <f>IF(Serv_net!K100="","",Serv_net!K100/10/GDP!N96)</f>
        <v>-37.008606981752941</v>
      </c>
      <c r="L100" s="26">
        <f>IF(Serv_net!L100="","",Serv_net!L100/10/GDP!O96)</f>
        <v>-39.048027397745464</v>
      </c>
      <c r="M100" s="26">
        <f>IF(Serv_net!M100="","",Serv_net!M100/10/GDP!P96)</f>
        <v>-36.936292527344428</v>
      </c>
      <c r="N100" s="26">
        <f>IF(Serv_net!N100="","",Serv_net!N100/10/GDP!Q96)</f>
        <v>-35.972905957740259</v>
      </c>
      <c r="O100" s="26">
        <f>IF(Serv_net!O100="","",Serv_net!O100/10/GDP!R96)</f>
        <v>-29.603150588171889</v>
      </c>
      <c r="P100" s="26">
        <f>IF(Serv_net!P100="","",Serv_net!P100/10/GDP!S96)</f>
        <v>-25.51728394685118</v>
      </c>
      <c r="Q100" s="26" t="str">
        <f>IF(Serv_net!Q100="","",Serv_net!Q100/10/GDP!T96)</f>
        <v/>
      </c>
    </row>
    <row r="101" spans="1:17" x14ac:dyDescent="0.25">
      <c r="A101" s="12" t="s">
        <v>418</v>
      </c>
      <c r="B101" s="26">
        <f>IF(Serv_net!B101="","",Serv_net!B101/10/GDP!E97)</f>
        <v>-0.96117718046705503</v>
      </c>
      <c r="C101" s="26">
        <f>IF(Serv_net!C101="","",Serv_net!C101/10/GDP!F97)</f>
        <v>-1.2388443963101246</v>
      </c>
      <c r="D101" s="26">
        <f>IF(Serv_net!D101="","",Serv_net!D101/10/GDP!G97)</f>
        <v>-1.1121393297909541</v>
      </c>
      <c r="E101" s="26">
        <f>IF(Serv_net!E101="","",Serv_net!E101/10/GDP!H97)</f>
        <v>-0.60149451471162907</v>
      </c>
      <c r="F101" s="26">
        <f>IF(Serv_net!F101="","",Serv_net!F101/10/GDP!I97)</f>
        <v>-0.98943669807012324</v>
      </c>
      <c r="G101" s="26">
        <f>IF(Serv_net!G101="","",Serv_net!G101/10/GDP!J97)</f>
        <v>-1.2218578661559854</v>
      </c>
      <c r="H101" s="26">
        <f>IF(Serv_net!H101="","",Serv_net!H101/10/GDP!K97)</f>
        <v>-0.96188827368320273</v>
      </c>
      <c r="I101" s="26">
        <f>IF(Serv_net!I101="","",Serv_net!I101/10/GDP!L97)</f>
        <v>-0.39572004225186808</v>
      </c>
      <c r="J101" s="26">
        <f>IF(Serv_net!J101="","",Serv_net!J101/10/GDP!M97)</f>
        <v>-0.46174386960740676</v>
      </c>
      <c r="K101" s="26">
        <f>IF(Serv_net!K101="","",Serv_net!K101/10/GDP!N97)</f>
        <v>-0.22163167148313562</v>
      </c>
      <c r="L101" s="26">
        <f>IF(Serv_net!L101="","",Serv_net!L101/10/GDP!O97)</f>
        <v>-0.99763990068483799</v>
      </c>
      <c r="M101" s="26">
        <f>IF(Serv_net!M101="","",Serv_net!M101/10/GDP!P97)</f>
        <v>-1.156386725002668</v>
      </c>
      <c r="N101" s="26">
        <f>IF(Serv_net!N101="","",Serv_net!N101/10/GDP!Q97)</f>
        <v>-2.2632480422902277</v>
      </c>
      <c r="O101" s="26">
        <f>IF(Serv_net!O101="","",Serv_net!O101/10/GDP!R97)</f>
        <v>-1.7022088015903836</v>
      </c>
      <c r="P101" s="26">
        <f>IF(Serv_net!P101="","",Serv_net!P101/10/GDP!S97)</f>
        <v>-1.6302087761273787</v>
      </c>
      <c r="Q101" s="26">
        <f>IF(Serv_net!Q101="","",Serv_net!Q101/10/GDP!T97)</f>
        <v>-0.99272780785715609</v>
      </c>
    </row>
    <row r="102" spans="1:17" x14ac:dyDescent="0.25">
      <c r="A102" s="12" t="s">
        <v>419</v>
      </c>
      <c r="B102" s="26">
        <f>IF(Serv_net!B102="","",Serv_net!B102/10/GDP!E98)</f>
        <v>-0.2279869324828698</v>
      </c>
      <c r="C102" s="26">
        <f>IF(Serv_net!C102="","",Serv_net!C102/10/GDP!F98)</f>
        <v>0.62943490653157264</v>
      </c>
      <c r="D102" s="26">
        <f>IF(Serv_net!D102="","",Serv_net!D102/10/GDP!G98)</f>
        <v>2.1457193809420771</v>
      </c>
      <c r="E102" s="26">
        <f>IF(Serv_net!E102="","",Serv_net!E102/10/GDP!H98)</f>
        <v>3.7672846957108543</v>
      </c>
      <c r="F102" s="26">
        <f>IF(Serv_net!F102="","",Serv_net!F102/10/GDP!I98)</f>
        <v>5.5761315545286454</v>
      </c>
      <c r="G102" s="26">
        <f>IF(Serv_net!G102="","",Serv_net!G102/10/GDP!J98)</f>
        <v>3.9559771320093255</v>
      </c>
      <c r="H102" s="26">
        <f>IF(Serv_net!H102="","",Serv_net!H102/10/GDP!K98)</f>
        <v>8.3086708780626992</v>
      </c>
      <c r="I102" s="26">
        <f>IF(Serv_net!I102="","",Serv_net!I102/10/GDP!L98)</f>
        <v>9.7128773217404305</v>
      </c>
      <c r="J102" s="26">
        <f>IF(Serv_net!J102="","",Serv_net!J102/10/GDP!M98)</f>
        <v>9.7116200169635292</v>
      </c>
      <c r="K102" s="26">
        <f>IF(Serv_net!K102="","",Serv_net!K102/10/GDP!N98)</f>
        <v>8.319083344768325</v>
      </c>
      <c r="L102" s="26">
        <f>IF(Serv_net!L102="","",Serv_net!L102/10/GDP!O98)</f>
        <v>7.8885608324868306</v>
      </c>
      <c r="M102" s="26">
        <f>IF(Serv_net!M102="","",Serv_net!M102/10/GDP!P98)</f>
        <v>10.585669370225917</v>
      </c>
      <c r="N102" s="26">
        <f>IF(Serv_net!N102="","",Serv_net!N102/10/GDP!Q98)</f>
        <v>13.179115542184469</v>
      </c>
      <c r="O102" s="26">
        <f>IF(Serv_net!O102="","",Serv_net!O102/10/GDP!R98)</f>
        <v>12.646588426223529</v>
      </c>
      <c r="P102" s="26">
        <f>IF(Serv_net!P102="","",Serv_net!P102/10/GDP!S98)</f>
        <v>13.008546478795822</v>
      </c>
      <c r="Q102" s="26">
        <f>IF(Serv_net!Q102="","",Serv_net!Q102/10/GDP!T98)</f>
        <v>5.7777693416262599</v>
      </c>
    </row>
    <row r="103" spans="1:17" x14ac:dyDescent="0.25">
      <c r="A103" s="12" t="s">
        <v>421</v>
      </c>
      <c r="B103" s="26">
        <f>IF(Serv_net!B103="","",Serv_net!B103/10/GDP!E99)</f>
        <v>-4.8758999754361438</v>
      </c>
      <c r="C103" s="26">
        <f>IF(Serv_net!C103="","",Serv_net!C103/10/GDP!F99)</f>
        <v>-2.1605016752377497</v>
      </c>
      <c r="D103" s="26">
        <f>IF(Serv_net!D103="","",Serv_net!D103/10/GDP!G99)</f>
        <v>-2.7687093053947116</v>
      </c>
      <c r="E103" s="26">
        <f>IF(Serv_net!E103="","",Serv_net!E103/10/GDP!H99)</f>
        <v>-2.5903653484845881</v>
      </c>
      <c r="F103" s="26">
        <f>IF(Serv_net!F103="","",Serv_net!F103/10/GDP!I99)</f>
        <v>-2.1477092610763076</v>
      </c>
      <c r="G103" s="26">
        <f>IF(Serv_net!G103="","",Serv_net!G103/10/GDP!J99)</f>
        <v>-5.8712359633543274</v>
      </c>
      <c r="H103" s="26">
        <f>IF(Serv_net!H103="","",Serv_net!H103/10/GDP!K99)</f>
        <v>-5.7889423509420759</v>
      </c>
      <c r="I103" s="26">
        <f>IF(Serv_net!I103="","",Serv_net!I103/10/GDP!L99)</f>
        <v>-7.0437056181322699</v>
      </c>
      <c r="J103" s="26">
        <f>IF(Serv_net!J103="","",Serv_net!J103/10/GDP!M99)</f>
        <v>-8.5110821901053058</v>
      </c>
      <c r="K103" s="26">
        <f>IF(Serv_net!K103="","",Serv_net!K103/10/GDP!N99)</f>
        <v>-10.767737560476013</v>
      </c>
      <c r="L103" s="26">
        <f>IF(Serv_net!L103="","",Serv_net!L103/10/GDP!O99)</f>
        <v>-15.479837534946256</v>
      </c>
      <c r="M103" s="26">
        <f>IF(Serv_net!M103="","",Serv_net!M103/10/GDP!P99)</f>
        <v>-19.033333928847874</v>
      </c>
      <c r="N103" s="26">
        <f>IF(Serv_net!N103="","",Serv_net!N103/10/GDP!Q99)</f>
        <v>-18.991839432777013</v>
      </c>
      <c r="O103" s="26">
        <f>IF(Serv_net!O103="","",Serv_net!O103/10/GDP!R99)</f>
        <v>-20.414787177543289</v>
      </c>
      <c r="P103" s="26">
        <f>IF(Serv_net!P103="","",Serv_net!P103/10/GDP!S99)</f>
        <v>-16.476656819415808</v>
      </c>
      <c r="Q103" s="26" t="str">
        <f>IF(Serv_net!Q103="","",Serv_net!Q103/10/GDP!T99)</f>
        <v/>
      </c>
    </row>
    <row r="104" spans="1:17" x14ac:dyDescent="0.25">
      <c r="A104" s="12" t="s">
        <v>424</v>
      </c>
      <c r="B104" s="26">
        <f>IF(Serv_net!B104="","",Serv_net!B104/10/GDP!E100)</f>
        <v>-1.2542494969714963</v>
      </c>
      <c r="C104" s="26">
        <f>IF(Serv_net!C104="","",Serv_net!C104/10/GDP!F100)</f>
        <v>-2.8538802966907535</v>
      </c>
      <c r="D104" s="26">
        <f>IF(Serv_net!D104="","",Serv_net!D104/10/GDP!G100)</f>
        <v>2.1086415828058209</v>
      </c>
      <c r="E104" s="26">
        <f>IF(Serv_net!E104="","",Serv_net!E104/10/GDP!H100)</f>
        <v>-2.0111993714285465</v>
      </c>
      <c r="F104" s="26">
        <f>IF(Serv_net!F104="","",Serv_net!F104/10/GDP!I100)</f>
        <v>-2.3070999595219401</v>
      </c>
      <c r="G104" s="26">
        <f>IF(Serv_net!G104="","",Serv_net!G104/10/GDP!J100)</f>
        <v>-4.1969128076762621</v>
      </c>
      <c r="H104" s="26">
        <f>IF(Serv_net!H104="","",Serv_net!H104/10/GDP!K100)</f>
        <v>-1.6717472371732836</v>
      </c>
      <c r="I104" s="26">
        <f>IF(Serv_net!I104="","",Serv_net!I104/10/GDP!L100)</f>
        <v>-5.0843203882495454</v>
      </c>
      <c r="J104" s="26">
        <f>IF(Serv_net!J104="","",Serv_net!J104/10/GDP!M100)</f>
        <v>-0.69114706612133747</v>
      </c>
      <c r="K104" s="26">
        <f>IF(Serv_net!K104="","",Serv_net!K104/10/GDP!N100)</f>
        <v>-4.6347700168834338</v>
      </c>
      <c r="L104" s="26">
        <f>IF(Serv_net!L104="","",Serv_net!L104/10/GDP!O100)</f>
        <v>-3.0266687975053195</v>
      </c>
      <c r="M104" s="26">
        <f>IF(Serv_net!M104="","",Serv_net!M104/10/GDP!P100)</f>
        <v>-2.9869529575810949</v>
      </c>
      <c r="N104" s="26">
        <f>IF(Serv_net!N104="","",Serv_net!N104/10/GDP!Q100)</f>
        <v>-1.1943892249772814</v>
      </c>
      <c r="O104" s="26">
        <f>IF(Serv_net!O104="","",Serv_net!O104/10/GDP!R100)</f>
        <v>-1.6083224156692066</v>
      </c>
      <c r="P104" s="26">
        <f>IF(Serv_net!P104="","",Serv_net!P104/10/GDP!S100)</f>
        <v>0.73130294500295689</v>
      </c>
      <c r="Q104" s="26" t="str">
        <f>IF(Serv_net!Q104="","",Serv_net!Q104/10/GDP!T100)</f>
        <v/>
      </c>
    </row>
    <row r="105" spans="1:17" x14ac:dyDescent="0.25">
      <c r="A105" s="12" t="s">
        <v>427</v>
      </c>
      <c r="B105" s="26">
        <f>IF(Serv_net!B105="","",Serv_net!B105/10/GDP!E101)</f>
        <v>5.4203837537590696</v>
      </c>
      <c r="C105" s="26">
        <f>IF(Serv_net!C105="","",Serv_net!C105/10/GDP!F101)</f>
        <v>4.7507984648000887</v>
      </c>
      <c r="D105" s="26">
        <f>IF(Serv_net!D105="","",Serv_net!D105/10/GDP!G101)</f>
        <v>4.9253710477161494</v>
      </c>
      <c r="E105" s="26">
        <f>IF(Serv_net!E105="","",Serv_net!E105/10/GDP!H101)</f>
        <v>4.9380907612978691</v>
      </c>
      <c r="F105" s="26">
        <f>IF(Serv_net!F105="","",Serv_net!F105/10/GDP!I101)</f>
        <v>4.0683089671556285</v>
      </c>
      <c r="G105" s="26">
        <f>IF(Serv_net!G105="","",Serv_net!G105/10/GDP!J101)</f>
        <v>3.303215559606322</v>
      </c>
      <c r="H105" s="26">
        <f>IF(Serv_net!H105="","",Serv_net!H105/10/GDP!K101)</f>
        <v>2.4426137233710898</v>
      </c>
      <c r="I105" s="26">
        <f>IF(Serv_net!I105="","",Serv_net!I105/10/GDP!L101)</f>
        <v>-0.91025012260912208</v>
      </c>
      <c r="J105" s="26">
        <f>IF(Serv_net!J105="","",Serv_net!J105/10/GDP!M101)</f>
        <v>-2.2931530695814013</v>
      </c>
      <c r="K105" s="26">
        <f>IF(Serv_net!K105="","",Serv_net!K105/10/GDP!N101)</f>
        <v>-2.9069711449944999</v>
      </c>
      <c r="L105" s="26">
        <f>IF(Serv_net!L105="","",Serv_net!L105/10/GDP!O101)</f>
        <v>-1.6320523191180047</v>
      </c>
      <c r="M105" s="26">
        <f>IF(Serv_net!M105="","",Serv_net!M105/10/GDP!P101)</f>
        <v>-1.1792463017322101</v>
      </c>
      <c r="N105" s="26">
        <f>IF(Serv_net!N105="","",Serv_net!N105/10/GDP!Q101)</f>
        <v>-1.9687734306815101</v>
      </c>
      <c r="O105" s="26">
        <f>IF(Serv_net!O105="","",Serv_net!O105/10/GDP!R101)</f>
        <v>-1.4560565747536058</v>
      </c>
      <c r="P105" s="26">
        <f>IF(Serv_net!P105="","",Serv_net!P105/10/GDP!S101)</f>
        <v>-0.35632702656109755</v>
      </c>
      <c r="Q105" s="26" t="str">
        <f>IF(Serv_net!Q105="","",Serv_net!Q105/10/GDP!T101)</f>
        <v/>
      </c>
    </row>
    <row r="106" spans="1:17" x14ac:dyDescent="0.25">
      <c r="A106" s="12" t="s">
        <v>430</v>
      </c>
      <c r="B106" s="26">
        <f>IF(Serv_net!B106="","",Serv_net!B106/10/GDP!E102)</f>
        <v>5.0969381087707593</v>
      </c>
      <c r="C106" s="26">
        <f>IF(Serv_net!C106="","",Serv_net!C106/10/GDP!F102)</f>
        <v>4.5972783850796484</v>
      </c>
      <c r="D106" s="26">
        <f>IF(Serv_net!D106="","",Serv_net!D106/10/GDP!G102)</f>
        <v>5.02071873933372</v>
      </c>
      <c r="E106" s="26">
        <f>IF(Serv_net!E106="","",Serv_net!E106/10/GDP!H102)</f>
        <v>5.705367663652348</v>
      </c>
      <c r="F106" s="26">
        <f>IF(Serv_net!F106="","",Serv_net!F106/10/GDP!I102)</f>
        <v>7.530678921666885</v>
      </c>
      <c r="G106" s="26">
        <f>IF(Serv_net!G106="","",Serv_net!G106/10/GDP!J102)</f>
        <v>7.1720486058117228</v>
      </c>
      <c r="H106" s="26">
        <f>IF(Serv_net!H106="","",Serv_net!H106/10/GDP!K102)</f>
        <v>7.0966085588045056</v>
      </c>
      <c r="I106" s="26">
        <f>IF(Serv_net!I106="","",Serv_net!I106/10/GDP!L102)</f>
        <v>7.2055983090314131</v>
      </c>
      <c r="J106" s="26">
        <f>IF(Serv_net!J106="","",Serv_net!J106/10/GDP!M102)</f>
        <v>7.5696158089857279</v>
      </c>
      <c r="K106" s="26">
        <f>IF(Serv_net!K106="","",Serv_net!K106/10/GDP!N102)</f>
        <v>8.4237138106854044</v>
      </c>
      <c r="L106" s="26">
        <f>IF(Serv_net!L106="","",Serv_net!L106/10/GDP!O102)</f>
        <v>8.222474482488229</v>
      </c>
      <c r="M106" s="26">
        <f>IF(Serv_net!M106="","",Serv_net!M106/10/GDP!P102)</f>
        <v>8.4626253120681731</v>
      </c>
      <c r="N106" s="26">
        <f>IF(Serv_net!N106="","",Serv_net!N106/10/GDP!Q102)</f>
        <v>8.4488324191424677</v>
      </c>
      <c r="O106" s="26">
        <f>IF(Serv_net!O106="","",Serv_net!O106/10/GDP!R102)</f>
        <v>7.9201302736529398</v>
      </c>
      <c r="P106" s="26">
        <f>IF(Serv_net!P106="","",Serv_net!P106/10/GDP!S102)</f>
        <v>7.9600182207848258</v>
      </c>
      <c r="Q106" s="26">
        <f>IF(Serv_net!Q106="","",Serv_net!Q106/10/GDP!T102)</f>
        <v>6.1738649423075511</v>
      </c>
    </row>
    <row r="107" spans="1:17" x14ac:dyDescent="0.25">
      <c r="A107" s="12" t="s">
        <v>431</v>
      </c>
      <c r="B107" s="26">
        <f>IF(Serv_net!B107="","",Serv_net!B107/10/GDP!E103)</f>
        <v>13.834213104904263</v>
      </c>
      <c r="C107" s="26">
        <f>IF(Serv_net!C107="","",Serv_net!C107/10/GDP!F103)</f>
        <v>13.359793726917321</v>
      </c>
      <c r="D107" s="26">
        <f>IF(Serv_net!D107="","",Serv_net!D107/10/GDP!G103)</f>
        <v>11.178482072524631</v>
      </c>
      <c r="E107" s="26">
        <f>IF(Serv_net!E107="","",Serv_net!E107/10/GDP!H103)</f>
        <v>14.343974737974346</v>
      </c>
      <c r="F107" s="26">
        <f>IF(Serv_net!F107="","",Serv_net!F107/10/GDP!I103)</f>
        <v>8.0994805864581583</v>
      </c>
      <c r="G107" s="26">
        <f>IF(Serv_net!G107="","",Serv_net!G107/10/GDP!J103)</f>
        <v>7.8196186549840165</v>
      </c>
      <c r="H107" s="26">
        <f>IF(Serv_net!H107="","",Serv_net!H107/10/GDP!K103)</f>
        <v>16.106541899012946</v>
      </c>
      <c r="I107" s="26">
        <f>IF(Serv_net!I107="","",Serv_net!I107/10/GDP!L103)</f>
        <v>8.2275938339022616</v>
      </c>
      <c r="J107" s="26">
        <f>IF(Serv_net!J107="","",Serv_net!J107/10/GDP!M103)</f>
        <v>5.4643315212624426</v>
      </c>
      <c r="K107" s="26">
        <f>IF(Serv_net!K107="","",Serv_net!K107/10/GDP!N103)</f>
        <v>3.1948064847997268</v>
      </c>
      <c r="L107" s="26">
        <f>IF(Serv_net!L107="","",Serv_net!L107/10/GDP!O103)</f>
        <v>4.4438547399413268</v>
      </c>
      <c r="M107" s="26">
        <f>IF(Serv_net!M107="","",Serv_net!M107/10/GDP!P103)</f>
        <v>3.73589341441031</v>
      </c>
      <c r="N107" s="26">
        <f>IF(Serv_net!N107="","",Serv_net!N107/10/GDP!Q103)</f>
        <v>2.501228744291224</v>
      </c>
      <c r="O107" s="26">
        <f>IF(Serv_net!O107="","",Serv_net!O107/10/GDP!R103)</f>
        <v>2.3494354114503389</v>
      </c>
      <c r="P107" s="26">
        <f>IF(Serv_net!P107="","",Serv_net!P107/10/GDP!S103)</f>
        <v>0.52162466748513048</v>
      </c>
      <c r="Q107" s="26" t="str">
        <f>IF(Serv_net!Q107="","",Serv_net!Q107/10/GDP!T103)</f>
        <v/>
      </c>
    </row>
    <row r="108" spans="1:17" x14ac:dyDescent="0.25">
      <c r="A108" s="12" t="s">
        <v>433</v>
      </c>
      <c r="B108" s="26">
        <f>IF(Serv_net!B108="","",Serv_net!B108/10/GDP!E104)</f>
        <v>-22.493261455525609</v>
      </c>
      <c r="C108" s="26">
        <f>IF(Serv_net!C108="","",Serv_net!C108/10/GDP!F104)</f>
        <v>-22.314689479489346</v>
      </c>
      <c r="D108" s="26">
        <f>IF(Serv_net!D108="","",Serv_net!D108/10/GDP!G104)</f>
        <v>-18.94048995563071</v>
      </c>
      <c r="E108" s="26">
        <f>IF(Serv_net!E108="","",Serv_net!E108/10/GDP!H104)</f>
        <v>-21.522391032167093</v>
      </c>
      <c r="F108" s="26">
        <f>IF(Serv_net!F108="","",Serv_net!F108/10/GDP!I104)</f>
        <v>-20.072282427549659</v>
      </c>
      <c r="G108" s="26">
        <f>IF(Serv_net!G108="","",Serv_net!G108/10/GDP!J104)</f>
        <v>-17.010189358333001</v>
      </c>
      <c r="H108" s="26">
        <f>IF(Serv_net!H108="","",Serv_net!H108/10/GDP!K104)</f>
        <v>-17.186763146094698</v>
      </c>
      <c r="I108" s="26">
        <f>IF(Serv_net!I108="","",Serv_net!I108/10/GDP!L104)</f>
        <v>-16.643327296248867</v>
      </c>
      <c r="J108" s="26">
        <f>IF(Serv_net!J108="","",Serv_net!J108/10/GDP!M104)</f>
        <v>-14.318434321896408</v>
      </c>
      <c r="K108" s="26">
        <f>IF(Serv_net!K108="","",Serv_net!K108/10/GDP!N104)</f>
        <v>-12.080232617323885</v>
      </c>
      <c r="L108" s="26">
        <f>IF(Serv_net!L108="","",Serv_net!L108/10/GDP!O104)</f>
        <v>-12.363696274862345</v>
      </c>
      <c r="M108" s="26">
        <f>IF(Serv_net!M108="","",Serv_net!M108/10/GDP!P104)</f>
        <v>-14.828677145362088</v>
      </c>
      <c r="N108" s="26">
        <f>IF(Serv_net!N108="","",Serv_net!N108/10/GDP!Q104)</f>
        <v>-17.834892881915678</v>
      </c>
      <c r="O108" s="26">
        <f>IF(Serv_net!O108="","",Serv_net!O108/10/GDP!R104)</f>
        <v>-18.255238238001873</v>
      </c>
      <c r="P108" s="26">
        <f>IF(Serv_net!P108="","",Serv_net!P108/10/GDP!S104)</f>
        <v>-17.173980098115464</v>
      </c>
      <c r="Q108" s="26">
        <f>IF(Serv_net!Q108="","",Serv_net!Q108/10/GDP!T104)</f>
        <v>-16.783634770332672</v>
      </c>
    </row>
    <row r="109" spans="1:17" x14ac:dyDescent="0.25">
      <c r="A109" s="12" t="s">
        <v>435</v>
      </c>
      <c r="B109" s="26">
        <f>IF(Serv_net!B109="","",Serv_net!B109/10/GDP!E105)</f>
        <v>-67.81904356598362</v>
      </c>
      <c r="C109" s="26">
        <f>IF(Serv_net!C109="","",Serv_net!C109/10/GDP!F105)</f>
        <v>-84.517785770893028</v>
      </c>
      <c r="D109" s="26">
        <f>IF(Serv_net!D109="","",Serv_net!D109/10/GDP!G105)</f>
        <v>-67.061603368858499</v>
      </c>
      <c r="E109" s="26">
        <f>IF(Serv_net!E109="","",Serv_net!E109/10/GDP!H105)</f>
        <v>-53.758681431462385</v>
      </c>
      <c r="F109" s="26">
        <f>IF(Serv_net!F109="","",Serv_net!F109/10/GDP!I105)</f>
        <v>-49.240515947834169</v>
      </c>
      <c r="G109" s="26">
        <f>IF(Serv_net!G109="","",Serv_net!G109/10/GDP!J105)</f>
        <v>-11.520527116066903</v>
      </c>
      <c r="H109" s="26">
        <f>IF(Serv_net!H109="","",Serv_net!H109/10/GDP!K105)</f>
        <v>-14.015313548253886</v>
      </c>
      <c r="I109" s="26">
        <f>IF(Serv_net!I109="","",Serv_net!I109/10/GDP!L105)</f>
        <v>-17.172815642885183</v>
      </c>
      <c r="J109" s="26">
        <f>IF(Serv_net!J109="","",Serv_net!J109/10/GDP!M105)</f>
        <v>-17.727095187471701</v>
      </c>
      <c r="K109" s="26">
        <f>IF(Serv_net!K109="","",Serv_net!K109/10/GDP!N105)</f>
        <v>-13.812157581805389</v>
      </c>
      <c r="L109" s="26">
        <f>IF(Serv_net!L109="","",Serv_net!L109/10/GDP!O105)</f>
        <v>-3.1219674086540792</v>
      </c>
      <c r="M109" s="26">
        <f>IF(Serv_net!M109="","",Serv_net!M109/10/GDP!P105)</f>
        <v>-4.1605693418413319</v>
      </c>
      <c r="N109" s="26">
        <f>IF(Serv_net!N109="","",Serv_net!N109/10/GDP!Q105)</f>
        <v>-5.173517929432438</v>
      </c>
      <c r="O109" s="26">
        <f>IF(Serv_net!O109="","",Serv_net!O109/10/GDP!R105)</f>
        <v>-5.9422576275237748</v>
      </c>
      <c r="P109" s="26">
        <f>IF(Serv_net!P109="","",Serv_net!P109/10/GDP!S105)</f>
        <v>-9.7547106900435274</v>
      </c>
      <c r="Q109" s="26" t="str">
        <f>IF(Serv_net!Q109="","",Serv_net!Q109/10/GDP!T105)</f>
        <v/>
      </c>
    </row>
    <row r="110" spans="1:17" x14ac:dyDescent="0.25">
      <c r="A110" s="12" t="s">
        <v>438</v>
      </c>
      <c r="B110" s="26">
        <f>IF(Serv_net!B110="","",Serv_net!B110/10/GDP!E106)</f>
        <v>-3.834372029153903</v>
      </c>
      <c r="C110" s="26">
        <f>IF(Serv_net!C110="","",Serv_net!C110/10/GDP!F106)</f>
        <v>-3.7752669977985192</v>
      </c>
      <c r="D110" s="26">
        <f>IF(Serv_net!D110="","",Serv_net!D110/10/GDP!G106)</f>
        <v>-3.7163539666124983</v>
      </c>
      <c r="E110" s="26">
        <f>IF(Serv_net!E110="","",Serv_net!E110/10/GDP!H106)</f>
        <v>-5.5961416183016084</v>
      </c>
      <c r="F110" s="26">
        <f>IF(Serv_net!F110="","",Serv_net!F110/10/GDP!I106)</f>
        <v>-9.2072114627617694</v>
      </c>
      <c r="G110" s="26">
        <f>IF(Serv_net!G110="","",Serv_net!G110/10/GDP!J106)</f>
        <v>-8.2890654449502712</v>
      </c>
      <c r="H110" s="26">
        <f>IF(Serv_net!H110="","",Serv_net!H110/10/GDP!K106)</f>
        <v>-13.582299446857714</v>
      </c>
      <c r="I110" s="26">
        <f>IF(Serv_net!I110="","",Serv_net!I110/10/GDP!L106)</f>
        <v>-8.5804736769518168</v>
      </c>
      <c r="J110" s="26">
        <f>IF(Serv_net!J110="","",Serv_net!J110/10/GDP!M106)</f>
        <v>-15.977339293972562</v>
      </c>
      <c r="K110" s="26">
        <f>IF(Serv_net!K110="","",Serv_net!K110/10/GDP!N106)</f>
        <v>-30.405160333031073</v>
      </c>
      <c r="L110" s="26">
        <f>IF(Serv_net!L110="","",Serv_net!L110/10/GDP!O106)</f>
        <v>-24.253020446096652</v>
      </c>
      <c r="M110" s="26">
        <f>IF(Serv_net!M110="","",Serv_net!M110/10/GDP!P106)</f>
        <v>-15.07030113666972</v>
      </c>
      <c r="N110" s="26">
        <f>IF(Serv_net!N110="","",Serv_net!N110/10/GDP!Q106)</f>
        <v>-14.734368276455596</v>
      </c>
      <c r="O110" s="26">
        <f>IF(Serv_net!O110="","",Serv_net!O110/10/GDP!R106)</f>
        <v>-11.89636030121645</v>
      </c>
      <c r="P110" s="26" t="str">
        <f>IF(Serv_net!P110="","",Serv_net!P110/10/GDP!S106)</f>
        <v/>
      </c>
      <c r="Q110" s="26" t="str">
        <f>IF(Serv_net!Q110="","",Serv_net!Q110/10/GDP!T106)</f>
        <v/>
      </c>
    </row>
    <row r="111" spans="1:17" x14ac:dyDescent="0.25">
      <c r="A111" s="12" t="s">
        <v>442</v>
      </c>
      <c r="B111" s="26">
        <f>IF(Serv_net!B111="","",Serv_net!B111/10/GDP!E107)</f>
        <v>4.0052036555061363</v>
      </c>
      <c r="C111" s="26">
        <f>IF(Serv_net!C111="","",Serv_net!C111/10/GDP!F107)</f>
        <v>3.6653718463789753</v>
      </c>
      <c r="D111" s="26">
        <f>IF(Serv_net!D111="","",Serv_net!D111/10/GDP!G107)</f>
        <v>2.250270161008963</v>
      </c>
      <c r="E111" s="26">
        <f>IF(Serv_net!E111="","",Serv_net!E111/10/GDP!H107)</f>
        <v>1.7589519471919624</v>
      </c>
      <c r="F111" s="26">
        <f>IF(Serv_net!F111="","",Serv_net!F111/10/GDP!I107)</f>
        <v>2.1042287187853996</v>
      </c>
      <c r="G111" s="26">
        <f>IF(Serv_net!G111="","",Serv_net!G111/10/GDP!J107)</f>
        <v>3.4209892051426616</v>
      </c>
      <c r="H111" s="26">
        <f>IF(Serv_net!H111="","",Serv_net!H111/10/GDP!K107)</f>
        <v>3.8990141542167329</v>
      </c>
      <c r="I111" s="26">
        <f>IF(Serv_net!I111="","",Serv_net!I111/10/GDP!L107)</f>
        <v>3.949536304458054</v>
      </c>
      <c r="J111" s="26">
        <f>IF(Serv_net!J111="","",Serv_net!J111/10/GDP!M107)</f>
        <v>4.2725909987445085</v>
      </c>
      <c r="K111" s="26">
        <f>IF(Serv_net!K111="","",Serv_net!K111/10/GDP!N107)</f>
        <v>4.6696614728754957</v>
      </c>
      <c r="L111" s="26">
        <f>IF(Serv_net!L111="","",Serv_net!L111/10/GDP!O107)</f>
        <v>4.7013810882544327</v>
      </c>
      <c r="M111" s="26">
        <f>IF(Serv_net!M111="","",Serv_net!M111/10/GDP!P107)</f>
        <v>5.5875291040911099</v>
      </c>
      <c r="N111" s="26">
        <f>IF(Serv_net!N111="","",Serv_net!N111/10/GDP!Q107)</f>
        <v>7.2054064317987647</v>
      </c>
      <c r="O111" s="26">
        <f>IF(Serv_net!O111="","",Serv_net!O111/10/GDP!R107)</f>
        <v>7.9384848463773325</v>
      </c>
      <c r="P111" s="26">
        <f>IF(Serv_net!P111="","",Serv_net!P111/10/GDP!S107)</f>
        <v>10.015563075297399</v>
      </c>
      <c r="Q111" s="26">
        <f>IF(Serv_net!Q111="","",Serv_net!Q111/10/GDP!T107)</f>
        <v>10.276904707389384</v>
      </c>
    </row>
    <row r="112" spans="1:17" x14ac:dyDescent="0.25">
      <c r="A112" s="12" t="s">
        <v>443</v>
      </c>
      <c r="B112" s="26">
        <f>IF(Serv_net!B112="","",Serv_net!B112/10/GDP!E108)</f>
        <v>38.446818404895843</v>
      </c>
      <c r="C112" s="26">
        <f>IF(Serv_net!C112="","",Serv_net!C112/10/GDP!F108)</f>
        <v>41.802327950833494</v>
      </c>
      <c r="D112" s="26">
        <f>IF(Serv_net!D112="","",Serv_net!D112/10/GDP!G108)</f>
        <v>40.499323603776183</v>
      </c>
      <c r="E112" s="26">
        <f>IF(Serv_net!E112="","",Serv_net!E112/10/GDP!H108)</f>
        <v>39.917123390085521</v>
      </c>
      <c r="F112" s="26">
        <f>IF(Serv_net!F112="","",Serv_net!F112/10/GDP!I108)</f>
        <v>40.08485625947376</v>
      </c>
      <c r="G112" s="26">
        <f>IF(Serv_net!G112="","",Serv_net!G112/10/GDP!J108)</f>
        <v>36.782153674419014</v>
      </c>
      <c r="H112" s="26">
        <f>IF(Serv_net!H112="","",Serv_net!H112/10/GDP!K108)</f>
        <v>35.854106453172811</v>
      </c>
      <c r="I112" s="26">
        <f>IF(Serv_net!I112="","",Serv_net!I112/10/GDP!L108)</f>
        <v>39.301864237415892</v>
      </c>
      <c r="J112" s="26">
        <f>IF(Serv_net!J112="","",Serv_net!J112/10/GDP!M108)</f>
        <v>40.272976565340734</v>
      </c>
      <c r="K112" s="26">
        <f>IF(Serv_net!K112="","",Serv_net!K112/10/GDP!N108)</f>
        <v>33.780586804713458</v>
      </c>
      <c r="L112" s="26">
        <f>IF(Serv_net!L112="","",Serv_net!L112/10/GDP!O108)</f>
        <v>40.552188191925559</v>
      </c>
      <c r="M112" s="26">
        <f>IF(Serv_net!M112="","",Serv_net!M112/10/GDP!P108)</f>
        <v>41.179836743454814</v>
      </c>
      <c r="N112" s="26">
        <f>IF(Serv_net!N112="","",Serv_net!N112/10/GDP!Q108)</f>
        <v>39.54901751905458</v>
      </c>
      <c r="O112" s="26">
        <f>IF(Serv_net!O112="","",Serv_net!O112/10/GDP!R108)</f>
        <v>39.345248609772426</v>
      </c>
      <c r="P112" s="26">
        <f>IF(Serv_net!P112="","",Serv_net!P112/10/GDP!S108)</f>
        <v>37.318051164828923</v>
      </c>
      <c r="Q112" s="26">
        <f>IF(Serv_net!Q112="","",Serv_net!Q112/10/GDP!T108)</f>
        <v>33.066334156909413</v>
      </c>
    </row>
    <row r="113" spans="1:17" x14ac:dyDescent="0.25">
      <c r="A113" s="12" t="s">
        <v>444</v>
      </c>
      <c r="B113" s="26">
        <f>IF(Serv_net!B113="","",Serv_net!B113/10/GDP!E109)</f>
        <v>-3.5364396654719235</v>
      </c>
      <c r="C113" s="26">
        <f>IF(Serv_net!C113="","",Serv_net!C113/10/GDP!F109)</f>
        <v>-2.1071326606061254</v>
      </c>
      <c r="D113" s="26">
        <f>IF(Serv_net!D113="","",Serv_net!D113/10/GDP!G109)</f>
        <v>-1.6846708493715974</v>
      </c>
      <c r="E113" s="26">
        <f>IF(Serv_net!E113="","",Serv_net!E113/10/GDP!H109)</f>
        <v>-1.819623660254027</v>
      </c>
      <c r="F113" s="26">
        <f>IF(Serv_net!F113="","",Serv_net!F113/10/GDP!I109)</f>
        <v>-3.0474092303758433</v>
      </c>
      <c r="G113" s="26">
        <f>IF(Serv_net!G113="","",Serv_net!G113/10/GDP!J109)</f>
        <v>-2.1168341879934869</v>
      </c>
      <c r="H113" s="26">
        <f>IF(Serv_net!H113="","",Serv_net!H113/10/GDP!K109)</f>
        <v>-1.3091542883715654</v>
      </c>
      <c r="I113" s="26">
        <f>IF(Serv_net!I113="","",Serv_net!I113/10/GDP!L109)</f>
        <v>0.35158825638923652</v>
      </c>
      <c r="J113" s="26">
        <f>IF(Serv_net!J113="","",Serv_net!J113/10/GDP!M109)</f>
        <v>-0.51877984981722791</v>
      </c>
      <c r="K113" s="26">
        <f>IF(Serv_net!K113="","",Serv_net!K113/10/GDP!N109)</f>
        <v>0.73248293249785612</v>
      </c>
      <c r="L113" s="26">
        <f>IF(Serv_net!L113="","",Serv_net!L113/10/GDP!O109)</f>
        <v>-0.2461688885552184</v>
      </c>
      <c r="M113" s="26">
        <f>IF(Serv_net!M113="","",Serv_net!M113/10/GDP!P109)</f>
        <v>0.76523202181225747</v>
      </c>
      <c r="N113" s="26">
        <f>IF(Serv_net!N113="","",Serv_net!N113/10/GDP!Q109)</f>
        <v>0.80380148219003544</v>
      </c>
      <c r="O113" s="26">
        <f>IF(Serv_net!O113="","",Serv_net!O113/10/GDP!R109)</f>
        <v>0.31493925085588786</v>
      </c>
      <c r="P113" s="26">
        <f>IF(Serv_net!P113="","",Serv_net!P113/10/GDP!S109)</f>
        <v>1.6477405591580101</v>
      </c>
      <c r="Q113" s="26" t="str">
        <f>IF(Serv_net!Q113="","",Serv_net!Q113/10/GDP!T109)</f>
        <v/>
      </c>
    </row>
    <row r="114" spans="1:17" x14ac:dyDescent="0.25">
      <c r="A114" s="12" t="s">
        <v>447</v>
      </c>
      <c r="B114" s="26">
        <f>IF(Serv_net!B114="","",Serv_net!B114/10/GDP!E110)</f>
        <v>-2.5176910115967086</v>
      </c>
      <c r="C114" s="26">
        <f>IF(Serv_net!C114="","",Serv_net!C114/10/GDP!F110)</f>
        <v>-2.3699151015014723</v>
      </c>
      <c r="D114" s="26">
        <f>IF(Serv_net!D114="","",Serv_net!D114/10/GDP!G110)</f>
        <v>-1.7737826083772015</v>
      </c>
      <c r="E114" s="26">
        <f>IF(Serv_net!E114="","",Serv_net!E114/10/GDP!H110)</f>
        <v>-2.1409625921049327</v>
      </c>
      <c r="F114" s="26">
        <f>IF(Serv_net!F114="","",Serv_net!F114/10/GDP!I110)</f>
        <v>-2.4225671343418735</v>
      </c>
      <c r="G114" s="26">
        <f>IF(Serv_net!G114="","",Serv_net!G114/10/GDP!J110)</f>
        <v>-2.2971510897959777</v>
      </c>
      <c r="H114" s="26">
        <f>IF(Serv_net!H114="","",Serv_net!H114/10/GDP!K110)</f>
        <v>-2.0477862269255249</v>
      </c>
      <c r="I114" s="26">
        <f>IF(Serv_net!I114="","",Serv_net!I114/10/GDP!L110)</f>
        <v>-2.0427440397847922</v>
      </c>
      <c r="J114" s="26">
        <f>IF(Serv_net!J114="","",Serv_net!J114/10/GDP!M110)</f>
        <v>-2.4679262079605779</v>
      </c>
      <c r="K114" s="26">
        <f>IF(Serv_net!K114="","",Serv_net!K114/10/GDP!N110)</f>
        <v>-2.6320307013160384</v>
      </c>
      <c r="L114" s="26">
        <f>IF(Serv_net!L114="","",Serv_net!L114/10/GDP!O110)</f>
        <v>-2.7544369103189159</v>
      </c>
      <c r="M114" s="26">
        <f>IF(Serv_net!M114="","",Serv_net!M114/10/GDP!P110)</f>
        <v>-2.4606593568663144</v>
      </c>
      <c r="N114" s="26">
        <f>IF(Serv_net!N114="","",Serv_net!N114/10/GDP!Q110)</f>
        <v>-2.4182624785110916</v>
      </c>
      <c r="O114" s="26">
        <f>IF(Serv_net!O114="","",Serv_net!O114/10/GDP!R110)</f>
        <v>-2.2248352104131968</v>
      </c>
      <c r="P114" s="26">
        <f>IF(Serv_net!P114="","",Serv_net!P114/10/GDP!S110)</f>
        <v>-2.2918350066844448</v>
      </c>
      <c r="Q114" s="26" t="str">
        <f>IF(Serv_net!Q114="","",Serv_net!Q114/10/GDP!T110)</f>
        <v/>
      </c>
    </row>
    <row r="115" spans="1:17" x14ac:dyDescent="0.25">
      <c r="A115" s="12" t="s">
        <v>449</v>
      </c>
      <c r="B115" s="26">
        <f>IF(Serv_net!B115="","",Serv_net!B115/10/GDP!E111)</f>
        <v>-1.467319162270716</v>
      </c>
      <c r="C115" s="26">
        <f>IF(Serv_net!C115="","",Serv_net!C115/10/GDP!F111)</f>
        <v>-1.5081801428339756</v>
      </c>
      <c r="D115" s="26">
        <f>IF(Serv_net!D115="","",Serv_net!D115/10/GDP!G111)</f>
        <v>0.20097356568488162</v>
      </c>
      <c r="E115" s="26">
        <f>IF(Serv_net!E115="","",Serv_net!E115/10/GDP!H111)</f>
        <v>0.19920005136457328</v>
      </c>
      <c r="F115" s="26">
        <f>IF(Serv_net!F115="","",Serv_net!F115/10/GDP!I111)</f>
        <v>0.38702280948237899</v>
      </c>
      <c r="G115" s="26">
        <f>IF(Serv_net!G115="","",Serv_net!G115/10/GDP!J111)</f>
        <v>0.78545164919714971</v>
      </c>
      <c r="H115" s="26">
        <f>IF(Serv_net!H115="","",Serv_net!H115/10/GDP!K111)</f>
        <v>0.16485918935464774</v>
      </c>
      <c r="I115" s="26">
        <f>IF(Serv_net!I115="","",Serv_net!I115/10/GDP!L111)</f>
        <v>-0.86776723485843854</v>
      </c>
      <c r="J115" s="26">
        <f>IF(Serv_net!J115="","",Serv_net!J115/10/GDP!M111)</f>
        <v>-0.92631091304173596</v>
      </c>
      <c r="K115" s="26">
        <f>IF(Serv_net!K115="","",Serv_net!K115/10/GDP!N111)</f>
        <v>-0.9518363575337031</v>
      </c>
      <c r="L115" s="26">
        <f>IF(Serv_net!L115="","",Serv_net!L115/10/GDP!O111)</f>
        <v>-1.7362185159459331</v>
      </c>
      <c r="M115" s="26">
        <f>IF(Serv_net!M115="","",Serv_net!M115/10/GDP!P111)</f>
        <v>-1.5084169397492713</v>
      </c>
      <c r="N115" s="26">
        <f>IF(Serv_net!N115="","",Serv_net!N115/10/GDP!Q111)</f>
        <v>-1.6695559637183124</v>
      </c>
      <c r="O115" s="26">
        <f>IF(Serv_net!O115="","",Serv_net!O115/10/GDP!R111)</f>
        <v>-1.2186195898578407</v>
      </c>
      <c r="P115" s="26">
        <f>IF(Serv_net!P115="","",Serv_net!P115/10/GDP!S111)</f>
        <v>-0.7219199646839537</v>
      </c>
      <c r="Q115" s="26">
        <f>IF(Serv_net!Q115="","",Serv_net!Q115/10/GDP!T111)</f>
        <v>-3.3769886247586149</v>
      </c>
    </row>
    <row r="116" spans="1:17" x14ac:dyDescent="0.25">
      <c r="A116" s="12" t="s">
        <v>451</v>
      </c>
      <c r="B116" s="26">
        <f>IF(Serv_net!B116="","",Serv_net!B116/10/GDP!E112)</f>
        <v>9.4418085878505575</v>
      </c>
      <c r="C116" s="26">
        <f>IF(Serv_net!C116="","",Serv_net!C116/10/GDP!F112)</f>
        <v>20.362254133975874</v>
      </c>
      <c r="D116" s="26">
        <f>IF(Serv_net!D116="","",Serv_net!D116/10/GDP!G112)</f>
        <v>66.70401305190417</v>
      </c>
      <c r="E116" s="26">
        <f>IF(Serv_net!E116="","",Serv_net!E116/10/GDP!H112)</f>
        <v>53.275858278288744</v>
      </c>
      <c r="F116" s="26">
        <f>IF(Serv_net!F116="","",Serv_net!F116/10/GDP!I112)</f>
        <v>48.820201791243072</v>
      </c>
      <c r="G116" s="26">
        <f>IF(Serv_net!G116="","",Serv_net!G116/10/GDP!J112)</f>
        <v>52.494984144125574</v>
      </c>
      <c r="H116" s="26">
        <f>IF(Serv_net!H116="","",Serv_net!H116/10/GDP!K112)</f>
        <v>57.71776340813998</v>
      </c>
      <c r="I116" s="26">
        <f>IF(Serv_net!I116="","",Serv_net!I116/10/GDP!L112)</f>
        <v>55.48983470362878</v>
      </c>
      <c r="J116" s="26">
        <f>IF(Serv_net!J116="","",Serv_net!J116/10/GDP!M112)</f>
        <v>57.223420810181373</v>
      </c>
      <c r="K116" s="26">
        <f>IF(Serv_net!K116="","",Serv_net!K116/10/GDP!N112)</f>
        <v>59.756975494350669</v>
      </c>
      <c r="L116" s="26">
        <f>IF(Serv_net!L116="","",Serv_net!L116/10/GDP!O112)</f>
        <v>49.550368734991942</v>
      </c>
      <c r="M116" s="26">
        <f>IF(Serv_net!M116="","",Serv_net!M116/10/GDP!P112)</f>
        <v>40.943401587810264</v>
      </c>
      <c r="N116" s="26">
        <f>IF(Serv_net!N116="","",Serv_net!N116/10/GDP!Q112)</f>
        <v>36.356090150658389</v>
      </c>
      <c r="O116" s="26">
        <f>IF(Serv_net!O116="","",Serv_net!O116/10/GDP!R112)</f>
        <v>36.036217129307943</v>
      </c>
      <c r="P116" s="26">
        <f>IF(Serv_net!P116="","",Serv_net!P116/10/GDP!S112)</f>
        <v>36.293756934526776</v>
      </c>
      <c r="Q116" s="26">
        <f>IF(Serv_net!Q116="","",Serv_net!Q116/10/GDP!T112)</f>
        <v>21.359442338628284</v>
      </c>
    </row>
    <row r="117" spans="1:17" x14ac:dyDescent="0.25">
      <c r="A117" s="12" t="s">
        <v>454</v>
      </c>
      <c r="B117" s="26">
        <f>IF(Serv_net!B117="","",Serv_net!B117/10/GDP!E113)</f>
        <v>-5.0487921932490805</v>
      </c>
      <c r="C117" s="26">
        <f>IF(Serv_net!C117="","",Serv_net!C117/10/GDP!F113)</f>
        <v>-5.2599235546861554</v>
      </c>
      <c r="D117" s="26">
        <f>IF(Serv_net!D117="","",Serv_net!D117/10/GDP!G113)</f>
        <v>-4.9151027016124536</v>
      </c>
      <c r="E117" s="26">
        <f>IF(Serv_net!E117="","",Serv_net!E117/10/GDP!H113)</f>
        <v>-5.802644746108264</v>
      </c>
      <c r="F117" s="26">
        <f>IF(Serv_net!F117="","",Serv_net!F117/10/GDP!I113)</f>
        <v>-4.6355156170652494</v>
      </c>
      <c r="G117" s="26">
        <f>IF(Serv_net!G117="","",Serv_net!G117/10/GDP!J113)</f>
        <v>-6.0187145482324507</v>
      </c>
      <c r="H117" s="26">
        <f>IF(Serv_net!H117="","",Serv_net!H117/10/GDP!K113)</f>
        <v>-5.5220258763195229</v>
      </c>
      <c r="I117" s="26">
        <f>IF(Serv_net!I117="","",Serv_net!I117/10/GDP!L113)</f>
        <v>-5.7775125754677514</v>
      </c>
      <c r="J117" s="26">
        <f>IF(Serv_net!J117="","",Serv_net!J117/10/GDP!M113)</f>
        <v>-13.05532123776692</v>
      </c>
      <c r="K117" s="26">
        <f>IF(Serv_net!K117="","",Serv_net!K117/10/GDP!N113)</f>
        <v>-11.965440469311192</v>
      </c>
      <c r="L117" s="26">
        <f>IF(Serv_net!L117="","",Serv_net!L117/10/GDP!O113)</f>
        <v>-11.915559982099722</v>
      </c>
      <c r="M117" s="26">
        <f>IF(Serv_net!M117="","",Serv_net!M117/10/GDP!P113)</f>
        <v>-12.759686858925773</v>
      </c>
      <c r="N117" s="26">
        <f>IF(Serv_net!N117="","",Serv_net!N117/10/GDP!Q113)</f>
        <v>-9.7076066429798118</v>
      </c>
      <c r="O117" s="26">
        <f>IF(Serv_net!O117="","",Serv_net!O117/10/GDP!R113)</f>
        <v>-8.8490052043087513</v>
      </c>
      <c r="P117" s="26" t="str">
        <f>IF(Serv_net!P117="","",Serv_net!P117/10/GDP!S113)</f>
        <v/>
      </c>
      <c r="Q117" s="26" t="str">
        <f>IF(Serv_net!Q117="","",Serv_net!Q117/10/GDP!T113)</f>
        <v/>
      </c>
    </row>
    <row r="118" spans="1:17" x14ac:dyDescent="0.25">
      <c r="A118" s="12" t="s">
        <v>458</v>
      </c>
      <c r="B118" s="26">
        <f>IF(Serv_net!B118="","",Serv_net!B118/10/GDP!E114)</f>
        <v>13.85692639114882</v>
      </c>
      <c r="C118" s="26">
        <f>IF(Serv_net!C118="","",Serv_net!C118/10/GDP!F114)</f>
        <v>13.556263753268439</v>
      </c>
      <c r="D118" s="26">
        <f>IF(Serv_net!D118="","",Serv_net!D118/10/GDP!G114)</f>
        <v>17.551178338590688</v>
      </c>
      <c r="E118" s="26">
        <f>IF(Serv_net!E118="","",Serv_net!E118/10/GDP!H114)</f>
        <v>20.945334464564628</v>
      </c>
      <c r="F118" s="26">
        <f>IF(Serv_net!F118="","",Serv_net!F118/10/GDP!I114)</f>
        <v>16.733503448639567</v>
      </c>
      <c r="G118" s="26">
        <f>IF(Serv_net!G118="","",Serv_net!G118/10/GDP!J114)</f>
        <v>17.612671896738952</v>
      </c>
      <c r="H118" s="26">
        <f>IF(Serv_net!H118="","",Serv_net!H118/10/GDP!K114)</f>
        <v>20.121562730342742</v>
      </c>
      <c r="I118" s="26">
        <f>IF(Serv_net!I118="","",Serv_net!I118/10/GDP!L114)</f>
        <v>19.577664296735986</v>
      </c>
      <c r="J118" s="26">
        <f>IF(Serv_net!J118="","",Serv_net!J118/10/GDP!M114)</f>
        <v>20.354628081742341</v>
      </c>
      <c r="K118" s="26">
        <f>IF(Serv_net!K118="","",Serv_net!K118/10/GDP!N114)</f>
        <v>25.441688183608804</v>
      </c>
      <c r="L118" s="26">
        <f>IF(Serv_net!L118="","",Serv_net!L118/10/GDP!O114)</f>
        <v>29.118589453450035</v>
      </c>
      <c r="M118" s="26">
        <f>IF(Serv_net!M118="","",Serv_net!M118/10/GDP!P114)</f>
        <v>29.891707352889732</v>
      </c>
      <c r="N118" s="26">
        <f>IF(Serv_net!N118="","",Serv_net!N118/10/GDP!Q114)</f>
        <v>29.425844060303493</v>
      </c>
      <c r="O118" s="26">
        <f>IF(Serv_net!O118="","",Serv_net!O118/10/GDP!R114)</f>
        <v>27.318379066028115</v>
      </c>
      <c r="P118" s="26">
        <f>IF(Serv_net!P118="","",Serv_net!P118/10/GDP!S114)</f>
        <v>26.77164356234988</v>
      </c>
      <c r="Q118" s="26">
        <f>IF(Serv_net!Q118="","",Serv_net!Q118/10/GDP!T114)</f>
        <v>18.06519993063419</v>
      </c>
    </row>
    <row r="119" spans="1:17" x14ac:dyDescent="0.25">
      <c r="A119" s="12" t="s">
        <v>459</v>
      </c>
      <c r="B119" s="26">
        <f>IF(Serv_net!B119="","",Serv_net!B119/10/GDP!E115)</f>
        <v>-29.124087591240873</v>
      </c>
      <c r="C119" s="26">
        <f>IF(Serv_net!C119="","",Serv_net!C119/10/GDP!F115)</f>
        <v>-26.378341485422254</v>
      </c>
      <c r="D119" s="26">
        <f>IF(Serv_net!D119="","",Serv_net!D119/10/GDP!G115)</f>
        <v>-29.300584366586012</v>
      </c>
      <c r="E119" s="26">
        <f>IF(Serv_net!E119="","",Serv_net!E119/10/GDP!H115)</f>
        <v>-26.074190684989407</v>
      </c>
      <c r="F119" s="26">
        <f>IF(Serv_net!F119="","",Serv_net!F119/10/GDP!I115)</f>
        <v>-35.651926082210139</v>
      </c>
      <c r="G119" s="26">
        <f>IF(Serv_net!G119="","",Serv_net!G119/10/GDP!J115)</f>
        <v>-28.036134819346874</v>
      </c>
      <c r="H119" s="26">
        <f>IF(Serv_net!H119="","",Serv_net!H119/10/GDP!K115)</f>
        <v>-27.702926876904943</v>
      </c>
      <c r="I119" s="26">
        <f>IF(Serv_net!I119="","",Serv_net!I119/10/GDP!L115)</f>
        <v>-28.145930718630112</v>
      </c>
      <c r="J119" s="26">
        <f>IF(Serv_net!J119="","",Serv_net!J119/10/GDP!M115)</f>
        <v>-30.177225187742486</v>
      </c>
      <c r="K119" s="26">
        <f>IF(Serv_net!K119="","",Serv_net!K119/10/GDP!N115)</f>
        <v>-26.087712617097694</v>
      </c>
      <c r="L119" s="26">
        <f>IF(Serv_net!L119="","",Serv_net!L119/10/GDP!O115)</f>
        <v>-27.640036643622878</v>
      </c>
      <c r="M119" s="26">
        <f>IF(Serv_net!M119="","",Serv_net!M119/10/GDP!P115)</f>
        <v>-28.706609018349898</v>
      </c>
      <c r="N119" s="26">
        <f>IF(Serv_net!N119="","",Serv_net!N119/10/GDP!Q115)</f>
        <v>-11.701908306743348</v>
      </c>
      <c r="O119" s="26">
        <f>IF(Serv_net!O119="","",Serv_net!O119/10/GDP!R115)</f>
        <v>-5.7850205005551807</v>
      </c>
      <c r="P119" s="26" t="str">
        <f>IF(Serv_net!P119="","",Serv_net!P119/10/GDP!S115)</f>
        <v/>
      </c>
      <c r="Q119" s="26" t="str">
        <f>IF(Serv_net!Q119="","",Serv_net!Q119/10/GDP!T115)</f>
        <v/>
      </c>
    </row>
    <row r="120" spans="1:17" x14ac:dyDescent="0.25">
      <c r="A120" s="12" t="s">
        <v>463</v>
      </c>
      <c r="B120" s="26" t="str">
        <f>IF(Serv_net!B120="","",Serv_net!B120/10/GDP!E116)</f>
        <v/>
      </c>
      <c r="C120" s="26" t="str">
        <f>IF(Serv_net!C120="","",Serv_net!C120/10/GDP!F116)</f>
        <v/>
      </c>
      <c r="D120" s="26" t="str">
        <f>IF(Serv_net!D120="","",Serv_net!D120/10/GDP!G116)</f>
        <v/>
      </c>
      <c r="E120" s="26" t="str">
        <f>IF(Serv_net!E120="","",Serv_net!E120/10/GDP!H116)</f>
        <v/>
      </c>
      <c r="F120" s="26" t="str">
        <f>IF(Serv_net!F120="","",Serv_net!F120/10/GDP!I116)</f>
        <v/>
      </c>
      <c r="G120" s="26" t="str">
        <f>IF(Serv_net!G120="","",Serv_net!G120/10/GDP!J116)</f>
        <v/>
      </c>
      <c r="H120" s="26" t="str">
        <f>IF(Serv_net!H120="","",Serv_net!H120/10/GDP!K116)</f>
        <v/>
      </c>
      <c r="I120" s="26">
        <f>IF(Serv_net!I120="","",Serv_net!I120/10/GDP!L116)</f>
        <v>-12.96686890870034</v>
      </c>
      <c r="J120" s="26">
        <f>IF(Serv_net!J120="","",Serv_net!J120/10/GDP!M116)</f>
        <v>-11.092086909045962</v>
      </c>
      <c r="K120" s="26">
        <f>IF(Serv_net!K120="","",Serv_net!K120/10/GDP!N116)</f>
        <v>-9.3956943441954124</v>
      </c>
      <c r="L120" s="26">
        <f>IF(Serv_net!L120="","",Serv_net!L120/10/GDP!O116)</f>
        <v>-6.3825526183848771</v>
      </c>
      <c r="M120" s="26">
        <f>IF(Serv_net!M120="","",Serv_net!M120/10/GDP!P116)</f>
        <v>-5.2300724553713227</v>
      </c>
      <c r="N120" s="26">
        <f>IF(Serv_net!N120="","",Serv_net!N120/10/GDP!Q116)</f>
        <v>-8.4389740566037741</v>
      </c>
      <c r="O120" s="26">
        <f>IF(Serv_net!O120="","",Serv_net!O120/10/GDP!R116)</f>
        <v>-7.3173862090455444</v>
      </c>
      <c r="P120" s="26">
        <f>IF(Serv_net!P120="","",Serv_net!P120/10/GDP!S116)</f>
        <v>-7.414782520132408</v>
      </c>
      <c r="Q120" s="26" t="str">
        <f>IF(Serv_net!Q120="","",Serv_net!Q120/10/GDP!T116)</f>
        <v/>
      </c>
    </row>
    <row r="121" spans="1:17" x14ac:dyDescent="0.25">
      <c r="A121" s="12" t="s">
        <v>473</v>
      </c>
      <c r="B121" s="26">
        <f>IF(Serv_net!B121="","",Serv_net!B121/10/GDP!E117)</f>
        <v>6.2044881805920991</v>
      </c>
      <c r="C121" s="26">
        <f>IF(Serv_net!C121="","",Serv_net!C121/10/GDP!F117)</f>
        <v>5.0425661410766871</v>
      </c>
      <c r="D121" s="26">
        <f>IF(Serv_net!D121="","",Serv_net!D121/10/GDP!G117)</f>
        <v>7.8012123514289611</v>
      </c>
      <c r="E121" s="26">
        <f>IF(Serv_net!E121="","",Serv_net!E121/10/GDP!H117)</f>
        <v>6.2456100456366945</v>
      </c>
      <c r="F121" s="26">
        <f>IF(Serv_net!F121="","",Serv_net!F121/10/GDP!I117)</f>
        <v>6.9197667091037447</v>
      </c>
      <c r="G121" s="26">
        <f>IF(Serv_net!G121="","",Serv_net!G121/10/GDP!J117)</f>
        <v>7.159150650016505</v>
      </c>
      <c r="H121" s="26">
        <f>IF(Serv_net!H121="","",Serv_net!H121/10/GDP!K117)</f>
        <v>6.8665093397526169</v>
      </c>
      <c r="I121" s="26">
        <f>IF(Serv_net!I121="","",Serv_net!I121/10/GDP!L117)</f>
        <v>8.2659417658758301</v>
      </c>
      <c r="J121" s="26">
        <f>IF(Serv_net!J121="","",Serv_net!J121/10/GDP!M117)</f>
        <v>4.6661170651277821</v>
      </c>
      <c r="K121" s="26">
        <f>IF(Serv_net!K121="","",Serv_net!K121/10/GDP!N117)</f>
        <v>6.0957939944795232</v>
      </c>
      <c r="L121" s="26">
        <f>IF(Serv_net!L121="","",Serv_net!L121/10/GDP!O117)</f>
        <v>5.9164116314017683</v>
      </c>
      <c r="M121" s="26">
        <f>IF(Serv_net!M121="","",Serv_net!M121/10/GDP!P117)</f>
        <v>6.3184535952191974</v>
      </c>
      <c r="N121" s="26">
        <f>IF(Serv_net!N121="","",Serv_net!N121/10/GDP!Q117)</f>
        <v>6.5659368951335138</v>
      </c>
      <c r="O121" s="26">
        <f>IF(Serv_net!O121="","",Serv_net!O121/10/GDP!R117)</f>
        <v>7.5728287591036505</v>
      </c>
      <c r="P121" s="26">
        <f>IF(Serv_net!P121="","",Serv_net!P121/10/GDP!S117)</f>
        <v>5.9462800487601433</v>
      </c>
      <c r="Q121" s="26">
        <f>IF(Serv_net!Q121="","",Serv_net!Q121/10/GDP!T117)</f>
        <v>-0.19625437277638907</v>
      </c>
    </row>
    <row r="122" spans="1:17" x14ac:dyDescent="0.25">
      <c r="A122" s="12" t="s">
        <v>476</v>
      </c>
      <c r="B122" s="26">
        <f>IF(Serv_net!B122="","",Serv_net!B122/10/GDP!E118)</f>
        <v>-0.80552017249454988</v>
      </c>
      <c r="C122" s="26">
        <f>IF(Serv_net!C122="","",Serv_net!C122/10/GDP!F118)</f>
        <v>-0.78925919356806506</v>
      </c>
      <c r="D122" s="26">
        <f>IF(Serv_net!D122="","",Serv_net!D122/10/GDP!G118)</f>
        <v>-0.75308613707608996</v>
      </c>
      <c r="E122" s="26">
        <f>IF(Serv_net!E122="","",Serv_net!E122/10/GDP!H118)</f>
        <v>-0.76845474175443018</v>
      </c>
      <c r="F122" s="26">
        <f>IF(Serv_net!F122="","",Serv_net!F122/10/GDP!I118)</f>
        <v>-1.1108288821583763</v>
      </c>
      <c r="G122" s="26">
        <f>IF(Serv_net!G122="","",Serv_net!G122/10/GDP!J118)</f>
        <v>-1.0792440104934771</v>
      </c>
      <c r="H122" s="26">
        <f>IF(Serv_net!H122="","",Serv_net!H122/10/GDP!K118)</f>
        <v>-1.320670523596134</v>
      </c>
      <c r="I122" s="26">
        <f>IF(Serv_net!I122="","",Serv_net!I122/10/GDP!L118)</f>
        <v>-1.2410617221856814</v>
      </c>
      <c r="J122" s="26">
        <f>IF(Serv_net!J122="","",Serv_net!J122/10/GDP!M118)</f>
        <v>-1.1030882147452998</v>
      </c>
      <c r="K122" s="26">
        <f>IF(Serv_net!K122="","",Serv_net!K122/10/GDP!N118)</f>
        <v>-1.0105035789441674</v>
      </c>
      <c r="L122" s="26">
        <f>IF(Serv_net!L122="","",Serv_net!L122/10/GDP!O118)</f>
        <v>-0.83425195789635376</v>
      </c>
      <c r="M122" s="26">
        <f>IF(Serv_net!M122="","",Serv_net!M122/10/GDP!P118)</f>
        <v>-0.83087734907138688</v>
      </c>
      <c r="N122" s="26">
        <f>IF(Serv_net!N122="","",Serv_net!N122/10/GDP!Q118)</f>
        <v>-0.84208122166518529</v>
      </c>
      <c r="O122" s="26">
        <f>IF(Serv_net!O122="","",Serv_net!O122/10/GDP!R118)</f>
        <v>-0.91534507669652732</v>
      </c>
      <c r="P122" s="26">
        <f>IF(Serv_net!P122="","",Serv_net!P122/10/GDP!S118)</f>
        <v>-0.65197046639923717</v>
      </c>
      <c r="Q122" s="26">
        <f>IF(Serv_net!Q122="","",Serv_net!Q122/10/GDP!T118)</f>
        <v>-0.94510405590246804</v>
      </c>
    </row>
    <row r="123" spans="1:17" x14ac:dyDescent="0.25">
      <c r="A123" s="12" t="s">
        <v>478</v>
      </c>
      <c r="B123" s="26" t="str">
        <f>IF(Serv_net!B123="","",Serv_net!B123/10/GDP!E119)</f>
        <v/>
      </c>
      <c r="C123" s="26" t="str">
        <f>IF(Serv_net!C123="","",Serv_net!C123/10/GDP!F119)</f>
        <v/>
      </c>
      <c r="D123" s="26" t="str">
        <f>IF(Serv_net!D123="","",Serv_net!D123/10/GDP!G119)</f>
        <v/>
      </c>
      <c r="E123" s="26" t="str">
        <f>IF(Serv_net!E123="","",Serv_net!E123/10/GDP!H119)</f>
        <v/>
      </c>
      <c r="F123" s="26">
        <f>IF(Serv_net!F123="","",Serv_net!F123/10/GDP!I119)</f>
        <v>-19.535714285714285</v>
      </c>
      <c r="G123" s="26">
        <f>IF(Serv_net!G123="","",Serv_net!G123/10/GDP!J119)</f>
        <v>-15.142558922558921</v>
      </c>
      <c r="H123" s="26">
        <f>IF(Serv_net!H123="","",Serv_net!H123/10/GDP!K119)</f>
        <v>-14.929807073954983</v>
      </c>
      <c r="I123" s="26">
        <f>IF(Serv_net!I123="","",Serv_net!I123/10/GDP!L119)</f>
        <v>-14.350275229357798</v>
      </c>
      <c r="J123" s="26">
        <f>IF(Serv_net!J123="","",Serv_net!J123/10/GDP!M119)</f>
        <v>-14.593943217665613</v>
      </c>
      <c r="K123" s="26">
        <f>IF(Serv_net!K123="","",Serv_net!K123/10/GDP!N119)</f>
        <v>-12.137304075235111</v>
      </c>
      <c r="L123" s="26" t="str">
        <f>IF(Serv_net!L123="","",Serv_net!L123/10/GDP!O119)</f>
        <v/>
      </c>
      <c r="M123" s="26" t="str">
        <f>IF(Serv_net!M123="","",Serv_net!M123/10/GDP!P119)</f>
        <v/>
      </c>
      <c r="N123" s="26" t="str">
        <f>IF(Serv_net!N123="","",Serv_net!N123/10/GDP!Q119)</f>
        <v/>
      </c>
      <c r="O123" s="26" t="str">
        <f>IF(Serv_net!O123="","",Serv_net!O123/10/GDP!R119)</f>
        <v/>
      </c>
      <c r="P123" s="26" t="str">
        <f>IF(Serv_net!P123="","",Serv_net!P123/10/GDP!S119)</f>
        <v/>
      </c>
      <c r="Q123" s="26" t="str">
        <f>IF(Serv_net!Q123="","",Serv_net!Q123/10/GDP!T119)</f>
        <v/>
      </c>
    </row>
    <row r="124" spans="1:17" x14ac:dyDescent="0.25">
      <c r="A124" s="12" t="s">
        <v>490</v>
      </c>
      <c r="B124" s="26">
        <f>IF(Serv_net!B124="","",Serv_net!B124/10/GDP!E120)</f>
        <v>0.68473895582329325</v>
      </c>
      <c r="C124" s="26">
        <f>IF(Serv_net!C124="","",Serv_net!C124/10/GDP!F120)</f>
        <v>1.2863849765258217</v>
      </c>
      <c r="D124" s="26">
        <f>IF(Serv_net!D124="","",Serv_net!D124/10/GDP!G120)</f>
        <v>1.4353556009997728</v>
      </c>
      <c r="E124" s="26">
        <f>IF(Serv_net!E124="","",Serv_net!E124/10/GDP!H120)</f>
        <v>2.1600330305532616</v>
      </c>
      <c r="F124" s="26">
        <f>IF(Serv_net!F124="","",Serv_net!F124/10/GDP!I120)</f>
        <v>1.0776020595807283</v>
      </c>
      <c r="G124" s="26">
        <f>IF(Serv_net!G124="","",Serv_net!G124/10/GDP!J120)</f>
        <v>1.0260857101906264</v>
      </c>
      <c r="H124" s="26">
        <f>IF(Serv_net!H124="","",Serv_net!H124/10/GDP!K120)</f>
        <v>1.889628133539266</v>
      </c>
      <c r="I124" s="26">
        <f>IF(Serv_net!I124="","",Serv_net!I124/10/GDP!L120)</f>
        <v>1.2392053284336242</v>
      </c>
      <c r="J124" s="26">
        <f>IF(Serv_net!J124="","",Serv_net!J124/10/GDP!M120)</f>
        <v>1.6012005054759899</v>
      </c>
      <c r="K124" s="26">
        <f>IF(Serv_net!K124="","",Serv_net!K124/10/GDP!N120)</f>
        <v>1.3370136698212385</v>
      </c>
      <c r="L124" s="26">
        <f>IF(Serv_net!L124="","",Serv_net!L124/10/GDP!O120)</f>
        <v>1.7120113901113125</v>
      </c>
      <c r="M124" s="26">
        <f>IF(Serv_net!M124="","",Serv_net!M124/10/GDP!P120)</f>
        <v>2.8085976214073343</v>
      </c>
      <c r="N124" s="26">
        <f>IF(Serv_net!N124="","",Serv_net!N124/10/GDP!Q120)</f>
        <v>3.1553257497414684</v>
      </c>
      <c r="O124" s="26">
        <f>IF(Serv_net!O124="","",Serv_net!O124/10/GDP!R120)</f>
        <v>3.1420024405250637</v>
      </c>
      <c r="P124" s="26">
        <f>IF(Serv_net!P124="","",Serv_net!P124/10/GDP!S120)</f>
        <v>2.9326357247339021</v>
      </c>
      <c r="Q124" s="26">
        <f>IF(Serv_net!Q124="","",Serv_net!Q124/10/GDP!T120)</f>
        <v>3.3771399517632497</v>
      </c>
    </row>
    <row r="125" spans="1:17" x14ac:dyDescent="0.25">
      <c r="A125" s="12" t="s">
        <v>492</v>
      </c>
      <c r="B125" s="26">
        <f>IF(Serv_net!B125="","",Serv_net!B125/10/GDP!E121)</f>
        <v>0.53927306303873557</v>
      </c>
      <c r="C125" s="26">
        <f>IF(Serv_net!C125="","",Serv_net!C125/10/GDP!F121)</f>
        <v>1.9683674964550646</v>
      </c>
      <c r="D125" s="26">
        <f>IF(Serv_net!D125="","",Serv_net!D125/10/GDP!G121)</f>
        <v>2.5840613593387389</v>
      </c>
      <c r="E125" s="26">
        <f>IF(Serv_net!E125="","",Serv_net!E125/10/GDP!H121)</f>
        <v>-1.9422213468282055</v>
      </c>
      <c r="F125" s="26">
        <f>IF(Serv_net!F125="","",Serv_net!F125/10/GDP!I121)</f>
        <v>-3.3553775765178564</v>
      </c>
      <c r="G125" s="26">
        <f>IF(Serv_net!G125="","",Serv_net!G125/10/GDP!J121)</f>
        <v>-4.2158115793098441</v>
      </c>
      <c r="H125" s="26">
        <f>IF(Serv_net!H125="","",Serv_net!H125/10/GDP!K121)</f>
        <v>-8.1479610103478279</v>
      </c>
      <c r="I125" s="26">
        <f>IF(Serv_net!I125="","",Serv_net!I125/10/GDP!L121)</f>
        <v>-11.613780789061174</v>
      </c>
      <c r="J125" s="26">
        <f>IF(Serv_net!J125="","",Serv_net!J125/10/GDP!M121)</f>
        <v>-10.410284327216402</v>
      </c>
      <c r="K125" s="26">
        <f>IF(Serv_net!K125="","",Serv_net!K125/10/GDP!N121)</f>
        <v>-10.543949739325132</v>
      </c>
      <c r="L125" s="26">
        <f>IF(Serv_net!L125="","",Serv_net!L125/10/GDP!O121)</f>
        <v>-6.0890865316331029</v>
      </c>
      <c r="M125" s="26">
        <f>IF(Serv_net!M125="","",Serv_net!M125/10/GDP!P121)</f>
        <v>-11.992837055691897</v>
      </c>
      <c r="N125" s="26">
        <f>IF(Serv_net!N125="","",Serv_net!N125/10/GDP!Q121)</f>
        <v>-10.6085098672425</v>
      </c>
      <c r="O125" s="26">
        <f>IF(Serv_net!O125="","",Serv_net!O125/10/GDP!R121)</f>
        <v>-11.029112484492678</v>
      </c>
      <c r="P125" s="26">
        <f>IF(Serv_net!P125="","",Serv_net!P125/10/GDP!S121)</f>
        <v>-14.229597414960429</v>
      </c>
      <c r="Q125" s="26">
        <f>IF(Serv_net!Q125="","",Serv_net!Q125/10/GDP!T121)</f>
        <v>-11.310461814582272</v>
      </c>
    </row>
    <row r="126" spans="1:17" x14ac:dyDescent="0.25">
      <c r="A126" s="12" t="s">
        <v>493</v>
      </c>
      <c r="B126" s="26" t="str">
        <f>IF(Serv_net!B126="","",Serv_net!B126/10/GDP!E122)</f>
        <v/>
      </c>
      <c r="C126" s="26" t="str">
        <f>IF(Serv_net!C126="","",Serv_net!C126/10/GDP!F122)</f>
        <v/>
      </c>
      <c r="D126" s="26">
        <f>IF(Serv_net!D126="","",Serv_net!D126/10/GDP!G122)</f>
        <v>14.633990384412412</v>
      </c>
      <c r="E126" s="26">
        <f>IF(Serv_net!E126="","",Serv_net!E126/10/GDP!H122)</f>
        <v>12.823897974663744</v>
      </c>
      <c r="F126" s="26">
        <f>IF(Serv_net!F126="","",Serv_net!F126/10/GDP!I122)</f>
        <v>14.054054120893992</v>
      </c>
      <c r="G126" s="26">
        <f>IF(Serv_net!G126="","",Serv_net!G126/10/GDP!J122)</f>
        <v>14.828750602990834</v>
      </c>
      <c r="H126" s="26">
        <f>IF(Serv_net!H126="","",Serv_net!H126/10/GDP!K122)</f>
        <v>18.523586110085045</v>
      </c>
      <c r="I126" s="26">
        <f>IF(Serv_net!I126="","",Serv_net!I126/10/GDP!L122)</f>
        <v>18.817232789717885</v>
      </c>
      <c r="J126" s="26">
        <f>IF(Serv_net!J126="","",Serv_net!J126/10/GDP!M122)</f>
        <v>19.344748172394542</v>
      </c>
      <c r="K126" s="26">
        <f>IF(Serv_net!K126="","",Serv_net!K126/10/GDP!N122)</f>
        <v>19.988613894118025</v>
      </c>
      <c r="L126" s="26">
        <f>IF(Serv_net!L126="","",Serv_net!L126/10/GDP!O122)</f>
        <v>21.609519439035566</v>
      </c>
      <c r="M126" s="26">
        <f>IF(Serv_net!M126="","",Serv_net!M126/10/GDP!P122)</f>
        <v>19.634668187134267</v>
      </c>
      <c r="N126" s="26">
        <f>IF(Serv_net!N126="","",Serv_net!N126/10/GDP!Q122)</f>
        <v>20.365591436352659</v>
      </c>
      <c r="O126" s="26">
        <f>IF(Serv_net!O126="","",Serv_net!O126/10/GDP!R122)</f>
        <v>19.87000212423408</v>
      </c>
      <c r="P126" s="26">
        <f>IF(Serv_net!P126="","",Serv_net!P126/10/GDP!S122)</f>
        <v>20.510975326240985</v>
      </c>
      <c r="Q126" s="26">
        <f>IF(Serv_net!Q126="","",Serv_net!Q126/10/GDP!T122)</f>
        <v>4.3886606916646773</v>
      </c>
    </row>
    <row r="127" spans="1:17" x14ac:dyDescent="0.25">
      <c r="A127" s="12" t="s">
        <v>497</v>
      </c>
      <c r="B127" s="26">
        <f>IF(Serv_net!B127="","",Serv_net!B127/10/GDP!E123)</f>
        <v>-22.377602303728409</v>
      </c>
      <c r="C127" s="26">
        <f>IF(Serv_net!C127="","",Serv_net!C127/10/GDP!F123)</f>
        <v>-4.9634189751686542</v>
      </c>
      <c r="D127" s="26">
        <f>IF(Serv_net!D127="","",Serv_net!D127/10/GDP!G123)</f>
        <v>-7.9433687238851967</v>
      </c>
      <c r="E127" s="26">
        <f>IF(Serv_net!E127="","",Serv_net!E127/10/GDP!H123)</f>
        <v>-16.478277308213432</v>
      </c>
      <c r="F127" s="26">
        <f>IF(Serv_net!F127="","",Serv_net!F127/10/GDP!I123)</f>
        <v>-9.7614192904794557</v>
      </c>
      <c r="G127" s="26">
        <f>IF(Serv_net!G127="","",Serv_net!G127/10/GDP!J123)</f>
        <v>-10.010902054977318</v>
      </c>
      <c r="H127" s="26">
        <f>IF(Serv_net!H127="","",Serv_net!H127/10/GDP!K123)</f>
        <v>-9.3802794929937807</v>
      </c>
      <c r="I127" s="26">
        <f>IF(Serv_net!I127="","",Serv_net!I127/10/GDP!L123)</f>
        <v>-7.7052195107712054</v>
      </c>
      <c r="J127" s="26">
        <f>IF(Serv_net!J127="","",Serv_net!J127/10/GDP!M123)</f>
        <v>-7.9999736255525775</v>
      </c>
      <c r="K127" s="26">
        <f>IF(Serv_net!K127="","",Serv_net!K127/10/GDP!N123)</f>
        <v>-6.8749260407714496</v>
      </c>
      <c r="L127" s="26">
        <f>IF(Serv_net!L127="","",Serv_net!L127/10/GDP!O123)</f>
        <v>-5.4274108659790015</v>
      </c>
      <c r="M127" s="26">
        <f>IF(Serv_net!M127="","",Serv_net!M127/10/GDP!P123)</f>
        <v>-6.8592755562479129</v>
      </c>
      <c r="N127" s="26">
        <f>IF(Serv_net!N127="","",Serv_net!N127/10/GDP!Q123)</f>
        <v>-19.505583567163256</v>
      </c>
      <c r="O127" s="26">
        <f>IF(Serv_net!O127="","",Serv_net!O127/10/GDP!R123)</f>
        <v>-5.2416900701030364</v>
      </c>
      <c r="P127" s="26">
        <f>IF(Serv_net!P127="","",Serv_net!P127/10/GDP!S123)</f>
        <v>-7.2000809695131593</v>
      </c>
      <c r="Q127" s="26">
        <f>IF(Serv_net!Q127="","",Serv_net!Q127/10/GDP!T123)</f>
        <v>-5.6068787405748779</v>
      </c>
    </row>
    <row r="128" spans="1:17" x14ac:dyDescent="0.25">
      <c r="A128" s="12" t="s">
        <v>501</v>
      </c>
      <c r="B128" s="26">
        <f>IF(Serv_net!B128="","",Serv_net!B128/10/GDP!E124)</f>
        <v>8.6917248371356024</v>
      </c>
      <c r="C128" s="26">
        <f>IF(Serv_net!C128="","",Serv_net!C128/10/GDP!F124)</f>
        <v>10.057894448329458</v>
      </c>
      <c r="D128" s="26">
        <f>IF(Serv_net!D128="","",Serv_net!D128/10/GDP!G124)</f>
        <v>10.942111339141166</v>
      </c>
      <c r="E128" s="26">
        <f>IF(Serv_net!E128="","",Serv_net!E128/10/GDP!H124)</f>
        <v>9.3221279136028627</v>
      </c>
      <c r="F128" s="26">
        <f>IF(Serv_net!F128="","",Serv_net!F128/10/GDP!I124)</f>
        <v>8.5410175988015524</v>
      </c>
      <c r="G128" s="26">
        <f>IF(Serv_net!G128="","",Serv_net!G128/10/GDP!J124)</f>
        <v>7.9004841078018924</v>
      </c>
      <c r="H128" s="26">
        <f>IF(Serv_net!H128="","",Serv_net!H128/10/GDP!K124)</f>
        <v>7.2255838907293759</v>
      </c>
      <c r="I128" s="26">
        <f>IF(Serv_net!I128="","",Serv_net!I128/10/GDP!L124)</f>
        <v>7.3374331396909458</v>
      </c>
      <c r="J128" s="26">
        <f>IF(Serv_net!J128="","",Serv_net!J128/10/GDP!M124)</f>
        <v>6.3481164401442873</v>
      </c>
      <c r="K128" s="26">
        <f>IF(Serv_net!K128="","",Serv_net!K128/10/GDP!N124)</f>
        <v>6.6902553574186285</v>
      </c>
      <c r="L128" s="26">
        <f>IF(Serv_net!L128="","",Serv_net!L128/10/GDP!O124)</f>
        <v>6.6817172434371797</v>
      </c>
      <c r="M128" s="26">
        <f>IF(Serv_net!M128="","",Serv_net!M128/10/GDP!P124)</f>
        <v>6.669888360055233</v>
      </c>
      <c r="N128" s="26">
        <f>IF(Serv_net!N128="","",Serv_net!N128/10/GDP!Q124)</f>
        <v>6.8501399192043122</v>
      </c>
      <c r="O128" s="26">
        <f>IF(Serv_net!O128="","",Serv_net!O128/10/GDP!R124)</f>
        <v>6.8766840271509011</v>
      </c>
      <c r="P128" s="26">
        <f>IF(Serv_net!P128="","",Serv_net!P128/10/GDP!S124)</f>
        <v>8.121729089234158</v>
      </c>
      <c r="Q128" s="26">
        <f>IF(Serv_net!Q128="","",Serv_net!Q128/10/GDP!T124)</f>
        <v>5.9594875617433827</v>
      </c>
    </row>
    <row r="129" spans="1:17" x14ac:dyDescent="0.25">
      <c r="A129" s="12" t="s">
        <v>503</v>
      </c>
      <c r="B129" s="26">
        <f>IF(Serv_net!B129="","",Serv_net!B129/10/GDP!E125)</f>
        <v>-3.6020201780304864</v>
      </c>
      <c r="C129" s="26">
        <f>IF(Serv_net!C129="","",Serv_net!C129/10/GDP!F125)</f>
        <v>-3.8050854041448487</v>
      </c>
      <c r="D129" s="26">
        <f>IF(Serv_net!D129="","",Serv_net!D129/10/GDP!G125)</f>
        <v>-3.7763465792000948</v>
      </c>
      <c r="E129" s="26">
        <f>IF(Serv_net!E129="","",Serv_net!E129/10/GDP!H125)</f>
        <v>-3.2439167306312213</v>
      </c>
      <c r="F129" s="26">
        <f>IF(Serv_net!F129="","",Serv_net!F129/10/GDP!I125)</f>
        <v>-3.5284024876745947</v>
      </c>
      <c r="G129" s="26">
        <f>IF(Serv_net!G129="","",Serv_net!G129/10/GDP!J125)</f>
        <v>-8.485275654956105</v>
      </c>
      <c r="H129" s="26">
        <f>IF(Serv_net!H129="","",Serv_net!H129/10/GDP!K125)</f>
        <v>-13.104137814289565</v>
      </c>
      <c r="I129" s="26">
        <f>IF(Serv_net!I129="","",Serv_net!I129/10/GDP!L125)</f>
        <v>-22.794389478401119</v>
      </c>
      <c r="J129" s="26">
        <f>IF(Serv_net!J129="","",Serv_net!J129/10/GDP!M125)</f>
        <v>-19.205564368379989</v>
      </c>
      <c r="K129" s="26">
        <f>IF(Serv_net!K129="","",Serv_net!K129/10/GDP!N125)</f>
        <v>-16.638868201372198</v>
      </c>
      <c r="L129" s="26">
        <f>IF(Serv_net!L129="","",Serv_net!L129/10/GDP!O125)</f>
        <v>-14.459212488112405</v>
      </c>
      <c r="M129" s="26">
        <f>IF(Serv_net!M129="","",Serv_net!M129/10/GDP!P125)</f>
        <v>-22.62829736296775</v>
      </c>
      <c r="N129" s="26">
        <f>IF(Serv_net!N129="","",Serv_net!N129/10/GDP!Q125)</f>
        <v>-17.732402166656303</v>
      </c>
      <c r="O129" s="26">
        <f>IF(Serv_net!O129="","",Serv_net!O129/10/GDP!R125)</f>
        <v>-24.269352146579855</v>
      </c>
      <c r="P129" s="26">
        <f>IF(Serv_net!P129="","",Serv_net!P129/10/GDP!S125)</f>
        <v>-12.421475552602081</v>
      </c>
      <c r="Q129" s="26">
        <f>IF(Serv_net!Q129="","",Serv_net!Q129/10/GDP!T125)</f>
        <v>-12.050037060198457</v>
      </c>
    </row>
    <row r="130" spans="1:17" x14ac:dyDescent="0.25">
      <c r="A130" s="12" t="s">
        <v>504</v>
      </c>
      <c r="B130" s="26">
        <f>IF(Serv_net!B130="","",Serv_net!B130/10/GDP!E126)</f>
        <v>-1.7839341374653022</v>
      </c>
      <c r="C130" s="26">
        <f>IF(Serv_net!C130="","",Serv_net!C130/10/GDP!F126)</f>
        <v>-1.792597274385572</v>
      </c>
      <c r="D130" s="26">
        <f>IF(Serv_net!D130="","",Serv_net!D130/10/GDP!G126)</f>
        <v>-1.7825384420430248</v>
      </c>
      <c r="E130" s="26">
        <f>IF(Serv_net!E130="","",Serv_net!E130/10/GDP!H126)</f>
        <v>-1.0228814367133345</v>
      </c>
      <c r="F130" s="26">
        <f>IF(Serv_net!F130="","",Serv_net!F130/10/GDP!I126)</f>
        <v>-0.86846373168111091</v>
      </c>
      <c r="G130" s="26">
        <f>IF(Serv_net!G130="","",Serv_net!G130/10/GDP!J126)</f>
        <v>-1.1022717896260461</v>
      </c>
      <c r="H130" s="26">
        <f>IF(Serv_net!H130="","",Serv_net!H130/10/GDP!K126)</f>
        <v>-0.6153118892523558</v>
      </c>
      <c r="I130" s="26">
        <f>IF(Serv_net!I130="","",Serv_net!I130/10/GDP!L126)</f>
        <v>-0.38649515895226749</v>
      </c>
      <c r="J130" s="26">
        <f>IF(Serv_net!J130="","",Serv_net!J130/10/GDP!M126)</f>
        <v>0.91703200170763355</v>
      </c>
      <c r="K130" s="26">
        <f>IF(Serv_net!K130="","",Serv_net!K130/10/GDP!N126)</f>
        <v>1.4536565564115527</v>
      </c>
      <c r="L130" s="26">
        <f>IF(Serv_net!L130="","",Serv_net!L130/10/GDP!O126)</f>
        <v>2.1650843157033282</v>
      </c>
      <c r="M130" s="26">
        <f>IF(Serv_net!M130="","",Serv_net!M130/10/GDP!P126)</f>
        <v>2.1153422197665757</v>
      </c>
      <c r="N130" s="26">
        <f>IF(Serv_net!N130="","",Serv_net!N130/10/GDP!Q126)</f>
        <v>1.5291269159536018</v>
      </c>
      <c r="O130" s="26">
        <f>IF(Serv_net!O130="","",Serv_net!O130/10/GDP!R126)</f>
        <v>1.792671274738153</v>
      </c>
      <c r="P130" s="26">
        <f>IF(Serv_net!P130="","",Serv_net!P130/10/GDP!S126)</f>
        <v>4.3858879937648121</v>
      </c>
      <c r="Q130" s="26" t="str">
        <f>IF(Serv_net!Q130="","",Serv_net!Q130/10/GDP!T126)</f>
        <v/>
      </c>
    </row>
    <row r="131" spans="1:17" x14ac:dyDescent="0.25">
      <c r="A131" s="12" t="s">
        <v>507</v>
      </c>
      <c r="B131" s="26">
        <f>IF(Serv_net!B131="","",Serv_net!B131/10/GDP!E127)</f>
        <v>0.60117300573079557</v>
      </c>
      <c r="C131" s="26">
        <f>IF(Serv_net!C131="","",Serv_net!C131/10/GDP!F127)</f>
        <v>1.2120202539927476</v>
      </c>
      <c r="D131" s="26">
        <f>IF(Serv_net!D131="","",Serv_net!D131/10/GDP!G127)</f>
        <v>0.98703760460362511</v>
      </c>
      <c r="E131" s="26">
        <f>IF(Serv_net!E131="","",Serv_net!E131/10/GDP!H127)</f>
        <v>-0.36169290776680518</v>
      </c>
      <c r="F131" s="26">
        <f>IF(Serv_net!F131="","",Serv_net!F131/10/GDP!I127)</f>
        <v>0.92540661805945046</v>
      </c>
      <c r="G131" s="26">
        <f>IF(Serv_net!G131="","",Serv_net!G131/10/GDP!J127)</f>
        <v>-6.7090187858861283E-2</v>
      </c>
      <c r="H131" s="26">
        <f>IF(Serv_net!H131="","",Serv_net!H131/10/GDP!K127)</f>
        <v>1.1356804855445546</v>
      </c>
      <c r="I131" s="26">
        <f>IF(Serv_net!I131="","",Serv_net!I131/10/GDP!L127)</f>
        <v>1.0649300941381665</v>
      </c>
      <c r="J131" s="26">
        <f>IF(Serv_net!J131="","",Serv_net!J131/10/GDP!M127)</f>
        <v>-1.1345202933260496</v>
      </c>
      <c r="K131" s="26">
        <f>IF(Serv_net!K131="","",Serv_net!K131/10/GDP!N127)</f>
        <v>1.0910036914476586</v>
      </c>
      <c r="L131" s="26">
        <f>IF(Serv_net!L131="","",Serv_net!L131/10/GDP!O127)</f>
        <v>1.8918472773053283</v>
      </c>
      <c r="M131" s="26">
        <f>IF(Serv_net!M131="","",Serv_net!M131/10/GDP!P127)</f>
        <v>-1.2565294306802044</v>
      </c>
      <c r="N131" s="26">
        <f>IF(Serv_net!N131="","",Serv_net!N131/10/GDP!Q127)</f>
        <v>1.1398759321357932</v>
      </c>
      <c r="O131" s="26">
        <f>IF(Serv_net!O131="","",Serv_net!O131/10/GDP!R127)</f>
        <v>1.3056950124847397</v>
      </c>
      <c r="P131" s="26">
        <f>IF(Serv_net!P131="","",Serv_net!P131/10/GDP!S127)</f>
        <v>0.72238835243562782</v>
      </c>
      <c r="Q131" s="26">
        <f>IF(Serv_net!Q131="","",Serv_net!Q131/10/GDP!T127)</f>
        <v>-0.75029862259326607</v>
      </c>
    </row>
    <row r="132" spans="1:17" x14ac:dyDescent="0.25">
      <c r="A132" s="12" t="s">
        <v>509</v>
      </c>
      <c r="B132" s="26" t="str">
        <f>IF(Serv_net!B132="","",Serv_net!B132/10/GDP!E128)</f>
        <v/>
      </c>
      <c r="C132" s="26" t="str">
        <f>IF(Serv_net!C132="","",Serv_net!C132/10/GDP!F128)</f>
        <v/>
      </c>
      <c r="D132" s="26" t="str">
        <f>IF(Serv_net!D132="","",Serv_net!D132/10/GDP!G128)</f>
        <v/>
      </c>
      <c r="E132" s="26">
        <f>IF(Serv_net!E132="","",Serv_net!E132/10/GDP!H128)</f>
        <v>-11.891891891891895</v>
      </c>
      <c r="F132" s="26">
        <f>IF(Serv_net!F132="","",Serv_net!F132/10/GDP!I128)</f>
        <v>-12.71612833544695</v>
      </c>
      <c r="G132" s="26">
        <f>IF(Serv_net!G132="","",Serv_net!G132/10/GDP!J128)</f>
        <v>-8.0128277992804726</v>
      </c>
      <c r="H132" s="26">
        <f>IF(Serv_net!H132="","",Serv_net!H132/10/GDP!K128)</f>
        <v>-19.072681997504024</v>
      </c>
      <c r="I132" s="26">
        <f>IF(Serv_net!I132="","",Serv_net!I132/10/GDP!L128)</f>
        <v>-14.480676130117754</v>
      </c>
      <c r="J132" s="26">
        <f>IF(Serv_net!J132="","",Serv_net!J132/10/GDP!M128)</f>
        <v>-4.5060177949664721</v>
      </c>
      <c r="K132" s="26">
        <f>IF(Serv_net!K132="","",Serv_net!K132/10/GDP!N128)</f>
        <v>-8.3803133352171724</v>
      </c>
      <c r="L132" s="26">
        <f>IF(Serv_net!L132="","",Serv_net!L132/10/GDP!O128)</f>
        <v>-16.520306754618545</v>
      </c>
      <c r="M132" s="26">
        <f>IF(Serv_net!M132="","",Serv_net!M132/10/GDP!P128)</f>
        <v>-21.993059934329583</v>
      </c>
      <c r="N132" s="26">
        <f>IF(Serv_net!N132="","",Serv_net!N132/10/GDP!Q128)</f>
        <v>-15.785543687164099</v>
      </c>
      <c r="O132" s="26">
        <f>IF(Serv_net!O132="","",Serv_net!O132/10/GDP!R128)</f>
        <v>-12.079538448327279</v>
      </c>
      <c r="P132" s="26" t="str">
        <f>IF(Serv_net!P132="","",Serv_net!P132/10/GDP!S128)</f>
        <v/>
      </c>
      <c r="Q132" s="26" t="str">
        <f>IF(Serv_net!Q132="","",Serv_net!Q132/10/GDP!T128)</f>
        <v/>
      </c>
    </row>
    <row r="133" spans="1:17" x14ac:dyDescent="0.25">
      <c r="A133" s="12" t="s">
        <v>516</v>
      </c>
      <c r="B133" s="26">
        <f>IF(Serv_net!B133="","",Serv_net!B133/10/GDP!E129)</f>
        <v>-0.5815864185164662</v>
      </c>
      <c r="C133" s="26">
        <f>IF(Serv_net!C133="","",Serv_net!C133/10/GDP!F129)</f>
        <v>-1.0362986898176259</v>
      </c>
      <c r="D133" s="26">
        <f>IF(Serv_net!D133="","",Serv_net!D133/10/GDP!G129)</f>
        <v>-1.7898469850091006</v>
      </c>
      <c r="E133" s="26">
        <f>IF(Serv_net!E133="","",Serv_net!E133/10/GDP!H129)</f>
        <v>-0.89305949157388609</v>
      </c>
      <c r="F133" s="26">
        <f>IF(Serv_net!F133="","",Serv_net!F133/10/GDP!I129)</f>
        <v>-0.93165889000160673</v>
      </c>
      <c r="G133" s="26">
        <f>IF(Serv_net!G133="","",Serv_net!G133/10/GDP!J129)</f>
        <v>-1.0862864082300077</v>
      </c>
      <c r="H133" s="26">
        <f>IF(Serv_net!H133="","",Serv_net!H133/10/GDP!K129)</f>
        <v>0.37416345234468046</v>
      </c>
      <c r="I133" s="26">
        <f>IF(Serv_net!I133="","",Serv_net!I133/10/GDP!L129)</f>
        <v>0.13277493789263356</v>
      </c>
      <c r="J133" s="26">
        <f>IF(Serv_net!J133="","",Serv_net!J133/10/GDP!M129)</f>
        <v>0.9234947484029794</v>
      </c>
      <c r="K133" s="26">
        <f>IF(Serv_net!K133="","",Serv_net!K133/10/GDP!N129)</f>
        <v>0.84225675229894659</v>
      </c>
      <c r="L133" s="26">
        <f>IF(Serv_net!L133="","",Serv_net!L133/10/GDP!O129)</f>
        <v>0.94270508568233802</v>
      </c>
      <c r="M133" s="26">
        <f>IF(Serv_net!M133="","",Serv_net!M133/10/GDP!P129)</f>
        <v>0.4220948962707588</v>
      </c>
      <c r="N133" s="26">
        <f>IF(Serv_net!N133="","",Serv_net!N133/10/GDP!Q129)</f>
        <v>-9.8691102214023635E-2</v>
      </c>
      <c r="O133" s="26">
        <f>IF(Serv_net!O133="","",Serv_net!O133/10/GDP!R129)</f>
        <v>-0.16504141690178781</v>
      </c>
      <c r="P133" s="26">
        <f>IF(Serv_net!P133="","",Serv_net!P133/10/GDP!S129)</f>
        <v>-0.2517794776792312</v>
      </c>
      <c r="Q133" s="26">
        <f>IF(Serv_net!Q133="","",Serv_net!Q133/10/GDP!T129)</f>
        <v>-0.53358440507551497</v>
      </c>
    </row>
    <row r="134" spans="1:17" x14ac:dyDescent="0.25">
      <c r="A134" s="12" t="s">
        <v>517</v>
      </c>
      <c r="B134" s="26" t="e">
        <f>IF(Serv_net!B134="","",Serv_net!B134/10/GDP!E130)</f>
        <v>#DIV/0!</v>
      </c>
      <c r="C134" s="26" t="e">
        <f>IF(Serv_net!C134="","",Serv_net!C134/10/GDP!F130)</f>
        <v>#DIV/0!</v>
      </c>
      <c r="D134" s="26" t="e">
        <f>IF(Serv_net!D134="","",Serv_net!D134/10/GDP!G130)</f>
        <v>#DIV/0!</v>
      </c>
      <c r="E134" s="26" t="e">
        <f>IF(Serv_net!E134="","",Serv_net!E134/10/GDP!H130)</f>
        <v>#DIV/0!</v>
      </c>
      <c r="F134" s="26" t="e">
        <f>IF(Serv_net!F134="","",Serv_net!F134/10/GDP!I130)</f>
        <v>#DIV/0!</v>
      </c>
      <c r="G134" s="26" t="str">
        <f>IF(Serv_net!G134="","",Serv_net!G134/10/GDP!J130)</f>
        <v/>
      </c>
      <c r="H134" s="26" t="str">
        <f>IF(Serv_net!H134="","",Serv_net!H134/10/GDP!K130)</f>
        <v/>
      </c>
      <c r="I134" s="26" t="str">
        <f>IF(Serv_net!I134="","",Serv_net!I134/10/GDP!L130)</f>
        <v/>
      </c>
      <c r="J134" s="26" t="str">
        <f>IF(Serv_net!J134="","",Serv_net!J134/10/GDP!M130)</f>
        <v/>
      </c>
      <c r="K134" s="26" t="str">
        <f>IF(Serv_net!K134="","",Serv_net!K134/10/GDP!N130)</f>
        <v/>
      </c>
      <c r="L134" s="26" t="str">
        <f>IF(Serv_net!L134="","",Serv_net!L134/10/GDP!O130)</f>
        <v/>
      </c>
      <c r="M134" s="26" t="str">
        <f>IF(Serv_net!M134="","",Serv_net!M134/10/GDP!P130)</f>
        <v/>
      </c>
      <c r="N134" s="26" t="str">
        <f>IF(Serv_net!N134="","",Serv_net!N134/10/GDP!Q130)</f>
        <v/>
      </c>
      <c r="O134" s="26" t="str">
        <f>IF(Serv_net!O134="","",Serv_net!O134/10/GDP!R130)</f>
        <v/>
      </c>
      <c r="P134" s="26" t="str">
        <f>IF(Serv_net!P134="","",Serv_net!P134/10/GDP!S130)</f>
        <v/>
      </c>
      <c r="Q134" s="26" t="str">
        <f>IF(Serv_net!Q134="","",Serv_net!Q134/10/GDP!T130)</f>
        <v/>
      </c>
    </row>
    <row r="135" spans="1:17" x14ac:dyDescent="0.25">
      <c r="A135" s="12" t="s">
        <v>529</v>
      </c>
      <c r="B135" s="26">
        <f>IF(Serv_net!B135="","",Serv_net!B135/10/GDP!E131)</f>
        <v>-1.2768043123240125</v>
      </c>
      <c r="C135" s="26">
        <f>IF(Serv_net!C135="","",Serv_net!C135/10/GDP!F131)</f>
        <v>-1.4080282245645523</v>
      </c>
      <c r="D135" s="26">
        <f>IF(Serv_net!D135="","",Serv_net!D135/10/GDP!G131)</f>
        <v>-1.1044790989612037</v>
      </c>
      <c r="E135" s="26">
        <f>IF(Serv_net!E135="","",Serv_net!E135/10/GDP!H131)</f>
        <v>-1.0433170199872834</v>
      </c>
      <c r="F135" s="26">
        <f>IF(Serv_net!F135="","",Serv_net!F135/10/GDP!I131)</f>
        <v>-1.2008500546675789</v>
      </c>
      <c r="G135" s="26">
        <f>IF(Serv_net!G135="","",Serv_net!G135/10/GDP!J131)</f>
        <v>-1.1464971097220786</v>
      </c>
      <c r="H135" s="26">
        <f>IF(Serv_net!H135="","",Serv_net!H135/10/GDP!K131)</f>
        <v>-1.5506491663716171</v>
      </c>
      <c r="I135" s="26">
        <f>IF(Serv_net!I135="","",Serv_net!I135/10/GDP!L131)</f>
        <v>-1.3941539008914494</v>
      </c>
      <c r="J135" s="26">
        <f>IF(Serv_net!J135="","",Serv_net!J135/10/GDP!M131)</f>
        <v>-0.83213648371424742</v>
      </c>
      <c r="K135" s="26">
        <f>IF(Serv_net!K135="","",Serv_net!K135/10/GDP!N131)</f>
        <v>-0.6080228905637024</v>
      </c>
      <c r="L135" s="26">
        <f>IF(Serv_net!L135="","",Serv_net!L135/10/GDP!O131)</f>
        <v>-1.9509726297838239</v>
      </c>
      <c r="M135" s="26">
        <f>IF(Serv_net!M135="","",Serv_net!M135/10/GDP!P131)</f>
        <v>0.932902985718435</v>
      </c>
      <c r="N135" s="26">
        <f>IF(Serv_net!N135="","",Serv_net!N135/10/GDP!Q131)</f>
        <v>1.0019413417411305</v>
      </c>
      <c r="O135" s="26">
        <f>IF(Serv_net!O135="","",Serv_net!O135/10/GDP!R131)</f>
        <v>1.2857835878074182</v>
      </c>
      <c r="P135" s="26">
        <f>IF(Serv_net!P135="","",Serv_net!P135/10/GDP!S131)</f>
        <v>2.0097576526645469</v>
      </c>
      <c r="Q135" s="26">
        <f>IF(Serv_net!Q135="","",Serv_net!Q135/10/GDP!T131)</f>
        <v>1.9099418237309049</v>
      </c>
    </row>
    <row r="136" spans="1:17" x14ac:dyDescent="0.25">
      <c r="A136" s="12" t="s">
        <v>530</v>
      </c>
      <c r="B136" s="26">
        <f>IF(Serv_net!B136="","",Serv_net!B136/10/GDP!E132)</f>
        <v>-7.4203312402030788</v>
      </c>
      <c r="C136" s="26">
        <f>IF(Serv_net!C136="","",Serv_net!C136/10/GDP!F132)</f>
        <v>-9.6908659574820959</v>
      </c>
      <c r="D136" s="26">
        <f>IF(Serv_net!D136="","",Serv_net!D136/10/GDP!G132)</f>
        <v>-9.0297164200230036</v>
      </c>
      <c r="E136" s="26">
        <f>IF(Serv_net!E136="","",Serv_net!E136/10/GDP!H132)</f>
        <v>-8.4087456372362777</v>
      </c>
      <c r="F136" s="26">
        <f>IF(Serv_net!F136="","",Serv_net!F136/10/GDP!I132)</f>
        <v>-6.4368460108900747</v>
      </c>
      <c r="G136" s="26">
        <f>IF(Serv_net!G136="","",Serv_net!G136/10/GDP!J132)</f>
        <v>-8.3030869278324158</v>
      </c>
      <c r="H136" s="26">
        <f>IF(Serv_net!H136="","",Serv_net!H136/10/GDP!K132)</f>
        <v>-7.3342361480689089</v>
      </c>
      <c r="I136" s="26">
        <f>IF(Serv_net!I136="","",Serv_net!I136/10/GDP!L132)</f>
        <v>-8.3438814480586245</v>
      </c>
      <c r="J136" s="26">
        <f>IF(Serv_net!J136="","",Serv_net!J136/10/GDP!M132)</f>
        <v>-6.9658834066072064</v>
      </c>
      <c r="K136" s="26">
        <f>IF(Serv_net!K136="","",Serv_net!K136/10/GDP!N132)</f>
        <v>-5.4660309818536188</v>
      </c>
      <c r="L136" s="26">
        <f>IF(Serv_net!L136="","",Serv_net!L136/10/GDP!O132)</f>
        <v>-7.0669936542813101</v>
      </c>
      <c r="M136" s="26">
        <f>IF(Serv_net!M136="","",Serv_net!M136/10/GDP!P132)</f>
        <v>-6.3223544127292417</v>
      </c>
      <c r="N136" s="26" t="str">
        <f>IF(Serv_net!N136="","",Serv_net!N136/10/GDP!Q132)</f>
        <v/>
      </c>
      <c r="O136" s="26" t="str">
        <f>IF(Serv_net!O136="","",Serv_net!O136/10/GDP!R132)</f>
        <v/>
      </c>
      <c r="P136" s="26" t="str">
        <f>IF(Serv_net!P136="","",Serv_net!P136/10/GDP!S132)</f>
        <v/>
      </c>
      <c r="Q136" s="26" t="str">
        <f>IF(Serv_net!Q136="","",Serv_net!Q136/10/GDP!T132)</f>
        <v/>
      </c>
    </row>
    <row r="137" spans="1:17" x14ac:dyDescent="0.25">
      <c r="A137" s="12" t="s">
        <v>536</v>
      </c>
      <c r="B137" s="26">
        <f>IF(Serv_net!B137="","",Serv_net!B137/10/GDP!E133)</f>
        <v>1.5531258104651748</v>
      </c>
      <c r="C137" s="26">
        <f>IF(Serv_net!C137="","",Serv_net!C137/10/GDP!F133)</f>
        <v>1.5991900884070478</v>
      </c>
      <c r="D137" s="26">
        <f>IF(Serv_net!D137="","",Serv_net!D137/10/GDP!G133)</f>
        <v>1.4733605042732467</v>
      </c>
      <c r="E137" s="26">
        <f>IF(Serv_net!E137="","",Serv_net!E137/10/GDP!H133)</f>
        <v>0.9881561299652698</v>
      </c>
      <c r="F137" s="26">
        <f>IF(Serv_net!F137="","",Serv_net!F137/10/GDP!I133)</f>
        <v>1.2209241948691634</v>
      </c>
      <c r="G137" s="26">
        <f>IF(Serv_net!G137="","",Serv_net!G137/10/GDP!J133)</f>
        <v>0.90925003641058988</v>
      </c>
      <c r="H137" s="26">
        <f>IF(Serv_net!H137="","",Serv_net!H137/10/GDP!K133)</f>
        <v>0.65390896933821796</v>
      </c>
      <c r="I137" s="26">
        <f>IF(Serv_net!I137="","",Serv_net!I137/10/GDP!L133)</f>
        <v>0.41871932814968027</v>
      </c>
      <c r="J137" s="26">
        <f>IF(Serv_net!J137="","",Serv_net!J137/10/GDP!M133)</f>
        <v>0.45617389331830654</v>
      </c>
      <c r="K137" s="26">
        <f>IF(Serv_net!K137="","",Serv_net!K137/10/GDP!N133)</f>
        <v>0.65095649506209319</v>
      </c>
      <c r="L137" s="26">
        <f>IF(Serv_net!L137="","",Serv_net!L137/10/GDP!O133)</f>
        <v>1.7191368904409192</v>
      </c>
      <c r="M137" s="26">
        <f>IF(Serv_net!M137="","",Serv_net!M137/10/GDP!P133)</f>
        <v>1.7526686315399416</v>
      </c>
      <c r="N137" s="26">
        <f>IF(Serv_net!N137="","",Serv_net!N137/10/GDP!Q133)</f>
        <v>1.6286983966058972</v>
      </c>
      <c r="O137" s="26">
        <f>IF(Serv_net!O137="","",Serv_net!O137/10/GDP!R133)</f>
        <v>1.3554878214416539</v>
      </c>
      <c r="P137" s="26">
        <f>IF(Serv_net!P137="","",Serv_net!P137/10/GDP!S133)</f>
        <v>0.86745663942526774</v>
      </c>
      <c r="Q137" s="26">
        <f>IF(Serv_net!Q137="","",Serv_net!Q137/10/GDP!T133)</f>
        <v>0.26979905898649464</v>
      </c>
    </row>
    <row r="138" spans="1:17" x14ac:dyDescent="0.25">
      <c r="A138" s="12" t="s">
        <v>537</v>
      </c>
      <c r="B138" s="26">
        <f>IF(Serv_net!B138="","",Serv_net!B138/10/GDP!E134)</f>
        <v>1.3051732320835312</v>
      </c>
      <c r="C138" s="26">
        <f>IF(Serv_net!C138="","",Serv_net!C138/10/GDP!F134)</f>
        <v>-1.7120047309284447</v>
      </c>
      <c r="D138" s="26">
        <f>IF(Serv_net!D138="","",Serv_net!D138/10/GDP!G134)</f>
        <v>-2.0907988683820555</v>
      </c>
      <c r="E138" s="26">
        <f>IF(Serv_net!E138="","",Serv_net!E138/10/GDP!H134)</f>
        <v>8.2382017182541147E-3</v>
      </c>
      <c r="F138" s="26">
        <f>IF(Serv_net!F138="","",Serv_net!F138/10/GDP!I134)</f>
        <v>0.43268651319754109</v>
      </c>
      <c r="G138" s="26">
        <f>IF(Serv_net!G138="","",Serv_net!G138/10/GDP!J134)</f>
        <v>1.0629067245119304</v>
      </c>
      <c r="H138" s="26">
        <f>IF(Serv_net!H138="","",Serv_net!H138/10/GDP!K134)</f>
        <v>1.3167587476979743</v>
      </c>
      <c r="I138" s="26">
        <f>IF(Serv_net!I138="","",Serv_net!I138/10/GDP!L134)</f>
        <v>1.5343714394227117</v>
      </c>
      <c r="J138" s="26">
        <f>IF(Serv_net!J138="","",Serv_net!J138/10/GDP!M134)</f>
        <v>0.17936811435855413</v>
      </c>
      <c r="K138" s="26">
        <f>IF(Serv_net!K138="","",Serv_net!K138/10/GDP!N134)</f>
        <v>1.5749158249158248</v>
      </c>
      <c r="L138" s="26">
        <f>IF(Serv_net!L138="","",Serv_net!L138/10/GDP!O134)</f>
        <v>1.796660656894254</v>
      </c>
      <c r="M138" s="26">
        <f>IF(Serv_net!M138="","",Serv_net!M138/10/GDP!P134)</f>
        <v>2.9504741833508961</v>
      </c>
      <c r="N138" s="26">
        <f>IF(Serv_net!N138="","",Serv_net!N138/10/GDP!Q134)</f>
        <v>3.8234440736979547</v>
      </c>
      <c r="O138" s="26">
        <f>IF(Serv_net!O138="","",Serv_net!O138/10/GDP!R134)</f>
        <v>3.1452847519902019</v>
      </c>
      <c r="P138" s="26">
        <f>IF(Serv_net!P138="","",Serv_net!P138/10/GDP!S134)</f>
        <v>4.1364180295173512</v>
      </c>
      <c r="Q138" s="26">
        <f>IF(Serv_net!Q138="","",Serv_net!Q138/10/GDP!T134)</f>
        <v>2.7070640540095505</v>
      </c>
    </row>
    <row r="139" spans="1:17" x14ac:dyDescent="0.25">
      <c r="A139" s="12" t="s">
        <v>539</v>
      </c>
      <c r="B139" s="26">
        <f>IF(Serv_net!B139="","",Serv_net!B139/10/GDP!E135)</f>
        <v>-4.4101668393968492</v>
      </c>
      <c r="C139" s="26">
        <f>IF(Serv_net!C139="","",Serv_net!C139/10/GDP!F135)</f>
        <v>-5.0379263258951976</v>
      </c>
      <c r="D139" s="26">
        <f>IF(Serv_net!D139="","",Serv_net!D139/10/GDP!G135)</f>
        <v>-4.9872246598788932</v>
      </c>
      <c r="E139" s="26">
        <f>IF(Serv_net!E139="","",Serv_net!E139/10/GDP!H135)</f>
        <v>-6.4882877776668382</v>
      </c>
      <c r="F139" s="26">
        <f>IF(Serv_net!F139="","",Serv_net!F139/10/GDP!I135)</f>
        <v>-8.7150293172844862</v>
      </c>
      <c r="G139" s="26">
        <f>IF(Serv_net!G139="","",Serv_net!G139/10/GDP!J135)</f>
        <v>-9.2674240220385045</v>
      </c>
      <c r="H139" s="26">
        <f>IF(Serv_net!H139="","",Serv_net!H139/10/GDP!K135)</f>
        <v>-9.1638108293351621</v>
      </c>
      <c r="I139" s="26">
        <f>IF(Serv_net!I139="","",Serv_net!I139/10/GDP!L135)</f>
        <v>-8.0146463521072775</v>
      </c>
      <c r="J139" s="26">
        <f>IF(Serv_net!J139="","",Serv_net!J139/10/GDP!M135)</f>
        <v>-8.1481099157519505</v>
      </c>
      <c r="K139" s="26">
        <f>IF(Serv_net!K139="","",Serv_net!K139/10/GDP!N135)</f>
        <v>-7.0115788824743994</v>
      </c>
      <c r="L139" s="26">
        <f>IF(Serv_net!L139="","",Serv_net!L139/10/GDP!O135)</f>
        <v>-7.6565298415225138</v>
      </c>
      <c r="M139" s="26">
        <f>IF(Serv_net!M139="","",Serv_net!M139/10/GDP!P135)</f>
        <v>-5.9181641306470167</v>
      </c>
      <c r="N139" s="26">
        <f>IF(Serv_net!N139="","",Serv_net!N139/10/GDP!Q135)</f>
        <v>-6.7725248970947627</v>
      </c>
      <c r="O139" s="26">
        <f>IF(Serv_net!O139="","",Serv_net!O139/10/GDP!R135)</f>
        <v>-6.531054285995304</v>
      </c>
      <c r="P139" s="26">
        <f>IF(Serv_net!P139="","",Serv_net!P139/10/GDP!S135)</f>
        <v>-6.2597375387441483</v>
      </c>
      <c r="Q139" s="26" t="str">
        <f>IF(Serv_net!Q139="","",Serv_net!Q139/10/GDP!T135)</f>
        <v/>
      </c>
    </row>
    <row r="140" spans="1:17" x14ac:dyDescent="0.25">
      <c r="A140" s="12" t="s">
        <v>542</v>
      </c>
      <c r="B140" s="26">
        <f>IF(Serv_net!B140="","",Serv_net!B140/10/GDP!E136)</f>
        <v>-2.8476480640938755</v>
      </c>
      <c r="C140" s="26">
        <f>IF(Serv_net!C140="","",Serv_net!C140/10/GDP!F136)</f>
        <v>-5.2179227965843804</v>
      </c>
      <c r="D140" s="26">
        <f>IF(Serv_net!D140="","",Serv_net!D140/10/GDP!G136)</f>
        <v>-6.4470797438764746</v>
      </c>
      <c r="E140" s="26">
        <f>IF(Serv_net!E140="","",Serv_net!E140/10/GDP!H136)</f>
        <v>-6.693560945863668</v>
      </c>
      <c r="F140" s="26">
        <f>IF(Serv_net!F140="","",Serv_net!F140/10/GDP!I136)</f>
        <v>-5.54065099876901</v>
      </c>
      <c r="G140" s="26">
        <f>IF(Serv_net!G140="","",Serv_net!G140/10/GDP!J136)</f>
        <v>-4.9455052849963126</v>
      </c>
      <c r="H140" s="26">
        <f>IF(Serv_net!H140="","",Serv_net!H140/10/GDP!K136)</f>
        <v>-5.1158056867789119</v>
      </c>
      <c r="I140" s="26">
        <f>IF(Serv_net!I140="","",Serv_net!I140/10/GDP!L136)</f>
        <v>-4.6730985144898094</v>
      </c>
      <c r="J140" s="26">
        <f>IF(Serv_net!J140="","",Serv_net!J140/10/GDP!M136)</f>
        <v>-3.7685382800346718</v>
      </c>
      <c r="K140" s="26">
        <f>IF(Serv_net!K140="","",Serv_net!K140/10/GDP!N136)</f>
        <v>-4.0316693608959735</v>
      </c>
      <c r="L140" s="26">
        <f>IF(Serv_net!L140="","",Serv_net!L140/10/GDP!O136)</f>
        <v>-3.3410682533900435</v>
      </c>
      <c r="M140" s="26">
        <f>IF(Serv_net!M140="","",Serv_net!M140/10/GDP!P136)</f>
        <v>-1.9806452965304202</v>
      </c>
      <c r="N140" s="26">
        <f>IF(Serv_net!N140="","",Serv_net!N140/10/GDP!Q136)</f>
        <v>-3.5221446324786099</v>
      </c>
      <c r="O140" s="26">
        <f>IF(Serv_net!O140="","",Serv_net!O140/10/GDP!R136)</f>
        <v>-6.1806027064784548</v>
      </c>
      <c r="P140" s="26">
        <f>IF(Serv_net!P140="","",Serv_net!P140/10/GDP!S136)</f>
        <v>-7.533917632435533</v>
      </c>
      <c r="Q140" s="26">
        <f>IF(Serv_net!Q140="","",Serv_net!Q140/10/GDP!T136)</f>
        <v>-3.6885546687069857</v>
      </c>
    </row>
    <row r="141" spans="1:17" x14ac:dyDescent="0.25">
      <c r="A141" s="12" t="s">
        <v>544</v>
      </c>
      <c r="B141" s="26">
        <f>IF(Serv_net!B141="","",Serv_net!B141/10/GDP!E137)</f>
        <v>2.2612205076861116</v>
      </c>
      <c r="C141" s="26">
        <f>IF(Serv_net!C141="","",Serv_net!C141/10/GDP!F137)</f>
        <v>2.792920492949412</v>
      </c>
      <c r="D141" s="26">
        <f>IF(Serv_net!D141="","",Serv_net!D141/10/GDP!G137)</f>
        <v>3.4472035300516803</v>
      </c>
      <c r="E141" s="26">
        <f>IF(Serv_net!E141="","",Serv_net!E141/10/GDP!H137)</f>
        <v>2.825122285652939</v>
      </c>
      <c r="F141" s="26">
        <f>IF(Serv_net!F141="","",Serv_net!F141/10/GDP!I137)</f>
        <v>3.0358781216647337</v>
      </c>
      <c r="G141" s="26">
        <f>IF(Serv_net!G141="","",Serv_net!G141/10/GDP!J137)</f>
        <v>1.856034161373449</v>
      </c>
      <c r="H141" s="26">
        <f>IF(Serv_net!H141="","",Serv_net!H141/10/GDP!K137)</f>
        <v>4.7735725463347842</v>
      </c>
      <c r="I141" s="26">
        <f>IF(Serv_net!I141="","",Serv_net!I141/10/GDP!L137)</f>
        <v>4.0361019688465456</v>
      </c>
      <c r="J141" s="26">
        <f>IF(Serv_net!J141="","",Serv_net!J141/10/GDP!M137)</f>
        <v>4.5980807927092116</v>
      </c>
      <c r="K141" s="26">
        <f>IF(Serv_net!K141="","",Serv_net!K141/10/GDP!N137)</f>
        <v>4.4435433562252857</v>
      </c>
      <c r="L141" s="26">
        <f>IF(Serv_net!L141="","",Serv_net!L141/10/GDP!O137)</f>
        <v>3.84315352051502</v>
      </c>
      <c r="M141" s="26">
        <f>IF(Serv_net!M141="","",Serv_net!M141/10/GDP!P137)</f>
        <v>3.5354910474092298</v>
      </c>
      <c r="N141" s="26">
        <f>IF(Serv_net!N141="","",Serv_net!N141/10/GDP!Q137)</f>
        <v>3.7538754479361418</v>
      </c>
      <c r="O141" s="26">
        <f>IF(Serv_net!O141="","",Serv_net!O141/10/GDP!R137)</f>
        <v>3.4839152861161784</v>
      </c>
      <c r="P141" s="26">
        <f>IF(Serv_net!P141="","",Serv_net!P141/10/GDP!S137)</f>
        <v>3.1264256279187603</v>
      </c>
      <c r="Q141" s="26">
        <f>IF(Serv_net!Q141="","",Serv_net!Q141/10/GDP!T137)</f>
        <v>3.9631790784173333</v>
      </c>
    </row>
    <row r="142" spans="1:17" x14ac:dyDescent="0.25">
      <c r="A142" s="12" t="s">
        <v>545</v>
      </c>
      <c r="B142" s="26">
        <f>IF(Serv_net!B142="","",Serv_net!B142/10/GDP!E138)</f>
        <v>0.22852166720346798</v>
      </c>
      <c r="C142" s="26">
        <f>IF(Serv_net!C142="","",Serv_net!C142/10/GDP!F138)</f>
        <v>9.730066714402788E-2</v>
      </c>
      <c r="D142" s="26">
        <f>IF(Serv_net!D142="","",Serv_net!D142/10/GDP!G138)</f>
        <v>-0.85710225376410509</v>
      </c>
      <c r="E142" s="26">
        <f>IF(Serv_net!E142="","",Serv_net!E142/10/GDP!H138)</f>
        <v>-1.0962958604578834</v>
      </c>
      <c r="F142" s="26">
        <f>IF(Serv_net!F142="","",Serv_net!F142/10/GDP!I138)</f>
        <v>-0.43394939085477696</v>
      </c>
      <c r="G142" s="26">
        <f>IF(Serv_net!G142="","",Serv_net!G142/10/GDP!J138)</f>
        <v>-0.84426754304155871</v>
      </c>
      <c r="H142" s="26">
        <f>IF(Serv_net!H142="","",Serv_net!H142/10/GDP!K138)</f>
        <v>-1.3678423926333589</v>
      </c>
      <c r="I142" s="26">
        <f>IF(Serv_net!I142="","",Serv_net!I142/10/GDP!L138)</f>
        <v>-1.1643435013522903</v>
      </c>
      <c r="J142" s="26">
        <f>IF(Serv_net!J142="","",Serv_net!J142/10/GDP!M138)</f>
        <v>-1.4764345125266121</v>
      </c>
      <c r="K142" s="26">
        <f>IF(Serv_net!K142="","",Serv_net!K142/10/GDP!N138)</f>
        <v>-1.642320458987474</v>
      </c>
      <c r="L142" s="26">
        <f>IF(Serv_net!L142="","",Serv_net!L142/10/GDP!O138)</f>
        <v>-1.4571979501949714</v>
      </c>
      <c r="M142" s="26">
        <f>IF(Serv_net!M142="","",Serv_net!M142/10/GDP!P138)</f>
        <v>-1.8665218393822653</v>
      </c>
      <c r="N142" s="26">
        <f>IF(Serv_net!N142="","",Serv_net!N142/10/GDP!Q138)</f>
        <v>-2.3324838822806946</v>
      </c>
      <c r="O142" s="26">
        <f>IF(Serv_net!O142="","",Serv_net!O142/10/GDP!R138)</f>
        <v>-2.0024779008844451</v>
      </c>
      <c r="P142" s="26">
        <f>IF(Serv_net!P142="","",Serv_net!P142/10/GDP!S138)</f>
        <v>-2.2443147839526452</v>
      </c>
      <c r="Q142" s="26">
        <f>IF(Serv_net!Q142="","",Serv_net!Q142/10/GDP!T138)</f>
        <v>-0.32884339231803578</v>
      </c>
    </row>
    <row r="143" spans="1:17" x14ac:dyDescent="0.25">
      <c r="A143" s="12" t="s">
        <v>548</v>
      </c>
      <c r="B143" s="26">
        <f>IF(Serv_net!B143="","",Serv_net!B143/10/GDP!E139)</f>
        <v>-7.0993050054518321</v>
      </c>
      <c r="C143" s="26">
        <f>IF(Serv_net!C143="","",Serv_net!C143/10/GDP!F139)</f>
        <v>-6.9473873116363096</v>
      </c>
      <c r="D143" s="26">
        <f>IF(Serv_net!D143="","",Serv_net!D143/10/GDP!G139)</f>
        <v>-8.1079331521923024</v>
      </c>
      <c r="E143" s="26">
        <f>IF(Serv_net!E143="","",Serv_net!E143/10/GDP!H139)</f>
        <v>-6.6530097769992684</v>
      </c>
      <c r="F143" s="26">
        <f>IF(Serv_net!F143="","",Serv_net!F143/10/GDP!I139)</f>
        <v>-7.983843859448652</v>
      </c>
      <c r="G143" s="26">
        <f>IF(Serv_net!G143="","",Serv_net!G143/10/GDP!J139)</f>
        <v>-7.9872510343763627</v>
      </c>
      <c r="H143" s="26">
        <f>IF(Serv_net!H143="","",Serv_net!H143/10/GDP!K139)</f>
        <v>-7.9655852097011053</v>
      </c>
      <c r="I143" s="26">
        <f>IF(Serv_net!I143="","",Serv_net!I143/10/GDP!L139)</f>
        <v>-7.9597696139006366</v>
      </c>
      <c r="J143" s="26">
        <f>IF(Serv_net!J143="","",Serv_net!J143/10/GDP!M139)</f>
        <v>-8.6852808499125906</v>
      </c>
      <c r="K143" s="26">
        <f>IF(Serv_net!K143="","",Serv_net!K143/10/GDP!N139)</f>
        <v>-8.4908517907844754</v>
      </c>
      <c r="L143" s="26">
        <f>IF(Serv_net!L143="","",Serv_net!L143/10/GDP!O139)</f>
        <v>-9.894836557189512</v>
      </c>
      <c r="M143" s="26">
        <f>IF(Serv_net!M143="","",Serv_net!M143/10/GDP!P139)</f>
        <v>-9.8043095169854109</v>
      </c>
      <c r="N143" s="26">
        <f>IF(Serv_net!N143="","",Serv_net!N143/10/GDP!Q139)</f>
        <v>-9.5767172552709727</v>
      </c>
      <c r="O143" s="26">
        <f>IF(Serv_net!O143="","",Serv_net!O143/10/GDP!R139)</f>
        <v>-8.9460375036131783</v>
      </c>
      <c r="P143" s="26">
        <f>IF(Serv_net!P143="","",Serv_net!P143/10/GDP!S139)</f>
        <v>-9.2914678724001281</v>
      </c>
      <c r="Q143" s="26" t="str">
        <f>IF(Serv_net!Q143="","",Serv_net!Q143/10/GDP!T139)</f>
        <v/>
      </c>
    </row>
    <row r="144" spans="1:17" x14ac:dyDescent="0.25">
      <c r="A144" s="12" t="s">
        <v>550</v>
      </c>
      <c r="B144" s="26">
        <f>IF(Serv_net!B144="","",Serv_net!B144/10/GDP!E140)</f>
        <v>-3.3345218085196695</v>
      </c>
      <c r="C144" s="26">
        <f>IF(Serv_net!C144="","",Serv_net!C144/10/GDP!F140)</f>
        <v>-3.6614772669323292</v>
      </c>
      <c r="D144" s="26">
        <f>IF(Serv_net!D144="","",Serv_net!D144/10/GDP!G140)</f>
        <v>-3.4245856244832611</v>
      </c>
      <c r="E144" s="26">
        <f>IF(Serv_net!E144="","",Serv_net!E144/10/GDP!H140)</f>
        <v>-3.2687979449229934</v>
      </c>
      <c r="F144" s="26">
        <f>IF(Serv_net!F144="","",Serv_net!F144/10/GDP!I140)</f>
        <v>-1.5906836200448764</v>
      </c>
      <c r="G144" s="26">
        <f>IF(Serv_net!G144="","",Serv_net!G144/10/GDP!J140)</f>
        <v>-0.33835394765132565</v>
      </c>
      <c r="H144" s="26">
        <f>IF(Serv_net!H144="","",Serv_net!H144/10/GDP!K140)</f>
        <v>-1.4303261012245205</v>
      </c>
      <c r="I144" s="26">
        <f>IF(Serv_net!I144="","",Serv_net!I144/10/GDP!L140)</f>
        <v>-0.86725021177040051</v>
      </c>
      <c r="J144" s="26">
        <f>IF(Serv_net!J144="","",Serv_net!J144/10/GDP!M140)</f>
        <v>-1.3115450651220062</v>
      </c>
      <c r="K144" s="26">
        <f>IF(Serv_net!K144="","",Serv_net!K144/10/GDP!N140)</f>
        <v>-1.0859227678937442</v>
      </c>
      <c r="L144" s="26">
        <f>IF(Serv_net!L144="","",Serv_net!L144/10/GDP!O140)</f>
        <v>-1.0770996039530665</v>
      </c>
      <c r="M144" s="26">
        <f>IF(Serv_net!M144="","",Serv_net!M144/10/GDP!P140)</f>
        <v>-1.6750045859515219</v>
      </c>
      <c r="N144" s="26">
        <f>IF(Serv_net!N144="","",Serv_net!N144/10/GDP!Q140)</f>
        <v>-1.7769427746936177</v>
      </c>
      <c r="O144" s="26">
        <f>IF(Serv_net!O144="","",Serv_net!O144/10/GDP!R140)</f>
        <v>-1.8324758123504743</v>
      </c>
      <c r="P144" s="26">
        <f>IF(Serv_net!P144="","",Serv_net!P144/10/GDP!S140)</f>
        <v>-1.4675250077866391</v>
      </c>
      <c r="Q144" s="26">
        <f>IF(Serv_net!Q144="","",Serv_net!Q144/10/GDP!T140)</f>
        <v>-0.80180061567966388</v>
      </c>
    </row>
    <row r="145" spans="1:17" x14ac:dyDescent="0.25">
      <c r="A145" s="12" t="s">
        <v>552</v>
      </c>
      <c r="B145" s="26">
        <f>IF(Serv_net!B145="","",Serv_net!B145/10/GDP!E141)</f>
        <v>22.054054054054056</v>
      </c>
      <c r="C145" s="26">
        <f>IF(Serv_net!C145="","",Serv_net!C145/10/GDP!F141)</f>
        <v>19.685383396016245</v>
      </c>
      <c r="D145" s="26">
        <f>IF(Serv_net!D145="","",Serv_net!D145/10/GDP!G141)</f>
        <v>21.681169971903692</v>
      </c>
      <c r="E145" s="26">
        <f>IF(Serv_net!E145="","",Serv_net!E145/10/GDP!H141)</f>
        <v>23.918718644525963</v>
      </c>
      <c r="F145" s="26">
        <f>IF(Serv_net!F145="","",Serv_net!F145/10/GDP!I141)</f>
        <v>26.074953965238748</v>
      </c>
      <c r="G145" s="26">
        <f>IF(Serv_net!G145="","",Serv_net!G145/10/GDP!J141)</f>
        <v>22.309140724487662</v>
      </c>
      <c r="H145" s="26">
        <f>IF(Serv_net!H145="","",Serv_net!H145/10/GDP!K141)</f>
        <v>32.578173559490573</v>
      </c>
      <c r="I145" s="26">
        <f>IF(Serv_net!I145="","",Serv_net!I145/10/GDP!L141)</f>
        <v>33.722383338042121</v>
      </c>
      <c r="J145" s="26">
        <f>IF(Serv_net!J145="","",Serv_net!J145/10/GDP!M141)</f>
        <v>36.547515433403255</v>
      </c>
      <c r="K145" s="26">
        <f>IF(Serv_net!K145="","",Serv_net!K145/10/GDP!N141)</f>
        <v>39.018999148147579</v>
      </c>
      <c r="L145" s="26">
        <f>IF(Serv_net!L145="","",Serv_net!L145/10/GDP!O141)</f>
        <v>40.018208128334045</v>
      </c>
      <c r="M145" s="26">
        <f>IF(Serv_net!M145="","",Serv_net!M145/10/GDP!P141)</f>
        <v>34.937424674887545</v>
      </c>
      <c r="N145" s="26">
        <f>IF(Serv_net!N145="","",Serv_net!N145/10/GDP!Q141)</f>
        <v>27.591970954104966</v>
      </c>
      <c r="O145" s="26" t="str">
        <f>IF(Serv_net!O145="","",Serv_net!O145/10/GDP!R141)</f>
        <v/>
      </c>
      <c r="P145" s="26" t="str">
        <f>IF(Serv_net!P145="","",Serv_net!P145/10/GDP!S141)</f>
        <v/>
      </c>
      <c r="Q145" s="26" t="str">
        <f>IF(Serv_net!Q145="","",Serv_net!Q145/10/GDP!T141)</f>
        <v/>
      </c>
    </row>
    <row r="146" spans="1:17" x14ac:dyDescent="0.25">
      <c r="A146" s="12" t="s">
        <v>557</v>
      </c>
      <c r="B146" s="26">
        <f>IF(Serv_net!B146="","",Serv_net!B146/10/GDP!E142)</f>
        <v>8.4421204471691293</v>
      </c>
      <c r="C146" s="26">
        <f>IF(Serv_net!C146="","",Serv_net!C146/10/GDP!F142)</f>
        <v>12.381494739125721</v>
      </c>
      <c r="D146" s="26">
        <f>IF(Serv_net!D146="","",Serv_net!D146/10/GDP!G142)</f>
        <v>10.415570999248686</v>
      </c>
      <c r="E146" s="26">
        <f>IF(Serv_net!E146="","",Serv_net!E146/10/GDP!H142)</f>
        <v>9.9049928446493887</v>
      </c>
      <c r="F146" s="26">
        <f>IF(Serv_net!F146="","",Serv_net!F146/10/GDP!I142)</f>
        <v>12.183869897112512</v>
      </c>
      <c r="G146" s="26">
        <f>IF(Serv_net!G146="","",Serv_net!G146/10/GDP!J142)</f>
        <v>12.310461956521737</v>
      </c>
      <c r="H146" s="26">
        <f>IF(Serv_net!H146="","",Serv_net!H146/10/GDP!K142)</f>
        <v>10.972726748544082</v>
      </c>
      <c r="I146" s="26">
        <f>IF(Serv_net!I146="","",Serv_net!I146/10/GDP!L142)</f>
        <v>13.750185505812514</v>
      </c>
      <c r="J146" s="26">
        <f>IF(Serv_net!J146="","",Serv_net!J146/10/GDP!M142)</f>
        <v>12.408114035087721</v>
      </c>
      <c r="K146" s="26">
        <f>IF(Serv_net!K146="","",Serv_net!K146/10/GDP!N142)</f>
        <v>13.014563009555099</v>
      </c>
      <c r="L146" s="26">
        <f>IF(Serv_net!L146="","",Serv_net!L146/10/GDP!O142)</f>
        <v>13.018006359535606</v>
      </c>
      <c r="M146" s="26">
        <f>IF(Serv_net!M146="","",Serv_net!M146/10/GDP!P142)</f>
        <v>12.940868095030048</v>
      </c>
      <c r="N146" s="26">
        <f>IF(Serv_net!N146="","",Serv_net!N146/10/GDP!Q142)</f>
        <v>13.939741955741685</v>
      </c>
      <c r="O146" s="26">
        <f>IF(Serv_net!O146="","",Serv_net!O146/10/GDP!R142)</f>
        <v>13.639446819430756</v>
      </c>
      <c r="P146" s="26">
        <f>IF(Serv_net!P146="","",Serv_net!P146/10/GDP!S142)</f>
        <v>13.189591330867822</v>
      </c>
      <c r="Q146" s="26">
        <f>IF(Serv_net!Q146="","",Serv_net!Q146/10/GDP!T142)</f>
        <v>10.362497570502645</v>
      </c>
    </row>
    <row r="147" spans="1:17" x14ac:dyDescent="0.25">
      <c r="A147" s="12" t="s">
        <v>560</v>
      </c>
      <c r="B147" s="26">
        <f>IF(Serv_net!B147="","",Serv_net!B147/10/GDP!E143)</f>
        <v>-11.77931265122441</v>
      </c>
      <c r="C147" s="26">
        <f>IF(Serv_net!C147="","",Serv_net!C147/10/GDP!F143)</f>
        <v>-13.927622685853892</v>
      </c>
      <c r="D147" s="26">
        <f>IF(Serv_net!D147="","",Serv_net!D147/10/GDP!G143)</f>
        <v>-15.314208280334478</v>
      </c>
      <c r="E147" s="26">
        <f>IF(Serv_net!E147="","",Serv_net!E147/10/GDP!H143)</f>
        <v>-11.893377039859423</v>
      </c>
      <c r="F147" s="26">
        <f>IF(Serv_net!F147="","",Serv_net!F147/10/GDP!I143)</f>
        <v>-14.300795241324424</v>
      </c>
      <c r="G147" s="26">
        <f>IF(Serv_net!G147="","",Serv_net!G147/10/GDP!J143)</f>
        <v>-17.186634395833149</v>
      </c>
      <c r="H147" s="26">
        <f>IF(Serv_net!H147="","",Serv_net!H147/10/GDP!K143)</f>
        <v>-14.207237644001964</v>
      </c>
      <c r="I147" s="26">
        <f>IF(Serv_net!I147="","",Serv_net!I147/10/GDP!L143)</f>
        <v>-15.281918131647089</v>
      </c>
      <c r="J147" s="26">
        <f>IF(Serv_net!J147="","",Serv_net!J147/10/GDP!M143)</f>
        <v>-16.386237297244499</v>
      </c>
      <c r="K147" s="26">
        <f>IF(Serv_net!K147="","",Serv_net!K147/10/GDP!N143)</f>
        <v>-8.9968489926973092</v>
      </c>
      <c r="L147" s="26">
        <f>IF(Serv_net!L147="","",Serv_net!L147/10/GDP!O143)</f>
        <v>-5.4865579241260614</v>
      </c>
      <c r="M147" s="26">
        <f>IF(Serv_net!M147="","",Serv_net!M147/10/GDP!P143)</f>
        <v>-4.5466170632238212</v>
      </c>
      <c r="N147" s="26">
        <f>IF(Serv_net!N147="","",Serv_net!N147/10/GDP!Q143)</f>
        <v>-5.7138552666154183</v>
      </c>
      <c r="O147" s="26">
        <f>IF(Serv_net!O147="","",Serv_net!O147/10/GDP!R143)</f>
        <v>-5.1489841714320264</v>
      </c>
      <c r="P147" s="26" t="str">
        <f>IF(Serv_net!P147="","",Serv_net!P147/10/GDP!S143)</f>
        <v/>
      </c>
      <c r="Q147" s="26" t="str">
        <f>IF(Serv_net!Q147="","",Serv_net!Q147/10/GDP!T143)</f>
        <v/>
      </c>
    </row>
    <row r="148" spans="1:17" x14ac:dyDescent="0.25">
      <c r="A148" s="12" t="s">
        <v>563</v>
      </c>
      <c r="B148" s="26">
        <f>IF(Serv_net!B148="","",Serv_net!B148/10/GDP!E144)</f>
        <v>-0.58421213519046822</v>
      </c>
      <c r="C148" s="26">
        <f>IF(Serv_net!C148="","",Serv_net!C148/10/GDP!F144)</f>
        <v>-0.26359207828372866</v>
      </c>
      <c r="D148" s="26">
        <f>IF(Serv_net!D148="","",Serv_net!D148/10/GDP!G144)</f>
        <v>0.22501792799086145</v>
      </c>
      <c r="E148" s="26">
        <f>IF(Serv_net!E148="","",Serv_net!E148/10/GDP!H144)</f>
        <v>-0.47332682004283433</v>
      </c>
      <c r="F148" s="26">
        <f>IF(Serv_net!F148="","",Serv_net!F148/10/GDP!I144)</f>
        <v>0.29073903223801567</v>
      </c>
      <c r="G148" s="26">
        <f>IF(Serv_net!G148="","",Serv_net!G148/10/GDP!J144)</f>
        <v>-0.12137009304007308</v>
      </c>
      <c r="H148" s="26">
        <f>IF(Serv_net!H148="","",Serv_net!H148/10/GDP!K144)</f>
        <v>-0.30632777435603037</v>
      </c>
      <c r="I148" s="26">
        <f>IF(Serv_net!I148="","",Serv_net!I148/10/GDP!L144)</f>
        <v>-0.30097375812172722</v>
      </c>
      <c r="J148" s="26">
        <f>IF(Serv_net!J148="","",Serv_net!J148/10/GDP!M144)</f>
        <v>-0.36267754442208017</v>
      </c>
      <c r="K148" s="26">
        <f>IF(Serv_net!K148="","",Serv_net!K148/10/GDP!N144)</f>
        <v>-0.30888753118870127</v>
      </c>
      <c r="L148" s="26">
        <f>IF(Serv_net!L148="","",Serv_net!L148/10/GDP!O144)</f>
        <v>-0.42945715660451828</v>
      </c>
      <c r="M148" s="26">
        <f>IF(Serv_net!M148="","",Serv_net!M148/10/GDP!P144)</f>
        <v>-0.26723959248532753</v>
      </c>
      <c r="N148" s="26">
        <f>IF(Serv_net!N148="","",Serv_net!N148/10/GDP!Q144)</f>
        <v>-0.24051649311819281</v>
      </c>
      <c r="O148" s="26">
        <f>IF(Serv_net!O148="","",Serv_net!O148/10/GDP!R144)</f>
        <v>-0.26444382248838444</v>
      </c>
      <c r="P148" s="26">
        <f>IF(Serv_net!P148="","",Serv_net!P148/10/GDP!S144)</f>
        <v>-0.24665470881583157</v>
      </c>
      <c r="Q148" s="26">
        <f>IF(Serv_net!Q148="","",Serv_net!Q148/10/GDP!T144)</f>
        <v>-0.16137925444705245</v>
      </c>
    </row>
    <row r="149" spans="1:17" x14ac:dyDescent="0.25">
      <c r="A149" s="12" t="s">
        <v>564</v>
      </c>
      <c r="B149" s="26">
        <f>IF(Serv_net!B149="","",Serv_net!B149/10/GDP!E145)</f>
        <v>-1.524408869620288</v>
      </c>
      <c r="C149" s="26">
        <f>IF(Serv_net!C149="","",Serv_net!C149/10/GDP!F145)</f>
        <v>-1.2725866783016084</v>
      </c>
      <c r="D149" s="26">
        <f>IF(Serv_net!D149="","",Serv_net!D149/10/GDP!G145)</f>
        <v>-1.4913520712005777</v>
      </c>
      <c r="E149" s="26">
        <f>IF(Serv_net!E149="","",Serv_net!E149/10/GDP!H145)</f>
        <v>-1.9929957730125292</v>
      </c>
      <c r="F149" s="26">
        <f>IF(Serv_net!F149="","",Serv_net!F149/10/GDP!I145)</f>
        <v>-1.1347154980968455</v>
      </c>
      <c r="G149" s="26">
        <f>IF(Serv_net!G149="","",Serv_net!G149/10/GDP!J145)</f>
        <v>-1.864641507116322</v>
      </c>
      <c r="H149" s="26">
        <f>IF(Serv_net!H149="","",Serv_net!H149/10/GDP!K145)</f>
        <v>-1.723643388997486</v>
      </c>
      <c r="I149" s="26">
        <f>IF(Serv_net!I149="","",Serv_net!I149/10/GDP!L145)</f>
        <v>-1.7468624347403265</v>
      </c>
      <c r="J149" s="26">
        <f>IF(Serv_net!J149="","",Serv_net!J149/10/GDP!M145)</f>
        <v>-1.3905157724441348</v>
      </c>
      <c r="K149" s="26">
        <f>IF(Serv_net!K149="","",Serv_net!K149/10/GDP!N145)</f>
        <v>-1.1724497131381344</v>
      </c>
      <c r="L149" s="26">
        <f>IF(Serv_net!L149="","",Serv_net!L149/10/GDP!O145)</f>
        <v>-1.267604329125597</v>
      </c>
      <c r="M149" s="26">
        <f>IF(Serv_net!M149="","",Serv_net!M149/10/GDP!P145)</f>
        <v>-1.1397327186476416</v>
      </c>
      <c r="N149" s="26">
        <f>IF(Serv_net!N149="","",Serv_net!N149/10/GDP!Q145)</f>
        <v>-0.85246118267233961</v>
      </c>
      <c r="O149" s="26">
        <f>IF(Serv_net!O149="","",Serv_net!O149/10/GDP!R145)</f>
        <v>-1.3662280617804734</v>
      </c>
      <c r="P149" s="26">
        <f>IF(Serv_net!P149="","",Serv_net!P149/10/GDP!S145)</f>
        <v>-1.5290947707322879</v>
      </c>
      <c r="Q149" s="26">
        <f>IF(Serv_net!Q149="","",Serv_net!Q149/10/GDP!T145)</f>
        <v>-2.0076359853169232</v>
      </c>
    </row>
    <row r="150" spans="1:17" x14ac:dyDescent="0.25">
      <c r="A150" s="12" t="s">
        <v>566</v>
      </c>
      <c r="B150" s="26">
        <f>IF(Serv_net!B150="","",Serv_net!B150/10/GDP!E146)</f>
        <v>1.9992180372735566</v>
      </c>
      <c r="C150" s="26">
        <f>IF(Serv_net!C150="","",Serv_net!C150/10/GDP!F146)</f>
        <v>3.5069723062991076</v>
      </c>
      <c r="D150" s="26">
        <f>IF(Serv_net!D150="","",Serv_net!D150/10/GDP!G146)</f>
        <v>3.8197521299269139</v>
      </c>
      <c r="E150" s="26">
        <f>IF(Serv_net!E150="","",Serv_net!E150/10/GDP!H146)</f>
        <v>1.0886527353085793</v>
      </c>
      <c r="F150" s="26">
        <f>IF(Serv_net!F150="","",Serv_net!F150/10/GDP!I146)</f>
        <v>2.7808252680035426</v>
      </c>
      <c r="G150" s="26">
        <f>IF(Serv_net!G150="","",Serv_net!G150/10/GDP!J146)</f>
        <v>2.7667681617839794</v>
      </c>
      <c r="H150" s="26">
        <f>IF(Serv_net!H150="","",Serv_net!H150/10/GDP!K146)</f>
        <v>2.8016693805350976</v>
      </c>
      <c r="I150" s="26">
        <f>IF(Serv_net!I150="","",Serv_net!I150/10/GDP!L146)</f>
        <v>2.3589863335802321</v>
      </c>
      <c r="J150" s="26">
        <f>IF(Serv_net!J150="","",Serv_net!J150/10/GDP!M146)</f>
        <v>2.4708335927540634</v>
      </c>
      <c r="K150" s="26">
        <f>IF(Serv_net!K150="","",Serv_net!K150/10/GDP!N146)</f>
        <v>1.5383956475853324</v>
      </c>
      <c r="L150" s="26">
        <f>IF(Serv_net!L150="","",Serv_net!L150/10/GDP!O146)</f>
        <v>1.780032197408258</v>
      </c>
      <c r="M150" s="26">
        <f>IF(Serv_net!M150="","",Serv_net!M150/10/GDP!P146)</f>
        <v>2.2104670971411493</v>
      </c>
      <c r="N150" s="26">
        <f>IF(Serv_net!N150="","",Serv_net!N150/10/GDP!Q146)</f>
        <v>2.6464654471889975</v>
      </c>
      <c r="O150" s="26">
        <f>IF(Serv_net!O150="","",Serv_net!O150/10/GDP!R146)</f>
        <v>3.3468026199390768</v>
      </c>
      <c r="P150" s="26">
        <f>IF(Serv_net!P150="","",Serv_net!P150/10/GDP!S146)</f>
        <v>3.4605997166646274</v>
      </c>
      <c r="Q150" s="26">
        <f>IF(Serv_net!Q150="","",Serv_net!Q150/10/GDP!T146)</f>
        <v>3.6107333695326003</v>
      </c>
    </row>
    <row r="151" spans="1:17" x14ac:dyDescent="0.25">
      <c r="A151" s="12" t="s">
        <v>568</v>
      </c>
      <c r="B151" s="26">
        <f>IF(Serv_net!B151="","",Serv_net!B151/10/GDP!E147)</f>
        <v>1.0101076055160887</v>
      </c>
      <c r="C151" s="26">
        <f>IF(Serv_net!C151="","",Serv_net!C151/10/GDP!F147)</f>
        <v>0.91664321135604576</v>
      </c>
      <c r="D151" s="26">
        <f>IF(Serv_net!D151="","",Serv_net!D151/10/GDP!G147)</f>
        <v>1.9134261493027147</v>
      </c>
      <c r="E151" s="26">
        <f>IF(Serv_net!E151="","",Serv_net!E151/10/GDP!H147)</f>
        <v>1.5693403298350823</v>
      </c>
      <c r="F151" s="26">
        <f>IF(Serv_net!F151="","",Serv_net!F151/10/GDP!I147)</f>
        <v>1.740587638758146</v>
      </c>
      <c r="G151" s="26">
        <f>IF(Serv_net!G151="","",Serv_net!G151/10/GDP!J147)</f>
        <v>1.0328571964471047</v>
      </c>
      <c r="H151" s="26">
        <f>IF(Serv_net!H151="","",Serv_net!H151/10/GDP!K147)</f>
        <v>1.4635845327962567</v>
      </c>
      <c r="I151" s="26">
        <f>IF(Serv_net!I151="","",Serv_net!I151/10/GDP!L147)</f>
        <v>1.6230138591061087</v>
      </c>
      <c r="J151" s="26">
        <f>IF(Serv_net!J151="","",Serv_net!J151/10/GDP!M147)</f>
        <v>2.0295079009544867</v>
      </c>
      <c r="K151" s="26">
        <f>IF(Serv_net!K151="","",Serv_net!K151/10/GDP!N147)</f>
        <v>2.3101647247890722</v>
      </c>
      <c r="L151" s="26">
        <f>IF(Serv_net!L151="","",Serv_net!L151/10/GDP!O147)</f>
        <v>2.5280216466172969</v>
      </c>
      <c r="M151" s="26">
        <f>IF(Serv_net!M151="","",Serv_net!M151/10/GDP!P147)</f>
        <v>3.2232517956362652</v>
      </c>
      <c r="N151" s="26">
        <f>IF(Serv_net!N151="","",Serv_net!N151/10/GDP!Q147)</f>
        <v>3.8299189393953776</v>
      </c>
      <c r="O151" s="26">
        <f>IF(Serv_net!O151="","",Serv_net!O151/10/GDP!R147)</f>
        <v>4.2764025854863448</v>
      </c>
      <c r="P151" s="26">
        <f>IF(Serv_net!P151="","",Serv_net!P151/10/GDP!S147)</f>
        <v>4.4428069798513521</v>
      </c>
      <c r="Q151" s="26">
        <f>IF(Serv_net!Q151="","",Serv_net!Q151/10/GDP!T147)</f>
        <v>4.5166447877747489</v>
      </c>
    </row>
    <row r="152" spans="1:17" x14ac:dyDescent="0.25">
      <c r="A152" s="12" t="s">
        <v>569</v>
      </c>
      <c r="B152" s="26">
        <f>IF(Serv_net!B152="","",Serv_net!B152/10/GDP!E148)</f>
        <v>2.8437181366907796</v>
      </c>
      <c r="C152" s="26">
        <f>IF(Serv_net!C152="","",Serv_net!C152/10/GDP!F148)</f>
        <v>3.4893051426427006</v>
      </c>
      <c r="D152" s="26">
        <f>IF(Serv_net!D152="","",Serv_net!D152/10/GDP!G148)</f>
        <v>4.1404957907829294</v>
      </c>
      <c r="E152" s="26">
        <f>IF(Serv_net!E152="","",Serv_net!E152/10/GDP!H148)</f>
        <v>4.1603410344297203</v>
      </c>
      <c r="F152" s="26">
        <f>IF(Serv_net!F152="","",Serv_net!F152/10/GDP!I148)</f>
        <v>3.6396222802435889</v>
      </c>
      <c r="G152" s="26">
        <f>IF(Serv_net!G152="","",Serv_net!G152/10/GDP!J148)</f>
        <v>3.4856040991466961</v>
      </c>
      <c r="H152" s="26">
        <f>IF(Serv_net!H152="","",Serv_net!H152/10/GDP!K148)</f>
        <v>4.5420646528963617</v>
      </c>
      <c r="I152" s="26">
        <f>IF(Serv_net!I152="","",Serv_net!I152/10/GDP!L148)</f>
        <v>5.5205187473945276</v>
      </c>
      <c r="J152" s="26">
        <f>IF(Serv_net!J152="","",Serv_net!J152/10/GDP!M148)</f>
        <v>6.5056590253653903</v>
      </c>
      <c r="K152" s="26">
        <f>IF(Serv_net!K152="","",Serv_net!K152/10/GDP!N148)</f>
        <v>6.37952879019831</v>
      </c>
      <c r="L152" s="26">
        <f>IF(Serv_net!L152="","",Serv_net!L152/10/GDP!O148)</f>
        <v>6.824027629682381</v>
      </c>
      <c r="M152" s="26">
        <f>IF(Serv_net!M152="","",Serv_net!M152/10/GDP!P148)</f>
        <v>7.0859052559193314</v>
      </c>
      <c r="N152" s="26">
        <f>IF(Serv_net!N152="","",Serv_net!N152/10/GDP!Q148)</f>
        <v>8.3389570350332409</v>
      </c>
      <c r="O152" s="26">
        <f>IF(Serv_net!O152="","",Serv_net!O152/10/GDP!R148)</f>
        <v>8.4904053901923362</v>
      </c>
      <c r="P152" s="26">
        <f>IF(Serv_net!P152="","",Serv_net!P152/10/GDP!S148)</f>
        <v>8.327026257586196</v>
      </c>
      <c r="Q152" s="26">
        <f>IF(Serv_net!Q152="","",Serv_net!Q152/10/GDP!T148)</f>
        <v>4.2493941422431227</v>
      </c>
    </row>
    <row r="153" spans="1:17" x14ac:dyDescent="0.25">
      <c r="A153" s="12" t="s">
        <v>570</v>
      </c>
      <c r="B153" s="26" t="str">
        <f>IF(Serv_net!B153="","",Serv_net!B153/10/GDP!E149)</f>
        <v/>
      </c>
      <c r="C153" s="26" t="str">
        <f>IF(Serv_net!C153="","",Serv_net!C153/10/GDP!F149)</f>
        <v/>
      </c>
      <c r="D153" s="26" t="str">
        <f>IF(Serv_net!D153="","",Serv_net!D153/10/GDP!G149)</f>
        <v/>
      </c>
      <c r="E153" s="26" t="str">
        <f>IF(Serv_net!E153="","",Serv_net!E153/10/GDP!H149)</f>
        <v/>
      </c>
      <c r="F153" s="26" t="str">
        <f>IF(Serv_net!F153="","",Serv_net!F153/10/GDP!I149)</f>
        <v/>
      </c>
      <c r="G153" s="26" t="str">
        <f>IF(Serv_net!G153="","",Serv_net!G153/10/GDP!J149)</f>
        <v/>
      </c>
      <c r="H153" s="26">
        <f>IF(Serv_net!H153="","",Serv_net!H153/10/GDP!K149)</f>
        <v>-5.6463146449735619</v>
      </c>
      <c r="I153" s="26">
        <f>IF(Serv_net!I153="","",Serv_net!I153/10/GDP!L149)</f>
        <v>-7.4847543456040837</v>
      </c>
      <c r="J153" s="26">
        <f>IF(Serv_net!J153="","",Serv_net!J153/10/GDP!M149)</f>
        <v>-8.2042394021581657</v>
      </c>
      <c r="K153" s="26">
        <f>IF(Serv_net!K153="","",Serv_net!K153/10/GDP!N149)</f>
        <v>-9.3745628840791877</v>
      </c>
      <c r="L153" s="26">
        <f>IF(Serv_net!L153="","",Serv_net!L153/10/GDP!O149)</f>
        <v>-9.7553460512530616</v>
      </c>
      <c r="M153" s="26">
        <f>IF(Serv_net!M153="","",Serv_net!M153/10/GDP!P149)</f>
        <v>-10.785898387063598</v>
      </c>
      <c r="N153" s="26">
        <f>IF(Serv_net!N153="","",Serv_net!N153/10/GDP!Q149)</f>
        <v>-8.5170479772556753</v>
      </c>
      <c r="O153" s="26">
        <f>IF(Serv_net!O153="","",Serv_net!O153/10/GDP!R149)</f>
        <v>-7.7624668946566011</v>
      </c>
      <c r="P153" s="26">
        <f>IF(Serv_net!P153="","",Serv_net!P153/10/GDP!S149)</f>
        <v>-9.2725521955836232</v>
      </c>
      <c r="Q153" s="26">
        <f>IF(Serv_net!Q153="","",Serv_net!Q153/10/GDP!T149)</f>
        <v>-10.451370109799846</v>
      </c>
    </row>
    <row r="154" spans="1:17" x14ac:dyDescent="0.25">
      <c r="A154" s="12" t="s">
        <v>577</v>
      </c>
      <c r="B154" s="26">
        <f>IF(Serv_net!B154="","",Serv_net!B154/10/GDP!E150)</f>
        <v>4.2355820992544748</v>
      </c>
      <c r="C154" s="26">
        <f>IF(Serv_net!C154="","",Serv_net!C154/10/GDP!F150)</f>
        <v>4.2699238726616313</v>
      </c>
      <c r="D154" s="26">
        <f>IF(Serv_net!D154="","",Serv_net!D154/10/GDP!G150)</f>
        <v>2.3386956213373651</v>
      </c>
      <c r="E154" s="26">
        <f>IF(Serv_net!E154="","",Serv_net!E154/10/GDP!H150)</f>
        <v>2.0003099765342105</v>
      </c>
      <c r="F154" s="26">
        <f>IF(Serv_net!F154="","",Serv_net!F154/10/GDP!I150)</f>
        <v>0.74735614172670173</v>
      </c>
      <c r="G154" s="26">
        <f>IF(Serv_net!G154="","",Serv_net!G154/10/GDP!J150)</f>
        <v>1.1931227324573614</v>
      </c>
      <c r="H154" s="26">
        <f>IF(Serv_net!H154="","",Serv_net!H154/10/GDP!K150)</f>
        <v>1.2492848103103651</v>
      </c>
      <c r="I154" s="26">
        <f>IF(Serv_net!I154="","",Serv_net!I154/10/GDP!L150)</f>
        <v>1.8658376392325411</v>
      </c>
      <c r="J154" s="26">
        <f>IF(Serv_net!J154="","",Serv_net!J154/10/GDP!M150)</f>
        <v>3.3252444500150884</v>
      </c>
      <c r="K154" s="26">
        <f>IF(Serv_net!K154="","",Serv_net!K154/10/GDP!N150)</f>
        <v>4.0189559603440737</v>
      </c>
      <c r="L154" s="26">
        <f>IF(Serv_net!L154="","",Serv_net!L154/10/GDP!O150)</f>
        <v>4.2545153280509007</v>
      </c>
      <c r="M154" s="26">
        <f>IF(Serv_net!M154="","",Serv_net!M154/10/GDP!P150)</f>
        <v>4.6380278547824174</v>
      </c>
      <c r="N154" s="26">
        <f>IF(Serv_net!N154="","",Serv_net!N154/10/GDP!Q150)</f>
        <v>4.368167493400998</v>
      </c>
      <c r="O154" s="26">
        <f>IF(Serv_net!O154="","",Serv_net!O154/10/GDP!R150)</f>
        <v>4.0841613349555645</v>
      </c>
      <c r="P154" s="26">
        <f>IF(Serv_net!P154="","",Serv_net!P154/10/GDP!S150)</f>
        <v>3.8757480984298991</v>
      </c>
      <c r="Q154" s="26">
        <f>IF(Serv_net!Q154="","",Serv_net!Q154/10/GDP!T150)</f>
        <v>4.3604551663106887</v>
      </c>
    </row>
    <row r="155" spans="1:17" x14ac:dyDescent="0.25">
      <c r="A155" s="12" t="s">
        <v>579</v>
      </c>
      <c r="B155" s="26">
        <f>IF(Serv_net!B155="","",Serv_net!B155/10/GDP!E151)</f>
        <v>-1.4216972375528452</v>
      </c>
      <c r="C155" s="26">
        <f>IF(Serv_net!C155="","",Serv_net!C155/10/GDP!F151)</f>
        <v>-0.99486945046658481</v>
      </c>
      <c r="D155" s="26">
        <f>IF(Serv_net!D155="","",Serv_net!D155/10/GDP!G151)</f>
        <v>-1.1997717845301488</v>
      </c>
      <c r="E155" s="26">
        <f>IF(Serv_net!E155="","",Serv_net!E155/10/GDP!H151)</f>
        <v>-1.1477384759795628</v>
      </c>
      <c r="F155" s="26">
        <f>IF(Serv_net!F155="","",Serv_net!F155/10/GDP!I151)</f>
        <v>-1.3456568776616487</v>
      </c>
      <c r="G155" s="26">
        <f>IF(Serv_net!G155="","",Serv_net!G155/10/GDP!J151)</f>
        <v>-1.5993870590468493</v>
      </c>
      <c r="H155" s="26">
        <f>IF(Serv_net!H155="","",Serv_net!H155/10/GDP!K151)</f>
        <v>-1.6347089347314108</v>
      </c>
      <c r="I155" s="26">
        <f>IF(Serv_net!I155="","",Serv_net!I155/10/GDP!L151)</f>
        <v>-2.125801741288992</v>
      </c>
      <c r="J155" s="26">
        <f>IF(Serv_net!J155="","",Serv_net!J155/10/GDP!M151)</f>
        <v>-2.5458218079644124</v>
      </c>
      <c r="K155" s="26">
        <f>IF(Serv_net!K155="","",Serv_net!K155/10/GDP!N151)</f>
        <v>-2.6979998438140602</v>
      </c>
      <c r="L155" s="26">
        <f>IF(Serv_net!L155="","",Serv_net!L155/10/GDP!O151)</f>
        <v>-2.7384108498562685</v>
      </c>
      <c r="M155" s="26">
        <f>IF(Serv_net!M155="","",Serv_net!M155/10/GDP!P151)</f>
        <v>-1.870818724866278</v>
      </c>
      <c r="N155" s="26">
        <f>IF(Serv_net!N155="","",Serv_net!N155/10/GDP!Q151)</f>
        <v>-1.9885711746257473</v>
      </c>
      <c r="O155" s="26">
        <f>IF(Serv_net!O155="","",Serv_net!O155/10/GDP!R151)</f>
        <v>-1.8198171819892197</v>
      </c>
      <c r="P155" s="26">
        <f>IF(Serv_net!P155="","",Serv_net!P155/10/GDP!S151)</f>
        <v>-2.1751370390102407</v>
      </c>
      <c r="Q155" s="26">
        <f>IF(Serv_net!Q155="","",Serv_net!Q155/10/GDP!T151)</f>
        <v>-1.1818123210141289</v>
      </c>
    </row>
    <row r="156" spans="1:17" x14ac:dyDescent="0.25">
      <c r="A156" s="12" t="s">
        <v>580</v>
      </c>
      <c r="B156" s="26" t="str">
        <f>IF(Serv_net!B156="","",Serv_net!B156/10/GDP!E152)</f>
        <v/>
      </c>
      <c r="C156" s="26" t="str">
        <f>IF(Serv_net!C156="","",Serv_net!C156/10/GDP!F152)</f>
        <v/>
      </c>
      <c r="D156" s="26" t="str">
        <f>IF(Serv_net!D156="","",Serv_net!D156/10/GDP!G152)</f>
        <v/>
      </c>
      <c r="E156" s="26" t="str">
        <f>IF(Serv_net!E156="","",Serv_net!E156/10/GDP!H152)</f>
        <v/>
      </c>
      <c r="F156" s="26" t="str">
        <f>IF(Serv_net!F156="","",Serv_net!F156/10/GDP!I152)</f>
        <v/>
      </c>
      <c r="G156" s="26">
        <f>IF(Serv_net!G156="","",Serv_net!G156/10/GDP!J152)</f>
        <v>-2.5113858165256997</v>
      </c>
      <c r="H156" s="26">
        <f>IF(Serv_net!H156="","",Serv_net!H156/10/GDP!K152)</f>
        <v>-1.7346574456574013</v>
      </c>
      <c r="I156" s="26">
        <f>IF(Serv_net!I156="","",Serv_net!I156/10/GDP!L152)</f>
        <v>0.25865375838964999</v>
      </c>
      <c r="J156" s="26">
        <f>IF(Serv_net!J156="","",Serv_net!J156/10/GDP!M152)</f>
        <v>-4.9287031723105064E-2</v>
      </c>
      <c r="K156" s="26">
        <f>IF(Serv_net!K156="","",Serv_net!K156/10/GDP!N152)</f>
        <v>-0.68512489615519712</v>
      </c>
      <c r="L156" s="26">
        <f>IF(Serv_net!L156="","",Serv_net!L156/10/GDP!O152)</f>
        <v>-2.9482498220699243</v>
      </c>
      <c r="M156" s="26">
        <f>IF(Serv_net!M156="","",Serv_net!M156/10/GDP!P152)</f>
        <v>-2.8103507500535492</v>
      </c>
      <c r="N156" s="26">
        <f>IF(Serv_net!N156="","",Serv_net!N156/10/GDP!Q152)</f>
        <v>-2.0835162855365397</v>
      </c>
      <c r="O156" s="26">
        <f>IF(Serv_net!O156="","",Serv_net!O156/10/GDP!R152)</f>
        <v>-1.4913603200654928</v>
      </c>
      <c r="P156" s="26">
        <f>IF(Serv_net!P156="","",Serv_net!P156/10/GDP!S152)</f>
        <v>-0.17230028774411271</v>
      </c>
      <c r="Q156" s="26" t="str">
        <f>IF(Serv_net!Q156="","",Serv_net!Q156/10/GDP!T152)</f>
        <v/>
      </c>
    </row>
    <row r="157" spans="1:17" x14ac:dyDescent="0.25">
      <c r="A157" s="12" t="s">
        <v>588</v>
      </c>
      <c r="B157" s="26">
        <f>IF(Serv_net!B157="","",Serv_net!B157/10/GDP!E153)</f>
        <v>12.827004219409284</v>
      </c>
      <c r="C157" s="26">
        <f>IF(Serv_net!C157="","",Serv_net!C157/10/GDP!F153)</f>
        <v>13.547533085699001</v>
      </c>
      <c r="D157" s="26">
        <f>IF(Serv_net!D157="","",Serv_net!D157/10/GDP!G153)</f>
        <v>17.47251541821139</v>
      </c>
      <c r="E157" s="26">
        <f>IF(Serv_net!E157="","",Serv_net!E157/10/GDP!H153)</f>
        <v>14.288257609600226</v>
      </c>
      <c r="F157" s="26">
        <f>IF(Serv_net!F157="","",Serv_net!F157/10/GDP!I153)</f>
        <v>13.663832999812007</v>
      </c>
      <c r="G157" s="26">
        <f>IF(Serv_net!G157="","",Serv_net!G157/10/GDP!J153)</f>
        <v>13.521210865333044</v>
      </c>
      <c r="H157" s="26">
        <f>IF(Serv_net!H157="","",Serv_net!H157/10/GDP!K153)</f>
        <v>13.907666048363296</v>
      </c>
      <c r="I157" s="26">
        <f>IF(Serv_net!I157="","",Serv_net!I157/10/GDP!L153)</f>
        <v>13.368688830083038</v>
      </c>
      <c r="J157" s="26">
        <f>IF(Serv_net!J157="","",Serv_net!J157/10/GDP!M153)</f>
        <v>15.224853467247932</v>
      </c>
      <c r="K157" s="26">
        <f>IF(Serv_net!K157="","",Serv_net!K157/10/GDP!N153)</f>
        <v>16.327438977728995</v>
      </c>
      <c r="L157" s="26">
        <f>IF(Serv_net!L157="","",Serv_net!L157/10/GDP!O153)</f>
        <v>15.712691462694536</v>
      </c>
      <c r="M157" s="26">
        <f>IF(Serv_net!M157="","",Serv_net!M157/10/GDP!P153)</f>
        <v>15.583737082101155</v>
      </c>
      <c r="N157" s="26">
        <f>IF(Serv_net!N157="","",Serv_net!N157/10/GDP!Q153)</f>
        <v>18.21990855256799</v>
      </c>
      <c r="O157" s="26">
        <f>IF(Serv_net!O157="","",Serv_net!O157/10/GDP!R153)</f>
        <v>20.038844326618371</v>
      </c>
      <c r="P157" s="26" t="str">
        <f>IF(Serv_net!P157="","",Serv_net!P157/10/GDP!S153)</f>
        <v/>
      </c>
      <c r="Q157" s="26" t="str">
        <f>IF(Serv_net!Q157="","",Serv_net!Q157/10/GDP!T153)</f>
        <v/>
      </c>
    </row>
    <row r="158" spans="1:17" x14ac:dyDescent="0.25">
      <c r="A158" s="12" t="s">
        <v>592</v>
      </c>
      <c r="B158" s="26">
        <f>IF(Serv_net!B158="","",Serv_net!B158/10/GDP!E154)</f>
        <v>-1.5283091267892481</v>
      </c>
      <c r="C158" s="26">
        <f>IF(Serv_net!C158="","",Serv_net!C158/10/GDP!F154)</f>
        <v>-7.0371601082110589</v>
      </c>
      <c r="D158" s="26">
        <f>IF(Serv_net!D158="","",Serv_net!D158/10/GDP!G154)</f>
        <v>-8.2543548665273789</v>
      </c>
      <c r="E158" s="26">
        <f>IF(Serv_net!E158="","",Serv_net!E158/10/GDP!H154)</f>
        <v>-6.2557260269377126</v>
      </c>
      <c r="F158" s="26">
        <f>IF(Serv_net!F158="","",Serv_net!F158/10/GDP!I154)</f>
        <v>-4.5635581798275533</v>
      </c>
      <c r="G158" s="26">
        <f>IF(Serv_net!G158="","",Serv_net!G158/10/GDP!J154)</f>
        <v>-5.5543422186836535</v>
      </c>
      <c r="H158" s="26">
        <f>IF(Serv_net!H158="","",Serv_net!H158/10/GDP!K154)</f>
        <v>-5.5806325354254458</v>
      </c>
      <c r="I158" s="26">
        <f>IF(Serv_net!I158="","",Serv_net!I158/10/GDP!L154)</f>
        <v>-2.6617190282328185</v>
      </c>
      <c r="J158" s="26">
        <f>IF(Serv_net!J158="","",Serv_net!J158/10/GDP!M154)</f>
        <v>-3.959877096228539</v>
      </c>
      <c r="K158" s="26">
        <f>IF(Serv_net!K158="","",Serv_net!K158/10/GDP!N154)</f>
        <v>-4.2092505629667301</v>
      </c>
      <c r="L158" s="26">
        <f>IF(Serv_net!L158="","",Serv_net!L158/10/GDP!O154)</f>
        <v>3.6435425847313359</v>
      </c>
      <c r="M158" s="26">
        <f>IF(Serv_net!M158="","",Serv_net!M158/10/GDP!P154)</f>
        <v>4.9416275871931523</v>
      </c>
      <c r="N158" s="26">
        <f>IF(Serv_net!N158="","",Serv_net!N158/10/GDP!Q154)</f>
        <v>2.9391611625896545</v>
      </c>
      <c r="O158" s="26">
        <f>IF(Serv_net!O158="","",Serv_net!O158/10/GDP!R154)</f>
        <v>4.3111100809387786</v>
      </c>
      <c r="P158" s="26">
        <f>IF(Serv_net!P158="","",Serv_net!P158/10/GDP!S154)</f>
        <v>-1.0632439347557801</v>
      </c>
      <c r="Q158" s="26" t="str">
        <f>IF(Serv_net!Q158="","",Serv_net!Q158/10/GDP!T154)</f>
        <v/>
      </c>
    </row>
    <row r="159" spans="1:17" x14ac:dyDescent="0.25">
      <c r="A159" s="12" t="s">
        <v>594</v>
      </c>
      <c r="B159" s="26">
        <f>IF(Serv_net!B159="","",Serv_net!B159/10/GDP!E155)</f>
        <v>-6.6097816615174612</v>
      </c>
      <c r="C159" s="26">
        <f>IF(Serv_net!C159="","",Serv_net!C159/10/GDP!F155)</f>
        <v>-9.3868793958254972</v>
      </c>
      <c r="D159" s="26">
        <f>IF(Serv_net!D159="","",Serv_net!D159/10/GDP!G155)</f>
        <v>-11.225466457329672</v>
      </c>
      <c r="E159" s="26">
        <f>IF(Serv_net!E159="","",Serv_net!E159/10/GDP!H155)</f>
        <v>-12.669923261067943</v>
      </c>
      <c r="F159" s="26">
        <f>IF(Serv_net!F159="","",Serv_net!F159/10/GDP!I155)</f>
        <v>-15.204458748351191</v>
      </c>
      <c r="G159" s="26">
        <f>IF(Serv_net!G159="","",Serv_net!G159/10/GDP!J155)</f>
        <v>-12.510921513724735</v>
      </c>
      <c r="H159" s="26">
        <f>IF(Serv_net!H159="","",Serv_net!H159/10/GDP!K155)</f>
        <v>-9.9112043946592276</v>
      </c>
      <c r="I159" s="26">
        <f>IF(Serv_net!I159="","",Serv_net!I159/10/GDP!L155)</f>
        <v>-8.4727256235392705</v>
      </c>
      <c r="J159" s="26">
        <f>IF(Serv_net!J159="","",Serv_net!J159/10/GDP!M155)</f>
        <v>-8.679748579512216</v>
      </c>
      <c r="K159" s="26">
        <f>IF(Serv_net!K159="","",Serv_net!K159/10/GDP!N155)</f>
        <v>-11.638613541907388</v>
      </c>
      <c r="L159" s="26">
        <f>IF(Serv_net!L159="","",Serv_net!L159/10/GDP!O155)</f>
        <v>-11.243409654179466</v>
      </c>
      <c r="M159" s="26">
        <f>IF(Serv_net!M159="","",Serv_net!M159/10/GDP!P155)</f>
        <v>-8.2200728011540178</v>
      </c>
      <c r="N159" s="26">
        <f>IF(Serv_net!N159="","",Serv_net!N159/10/GDP!Q155)</f>
        <v>-8.77790338045852</v>
      </c>
      <c r="O159" s="26">
        <f>IF(Serv_net!O159="","",Serv_net!O159/10/GDP!R155)</f>
        <v>-8.0636389221540661</v>
      </c>
      <c r="P159" s="26">
        <f>IF(Serv_net!P159="","",Serv_net!P159/10/GDP!S155)</f>
        <v>-6.8624463763319685</v>
      </c>
      <c r="Q159" s="26">
        <f>IF(Serv_net!Q159="","",Serv_net!Q159/10/GDP!T155)</f>
        <v>-6.1440954063464979</v>
      </c>
    </row>
    <row r="160" spans="1:17" x14ac:dyDescent="0.25">
      <c r="A160" s="12" t="s">
        <v>596</v>
      </c>
      <c r="B160" s="26">
        <f>IF(Serv_net!B160="","",Serv_net!B160/10/GDP!E156)</f>
        <v>-0.44121652292328645</v>
      </c>
      <c r="C160" s="26">
        <f>IF(Serv_net!C160="","",Serv_net!C160/10/GDP!F156)</f>
        <v>-0.35619286620002671</v>
      </c>
      <c r="D160" s="26">
        <f>IF(Serv_net!D160="","",Serv_net!D160/10/GDP!G156)</f>
        <v>-0.38797081348376455</v>
      </c>
      <c r="E160" s="26">
        <f>IF(Serv_net!E160="","",Serv_net!E160/10/GDP!H156)</f>
        <v>-0.79483845180032775</v>
      </c>
      <c r="F160" s="26">
        <f>IF(Serv_net!F160="","",Serv_net!F160/10/GDP!I156)</f>
        <v>-0.81701884865804864</v>
      </c>
      <c r="G160" s="26">
        <f>IF(Serv_net!G160="","",Serv_net!G160/10/GDP!J156)</f>
        <v>-0.43830581764416437</v>
      </c>
      <c r="H160" s="26">
        <f>IF(Serv_net!H160="","",Serv_net!H160/10/GDP!K156)</f>
        <v>-0.69835853460395103</v>
      </c>
      <c r="I160" s="26">
        <f>IF(Serv_net!I160="","",Serv_net!I160/10/GDP!L156)</f>
        <v>-0.60859646311013915</v>
      </c>
      <c r="J160" s="26">
        <f>IF(Serv_net!J160="","",Serv_net!J160/10/GDP!M156)</f>
        <v>-0.59837638602650178</v>
      </c>
      <c r="K160" s="26">
        <f>IF(Serv_net!K160="","",Serv_net!K160/10/GDP!N156)</f>
        <v>-0.66139571642102946</v>
      </c>
      <c r="L160" s="26">
        <f>IF(Serv_net!L160="","",Serv_net!L160/10/GDP!O156)</f>
        <v>-0.65176492117479035</v>
      </c>
      <c r="M160" s="26">
        <f>IF(Serv_net!M160="","",Serv_net!M160/10/GDP!P156)</f>
        <v>-0.63651349461885587</v>
      </c>
      <c r="N160" s="26">
        <f>IF(Serv_net!N160="","",Serv_net!N160/10/GDP!Q156)</f>
        <v>-0.97224310421264659</v>
      </c>
      <c r="O160" s="26">
        <f>IF(Serv_net!O160="","",Serv_net!O160/10/GDP!R156)</f>
        <v>-1.1971039357310986</v>
      </c>
      <c r="P160" s="26" t="str">
        <f>IF(Serv_net!P160="","",Serv_net!P160/10/GDP!S156)</f>
        <v/>
      </c>
      <c r="Q160" s="26" t="str">
        <f>IF(Serv_net!Q160="","",Serv_net!Q160/10/GDP!T156)</f>
        <v/>
      </c>
    </row>
    <row r="161" spans="1:17" x14ac:dyDescent="0.25">
      <c r="A161" s="12" t="s">
        <v>600</v>
      </c>
      <c r="B161" s="26" t="str">
        <f>IF(Serv_net!B161="","",Serv_net!B161/10/GDP!E157)</f>
        <v/>
      </c>
      <c r="C161" s="26" t="str">
        <f>IF(Serv_net!C161="","",Serv_net!C161/10/GDP!F157)</f>
        <v/>
      </c>
      <c r="D161" s="26">
        <f>IF(Serv_net!D161="","",Serv_net!D161/10/GDP!G157)</f>
        <v>-0.77651122625215896</v>
      </c>
      <c r="E161" s="26">
        <f>IF(Serv_net!E161="","",Serv_net!E161/10/GDP!H157)</f>
        <v>-0.56399869100751443</v>
      </c>
      <c r="F161" s="26">
        <f>IF(Serv_net!F161="","",Serv_net!F161/10/GDP!I157)</f>
        <v>4.1822247261403697E-2</v>
      </c>
      <c r="G161" s="26">
        <f>IF(Serv_net!G161="","",Serv_net!G161/10/GDP!J157)</f>
        <v>-3.3642955352761517E-2</v>
      </c>
      <c r="H161" s="26">
        <f>IF(Serv_net!H161="","",Serv_net!H161/10/GDP!K157)</f>
        <v>0.42726262499084638</v>
      </c>
      <c r="I161" s="26">
        <f>IF(Serv_net!I161="","",Serv_net!I161/10/GDP!L157)</f>
        <v>0.33323919002885127</v>
      </c>
      <c r="J161" s="26">
        <f>IF(Serv_net!J161="","",Serv_net!J161/10/GDP!M157)</f>
        <v>0.86360402988090179</v>
      </c>
      <c r="K161" s="26">
        <f>IF(Serv_net!K161="","",Serv_net!K161/10/GDP!N157)</f>
        <v>1.294239467822375</v>
      </c>
      <c r="L161" s="26">
        <f>IF(Serv_net!L161="","",Serv_net!L161/10/GDP!O157)</f>
        <v>2.0363921949587573</v>
      </c>
      <c r="M161" s="26">
        <f>IF(Serv_net!M161="","",Serv_net!M161/10/GDP!P157)</f>
        <v>2.464366567090269</v>
      </c>
      <c r="N161" s="26">
        <f>IF(Serv_net!N161="","",Serv_net!N161/10/GDP!Q157)</f>
        <v>2.4859052759230025</v>
      </c>
      <c r="O161" s="26">
        <f>IF(Serv_net!O161="","",Serv_net!O161/10/GDP!R157)</f>
        <v>2.310120831429356</v>
      </c>
      <c r="P161" s="26">
        <f>IF(Serv_net!P161="","",Serv_net!P161/10/GDP!S157)</f>
        <v>2.1952805203612922</v>
      </c>
      <c r="Q161" s="26">
        <f>IF(Serv_net!Q161="","",Serv_net!Q161/10/GDP!T157)</f>
        <v>2.3274705948036414</v>
      </c>
    </row>
    <row r="162" spans="1:17" x14ac:dyDescent="0.25">
      <c r="A162" s="12" t="s">
        <v>604</v>
      </c>
      <c r="B162" s="26">
        <f>IF(Serv_net!B162="","",Serv_net!B162/10/GDP!E158)</f>
        <v>14.061816367432325</v>
      </c>
      <c r="C162" s="26">
        <f>IF(Serv_net!C162="","",Serv_net!C162/10/GDP!F158)</f>
        <v>14.608252079557777</v>
      </c>
      <c r="D162" s="26">
        <f>IF(Serv_net!D162="","",Serv_net!D162/10/GDP!G158)</f>
        <v>20.251450676982593</v>
      </c>
      <c r="E162" s="26">
        <f>IF(Serv_net!E162="","",Serv_net!E162/10/GDP!H158)</f>
        <v>22.163818443246747</v>
      </c>
      <c r="F162" s="26">
        <f>IF(Serv_net!F162="","",Serv_net!F162/10/GDP!I158)</f>
        <v>20.911672358729422</v>
      </c>
      <c r="G162" s="26">
        <f>IF(Serv_net!G162="","",Serv_net!G162/10/GDP!J158)</f>
        <v>17.942648987328248</v>
      </c>
      <c r="H162" s="26">
        <f>IF(Serv_net!H162="","",Serv_net!H162/10/GDP!K158)</f>
        <v>19.610815485247961</v>
      </c>
      <c r="I162" s="26">
        <f>IF(Serv_net!I162="","",Serv_net!I162/10/GDP!L158)</f>
        <v>27.09090559666349</v>
      </c>
      <c r="J162" s="26">
        <f>IF(Serv_net!J162="","",Serv_net!J162/10/GDP!M158)</f>
        <v>26.689324445453156</v>
      </c>
      <c r="K162" s="26">
        <f>IF(Serv_net!K162="","",Serv_net!K162/10/GDP!N158)</f>
        <v>24.615327806756046</v>
      </c>
      <c r="L162" s="26">
        <f>IF(Serv_net!L162="","",Serv_net!L162/10/GDP!O158)</f>
        <v>25.36026213912394</v>
      </c>
      <c r="M162" s="26">
        <f>IF(Serv_net!M162="","",Serv_net!M162/10/GDP!P158)</f>
        <v>27.092946804922235</v>
      </c>
      <c r="N162" s="26">
        <f>IF(Serv_net!N162="","",Serv_net!N162/10/GDP!Q158)</f>
        <v>29.219913774852436</v>
      </c>
      <c r="O162" s="26">
        <f>IF(Serv_net!O162="","",Serv_net!O162/10/GDP!R158)</f>
        <v>28.271241483043934</v>
      </c>
      <c r="P162" s="26">
        <f>IF(Serv_net!P162="","",Serv_net!P162/10/GDP!S158)</f>
        <v>28.288156199308837</v>
      </c>
      <c r="Q162" s="26">
        <f>IF(Serv_net!Q162="","",Serv_net!Q162/10/GDP!T158)</f>
        <v>15.668479066707604</v>
      </c>
    </row>
    <row r="163" spans="1:17" x14ac:dyDescent="0.25">
      <c r="A163" s="12" t="s">
        <v>606</v>
      </c>
      <c r="B163" s="26">
        <f>IF(Serv_net!B163="","",Serv_net!B163/10/GDP!E159)</f>
        <v>-0.82089980361508186</v>
      </c>
      <c r="C163" s="26">
        <f>IF(Serv_net!C163="","",Serv_net!C163/10/GDP!F159)</f>
        <v>-2.3340072883801573</v>
      </c>
      <c r="D163" s="26">
        <f>IF(Serv_net!D163="","",Serv_net!D163/10/GDP!G159)</f>
        <v>-2.3596782069028071</v>
      </c>
      <c r="E163" s="26">
        <f>IF(Serv_net!E163="","",Serv_net!E163/10/GDP!H159)</f>
        <v>-2.4689441231688747</v>
      </c>
      <c r="F163" s="26">
        <f>IF(Serv_net!F163="","",Serv_net!F163/10/GDP!I159)</f>
        <v>-1.2813504435212197</v>
      </c>
      <c r="G163" s="26">
        <f>IF(Serv_net!G163="","",Serv_net!G163/10/GDP!J159)</f>
        <v>-7.5616347787886591</v>
      </c>
      <c r="H163" s="26">
        <f>IF(Serv_net!H163="","",Serv_net!H163/10/GDP!K159)</f>
        <v>-9.2102124151066516</v>
      </c>
      <c r="I163" s="26">
        <f>IF(Serv_net!I163="","",Serv_net!I163/10/GDP!L159)</f>
        <v>-9.1444054740446177</v>
      </c>
      <c r="J163" s="26">
        <f>IF(Serv_net!J163="","",Serv_net!J163/10/GDP!M159)</f>
        <v>-9.5181900730144857</v>
      </c>
      <c r="K163" s="26">
        <f>IF(Serv_net!K163="","",Serv_net!K163/10/GDP!N159)</f>
        <v>-20.631915438872319</v>
      </c>
      <c r="L163" s="26">
        <f>IF(Serv_net!L163="","",Serv_net!L163/10/GDP!O159)</f>
        <v>-16.048677597235606</v>
      </c>
      <c r="M163" s="26">
        <f>IF(Serv_net!M163="","",Serv_net!M163/10/GDP!P159)</f>
        <v>-9.7120622568093378</v>
      </c>
      <c r="N163" s="26">
        <f>IF(Serv_net!N163="","",Serv_net!N163/10/GDP!Q159)</f>
        <v>-8.444359186704915</v>
      </c>
      <c r="O163" s="26">
        <f>IF(Serv_net!O163="","",Serv_net!O163/10/GDP!R159)</f>
        <v>-7.4624974216365221</v>
      </c>
      <c r="P163" s="26">
        <f>IF(Serv_net!P163="","",Serv_net!P163/10/GDP!S159)</f>
        <v>-8.6276651567313181</v>
      </c>
      <c r="Q163" s="26" t="str">
        <f>IF(Serv_net!Q163="","",Serv_net!Q163/10/GDP!T159)</f>
        <v/>
      </c>
    </row>
    <row r="164" spans="1:17" x14ac:dyDescent="0.25">
      <c r="A164" s="12" t="s">
        <v>609</v>
      </c>
      <c r="B164" s="26">
        <f>IF(Serv_net!B164="","",Serv_net!B164/10/GDP!E160)</f>
        <v>-7.3913853541341155</v>
      </c>
      <c r="C164" s="26">
        <f>IF(Serv_net!C164="","",Serv_net!C164/10/GDP!F160)</f>
        <v>-4.4954573903582062</v>
      </c>
      <c r="D164" s="26">
        <f>IF(Serv_net!D164="","",Serv_net!D164/10/GDP!G160)</f>
        <v>-0.85926559340475372</v>
      </c>
      <c r="E164" s="26">
        <f>IF(Serv_net!E164="","",Serv_net!E164/10/GDP!H160)</f>
        <v>-0.71986274722839161</v>
      </c>
      <c r="F164" s="26">
        <f>IF(Serv_net!F164="","",Serv_net!F164/10/GDP!I160)</f>
        <v>-1.1680841769727286</v>
      </c>
      <c r="G164" s="26">
        <f>IF(Serv_net!G164="","",Serv_net!G164/10/GDP!J160)</f>
        <v>-5.6608931175974514E-2</v>
      </c>
      <c r="H164" s="26">
        <f>IF(Serv_net!H164="","",Serv_net!H164/10/GDP!K160)</f>
        <v>0.51177041250942201</v>
      </c>
      <c r="I164" s="26">
        <f>IF(Serv_net!I164="","",Serv_net!I164/10/GDP!L160)</f>
        <v>-1.1736019158355468</v>
      </c>
      <c r="J164" s="26">
        <f>IF(Serv_net!J164="","",Serv_net!J164/10/GDP!M160)</f>
        <v>-2.4986109018369063</v>
      </c>
      <c r="K164" s="26">
        <f>IF(Serv_net!K164="","",Serv_net!K164/10/GDP!N160)</f>
        <v>-4.094363762972506</v>
      </c>
      <c r="L164" s="26">
        <f>IF(Serv_net!L164="","",Serv_net!L164/10/GDP!O160)</f>
        <v>-2.7575972271644908</v>
      </c>
      <c r="M164" s="26">
        <f>IF(Serv_net!M164="","",Serv_net!M164/10/GDP!P160)</f>
        <v>-2.0564202564939347</v>
      </c>
      <c r="N164" s="26">
        <f>IF(Serv_net!N164="","",Serv_net!N164/10/GDP!Q160)</f>
        <v>-2.9861273825862278</v>
      </c>
      <c r="O164" s="26">
        <f>IF(Serv_net!O164="","",Serv_net!O164/10/GDP!R160)</f>
        <v>1.7623434058708822</v>
      </c>
      <c r="P164" s="26">
        <f>IF(Serv_net!P164="","",Serv_net!P164/10/GDP!S160)</f>
        <v>2.4010272171925653</v>
      </c>
      <c r="Q164" s="26">
        <f>IF(Serv_net!Q164="","",Serv_net!Q164/10/GDP!T160)</f>
        <v>4.3753175577074304</v>
      </c>
    </row>
    <row r="165" spans="1:17" x14ac:dyDescent="0.25">
      <c r="A165" s="12" t="s">
        <v>610</v>
      </c>
      <c r="B165" s="26" t="str">
        <f>IF(Serv_net!B165="","",Serv_net!B165/10/GDP!E161)</f>
        <v/>
      </c>
      <c r="C165" s="26" t="str">
        <f>IF(Serv_net!C165="","",Serv_net!C165/10/GDP!F161)</f>
        <v/>
      </c>
      <c r="D165" s="26" t="str">
        <f>IF(Serv_net!D165="","",Serv_net!D165/10/GDP!G161)</f>
        <v/>
      </c>
      <c r="E165" s="26" t="str">
        <f>IF(Serv_net!E165="","",Serv_net!E165/10/GDP!H161)</f>
        <v/>
      </c>
      <c r="F165" s="26" t="str">
        <f>IF(Serv_net!F165="","",Serv_net!F165/10/GDP!I161)</f>
        <v/>
      </c>
      <c r="G165" s="26" t="str">
        <f>IF(Serv_net!G165="","",Serv_net!G165/10/GDP!J161)</f>
        <v/>
      </c>
      <c r="H165" s="26">
        <f>IF(Serv_net!H165="","",Serv_net!H165/10/GDP!K161)</f>
        <v>70.700370370315142</v>
      </c>
      <c r="I165" s="26">
        <f>IF(Serv_net!I165="","",Serv_net!I165/10/GDP!L161)</f>
        <v>78.743662198710794</v>
      </c>
      <c r="J165" s="26">
        <f>IF(Serv_net!J165="","",Serv_net!J165/10/GDP!M161)</f>
        <v>78.203153804762565</v>
      </c>
      <c r="K165" s="26">
        <f>IF(Serv_net!K165="","",Serv_net!K165/10/GDP!N161)</f>
        <v>77.866082272799645</v>
      </c>
      <c r="L165" s="26">
        <f>IF(Serv_net!L165="","",Serv_net!L165/10/GDP!O161)</f>
        <v>75.860967049086341</v>
      </c>
      <c r="M165" s="26">
        <f>IF(Serv_net!M165="","",Serv_net!M165/10/GDP!P161)</f>
        <v>70.600833767587602</v>
      </c>
      <c r="N165" s="26">
        <f>IF(Serv_net!N165="","",Serv_net!N165/10/GDP!Q161)</f>
        <v>56.531363440327034</v>
      </c>
      <c r="O165" s="26">
        <f>IF(Serv_net!O165="","",Serv_net!O165/10/GDP!R161)</f>
        <v>36.87672822575923</v>
      </c>
      <c r="P165" s="26">
        <f>IF(Serv_net!P165="","",Serv_net!P165/10/GDP!S161)</f>
        <v>59.546588806883307</v>
      </c>
      <c r="Q165" s="26" t="str">
        <f>IF(Serv_net!Q165="","",Serv_net!Q165/10/GDP!T161)</f>
        <v/>
      </c>
    </row>
    <row r="166" spans="1:17" x14ac:dyDescent="0.25">
      <c r="A166" s="12" t="s">
        <v>619</v>
      </c>
      <c r="B166" s="26">
        <f>IF(Serv_net!B166="","",Serv_net!B166/10/GDP!E162)</f>
        <v>1.6605438097161822</v>
      </c>
      <c r="C166" s="26">
        <f>IF(Serv_net!C166="","",Serv_net!C166/10/GDP!F162)</f>
        <v>2.1614078502393874</v>
      </c>
      <c r="D166" s="26">
        <f>IF(Serv_net!D166="","",Serv_net!D166/10/GDP!G162)</f>
        <v>1.1042545857642139</v>
      </c>
      <c r="E166" s="26">
        <f>IF(Serv_net!E166="","",Serv_net!E166/10/GDP!H162)</f>
        <v>-0.51358365777992154</v>
      </c>
      <c r="F166" s="26">
        <f>IF(Serv_net!F166="","",Serv_net!F166/10/GDP!I162)</f>
        <v>-1.3955538262816496</v>
      </c>
      <c r="G166" s="26">
        <f>IF(Serv_net!G166="","",Serv_net!G166/10/GDP!J162)</f>
        <v>-0.95641266394272184</v>
      </c>
      <c r="H166" s="26">
        <f>IF(Serv_net!H166="","",Serv_net!H166/10/GDP!K162)</f>
        <v>-0.38362036606276301</v>
      </c>
      <c r="I166" s="26">
        <f>IF(Serv_net!I166="","",Serv_net!I166/10/GDP!L162)</f>
        <v>0.56986137834315265</v>
      </c>
      <c r="J166" s="26">
        <f>IF(Serv_net!J166="","",Serv_net!J166/10/GDP!M162)</f>
        <v>0.64485242069075555</v>
      </c>
      <c r="K166" s="26">
        <f>IF(Serv_net!K166="","",Serv_net!K166/10/GDP!N162)</f>
        <v>0.23687372879895061</v>
      </c>
      <c r="L166" s="26">
        <f>IF(Serv_net!L166="","",Serv_net!L166/10/GDP!O162)</f>
        <v>0.16284923484997699</v>
      </c>
      <c r="M166" s="26">
        <f>IF(Serv_net!M166="","",Serv_net!M166/10/GDP!P162)</f>
        <v>0.47739557957804551</v>
      </c>
      <c r="N166" s="26">
        <f>IF(Serv_net!N166="","",Serv_net!N166/10/GDP!Q162)</f>
        <v>1.0505178103850936</v>
      </c>
      <c r="O166" s="26">
        <f>IF(Serv_net!O166="","",Serv_net!O166/10/GDP!R162)</f>
        <v>1.0392604888225758</v>
      </c>
      <c r="P166" s="26">
        <f>IF(Serv_net!P166="","",Serv_net!P166/10/GDP!S162)</f>
        <v>1.3069928760464675</v>
      </c>
      <c r="Q166" s="26">
        <f>IF(Serv_net!Q166="","",Serv_net!Q166/10/GDP!T162)</f>
        <v>1.1632897216875984</v>
      </c>
    </row>
    <row r="167" spans="1:17" x14ac:dyDescent="0.25">
      <c r="A167" s="12" t="s">
        <v>620</v>
      </c>
      <c r="B167" s="26">
        <f>IF(Serv_net!B167="","",Serv_net!B167/10/GDP!E163)</f>
        <v>2.8973277074542891</v>
      </c>
      <c r="C167" s="26">
        <f>IF(Serv_net!C167="","",Serv_net!C167/10/GDP!F163)</f>
        <v>2.7601731231828173</v>
      </c>
      <c r="D167" s="26">
        <f>IF(Serv_net!D167="","",Serv_net!D167/10/GDP!G163)</f>
        <v>2.4141183158379356</v>
      </c>
      <c r="E167" s="26">
        <f>IF(Serv_net!E167="","",Serv_net!E167/10/GDP!H163)</f>
        <v>3.7380094310867267</v>
      </c>
      <c r="F167" s="26">
        <f>IF(Serv_net!F167="","",Serv_net!F167/10/GDP!I163)</f>
        <v>2.6005551945551928</v>
      </c>
      <c r="G167" s="26">
        <f>IF(Serv_net!G167="","",Serv_net!G167/10/GDP!J163)</f>
        <v>2.9472992996615832</v>
      </c>
      <c r="H167" s="26">
        <f>IF(Serv_net!H167="","",Serv_net!H167/10/GDP!K163)</f>
        <v>3.1838108408517751</v>
      </c>
      <c r="I167" s="26">
        <f>IF(Serv_net!I167="","",Serv_net!I167/10/GDP!L163)</f>
        <v>3.3568018244226749</v>
      </c>
      <c r="J167" s="26">
        <f>IF(Serv_net!J167="","",Serv_net!J167/10/GDP!M163)</f>
        <v>3.8909675136048461</v>
      </c>
      <c r="K167" s="26">
        <f>IF(Serv_net!K167="","",Serv_net!K167/10/GDP!N163)</f>
        <v>3.8917404024069628</v>
      </c>
      <c r="L167" s="26">
        <f>IF(Serv_net!L167="","",Serv_net!L167/10/GDP!O163)</f>
        <v>4.2341638973214701</v>
      </c>
      <c r="M167" s="26">
        <f>IF(Serv_net!M167="","",Serv_net!M167/10/GDP!P163)</f>
        <v>4.8039729795174333</v>
      </c>
      <c r="N167" s="26">
        <f>IF(Serv_net!N167="","",Serv_net!N167/10/GDP!Q163)</f>
        <v>5.2599383421993435</v>
      </c>
      <c r="O167" s="26">
        <f>IF(Serv_net!O167="","",Serv_net!O167/10/GDP!R163)</f>
        <v>5.7039551820253367</v>
      </c>
      <c r="P167" s="26">
        <f>IF(Serv_net!P167="","",Serv_net!P167/10/GDP!S163)</f>
        <v>5.7507296729118931</v>
      </c>
      <c r="Q167" s="26">
        <f>IF(Serv_net!Q167="","",Serv_net!Q167/10/GDP!T163)</f>
        <v>4.2996994327885893</v>
      </c>
    </row>
    <row r="168" spans="1:17" x14ac:dyDescent="0.25">
      <c r="A168" s="12" t="s">
        <v>622</v>
      </c>
      <c r="B168" s="26">
        <f>IF(Serv_net!B168="","",Serv_net!B168/10/GDP!E164)</f>
        <v>-3.4717998772304797</v>
      </c>
      <c r="C168" s="26">
        <f>IF(Serv_net!C168="","",Serv_net!C168/10/GDP!F164)</f>
        <v>-3.5992578849721704</v>
      </c>
      <c r="D168" s="26">
        <f>IF(Serv_net!D168="","",Serv_net!D168/10/GDP!G164)</f>
        <v>-6.8457125557704765</v>
      </c>
      <c r="E168" s="26">
        <f>IF(Serv_net!E168="","",Serv_net!E168/10/GDP!H164)</f>
        <v>-9.2440707968143787</v>
      </c>
      <c r="F168" s="26">
        <f>IF(Serv_net!F168="","",Serv_net!F168/10/GDP!I164)</f>
        <v>-6.2231249191962288</v>
      </c>
      <c r="G168" s="26">
        <f>IF(Serv_net!G168="","",Serv_net!G168/10/GDP!J164)</f>
        <v>-11.314464695168805</v>
      </c>
      <c r="H168" s="26">
        <f>IF(Serv_net!H168="","",Serv_net!H168/10/GDP!K164)</f>
        <v>-6.6249122847329343</v>
      </c>
      <c r="I168" s="26">
        <f>IF(Serv_net!I168="","",Serv_net!I168/10/GDP!L164)</f>
        <v>-7.0698215992922133</v>
      </c>
      <c r="J168" s="26">
        <f>IF(Serv_net!J168="","",Serv_net!J168/10/GDP!M164)</f>
        <v>-9.5144119840591408</v>
      </c>
      <c r="K168" s="26">
        <f>IF(Serv_net!K168="","",Serv_net!K168/10/GDP!N164)</f>
        <v>-8.3015104515219562</v>
      </c>
      <c r="L168" s="26">
        <f>IF(Serv_net!L168="","",Serv_net!L168/10/GDP!O164)</f>
        <v>-5.9192477113578068</v>
      </c>
      <c r="M168" s="26">
        <f>IF(Serv_net!M168="","",Serv_net!M168/10/GDP!P164)</f>
        <v>-6.1221256700957314</v>
      </c>
      <c r="N168" s="26">
        <f>IF(Serv_net!N168="","",Serv_net!N168/10/GDP!Q164)</f>
        <v>-6.2456841358766164</v>
      </c>
      <c r="O168" s="26">
        <f>IF(Serv_net!O168="","",Serv_net!O168/10/GDP!R164)</f>
        <v>-4.7312498560942284</v>
      </c>
      <c r="P168" s="26">
        <f>IF(Serv_net!P168="","",Serv_net!P168/10/GDP!S164)</f>
        <v>-7.9327323190366474</v>
      </c>
      <c r="Q168" s="26">
        <f>IF(Serv_net!Q168="","",Serv_net!Q168/10/GDP!T164)</f>
        <v>-6.516535895364437</v>
      </c>
    </row>
    <row r="169" spans="1:17" x14ac:dyDescent="0.25">
      <c r="A169" s="12" t="s">
        <v>624</v>
      </c>
      <c r="B169" s="26" t="str">
        <f>IF(Serv_net!B169="","",Serv_net!B169/10/GDP!E165)</f>
        <v/>
      </c>
      <c r="C169" s="26" t="str">
        <f>IF(Serv_net!C169="","",Serv_net!C169/10/GDP!F165)</f>
        <v/>
      </c>
      <c r="D169" s="26" t="str">
        <f>IF(Serv_net!D169="","",Serv_net!D169/10/GDP!G165)</f>
        <v/>
      </c>
      <c r="E169" s="26" t="str">
        <f>IF(Serv_net!E169="","",Serv_net!E169/10/GDP!H165)</f>
        <v/>
      </c>
      <c r="F169" s="26" t="str">
        <f>IF(Serv_net!F169="","",Serv_net!F169/10/GDP!I165)</f>
        <v/>
      </c>
      <c r="G169" s="26" t="str">
        <f>IF(Serv_net!G169="","",Serv_net!G169/10/GDP!J165)</f>
        <v/>
      </c>
      <c r="H169" s="26" t="str">
        <f>IF(Serv_net!H169="","",Serv_net!H169/10/GDP!K165)</f>
        <v/>
      </c>
      <c r="I169" s="26" t="str">
        <f>IF(Serv_net!I169="","",Serv_net!I169/10/GDP!L165)</f>
        <v/>
      </c>
      <c r="J169" s="26" t="str">
        <f>IF(Serv_net!J169="","",Serv_net!J169/10/GDP!M165)</f>
        <v/>
      </c>
      <c r="K169" s="26" t="str">
        <f>IF(Serv_net!K169="","",Serv_net!K169/10/GDP!N165)</f>
        <v/>
      </c>
      <c r="L169" s="26" t="str">
        <f>IF(Serv_net!L169="","",Serv_net!L169/10/GDP!O165)</f>
        <v/>
      </c>
      <c r="M169" s="26" t="str">
        <f>IF(Serv_net!M169="","",Serv_net!M169/10/GDP!P165)</f>
        <v/>
      </c>
      <c r="N169" s="26" t="str">
        <f>IF(Serv_net!N169="","",Serv_net!N169/10/GDP!Q165)</f>
        <v/>
      </c>
      <c r="O169" s="26" t="str">
        <f>IF(Serv_net!O169="","",Serv_net!O169/10/GDP!R165)</f>
        <v/>
      </c>
      <c r="P169" s="26" t="str">
        <f>IF(Serv_net!P169="","",Serv_net!P169/10/GDP!S165)</f>
        <v/>
      </c>
      <c r="Q169" s="26" t="str">
        <f>IF(Serv_net!Q169="","",Serv_net!Q169/10/GDP!T165)</f>
        <v/>
      </c>
    </row>
    <row r="170" spans="1:17" x14ac:dyDescent="0.25">
      <c r="A170" s="12" t="s">
        <v>641</v>
      </c>
      <c r="B170" s="26">
        <f>IF(Serv_net!B170="","",Serv_net!B170/10/GDP!E166)</f>
        <v>-0.12508262446934446</v>
      </c>
      <c r="C170" s="26">
        <f>IF(Serv_net!C170="","",Serv_net!C170/10/GDP!F166)</f>
        <v>-0.39936131322264812</v>
      </c>
      <c r="D170" s="26">
        <f>IF(Serv_net!D170="","",Serv_net!D170/10/GDP!G166)</f>
        <v>-0.47019319106976276</v>
      </c>
      <c r="E170" s="26">
        <f>IF(Serv_net!E170="","",Serv_net!E170/10/GDP!H166)</f>
        <v>-1.0497705398096289</v>
      </c>
      <c r="F170" s="26">
        <f>IF(Serv_net!F170="","",Serv_net!F170/10/GDP!I166)</f>
        <v>-0.73907575872402687</v>
      </c>
      <c r="G170" s="26">
        <f>IF(Serv_net!G170="","",Serv_net!G170/10/GDP!J166)</f>
        <v>-0.94016990826189506</v>
      </c>
      <c r="H170" s="26">
        <f>IF(Serv_net!H170="","",Serv_net!H170/10/GDP!K166)</f>
        <v>-0.84435623760151546</v>
      </c>
      <c r="I170" s="26">
        <f>IF(Serv_net!I170="","",Serv_net!I170/10/GDP!L166)</f>
        <v>-0.32159637259722823</v>
      </c>
      <c r="J170" s="26">
        <f>IF(Serv_net!J170="","",Serv_net!J170/10/GDP!M166)</f>
        <v>-0.33781789480758279</v>
      </c>
      <c r="K170" s="26">
        <f>IF(Serv_net!K170="","",Serv_net!K170/10/GDP!N166)</f>
        <v>-6.0643828820153019E-2</v>
      </c>
      <c r="L170" s="26">
        <f>IF(Serv_net!L170="","",Serv_net!L170/10/GDP!O166)</f>
        <v>-0.15149014475495479</v>
      </c>
      <c r="M170" s="26">
        <f>IF(Serv_net!M170="","",Serv_net!M170/10/GDP!P166)</f>
        <v>-0.19497135916393532</v>
      </c>
      <c r="N170" s="26">
        <f>IF(Serv_net!N170="","",Serv_net!N170/10/GDP!Q166)</f>
        <v>-0.11553296558649848</v>
      </c>
      <c r="O170" s="26">
        <f>IF(Serv_net!O170="","",Serv_net!O170/10/GDP!R166)</f>
        <v>-0.14492683557977265</v>
      </c>
      <c r="P170" s="26">
        <f>IF(Serv_net!P170="","",Serv_net!P170/10/GDP!S166)</f>
        <v>-0.2692000427054887</v>
      </c>
      <c r="Q170" s="26">
        <f>IF(Serv_net!Q170="","",Serv_net!Q170/10/GDP!T166)</f>
        <v>-0.7705590570763069</v>
      </c>
    </row>
    <row r="171" spans="1:17" x14ac:dyDescent="0.25">
      <c r="A171" s="12" t="s">
        <v>642</v>
      </c>
      <c r="B171" s="26" t="str">
        <f>IF(Serv_net!B171="","",Serv_net!B171/10/GDP!E167)</f>
        <v/>
      </c>
      <c r="C171" s="26" t="str">
        <f>IF(Serv_net!C171="","",Serv_net!C171/10/GDP!F167)</f>
        <v/>
      </c>
      <c r="D171" s="26" t="str">
        <f>IF(Serv_net!D171="","",Serv_net!D171/10/GDP!G167)</f>
        <v/>
      </c>
      <c r="E171" s="26" t="str">
        <f>IF(Serv_net!E171="","",Serv_net!E171/10/GDP!H167)</f>
        <v/>
      </c>
      <c r="F171" s="26" t="str">
        <f>IF(Serv_net!F171="","",Serv_net!F171/10/GDP!I167)</f>
        <v/>
      </c>
      <c r="G171" s="26" t="str">
        <f>IF(Serv_net!G171="","",Serv_net!G171/10/GDP!J167)</f>
        <v/>
      </c>
      <c r="H171" s="26" t="str">
        <f>IF(Serv_net!H171="","",Serv_net!H171/10/GDP!K167)</f>
        <v/>
      </c>
      <c r="I171" s="26" t="str">
        <f>IF(Serv_net!I171="","",Serv_net!I171/10/GDP!L167)</f>
        <v/>
      </c>
      <c r="J171" s="26" t="str">
        <f>IF(Serv_net!J171="","",Serv_net!J171/10/GDP!M167)</f>
        <v/>
      </c>
      <c r="K171" s="26">
        <f>IF(Serv_net!K171="","",Serv_net!K171/10/GDP!N167)</f>
        <v>-2.1588766820516154</v>
      </c>
      <c r="L171" s="26">
        <f>IF(Serv_net!L171="","",Serv_net!L171/10/GDP!O167)</f>
        <v>-6.5008445375312487</v>
      </c>
      <c r="M171" s="26">
        <f>IF(Serv_net!M171="","",Serv_net!M171/10/GDP!P167)</f>
        <v>-12.55784061696658</v>
      </c>
      <c r="N171" s="26">
        <f>IF(Serv_net!N171="","",Serv_net!N171/10/GDP!Q167)</f>
        <v>-10.389356223175966</v>
      </c>
      <c r="O171" s="26">
        <f>IF(Serv_net!O171="","",Serv_net!O171/10/GDP!R167)</f>
        <v>-29.414466623739003</v>
      </c>
      <c r="P171" s="26">
        <f>IF(Serv_net!P171="","",Serv_net!P171/10/GDP!S167)</f>
        <v>-22.885831523050932</v>
      </c>
      <c r="Q171" s="26" t="str">
        <f>IF(Serv_net!Q171="","",Serv_net!Q171/10/GDP!T167)</f>
        <v/>
      </c>
    </row>
    <row r="172" spans="1:17" x14ac:dyDescent="0.25">
      <c r="A172" s="12" t="s">
        <v>654</v>
      </c>
      <c r="B172" s="26">
        <f>IF(Serv_net!B172="","",Serv_net!B172/10/GDP!E168)</f>
        <v>2.8645966940040406</v>
      </c>
      <c r="C172" s="26">
        <f>IF(Serv_net!C172="","",Serv_net!C172/10/GDP!F168)</f>
        <v>2.9370342542010901</v>
      </c>
      <c r="D172" s="26">
        <f>IF(Serv_net!D172="","",Serv_net!D172/10/GDP!G168)</f>
        <v>2.9684247611854202</v>
      </c>
      <c r="E172" s="26">
        <f>IF(Serv_net!E172="","",Serv_net!E172/10/GDP!H168)</f>
        <v>3.2252713286876</v>
      </c>
      <c r="F172" s="26">
        <f>IF(Serv_net!F172="","",Serv_net!F172/10/GDP!I168)</f>
        <v>3.0592310821323254</v>
      </c>
      <c r="G172" s="26">
        <f>IF(Serv_net!G172="","",Serv_net!G172/10/GDP!J168)</f>
        <v>3.4079079981264981</v>
      </c>
      <c r="H172" s="26">
        <f>IF(Serv_net!H172="","",Serv_net!H172/10/GDP!K168)</f>
        <v>4.3543405186714486</v>
      </c>
      <c r="I172" s="26">
        <f>IF(Serv_net!I172="","",Serv_net!I172/10/GDP!L168)</f>
        <v>4.749065519784236</v>
      </c>
      <c r="J172" s="26">
        <f>IF(Serv_net!J172="","",Serv_net!J172/10/GDP!M168)</f>
        <v>5.1566643196664765</v>
      </c>
      <c r="K172" s="26">
        <f>IF(Serv_net!K172="","",Serv_net!K172/10/GDP!N168)</f>
        <v>5.1604082176609074</v>
      </c>
      <c r="L172" s="26">
        <f>IF(Serv_net!L172="","",Serv_net!L172/10/GDP!O168)</f>
        <v>4.9567454723154638</v>
      </c>
      <c r="M172" s="26">
        <f>IF(Serv_net!M172="","",Serv_net!M172/10/GDP!P168)</f>
        <v>5.2838766375123836</v>
      </c>
      <c r="N172" s="26">
        <f>IF(Serv_net!N172="","",Serv_net!N172/10/GDP!Q168)</f>
        <v>5.5419142935351484</v>
      </c>
      <c r="O172" s="26">
        <f>IF(Serv_net!O172="","",Serv_net!O172/10/GDP!R168)</f>
        <v>5.168180430352737</v>
      </c>
      <c r="P172" s="26">
        <f>IF(Serv_net!P172="","",Serv_net!P172/10/GDP!S168)</f>
        <v>5.1297090041295927</v>
      </c>
      <c r="Q172" s="26">
        <f>IF(Serv_net!Q172="","",Serv_net!Q172/10/GDP!T168)</f>
        <v>2.3038059028245499</v>
      </c>
    </row>
    <row r="173" spans="1:17" x14ac:dyDescent="0.25">
      <c r="A173" s="12" t="s">
        <v>655</v>
      </c>
      <c r="B173" s="26">
        <f>IF(Serv_net!B173="","",Serv_net!B173/10/GDP!E169)</f>
        <v>-1.9634715988403306</v>
      </c>
      <c r="C173" s="26">
        <f>IF(Serv_net!C173="","",Serv_net!C173/10/GDP!F169)</f>
        <v>-2.3756868683746952</v>
      </c>
      <c r="D173" s="26">
        <f>IF(Serv_net!D173="","",Serv_net!D173/10/GDP!G169)</f>
        <v>-2.2330713340355994</v>
      </c>
      <c r="E173" s="26">
        <f>IF(Serv_net!E173="","",Serv_net!E173/10/GDP!H169)</f>
        <v>-2.1616889804325439</v>
      </c>
      <c r="F173" s="26">
        <f>IF(Serv_net!F173="","",Serv_net!F173/10/GDP!I169)</f>
        <v>-1.3091067755407342</v>
      </c>
      <c r="G173" s="26">
        <f>IF(Serv_net!G173="","",Serv_net!G173/10/GDP!J169)</f>
        <v>-1.125405414933371</v>
      </c>
      <c r="H173" s="26">
        <f>IF(Serv_net!H173="","",Serv_net!H173/10/GDP!K169)</f>
        <v>-1.4219581705355091</v>
      </c>
      <c r="I173" s="26">
        <f>IF(Serv_net!I173="","",Serv_net!I173/10/GDP!L169)</f>
        <v>1.8448106930287653</v>
      </c>
      <c r="J173" s="26">
        <f>IF(Serv_net!J173="","",Serv_net!J173/10/GDP!M169)</f>
        <v>1.5889548564105018</v>
      </c>
      <c r="K173" s="26">
        <f>IF(Serv_net!K173="","",Serv_net!K173/10/GDP!N169)</f>
        <v>2.3704988473313189</v>
      </c>
      <c r="L173" s="26">
        <f>IF(Serv_net!L173="","",Serv_net!L173/10/GDP!O169)</f>
        <v>2.8858857630325483</v>
      </c>
      <c r="M173" s="26">
        <f>IF(Serv_net!M173="","",Serv_net!M173/10/GDP!P169)</f>
        <v>3.4946422350851845</v>
      </c>
      <c r="N173" s="26">
        <f>IF(Serv_net!N173="","",Serv_net!N173/10/GDP!Q169)</f>
        <v>3.7774584623179575</v>
      </c>
      <c r="O173" s="26">
        <f>IF(Serv_net!O173="","",Serv_net!O173/10/GDP!R169)</f>
        <v>4.2836814947794633</v>
      </c>
      <c r="P173" s="26">
        <f>IF(Serv_net!P173="","",Serv_net!P173/10/GDP!S169)</f>
        <v>3.3930317702064832</v>
      </c>
      <c r="Q173" s="26">
        <f>IF(Serv_net!Q173="","",Serv_net!Q173/10/GDP!T169)</f>
        <v>1.0153810225338638</v>
      </c>
    </row>
    <row r="174" spans="1:17" x14ac:dyDescent="0.25">
      <c r="A174" s="12" t="s">
        <v>658</v>
      </c>
      <c r="B174" s="26">
        <f>IF(Serv_net!B174="","",Serv_net!B174/10/GDP!E170)</f>
        <v>12.486227097298396</v>
      </c>
      <c r="C174" s="26">
        <f>IF(Serv_net!C174="","",Serv_net!C174/10/GDP!F170)</f>
        <v>11.859914366229583</v>
      </c>
      <c r="D174" s="26">
        <f>IF(Serv_net!D174="","",Serv_net!D174/10/GDP!G170)</f>
        <v>10.468390098371229</v>
      </c>
      <c r="E174" s="26">
        <f>IF(Serv_net!E174="","",Serv_net!E174/10/GDP!H170)</f>
        <v>5.4232561029738138</v>
      </c>
      <c r="F174" s="26">
        <f>IF(Serv_net!F174="","",Serv_net!F174/10/GDP!I170)</f>
        <v>4.9313432362844143</v>
      </c>
      <c r="G174" s="26">
        <f>IF(Serv_net!G174="","",Serv_net!G174/10/GDP!J170)</f>
        <v>5.1124705653021447</v>
      </c>
      <c r="H174" s="26">
        <f>IF(Serv_net!H174="","",Serv_net!H174/10/GDP!K170)</f>
        <v>7.2730553291678</v>
      </c>
      <c r="I174" s="26">
        <f>IF(Serv_net!I174="","",Serv_net!I174/10/GDP!L170)</f>
        <v>9.3563351388888893</v>
      </c>
      <c r="J174" s="26">
        <f>IF(Serv_net!J174="","",Serv_net!J174/10/GDP!M170)</f>
        <v>13.109570238095241</v>
      </c>
      <c r="K174" s="26">
        <f>IF(Serv_net!K174="","",Serv_net!K174/10/GDP!N170)</f>
        <v>34.229819378649012</v>
      </c>
      <c r="L174" s="26">
        <f>IF(Serv_net!L174="","",Serv_net!L174/10/GDP!O170)</f>
        <v>30.351086087214334</v>
      </c>
      <c r="M174" s="26">
        <f>IF(Serv_net!M174="","",Serv_net!M174/10/GDP!P170)</f>
        <v>26.539663166626337</v>
      </c>
      <c r="N174" s="26">
        <f>IF(Serv_net!N174="","",Serv_net!N174/10/GDP!Q170)</f>
        <v>26.704693554989802</v>
      </c>
      <c r="O174" s="26">
        <f>IF(Serv_net!O174="","",Serv_net!O174/10/GDP!R170)</f>
        <v>34.120214172056556</v>
      </c>
      <c r="P174" s="26">
        <f>IF(Serv_net!P174="","",Serv_net!P174/10/GDP!S170)</f>
        <v>33.069876449172575</v>
      </c>
      <c r="Q174" s="26">
        <f>IF(Serv_net!Q174="","",Serv_net!Q174/10/GDP!T170)</f>
        <v>16.1984342469481</v>
      </c>
    </row>
    <row r="175" spans="1:17" x14ac:dyDescent="0.25">
      <c r="A175" s="12" t="s">
        <v>662</v>
      </c>
      <c r="B175" s="26">
        <f>IF(Serv_net!B175="","",Serv_net!B175/10/GDP!E171)</f>
        <v>22.836622978612414</v>
      </c>
      <c r="C175" s="26">
        <f>IF(Serv_net!C175="","",Serv_net!C175/10/GDP!F171)</f>
        <v>12.449438310550292</v>
      </c>
      <c r="D175" s="26">
        <f>IF(Serv_net!D175="","",Serv_net!D175/10/GDP!G171)</f>
        <v>11.244362164559766</v>
      </c>
      <c r="E175" s="26">
        <f>IF(Serv_net!E175="","",Serv_net!E175/10/GDP!H171)</f>
        <v>10.301087492917119</v>
      </c>
      <c r="F175" s="26">
        <f>IF(Serv_net!F175="","",Serv_net!F175/10/GDP!I171)</f>
        <v>11.60020980609711</v>
      </c>
      <c r="G175" s="26">
        <f>IF(Serv_net!G175="","",Serv_net!G175/10/GDP!J171)</f>
        <v>11.132990859050034</v>
      </c>
      <c r="H175" s="26">
        <f>IF(Serv_net!H175="","",Serv_net!H175/10/GDP!K171)</f>
        <v>11.260879565043799</v>
      </c>
      <c r="I175" s="26">
        <f>IF(Serv_net!I175="","",Serv_net!I175/10/GDP!L171)</f>
        <v>12.558843798315445</v>
      </c>
      <c r="J175" s="26">
        <f>IF(Serv_net!J175="","",Serv_net!J175/10/GDP!M171)</f>
        <v>13.306707040373706</v>
      </c>
      <c r="K175" s="26">
        <f>IF(Serv_net!K175="","",Serv_net!K175/10/GDP!N171)</f>
        <v>29.651303544399862</v>
      </c>
      <c r="L175" s="26">
        <f>IF(Serv_net!L175="","",Serv_net!L175/10/GDP!O171)</f>
        <v>29.441859071523186</v>
      </c>
      <c r="M175" s="26">
        <f>IF(Serv_net!M175="","",Serv_net!M175/10/GDP!P171)</f>
        <v>25.730937554235847</v>
      </c>
      <c r="N175" s="26">
        <f>IF(Serv_net!N175="","",Serv_net!N175/10/GDP!Q171)</f>
        <v>28.202297270648476</v>
      </c>
      <c r="O175" s="26">
        <f>IF(Serv_net!O175="","",Serv_net!O175/10/GDP!R171)</f>
        <v>31.920663000195752</v>
      </c>
      <c r="P175" s="26">
        <f>IF(Serv_net!P175="","",Serv_net!P175/10/GDP!S171)</f>
        <v>33.103905540513573</v>
      </c>
      <c r="Q175" s="26">
        <f>IF(Serv_net!Q175="","",Serv_net!Q175/10/GDP!T171)</f>
        <v>11.249891609185289</v>
      </c>
    </row>
    <row r="176" spans="1:17" x14ac:dyDescent="0.25">
      <c r="A176" s="12" t="s">
        <v>666</v>
      </c>
      <c r="B176" s="26">
        <f>IF(Serv_net!B176="","",Serv_net!B176/10/GDP!E172)</f>
        <v>14.369218794111715</v>
      </c>
      <c r="C176" s="26">
        <f>IF(Serv_net!C176="","",Serv_net!C176/10/GDP!F172)</f>
        <v>13.529420379462934</v>
      </c>
      <c r="D176" s="26">
        <f>IF(Serv_net!D176="","",Serv_net!D176/10/GDP!G172)</f>
        <v>6.8228332250379005</v>
      </c>
      <c r="E176" s="26">
        <f>IF(Serv_net!E176="","",Serv_net!E176/10/GDP!H172)</f>
        <v>7.3160908606448167</v>
      </c>
      <c r="F176" s="26">
        <f>IF(Serv_net!F176="","",Serv_net!F176/10/GDP!I172)</f>
        <v>6.6251720164609011</v>
      </c>
      <c r="G176" s="26">
        <f>IF(Serv_net!G176="","",Serv_net!G176/10/GDP!J172)</f>
        <v>6.8615760047859897</v>
      </c>
      <c r="H176" s="26">
        <f>IF(Serv_net!H176="","",Serv_net!H176/10/GDP!K172)</f>
        <v>8.1416804733727783</v>
      </c>
      <c r="I176" s="26">
        <f>IF(Serv_net!I176="","",Serv_net!I176/10/GDP!L172)</f>
        <v>7.7073829298273715</v>
      </c>
      <c r="J176" s="26">
        <f>IF(Serv_net!J176="","",Serv_net!J176/10/GDP!M172)</f>
        <v>6.8395970616941506</v>
      </c>
      <c r="K176" s="26">
        <f>IF(Serv_net!K176="","",Serv_net!K176/10/GDP!N172)</f>
        <v>10.594406436665237</v>
      </c>
      <c r="L176" s="26">
        <f>IF(Serv_net!L176="","",Serv_net!L176/10/GDP!O172)</f>
        <v>15.332912637414669</v>
      </c>
      <c r="M176" s="26">
        <f>IF(Serv_net!M176="","",Serv_net!M176/10/GDP!P172)</f>
        <v>14.515490584871444</v>
      </c>
      <c r="N176" s="26">
        <f>IF(Serv_net!N176="","",Serv_net!N176/10/GDP!Q172)</f>
        <v>14.878312683291279</v>
      </c>
      <c r="O176" s="26">
        <f>IF(Serv_net!O176="","",Serv_net!O176/10/GDP!R172)</f>
        <v>15.68132068338187</v>
      </c>
      <c r="P176" s="26">
        <f>IF(Serv_net!P176="","",Serv_net!P176/10/GDP!S172)</f>
        <v>17.166730433332443</v>
      </c>
      <c r="Q176" s="26">
        <f>IF(Serv_net!Q176="","",Serv_net!Q176/10/GDP!T172)</f>
        <v>3.4285625332312302</v>
      </c>
    </row>
    <row r="177" spans="1:17" x14ac:dyDescent="0.25">
      <c r="A177" s="12" t="s">
        <v>670</v>
      </c>
      <c r="B177" s="26">
        <f>IF(Serv_net!B177="","",Serv_net!B177/10/GDP!E173)</f>
        <v>-3.8540701496698526</v>
      </c>
      <c r="C177" s="26">
        <f>IF(Serv_net!C177="","",Serv_net!C177/10/GDP!F173)</f>
        <v>-4.9749198483796038</v>
      </c>
      <c r="D177" s="26">
        <f>IF(Serv_net!D177="","",Serv_net!D177/10/GDP!G173)</f>
        <v>-3.6521839594433381</v>
      </c>
      <c r="E177" s="26">
        <f>IF(Serv_net!E177="","",Serv_net!E177/10/GDP!H173)</f>
        <v>-3.2611869117925156</v>
      </c>
      <c r="F177" s="26">
        <f>IF(Serv_net!F177="","",Serv_net!F177/10/GDP!I173)</f>
        <v>-3.2418279511149146</v>
      </c>
      <c r="G177" s="26">
        <f>IF(Serv_net!G177="","",Serv_net!G177/10/GDP!J173)</f>
        <v>-3.4853003834682581</v>
      </c>
      <c r="H177" s="26">
        <f>IF(Serv_net!H177="","",Serv_net!H177/10/GDP!K173)</f>
        <v>-3.1110878523009982</v>
      </c>
      <c r="I177" s="26">
        <f>IF(Serv_net!I177="","",Serv_net!I177/10/GDP!L173)</f>
        <v>-2.1451028278071851</v>
      </c>
      <c r="J177" s="26">
        <f>IF(Serv_net!J177="","",Serv_net!J177/10/GDP!M173)</f>
        <v>-1.4591680145392347</v>
      </c>
      <c r="K177" s="26">
        <f>IF(Serv_net!K177="","",Serv_net!K177/10/GDP!N173)</f>
        <v>-0.8345118298231301</v>
      </c>
      <c r="L177" s="26">
        <f>IF(Serv_net!L177="","",Serv_net!L177/10/GDP!O173)</f>
        <v>0.21482333212393545</v>
      </c>
      <c r="M177" s="26">
        <f>IF(Serv_net!M177="","",Serv_net!M177/10/GDP!P173)</f>
        <v>0.16402348188350169</v>
      </c>
      <c r="N177" s="26">
        <f>IF(Serv_net!N177="","",Serv_net!N177/10/GDP!Q173)</f>
        <v>0.38614585618983749</v>
      </c>
      <c r="O177" s="26">
        <f>IF(Serv_net!O177="","",Serv_net!O177/10/GDP!R173)</f>
        <v>0.94392678215200476</v>
      </c>
      <c r="P177" s="26">
        <f>IF(Serv_net!P177="","",Serv_net!P177/10/GDP!S173)</f>
        <v>-0.17520874105558037</v>
      </c>
      <c r="Q177" s="26" t="str">
        <f>IF(Serv_net!Q177="","",Serv_net!Q177/10/GDP!T173)</f>
        <v/>
      </c>
    </row>
    <row r="178" spans="1:17" x14ac:dyDescent="0.25">
      <c r="A178" s="12" t="s">
        <v>673</v>
      </c>
      <c r="B178" s="26">
        <f>IF(Serv_net!B178="","",Serv_net!B178/10/GDP!E174)</f>
        <v>-6.747203579418346</v>
      </c>
      <c r="C178" s="26">
        <f>IF(Serv_net!C178="","",Serv_net!C178/10/GDP!F174)</f>
        <v>-1.2452399086062456</v>
      </c>
      <c r="D178" s="26">
        <f>IF(Serv_net!D178="","",Serv_net!D178/10/GDP!G174)</f>
        <v>-2.1968664850136239</v>
      </c>
      <c r="E178" s="26">
        <f>IF(Serv_net!E178="","",Serv_net!E178/10/GDP!H174)</f>
        <v>-3.4814605151429383</v>
      </c>
      <c r="F178" s="26">
        <f>IF(Serv_net!F178="","",Serv_net!F178/10/GDP!I174)</f>
        <v>3.611971104231166E-2</v>
      </c>
      <c r="G178" s="26">
        <f>IF(Serv_net!G178="","",Serv_net!G178/10/GDP!J174)</f>
        <v>-0.40293040293040294</v>
      </c>
      <c r="H178" s="26">
        <f>IF(Serv_net!H178="","",Serv_net!H178/10/GDP!K174)</f>
        <v>-8.1794894000304339</v>
      </c>
      <c r="I178" s="26">
        <f>IF(Serv_net!I178="","",Serv_net!I178/10/GDP!L174)</f>
        <v>-8.9696486881526116</v>
      </c>
      <c r="J178" s="26">
        <f>IF(Serv_net!J178="","",Serv_net!J178/10/GDP!M174)</f>
        <v>-8.2083578153034757</v>
      </c>
      <c r="K178" s="26">
        <f>IF(Serv_net!K178="","",Serv_net!K178/10/GDP!N174)</f>
        <v>-11.456124149861225</v>
      </c>
      <c r="L178" s="26">
        <f>IF(Serv_net!L178="","",Serv_net!L178/10/GDP!O174)</f>
        <v>-11.095160264909882</v>
      </c>
      <c r="M178" s="26">
        <f>IF(Serv_net!M178="","",Serv_net!M178/10/GDP!P174)</f>
        <v>-10.66538702774902</v>
      </c>
      <c r="N178" s="26">
        <f>IF(Serv_net!N178="","",Serv_net!N178/10/GDP!Q174)</f>
        <v>-12.779850746268657</v>
      </c>
      <c r="O178" s="26">
        <f>IF(Serv_net!O178="","",Serv_net!O178/10/GDP!R174)</f>
        <v>-14.320617336025341</v>
      </c>
      <c r="P178" s="26">
        <f>IF(Serv_net!P178="","",Serv_net!P178/10/GDP!S174)</f>
        <v>-17.790480863634865</v>
      </c>
      <c r="Q178" s="26" t="str">
        <f>IF(Serv_net!Q178="","",Serv_net!Q178/10/GDP!T174)</f>
        <v/>
      </c>
    </row>
    <row r="179" spans="1:17" x14ac:dyDescent="0.25">
      <c r="A179" s="12" t="s">
        <v>676</v>
      </c>
      <c r="B179" s="26">
        <f>IF(Serv_net!B179="","",Serv_net!B179/10/GDP!E175)</f>
        <v>-0.27547796806012581</v>
      </c>
      <c r="C179" s="26">
        <f>IF(Serv_net!C179="","",Serv_net!C179/10/GDP!F175)</f>
        <v>0.2274600873042957</v>
      </c>
      <c r="D179" s="26">
        <f>IF(Serv_net!D179="","",Serv_net!D179/10/GDP!G175)</f>
        <v>0.40153055372749147</v>
      </c>
      <c r="E179" s="26">
        <f>IF(Serv_net!E179="","",Serv_net!E179/10/GDP!H175)</f>
        <v>0.2702248863304339</v>
      </c>
      <c r="F179" s="26">
        <f>IF(Serv_net!F179="","",Serv_net!F179/10/GDP!I175)</f>
        <v>0.5165706524025685</v>
      </c>
      <c r="G179" s="26">
        <f>IF(Serv_net!G179="","",Serv_net!G179/10/GDP!J175)</f>
        <v>0.66177812928063606</v>
      </c>
      <c r="H179" s="26">
        <f>IF(Serv_net!H179="","",Serv_net!H179/10/GDP!K175)</f>
        <v>1.127289259250227</v>
      </c>
      <c r="I179" s="26">
        <f>IF(Serv_net!I179="","",Serv_net!I179/10/GDP!L175)</f>
        <v>1.1541612768456273</v>
      </c>
      <c r="J179" s="26">
        <f>IF(Serv_net!J179="","",Serv_net!J179/10/GDP!M175)</f>
        <v>1.778095374983979</v>
      </c>
      <c r="K179" s="26">
        <f>IF(Serv_net!K179="","",Serv_net!K179/10/GDP!N175)</f>
        <v>1.0710543599816988</v>
      </c>
      <c r="L179" s="26">
        <f>IF(Serv_net!L179="","",Serv_net!L179/10/GDP!O175)</f>
        <v>1.9339492825806923</v>
      </c>
      <c r="M179" s="26">
        <f>IF(Serv_net!M179="","",Serv_net!M179/10/GDP!P175)</f>
        <v>1.4806272494381179</v>
      </c>
      <c r="N179" s="26">
        <f>IF(Serv_net!N179="","",Serv_net!N179/10/GDP!Q175)</f>
        <v>0.64010965136037579</v>
      </c>
      <c r="O179" s="26">
        <f>IF(Serv_net!O179="","",Serv_net!O179/10/GDP!R175)</f>
        <v>0.2828607532604035</v>
      </c>
      <c r="P179" s="26">
        <f>IF(Serv_net!P179="","",Serv_net!P179/10/GDP!S175)</f>
        <v>0.66606253523001524</v>
      </c>
      <c r="Q179" s="26">
        <f>IF(Serv_net!Q179="","",Serv_net!Q179/10/GDP!T175)</f>
        <v>0.23882215188960412</v>
      </c>
    </row>
    <row r="180" spans="1:17" x14ac:dyDescent="0.25">
      <c r="A180" s="12" t="s">
        <v>678</v>
      </c>
      <c r="B180" s="26">
        <f>IF(Serv_net!B180="","",Serv_net!B180/10/GDP!E176)</f>
        <v>3.5110277866432718</v>
      </c>
      <c r="C180" s="26">
        <f>IF(Serv_net!C180="","",Serv_net!C180/10/GDP!F176)</f>
        <v>3.9729264089807015</v>
      </c>
      <c r="D180" s="26">
        <f>IF(Serv_net!D180="","",Serv_net!D180/10/GDP!G176)</f>
        <v>4.7480298428508112</v>
      </c>
      <c r="E180" s="26">
        <f>IF(Serv_net!E180="","",Serv_net!E180/10/GDP!H176)</f>
        <v>4.7928072053963433</v>
      </c>
      <c r="F180" s="26">
        <f>IF(Serv_net!F180="","",Serv_net!F180/10/GDP!I176)</f>
        <v>3.7044998026832858</v>
      </c>
      <c r="G180" s="26">
        <f>IF(Serv_net!G180="","",Serv_net!G180/10/GDP!J176)</f>
        <v>3.1900682484620884</v>
      </c>
      <c r="H180" s="26">
        <f>IF(Serv_net!H180="","",Serv_net!H180/10/GDP!K176)</f>
        <v>2.2803806148576524</v>
      </c>
      <c r="I180" s="26">
        <f>IF(Serv_net!I180="","",Serv_net!I180/10/GDP!L176)</f>
        <v>2.3996284159618493</v>
      </c>
      <c r="J180" s="26">
        <f>IF(Serv_net!J180="","",Serv_net!J180/10/GDP!M176)</f>
        <v>1.9587529956682734</v>
      </c>
      <c r="K180" s="26">
        <f>IF(Serv_net!K180="","",Serv_net!K180/10/GDP!N176)</f>
        <v>1.9241389764829677</v>
      </c>
      <c r="L180" s="26">
        <f>IF(Serv_net!L180="","",Serv_net!L180/10/GDP!O176)</f>
        <v>1.955471191618448</v>
      </c>
      <c r="M180" s="26">
        <f>IF(Serv_net!M180="","",Serv_net!M180/10/GDP!P176)</f>
        <v>1.837705557915442</v>
      </c>
      <c r="N180" s="26">
        <f>IF(Serv_net!N180="","",Serv_net!N180/10/GDP!Q176)</f>
        <v>1.069394301772856</v>
      </c>
      <c r="O180" s="26">
        <f>IF(Serv_net!O180="","",Serv_net!O180/10/GDP!R176)</f>
        <v>1.8127788370065858</v>
      </c>
      <c r="P180" s="26">
        <f>IF(Serv_net!P180="","",Serv_net!P180/10/GDP!S176)</f>
        <v>1.2021951377399804</v>
      </c>
      <c r="Q180" s="26">
        <f>IF(Serv_net!Q180="","",Serv_net!Q180/10/GDP!T176)</f>
        <v>0.13068133581832767</v>
      </c>
    </row>
    <row r="181" spans="1:17" x14ac:dyDescent="0.25">
      <c r="A181" s="12" t="s">
        <v>679</v>
      </c>
      <c r="B181" s="26">
        <f>IF(Serv_net!B181="","",Serv_net!B181/10/GDP!E177)</f>
        <v>1.9078286762923722</v>
      </c>
      <c r="C181" s="26">
        <f>IF(Serv_net!C181="","",Serv_net!C181/10/GDP!F177)</f>
        <v>1.1944181646168401</v>
      </c>
      <c r="D181" s="26">
        <f>IF(Serv_net!D181="","",Serv_net!D181/10/GDP!G177)</f>
        <v>2.0965147967409847</v>
      </c>
      <c r="E181" s="26">
        <f>IF(Serv_net!E181="","",Serv_net!E181/10/GDP!H177)</f>
        <v>2.3639081876927528</v>
      </c>
      <c r="F181" s="26">
        <f>IF(Serv_net!F181="","",Serv_net!F181/10/GDP!I177)</f>
        <v>3.8269160113749563</v>
      </c>
      <c r="G181" s="26">
        <f>IF(Serv_net!G181="","",Serv_net!G181/10/GDP!J177)</f>
        <v>6.328754936928628</v>
      </c>
      <c r="H181" s="26" t="str">
        <f>IF(Serv_net!H181="","",Serv_net!H181/10/GDP!K177)</f>
        <v/>
      </c>
      <c r="I181" s="26" t="str">
        <f>IF(Serv_net!I181="","",Serv_net!I181/10/GDP!L177)</f>
        <v/>
      </c>
      <c r="J181" s="26" t="str">
        <f>IF(Serv_net!J181="","",Serv_net!J181/10/GDP!M177)</f>
        <v/>
      </c>
      <c r="K181" s="26" t="str">
        <f>IF(Serv_net!K181="","",Serv_net!K181/10/GDP!N177)</f>
        <v/>
      </c>
      <c r="L181" s="26" t="str">
        <f>IF(Serv_net!L181="","",Serv_net!L181/10/GDP!O177)</f>
        <v/>
      </c>
      <c r="M181" s="26" t="str">
        <f>IF(Serv_net!M181="","",Serv_net!M181/10/GDP!P177)</f>
        <v/>
      </c>
      <c r="N181" s="26" t="str">
        <f>IF(Serv_net!N181="","",Serv_net!N181/10/GDP!Q177)</f>
        <v/>
      </c>
      <c r="O181" s="26" t="str">
        <f>IF(Serv_net!O181="","",Serv_net!O181/10/GDP!R177)</f>
        <v/>
      </c>
      <c r="P181" s="26" t="str">
        <f>IF(Serv_net!P181="","",Serv_net!P181/10/GDP!S177)</f>
        <v/>
      </c>
      <c r="Q181" s="26" t="str">
        <f>IF(Serv_net!Q181="","",Serv_net!Q181/10/GDP!T177)</f>
        <v/>
      </c>
    </row>
    <row r="182" spans="1:17" x14ac:dyDescent="0.25">
      <c r="A182" s="12" t="s">
        <v>690</v>
      </c>
      <c r="B182" s="26">
        <f>IF(Serv_net!B182="","",Serv_net!B182/10/GDP!E178)</f>
        <v>-3.8282628455328021</v>
      </c>
      <c r="C182" s="26">
        <f>IF(Serv_net!C182="","",Serv_net!C182/10/GDP!F178)</f>
        <v>-3.6069349204295515</v>
      </c>
      <c r="D182" s="26">
        <f>IF(Serv_net!D182="","",Serv_net!D182/10/GDP!G178)</f>
        <v>-3.1424871039328401</v>
      </c>
      <c r="E182" s="26">
        <f>IF(Serv_net!E182="","",Serv_net!E182/10/GDP!H178)</f>
        <v>-2.7722943681308774</v>
      </c>
      <c r="F182" s="26">
        <f>IF(Serv_net!F182="","",Serv_net!F182/10/GDP!I178)</f>
        <v>-2.3283840247269265</v>
      </c>
      <c r="G182" s="26">
        <f>IF(Serv_net!G182="","",Serv_net!G182/10/GDP!J178)</f>
        <v>-2.4867144892534228</v>
      </c>
      <c r="H182" s="26">
        <f>IF(Serv_net!H182="","",Serv_net!H182/10/GDP!K178)</f>
        <v>-2.3249182807340891</v>
      </c>
      <c r="I182" s="26">
        <f>IF(Serv_net!I182="","",Serv_net!I182/10/GDP!L178)</f>
        <v>-3.7073505377211919</v>
      </c>
      <c r="J182" s="26">
        <f>IF(Serv_net!J182="","",Serv_net!J182/10/GDP!M178)</f>
        <v>-2.9627073573476976</v>
      </c>
      <c r="K182" s="26">
        <f>IF(Serv_net!K182="","",Serv_net!K182/10/GDP!N178)</f>
        <v>-2.1190746607687254</v>
      </c>
      <c r="L182" s="26">
        <f>IF(Serv_net!L182="","",Serv_net!L182/10/GDP!O178)</f>
        <v>-2.0240779023975008</v>
      </c>
      <c r="M182" s="26">
        <f>IF(Serv_net!M182="","",Serv_net!M182/10/GDP!P178)</f>
        <v>-1.9378324780281395</v>
      </c>
      <c r="N182" s="26">
        <f>IF(Serv_net!N182="","",Serv_net!N182/10/GDP!Q178)</f>
        <v>-1.483411287332856</v>
      </c>
      <c r="O182" s="26">
        <f>IF(Serv_net!O182="","",Serv_net!O182/10/GDP!R178)</f>
        <v>-1.0870029120253186</v>
      </c>
      <c r="P182" s="26">
        <f>IF(Serv_net!P182="","",Serv_net!P182/10/GDP!S178)</f>
        <v>-0.8277139608734857</v>
      </c>
      <c r="Q182" s="26">
        <f>IF(Serv_net!Q182="","",Serv_net!Q182/10/GDP!T178)</f>
        <v>0.49587889485572395</v>
      </c>
    </row>
    <row r="183" spans="1:17" x14ac:dyDescent="0.25">
      <c r="A183" s="12" t="s">
        <v>707</v>
      </c>
      <c r="B183" s="26">
        <f>IF(Serv_net!B183="","",Serv_net!B183/10/GDP!E179)</f>
        <v>-4.5695009260060582</v>
      </c>
      <c r="C183" s="26">
        <f>IF(Serv_net!C183="","",Serv_net!C183/10/GDP!F179)</f>
        <v>-4.1837493329775883</v>
      </c>
      <c r="D183" s="26">
        <f>IF(Serv_net!D183="","",Serv_net!D183/10/GDP!G179)</f>
        <v>-11.961939702047413</v>
      </c>
      <c r="E183" s="26">
        <f>IF(Serv_net!E183="","",Serv_net!E183/10/GDP!H179)</f>
        <v>-5.3598273226874396</v>
      </c>
      <c r="F183" s="26">
        <f>IF(Serv_net!F183="","",Serv_net!F183/10/GDP!I179)</f>
        <v>-2.2554468158328311</v>
      </c>
      <c r="G183" s="26">
        <f>IF(Serv_net!G183="","",Serv_net!G183/10/GDP!J179)</f>
        <v>-0.48209854661467555</v>
      </c>
      <c r="H183" s="26">
        <f>IF(Serv_net!H183="","",Serv_net!H183/10/GDP!K179)</f>
        <v>0.28334790280545785</v>
      </c>
      <c r="I183" s="26">
        <f>IF(Serv_net!I183="","",Serv_net!I183/10/GDP!L179)</f>
        <v>-1.223443887097122</v>
      </c>
      <c r="J183" s="26">
        <f>IF(Serv_net!J183="","",Serv_net!J183/10/GDP!M179)</f>
        <v>-5.0236469711027514</v>
      </c>
      <c r="K183" s="26">
        <f>IF(Serv_net!K183="","",Serv_net!K183/10/GDP!N179)</f>
        <v>-3.1412011406740268</v>
      </c>
      <c r="L183" s="26">
        <f>IF(Serv_net!L183="","",Serv_net!L183/10/GDP!O179)</f>
        <v>-2.6747959553264606</v>
      </c>
      <c r="M183" s="26">
        <f>IF(Serv_net!M183="","",Serv_net!M183/10/GDP!P179)</f>
        <v>-2.0466690589752909</v>
      </c>
      <c r="N183" s="26">
        <f>IF(Serv_net!N183="","",Serv_net!N183/10/GDP!Q179)</f>
        <v>-1.7103170974515678</v>
      </c>
      <c r="O183" s="26">
        <f>IF(Serv_net!O183="","",Serv_net!O183/10/GDP!R179)</f>
        <v>-2.8671844696675528</v>
      </c>
      <c r="P183" s="26">
        <f>IF(Serv_net!P183="","",Serv_net!P183/10/GDP!S179)</f>
        <v>-3.0238736196272216</v>
      </c>
      <c r="Q183" s="26">
        <f>IF(Serv_net!Q183="","",Serv_net!Q183/10/GDP!T179)</f>
        <v>-3.39411833059386</v>
      </c>
    </row>
    <row r="184" spans="1:17" x14ac:dyDescent="0.25">
      <c r="A184" s="12" t="s">
        <v>709</v>
      </c>
      <c r="B184" s="26">
        <f>IF(Serv_net!B184="","",Serv_net!B184/10/GDP!E180)</f>
        <v>0.36005691376854548</v>
      </c>
      <c r="C184" s="26">
        <f>IF(Serv_net!C184="","",Serv_net!C184/10/GDP!F180)</f>
        <v>1.477304958896221</v>
      </c>
      <c r="D184" s="26">
        <f>IF(Serv_net!D184="","",Serv_net!D184/10/GDP!G180)</f>
        <v>2.1188363735671119</v>
      </c>
      <c r="E184" s="26">
        <f>IF(Serv_net!E184="","",Serv_net!E184/10/GDP!H180)</f>
        <v>1.2135727443136661</v>
      </c>
      <c r="F184" s="26">
        <f>IF(Serv_net!F184="","",Serv_net!F184/10/GDP!I180)</f>
        <v>0.45779980628335348</v>
      </c>
      <c r="G184" s="26">
        <f>IF(Serv_net!G184="","",Serv_net!G184/10/GDP!J180)</f>
        <v>0.49757397012653415</v>
      </c>
      <c r="H184" s="26">
        <f>IF(Serv_net!H184="","",Serv_net!H184/10/GDP!K180)</f>
        <v>0.2707752370329054</v>
      </c>
      <c r="I184" s="26">
        <f>IF(Serv_net!I184="","",Serv_net!I184/10/GDP!L180)</f>
        <v>1.078233117599382</v>
      </c>
      <c r="J184" s="26">
        <f>IF(Serv_net!J184="","",Serv_net!J184/10/GDP!M180)</f>
        <v>1.5612085600441366</v>
      </c>
      <c r="K184" s="26">
        <f>IF(Serv_net!K184="","",Serv_net!K184/10/GDP!N180)</f>
        <v>1.4953247727319217</v>
      </c>
      <c r="L184" s="26">
        <f>IF(Serv_net!L184="","",Serv_net!L184/10/GDP!O180)</f>
        <v>1.6529860592627403</v>
      </c>
      <c r="M184" s="26">
        <f>IF(Serv_net!M184="","",Serv_net!M184/10/GDP!P180)</f>
        <v>2.8586512411691989</v>
      </c>
      <c r="N184" s="26">
        <f>IF(Serv_net!N184="","",Serv_net!N184/10/GDP!Q180)</f>
        <v>3.384733395023686</v>
      </c>
      <c r="O184" s="26">
        <f>IF(Serv_net!O184="","",Serv_net!O184/10/GDP!R180)</f>
        <v>3.7254964011354526</v>
      </c>
      <c r="P184" s="26">
        <f>IF(Serv_net!P184="","",Serv_net!P184/10/GDP!S180)</f>
        <v>4.1422257071388913</v>
      </c>
      <c r="Q184" s="26" t="str">
        <f>IF(Serv_net!Q184="","",Serv_net!Q184/10/GDP!T180)</f>
        <v/>
      </c>
    </row>
    <row r="185" spans="1:17" x14ac:dyDescent="0.25">
      <c r="A185" s="12" t="s">
        <v>712</v>
      </c>
      <c r="B185" s="26">
        <f>IF(Serv_net!B185="","",Serv_net!B185/10/GDP!E181)</f>
        <v>-3.6347866556662645</v>
      </c>
      <c r="C185" s="26">
        <f>IF(Serv_net!C185="","",Serv_net!C185/10/GDP!F181)</f>
        <v>-3.6112673132381681</v>
      </c>
      <c r="D185" s="26">
        <f>IF(Serv_net!D185="","",Serv_net!D185/10/GDP!G181)</f>
        <v>-3.0255278376621155</v>
      </c>
      <c r="E185" s="26">
        <f>IF(Serv_net!E185="","",Serv_net!E185/10/GDP!H181)</f>
        <v>-4.4322782417431279</v>
      </c>
      <c r="F185" s="26">
        <f>IF(Serv_net!F185="","",Serv_net!F185/10/GDP!I181)</f>
        <v>-1.501577243693436</v>
      </c>
      <c r="G185" s="26">
        <f>IF(Serv_net!G185="","",Serv_net!G185/10/GDP!J181)</f>
        <v>-2.0513028669121542</v>
      </c>
      <c r="H185" s="26">
        <f>IF(Serv_net!H185="","",Serv_net!H185/10/GDP!K181)</f>
        <v>-1.2274060306827452</v>
      </c>
      <c r="I185" s="26">
        <f>IF(Serv_net!I185="","",Serv_net!I185/10/GDP!L181)</f>
        <v>0.21371235807559635</v>
      </c>
      <c r="J185" s="26">
        <f>IF(Serv_net!J185="","",Serv_net!J185/10/GDP!M181)</f>
        <v>1.7606897421287575</v>
      </c>
      <c r="K185" s="26">
        <f>IF(Serv_net!K185="","",Serv_net!K185/10/GDP!N181)</f>
        <v>1.6429412769223106</v>
      </c>
      <c r="L185" s="26">
        <f>IF(Serv_net!L185="","",Serv_net!L185/10/GDP!O181)</f>
        <v>3.8798819047905324</v>
      </c>
      <c r="M185" s="26">
        <f>IF(Serv_net!M185="","",Serv_net!M185/10/GDP!P181)</f>
        <v>4.9032892605457352</v>
      </c>
      <c r="N185" s="26">
        <f>IF(Serv_net!N185="","",Serv_net!N185/10/GDP!Q181)</f>
        <v>5.3219230032641685</v>
      </c>
      <c r="O185" s="26">
        <f>IF(Serv_net!O185="","",Serv_net!O185/10/GDP!R181)</f>
        <v>4.4499181358540429</v>
      </c>
      <c r="P185" s="26">
        <f>IF(Serv_net!P185="","",Serv_net!P185/10/GDP!S181)</f>
        <v>4.4698774443277127</v>
      </c>
      <c r="Q185" s="26">
        <f>IF(Serv_net!Q185="","",Serv_net!Q185/10/GDP!T181)</f>
        <v>-3.0194933383818161</v>
      </c>
    </row>
    <row r="186" spans="1:17" x14ac:dyDescent="0.25">
      <c r="A186" s="12" t="s">
        <v>714</v>
      </c>
      <c r="B186" s="26" t="str">
        <f>IF(Serv_net!B186="","",Serv_net!B186/10/GDP!E182)</f>
        <v/>
      </c>
      <c r="C186" s="26">
        <f>IF(Serv_net!C186="","",Serv_net!C186/10/GDP!F182)</f>
        <v>-43.619070203926867</v>
      </c>
      <c r="D186" s="26">
        <f>IF(Serv_net!D186="","",Serv_net!D186/10/GDP!G182)</f>
        <v>-48.388197205367774</v>
      </c>
      <c r="E186" s="26">
        <f>IF(Serv_net!E186="","",Serv_net!E186/10/GDP!H182)</f>
        <v>-68.802414374603856</v>
      </c>
      <c r="F186" s="26">
        <f>IF(Serv_net!F186="","",Serv_net!F186/10/GDP!I182)</f>
        <v>-106.36133678224265</v>
      </c>
      <c r="G186" s="26">
        <f>IF(Serv_net!G186="","",Serv_net!G186/10/GDP!J182)</f>
        <v>-109.69351311777483</v>
      </c>
      <c r="H186" s="26">
        <f>IF(Serv_net!H186="","",Serv_net!H186/10/GDP!K182)</f>
        <v>-131.84567756924986</v>
      </c>
      <c r="I186" s="26">
        <f>IF(Serv_net!I186="","",Serv_net!I186/10/GDP!L182)</f>
        <v>-80.125563853988595</v>
      </c>
      <c r="J186" s="26">
        <f>IF(Serv_net!J186="","",Serv_net!J186/10/GDP!M182)</f>
        <v>-31.374280640574174</v>
      </c>
      <c r="K186" s="26">
        <f>IF(Serv_net!K186="","",Serv_net!K186/10/GDP!N182)</f>
        <v>-26.102119976070831</v>
      </c>
      <c r="L186" s="26">
        <f>IF(Serv_net!L186="","",Serv_net!L186/10/GDP!O182)</f>
        <v>-37.252195734002505</v>
      </c>
      <c r="M186" s="26">
        <f>IF(Serv_net!M186="","",Serv_net!M186/10/GDP!P182)</f>
        <v>-32.115402786190188</v>
      </c>
      <c r="N186" s="26">
        <f>IF(Serv_net!N186="","",Serv_net!N186/10/GDP!Q182)</f>
        <v>-21.787887606316346</v>
      </c>
      <c r="O186" s="26">
        <f>IF(Serv_net!O186="","",Serv_net!O186/10/GDP!R182)</f>
        <v>-22.390019481847112</v>
      </c>
      <c r="P186" s="26">
        <f>IF(Serv_net!P186="","",Serv_net!P186/10/GDP!S182)</f>
        <v>-17.616416189385212</v>
      </c>
      <c r="Q186" s="26">
        <f>IF(Serv_net!Q186="","",Serv_net!Q186/10/GDP!T182)</f>
        <v>-15.30963471582105</v>
      </c>
    </row>
    <row r="187" spans="1:17" x14ac:dyDescent="0.25">
      <c r="A187" s="12" t="s">
        <v>717</v>
      </c>
      <c r="B187" s="26">
        <f>IF(Serv_net!B187="","",Serv_net!B187/10/GDP!E183)</f>
        <v>-2.3967487927651949</v>
      </c>
      <c r="C187" s="26">
        <f>IF(Serv_net!C187="","",Serv_net!C187/10/GDP!F183)</f>
        <v>-2.0007763878759941</v>
      </c>
      <c r="D187" s="26">
        <f>IF(Serv_net!D187="","",Serv_net!D187/10/GDP!G183)</f>
        <v>-1.9357251798025867</v>
      </c>
      <c r="E187" s="26">
        <f>IF(Serv_net!E187="","",Serv_net!E187/10/GDP!H183)</f>
        <v>-1.7040457190468004</v>
      </c>
      <c r="F187" s="26">
        <f>IF(Serv_net!F187="","",Serv_net!F187/10/GDP!I183)</f>
        <v>-1.7894933561739597</v>
      </c>
      <c r="G187" s="26">
        <f>IF(Serv_net!G187="","",Serv_net!G187/10/GDP!J183)</f>
        <v>-1.810425878644115</v>
      </c>
      <c r="H187" s="26">
        <f>IF(Serv_net!H187="","",Serv_net!H187/10/GDP!K183)</f>
        <v>0.67585678728699983</v>
      </c>
      <c r="I187" s="26">
        <f>IF(Serv_net!I187="","",Serv_net!I187/10/GDP!L183)</f>
        <v>0.29967272411515661</v>
      </c>
      <c r="J187" s="26">
        <f>IF(Serv_net!J187="","",Serv_net!J187/10/GDP!M183)</f>
        <v>0.25112546181256973</v>
      </c>
      <c r="K187" s="26">
        <f>IF(Serv_net!K187="","",Serv_net!K187/10/GDP!N183)</f>
        <v>1.0190977523354148</v>
      </c>
      <c r="L187" s="26">
        <f>IF(Serv_net!L187="","",Serv_net!L187/10/GDP!O183)</f>
        <v>2.0336887334640088</v>
      </c>
      <c r="M187" s="26">
        <f>IF(Serv_net!M187="","",Serv_net!M187/10/GDP!P183)</f>
        <v>2.3701844939793539</v>
      </c>
      <c r="N187" s="26">
        <f>IF(Serv_net!N187="","",Serv_net!N187/10/GDP!Q183)</f>
        <v>2.2177068563676885</v>
      </c>
      <c r="O187" s="26">
        <f>IF(Serv_net!O187="","",Serv_net!O187/10/GDP!R183)</f>
        <v>2.1983876153754793</v>
      </c>
      <c r="P187" s="26" t="str">
        <f>IF(Serv_net!P187="","",Serv_net!P187/10/GDP!S183)</f>
        <v/>
      </c>
      <c r="Q187" s="26" t="str">
        <f>IF(Serv_net!Q187="","",Serv_net!Q187/10/GDP!T183)</f>
        <v/>
      </c>
    </row>
    <row r="188" spans="1:17" x14ac:dyDescent="0.25">
      <c r="A188" s="12" t="s">
        <v>721</v>
      </c>
      <c r="B188" s="26">
        <f>IF(Serv_net!B188="","",Serv_net!B188/10/GDP!E184)</f>
        <v>-6.100655450852555</v>
      </c>
      <c r="C188" s="26">
        <f>IF(Serv_net!C188="","",Serv_net!C188/10/GDP!F184)</f>
        <v>-0.67981143009927902</v>
      </c>
      <c r="D188" s="26">
        <f>IF(Serv_net!D188="","",Serv_net!D188/10/GDP!G184)</f>
        <v>-7.4556231242175262</v>
      </c>
      <c r="E188" s="26">
        <f>IF(Serv_net!E188="","",Serv_net!E188/10/GDP!H184)</f>
        <v>-3.5086366904835429</v>
      </c>
      <c r="F188" s="26">
        <f>IF(Serv_net!F188="","",Serv_net!F188/10/GDP!I184)</f>
        <v>-6.4293835172976097</v>
      </c>
      <c r="G188" s="26">
        <f>IF(Serv_net!G188="","",Serv_net!G188/10/GDP!J184)</f>
        <v>-3.4351874551851793</v>
      </c>
      <c r="H188" s="26">
        <f>IF(Serv_net!H188="","",Serv_net!H188/10/GDP!K184)</f>
        <v>-0.57831325301204817</v>
      </c>
      <c r="I188" s="26">
        <f>IF(Serv_net!I188="","",Serv_net!I188/10/GDP!L184)</f>
        <v>-3.9003389517757103</v>
      </c>
      <c r="J188" s="26">
        <f>IF(Serv_net!J188="","",Serv_net!J188/10/GDP!M184)</f>
        <v>-3.6757030632473335</v>
      </c>
      <c r="K188" s="26">
        <f>IF(Serv_net!K188="","",Serv_net!K188/10/GDP!N184)</f>
        <v>-2.0093914712119121</v>
      </c>
      <c r="L188" s="26">
        <f>IF(Serv_net!L188="","",Serv_net!L188/10/GDP!O184)</f>
        <v>-1.361511473350244</v>
      </c>
      <c r="M188" s="26">
        <f>IF(Serv_net!M188="","",Serv_net!M188/10/GDP!P184)</f>
        <v>1.0484634821040386</v>
      </c>
      <c r="N188" s="26">
        <f>IF(Serv_net!N188="","",Serv_net!N188/10/GDP!Q184)</f>
        <v>-3.419843010321284</v>
      </c>
      <c r="O188" s="26">
        <f>IF(Serv_net!O188="","",Serv_net!O188/10/GDP!R184)</f>
        <v>-3.0604000813092944</v>
      </c>
      <c r="P188" s="26">
        <f>IF(Serv_net!P188="","",Serv_net!P188/10/GDP!S184)</f>
        <v>-1.7941550807363198</v>
      </c>
      <c r="Q188" s="26">
        <f>IF(Serv_net!Q188="","",Serv_net!Q188/10/GDP!T184)</f>
        <v>-3.9696974914079508</v>
      </c>
    </row>
    <row r="189" spans="1:17" x14ac:dyDescent="0.25">
      <c r="A189" s="12" t="s">
        <v>723</v>
      </c>
      <c r="B189" s="26">
        <f>IF(Serv_net!B189="","",Serv_net!B189/10/GDP!E185)</f>
        <v>2.1787260358688929</v>
      </c>
      <c r="C189" s="26">
        <f>IF(Serv_net!C189="","",Serv_net!C189/10/GDP!F185)</f>
        <v>2.4301075268817205</v>
      </c>
      <c r="D189" s="26">
        <f>IF(Serv_net!D189="","",Serv_net!D189/10/GDP!G185)</f>
        <v>2.4525129510133601</v>
      </c>
      <c r="E189" s="26">
        <f>IF(Serv_net!E189="","",Serv_net!E189/10/GDP!H185)</f>
        <v>2.1623631920093507</v>
      </c>
      <c r="F189" s="26">
        <f>IF(Serv_net!F189="","",Serv_net!F189/10/GDP!I185)</f>
        <v>1.95020959002147</v>
      </c>
      <c r="G189" s="26">
        <f>IF(Serv_net!G189="","",Serv_net!G189/10/GDP!J185)</f>
        <v>2.1538939703401123</v>
      </c>
      <c r="H189" s="26">
        <f>IF(Serv_net!H189="","",Serv_net!H189/10/GDP!K185)</f>
        <v>-5.2378921245492256</v>
      </c>
      <c r="I189" s="26">
        <f>IF(Serv_net!I189="","",Serv_net!I189/10/GDP!L185)</f>
        <v>-5.0921202330031052</v>
      </c>
      <c r="J189" s="26">
        <f>IF(Serv_net!J189="","",Serv_net!J189/10/GDP!M185)</f>
        <v>-5.2931434890689451</v>
      </c>
      <c r="K189" s="26">
        <f>IF(Serv_net!K189="","",Serv_net!K189/10/GDP!N185)</f>
        <v>-5.1273407081595082</v>
      </c>
      <c r="L189" s="26">
        <f>IF(Serv_net!L189="","",Serv_net!L189/10/GDP!O185)</f>
        <v>-7.1710161638847705</v>
      </c>
      <c r="M189" s="26">
        <f>IF(Serv_net!M189="","",Serv_net!M189/10/GDP!P185)</f>
        <v>-7.9347599940401619</v>
      </c>
      <c r="N189" s="26">
        <f>IF(Serv_net!N189="","",Serv_net!N189/10/GDP!Q185)</f>
        <v>-9.4356685860367904</v>
      </c>
      <c r="O189" s="26">
        <f>IF(Serv_net!O189="","",Serv_net!O189/10/GDP!R185)</f>
        <v>-7.2269837242353834</v>
      </c>
      <c r="P189" s="26">
        <f>IF(Serv_net!P189="","",Serv_net!P189/10/GDP!S185)</f>
        <v>-4.690769677642451</v>
      </c>
      <c r="Q189" s="26" t="str">
        <f>IF(Serv_net!Q189="","",Serv_net!Q189/10/GDP!T185)</f>
        <v/>
      </c>
    </row>
    <row r="190" spans="1:17" x14ac:dyDescent="0.25">
      <c r="A190" s="12" t="s">
        <v>726</v>
      </c>
      <c r="B190" s="26">
        <f>IF(Serv_net!B190="","",Serv_net!B190/10/GDP!E186)</f>
        <v>5.4856886569240855</v>
      </c>
      <c r="C190" s="26">
        <f>IF(Serv_net!C190="","",Serv_net!C190/10/GDP!F186)</f>
        <v>5.2106091382985342</v>
      </c>
      <c r="D190" s="26">
        <f>IF(Serv_net!D190="","",Serv_net!D190/10/GDP!G186)</f>
        <v>5.2992075340195761</v>
      </c>
      <c r="E190" s="26">
        <f>IF(Serv_net!E190="","",Serv_net!E190/10/GDP!H186)</f>
        <v>5.7503361706104403</v>
      </c>
      <c r="F190" s="26">
        <f>IF(Serv_net!F190="","",Serv_net!F190/10/GDP!I186)</f>
        <v>5.6638956392623534</v>
      </c>
      <c r="G190" s="26">
        <f>IF(Serv_net!G190="","",Serv_net!G190/10/GDP!J186)</f>
        <v>5.4418967654739561</v>
      </c>
      <c r="H190" s="26">
        <f>IF(Serv_net!H190="","",Serv_net!H190/10/GDP!K186)</f>
        <v>3.1444914929363885</v>
      </c>
      <c r="I190" s="26">
        <f>IF(Serv_net!I190="","",Serv_net!I190/10/GDP!L186)</f>
        <v>4.1753224219627274</v>
      </c>
      <c r="J190" s="26">
        <f>IF(Serv_net!J190="","",Serv_net!J190/10/GDP!M186)</f>
        <v>3.300495688163712</v>
      </c>
      <c r="K190" s="26">
        <f>IF(Serv_net!K190="","",Serv_net!K190/10/GDP!N186)</f>
        <v>2.7994096154188983</v>
      </c>
      <c r="L190" s="26">
        <f>IF(Serv_net!L190="","",Serv_net!L190/10/GDP!O186)</f>
        <v>0.50468031061738861</v>
      </c>
      <c r="M190" s="26">
        <f>IF(Serv_net!M190="","",Serv_net!M190/10/GDP!P186)</f>
        <v>0.5704425152794983</v>
      </c>
      <c r="N190" s="26">
        <f>IF(Serv_net!N190="","",Serv_net!N190/10/GDP!Q186)</f>
        <v>0.56532205335184138</v>
      </c>
      <c r="O190" s="26">
        <f>IF(Serv_net!O190="","",Serv_net!O190/10/GDP!R186)</f>
        <v>1.5905110568419969</v>
      </c>
      <c r="P190" s="26">
        <f>IF(Serv_net!P190="","",Serv_net!P190/10/GDP!S186)</f>
        <v>2.876486831910289</v>
      </c>
      <c r="Q190" s="26" t="str">
        <f>IF(Serv_net!Q190="","",Serv_net!Q190/10/GDP!T186)</f>
        <v/>
      </c>
    </row>
    <row r="191" spans="1:17" x14ac:dyDescent="0.25">
      <c r="A191" s="12" t="s">
        <v>728</v>
      </c>
      <c r="B191" s="26">
        <f>IF(Serv_net!B191="","",Serv_net!B191/10/GDP!E187)</f>
        <v>3.1356062791147918</v>
      </c>
      <c r="C191" s="26">
        <f>IF(Serv_net!C191="","",Serv_net!C191/10/GDP!F187)</f>
        <v>2.5046566004834943</v>
      </c>
      <c r="D191" s="26">
        <f>IF(Serv_net!D191="","",Serv_net!D191/10/GDP!G187)</f>
        <v>2.0708637465116997</v>
      </c>
      <c r="E191" s="26">
        <f>IF(Serv_net!E191="","",Serv_net!E191/10/GDP!H187)</f>
        <v>2.4529721595184348</v>
      </c>
      <c r="F191" s="26">
        <f>IF(Serv_net!F191="","",Serv_net!F191/10/GDP!I187)</f>
        <v>2.8862648871680969</v>
      </c>
      <c r="G191" s="26">
        <f>IF(Serv_net!G191="","",Serv_net!G191/10/GDP!J187)</f>
        <v>2.1563102820394615</v>
      </c>
      <c r="H191" s="26">
        <f>IF(Serv_net!H191="","",Serv_net!H191/10/GDP!K187)</f>
        <v>2.4195356514189488</v>
      </c>
      <c r="I191" s="26">
        <f>IF(Serv_net!I191="","",Serv_net!I191/10/GDP!L187)</f>
        <v>2.5614077744361419</v>
      </c>
      <c r="J191" s="26">
        <f>IF(Serv_net!J191="","",Serv_net!J191/10/GDP!M187)</f>
        <v>3.4851029342958357</v>
      </c>
      <c r="K191" s="26">
        <f>IF(Serv_net!K191="","",Serv_net!K191/10/GDP!N187)</f>
        <v>3.6663356462144332</v>
      </c>
      <c r="L191" s="26">
        <f>IF(Serv_net!L191="","",Serv_net!L191/10/GDP!O187)</f>
        <v>3.4705481378266372</v>
      </c>
      <c r="M191" s="26">
        <f>IF(Serv_net!M191="","",Serv_net!M191/10/GDP!P187)</f>
        <v>2.3609193815571512</v>
      </c>
      <c r="N191" s="26">
        <f>IF(Serv_net!N191="","",Serv_net!N191/10/GDP!Q187)</f>
        <v>3.0657840201552626</v>
      </c>
      <c r="O191" s="26">
        <f>IF(Serv_net!O191="","",Serv_net!O191/10/GDP!R187)</f>
        <v>3.870451347423483</v>
      </c>
      <c r="P191" s="26">
        <f>IF(Serv_net!P191="","",Serv_net!P191/10/GDP!S187)</f>
        <v>4.6689620732252211</v>
      </c>
      <c r="Q191" s="26">
        <f>IF(Serv_net!Q191="","",Serv_net!Q191/10/GDP!T187)</f>
        <v>1.3209883577911907</v>
      </c>
    </row>
    <row r="192" spans="1:17" x14ac:dyDescent="0.25">
      <c r="A192" s="12" t="s">
        <v>730</v>
      </c>
      <c r="B192" s="26" t="str">
        <f>IF(Serv_net!B192="","",Serv_net!B192/10/GDP!E188)</f>
        <v/>
      </c>
      <c r="C192" s="26" t="str">
        <f>IF(Serv_net!C192="","",Serv_net!C192/10/GDP!F188)</f>
        <v/>
      </c>
      <c r="D192" s="26" t="str">
        <f>IF(Serv_net!D192="","",Serv_net!D192/10/GDP!G188)</f>
        <v/>
      </c>
      <c r="E192" s="26" t="str">
        <f>IF(Serv_net!E192="","",Serv_net!E192/10/GDP!H188)</f>
        <v/>
      </c>
      <c r="F192" s="26" t="str">
        <f>IF(Serv_net!F192="","",Serv_net!F192/10/GDP!I188)</f>
        <v/>
      </c>
      <c r="G192" s="26" t="str">
        <f>IF(Serv_net!G192="","",Serv_net!G192/10/GDP!J188)</f>
        <v/>
      </c>
      <c r="H192" s="26" t="str">
        <f>IF(Serv_net!H192="","",Serv_net!H192/10/GDP!K188)</f>
        <v/>
      </c>
      <c r="I192" s="26" t="str">
        <f>IF(Serv_net!I192="","",Serv_net!I192/10/GDP!L188)</f>
        <v/>
      </c>
      <c r="J192" s="26" t="str">
        <f>IF(Serv_net!J192="","",Serv_net!J192/10/GDP!M188)</f>
        <v/>
      </c>
      <c r="K192" s="26" t="str">
        <f>IF(Serv_net!K192="","",Serv_net!K192/10/GDP!N188)</f>
        <v/>
      </c>
      <c r="L192" s="26" t="str">
        <f>IF(Serv_net!L192="","",Serv_net!L192/10/GDP!O188)</f>
        <v/>
      </c>
      <c r="M192" s="26" t="str">
        <f>IF(Serv_net!M192="","",Serv_net!M192/10/GDP!P188)</f>
        <v/>
      </c>
      <c r="N192" s="26" t="str">
        <f>IF(Serv_net!N192="","",Serv_net!N192/10/GDP!Q188)</f>
        <v/>
      </c>
      <c r="O192" s="26" t="str">
        <f>IF(Serv_net!O192="","",Serv_net!O192/10/GDP!R188)</f>
        <v/>
      </c>
      <c r="P192" s="26" t="str">
        <f>IF(Serv_net!P192="","",Serv_net!P192/10/GDP!S188)</f>
        <v/>
      </c>
      <c r="Q192" s="26" t="str">
        <f>IF(Serv_net!Q192="","",Serv_net!Q192/10/GDP!T188)</f>
        <v/>
      </c>
    </row>
    <row r="193" spans="1:17" x14ac:dyDescent="0.25">
      <c r="A193" s="12" t="s">
        <v>747</v>
      </c>
      <c r="B193" s="26" t="str">
        <f>IF(Serv_net!B193="","",Serv_net!B193/10/GDP!E189)</f>
        <v/>
      </c>
      <c r="C193" s="26" t="str">
        <f>IF(Serv_net!C193="","",Serv_net!C193/10/GDP!F189)</f>
        <v/>
      </c>
      <c r="D193" s="26" t="str">
        <f>IF(Serv_net!D193="","",Serv_net!D193/10/GDP!G189)</f>
        <v/>
      </c>
      <c r="E193" s="26" t="str">
        <f>IF(Serv_net!E193="","",Serv_net!E193/10/GDP!H189)</f>
        <v/>
      </c>
      <c r="F193" s="26" t="str">
        <f>IF(Serv_net!F193="","",Serv_net!F193/10/GDP!I189)</f>
        <v/>
      </c>
      <c r="G193" s="26" t="str">
        <f>IF(Serv_net!G193="","",Serv_net!G193/10/GDP!J189)</f>
        <v/>
      </c>
      <c r="H193" s="26" t="str">
        <f>IF(Serv_net!H193="","",Serv_net!H193/10/GDP!K189)</f>
        <v/>
      </c>
      <c r="I193" s="26" t="str">
        <f>IF(Serv_net!I193="","",Serv_net!I193/10/GDP!L189)</f>
        <v/>
      </c>
      <c r="J193" s="26" t="str">
        <f>IF(Serv_net!J193="","",Serv_net!J193/10/GDP!M189)</f>
        <v/>
      </c>
      <c r="K193" s="26">
        <f>IF(Serv_net!K193="","",Serv_net!K193/10/GDP!N189)</f>
        <v>65.842936913389565</v>
      </c>
      <c r="L193" s="26">
        <f>IF(Serv_net!L193="","",Serv_net!L193/10/GDP!O189)</f>
        <v>62.654127144923308</v>
      </c>
      <c r="M193" s="26">
        <f>IF(Serv_net!M193="","",Serv_net!M193/10/GDP!P189)</f>
        <v>65.523667233841053</v>
      </c>
      <c r="N193" s="26">
        <f>IF(Serv_net!N193="","",Serv_net!N193/10/GDP!Q189)</f>
        <v>52.217025998713574</v>
      </c>
      <c r="O193" s="26">
        <f>IF(Serv_net!O193="","",Serv_net!O193/10/GDP!R189)</f>
        <v>67.070705117310226</v>
      </c>
      <c r="P193" s="26" t="str">
        <f>IF(Serv_net!P193="","",Serv_net!P193/10/GDP!S189)</f>
        <v/>
      </c>
      <c r="Q193" s="26" t="str">
        <f>IF(Serv_net!Q193="","",Serv_net!Q193/10/GDP!T189)</f>
        <v/>
      </c>
    </row>
    <row r="194" spans="1:17" x14ac:dyDescent="0.25">
      <c r="A194" s="12" t="s">
        <v>760</v>
      </c>
      <c r="B194" s="26">
        <f>IF(Serv_net!B194="","",Serv_net!B194/10/GDP!E190)</f>
        <v>-32.836346797676107</v>
      </c>
      <c r="C194" s="26">
        <f>IF(Serv_net!C194="","",Serv_net!C194/10/GDP!F190)</f>
        <v>-39.976923562128107</v>
      </c>
      <c r="D194" s="26">
        <f>IF(Serv_net!D194="","",Serv_net!D194/10/GDP!G190)</f>
        <v>-70.363238762446372</v>
      </c>
      <c r="E194" s="26">
        <f>IF(Serv_net!E194="","",Serv_net!E194/10/GDP!H190)</f>
        <v>-85.044806533092256</v>
      </c>
      <c r="F194" s="26">
        <f>IF(Serv_net!F194="","",Serv_net!F194/10/GDP!I190)</f>
        <v>-89.215513674765688</v>
      </c>
      <c r="G194" s="26">
        <f>IF(Serv_net!G194="","",Serv_net!G194/10/GDP!J190)</f>
        <v>-96.09827110192721</v>
      </c>
      <c r="H194" s="26">
        <f>IF(Serv_net!H194="","",Serv_net!H194/10/GDP!K190)</f>
        <v>-104.36577860213612</v>
      </c>
      <c r="I194" s="26">
        <f>IF(Serv_net!I194="","",Serv_net!I194/10/GDP!L190)</f>
        <v>-62.338538637635956</v>
      </c>
      <c r="J194" s="26">
        <f>IF(Serv_net!J194="","",Serv_net!J194/10/GDP!M190)</f>
        <v>-70.636412834188391</v>
      </c>
      <c r="K194" s="26">
        <f>IF(Serv_net!K194="","",Serv_net!K194/10/GDP!N190)</f>
        <v>-72.168675069979926</v>
      </c>
      <c r="L194" s="26">
        <f>IF(Serv_net!L194="","",Serv_net!L194/10/GDP!O190)</f>
        <v>-93.757418054892796</v>
      </c>
      <c r="M194" s="26">
        <f>IF(Serv_net!M194="","",Serv_net!M194/10/GDP!P190)</f>
        <v>-84.461871858149493</v>
      </c>
      <c r="N194" s="26">
        <f>IF(Serv_net!N194="","",Serv_net!N194/10/GDP!Q190)</f>
        <v>-66.818161369889452</v>
      </c>
      <c r="O194" s="26">
        <f>IF(Serv_net!O194="","",Serv_net!O194/10/GDP!R190)</f>
        <v>-70.712883629940762</v>
      </c>
      <c r="P194" s="26">
        <f>IF(Serv_net!P194="","",Serv_net!P194/10/GDP!S190)</f>
        <v>-60.508706782993904</v>
      </c>
      <c r="Q194" s="26" t="str">
        <f>IF(Serv_net!Q194="","",Serv_net!Q194/10/GDP!T190)</f>
        <v/>
      </c>
    </row>
    <row r="195" spans="1:17" x14ac:dyDescent="0.25">
      <c r="A195" s="12" t="s">
        <v>762</v>
      </c>
      <c r="B195" s="26">
        <f>IF(Serv_net!B195="","",Serv_net!B195/10/GDP!E191)</f>
        <v>-0.6635425454617655</v>
      </c>
      <c r="C195" s="26">
        <f>IF(Serv_net!C195="","",Serv_net!C195/10/GDP!F191)</f>
        <v>-1.5805698666250678</v>
      </c>
      <c r="D195" s="26">
        <f>IF(Serv_net!D195="","",Serv_net!D195/10/GDP!G191)</f>
        <v>-1.795144829243756</v>
      </c>
      <c r="E195" s="26">
        <f>IF(Serv_net!E195="","",Serv_net!E195/10/GDP!H191)</f>
        <v>-1.8970870343688859</v>
      </c>
      <c r="F195" s="26">
        <f>IF(Serv_net!F195="","",Serv_net!F195/10/GDP!I191)</f>
        <v>-1.5172694880387416</v>
      </c>
      <c r="G195" s="26">
        <f>IF(Serv_net!G195="","",Serv_net!G195/10/GDP!J191)</f>
        <v>-2.0198239985727779</v>
      </c>
      <c r="H195" s="26">
        <f>IF(Serv_net!H195="","",Serv_net!H195/10/GDP!K191)</f>
        <v>-2.4854063225056504</v>
      </c>
      <c r="I195" s="26">
        <f>IF(Serv_net!I195="","",Serv_net!I195/10/GDP!L191)</f>
        <v>-1.1675307708619123</v>
      </c>
      <c r="J195" s="26">
        <f>IF(Serv_net!J195="","",Serv_net!J195/10/GDP!M191)</f>
        <v>-1.0039247882573505</v>
      </c>
      <c r="K195" s="26">
        <f>IF(Serv_net!K195="","",Serv_net!K195/10/GDP!N191)</f>
        <v>-1.4926444238471357</v>
      </c>
      <c r="L195" s="26">
        <f>IF(Serv_net!L195="","",Serv_net!L195/10/GDP!O191)</f>
        <v>-1.1544992312795312</v>
      </c>
      <c r="M195" s="26">
        <f>IF(Serv_net!M195="","",Serv_net!M195/10/GDP!P191)</f>
        <v>-0.37591357251019386</v>
      </c>
      <c r="N195" s="26">
        <f>IF(Serv_net!N195="","",Serv_net!N195/10/GDP!Q191)</f>
        <v>-1.2980307794814288</v>
      </c>
      <c r="O195" s="26">
        <f>IF(Serv_net!O195="","",Serv_net!O195/10/GDP!R191)</f>
        <v>-1.6282861026978117</v>
      </c>
      <c r="P195" s="26">
        <f>IF(Serv_net!P195="","",Serv_net!P195/10/GDP!S191)</f>
        <v>-1.7422369403039355</v>
      </c>
      <c r="Q195" s="26" t="str">
        <f>IF(Serv_net!Q195="","",Serv_net!Q195/10/GDP!T191)</f>
        <v/>
      </c>
    </row>
    <row r="196" spans="1:17" x14ac:dyDescent="0.25">
      <c r="A196" s="12" t="s">
        <v>764</v>
      </c>
      <c r="B196" s="26">
        <f>IF(Serv_net!B196="","",Serv_net!B196/10/GDP!E192)</f>
        <v>3.3338759942322898</v>
      </c>
      <c r="C196" s="26">
        <f>IF(Serv_net!C196="","",Serv_net!C196/10/GDP!F192)</f>
        <v>2.761513264728535</v>
      </c>
      <c r="D196" s="26">
        <f>IF(Serv_net!D196="","",Serv_net!D196/10/GDP!G192)</f>
        <v>2.4110009772441714</v>
      </c>
      <c r="E196" s="26">
        <f>IF(Serv_net!E196="","",Serv_net!E196/10/GDP!H192)</f>
        <v>1.7009260229547798</v>
      </c>
      <c r="F196" s="26">
        <f>IF(Serv_net!F196="","",Serv_net!F196/10/GDP!I192)</f>
        <v>2.8920643326301048</v>
      </c>
      <c r="G196" s="26">
        <f>IF(Serv_net!G196="","",Serv_net!G196/10/GDP!J192)</f>
        <v>4.1283425605281927</v>
      </c>
      <c r="H196" s="26">
        <f>IF(Serv_net!H196="","",Serv_net!H196/10/GDP!K192)</f>
        <v>4.8332628508038074</v>
      </c>
      <c r="I196" s="26">
        <f>IF(Serv_net!I196="","",Serv_net!I196/10/GDP!L192)</f>
        <v>4.2684696682545376</v>
      </c>
      <c r="J196" s="26">
        <f>IF(Serv_net!J196="","",Serv_net!J196/10/GDP!M192)</f>
        <v>3.6163767179738486</v>
      </c>
      <c r="K196" s="26">
        <f>IF(Serv_net!K196="","",Serv_net!K196/10/GDP!N192)</f>
        <v>1.9315161865957984</v>
      </c>
      <c r="L196" s="26">
        <f>IF(Serv_net!L196="","",Serv_net!L196/10/GDP!O192)</f>
        <v>1.2078816209705046</v>
      </c>
      <c r="M196" s="26">
        <f>IF(Serv_net!M196="","",Serv_net!M196/10/GDP!P192)</f>
        <v>0.52404273788218148</v>
      </c>
      <c r="N196" s="26">
        <f>IF(Serv_net!N196="","",Serv_net!N196/10/GDP!Q192)</f>
        <v>0.81962095875139362</v>
      </c>
      <c r="O196" s="26">
        <f>IF(Serv_net!O196="","",Serv_net!O196/10/GDP!R192)</f>
        <v>1.0204159569836626</v>
      </c>
      <c r="P196" s="26">
        <f>IF(Serv_net!P196="","",Serv_net!P196/10/GDP!S192)</f>
        <v>1.1371389583807141</v>
      </c>
      <c r="Q196" s="26">
        <f>IF(Serv_net!Q196="","",Serv_net!Q196/10/GDP!T192)</f>
        <v>3.1766561306031948</v>
      </c>
    </row>
    <row r="197" spans="1:17" x14ac:dyDescent="0.25">
      <c r="A197" s="12" t="s">
        <v>765</v>
      </c>
      <c r="B197" s="26">
        <f>IF(Serv_net!B197="","",Serv_net!B197/10/GDP!E193)</f>
        <v>2.5858682056872677</v>
      </c>
      <c r="C197" s="26">
        <f>IF(Serv_net!C197="","",Serv_net!C197/10/GDP!F193)</f>
        <v>3.2378557826799814</v>
      </c>
      <c r="D197" s="26">
        <f>IF(Serv_net!D197="","",Serv_net!D197/10/GDP!G193)</f>
        <v>3.7224016002422018</v>
      </c>
      <c r="E197" s="26">
        <f>IF(Serv_net!E197="","",Serv_net!E197/10/GDP!H193)</f>
        <v>3.4795095730724928</v>
      </c>
      <c r="F197" s="26">
        <f>IF(Serv_net!F197="","",Serv_net!F197/10/GDP!I193)</f>
        <v>3.872874120616602</v>
      </c>
      <c r="G197" s="26">
        <f>IF(Serv_net!G197="","",Serv_net!G197/10/GDP!J193)</f>
        <v>3.9995596319738622</v>
      </c>
      <c r="H197" s="26">
        <f>IF(Serv_net!H197="","",Serv_net!H197/10/GDP!K193)</f>
        <v>4.9042920214297689</v>
      </c>
      <c r="I197" s="26">
        <f>IF(Serv_net!I197="","",Serv_net!I197/10/GDP!L193)</f>
        <v>4.9791019742333571</v>
      </c>
      <c r="J197" s="26">
        <f>IF(Serv_net!J197="","",Serv_net!J197/10/GDP!M193)</f>
        <v>5.2782879246876915</v>
      </c>
      <c r="K197" s="26">
        <f>IF(Serv_net!K197="","",Serv_net!K197/10/GDP!N193)</f>
        <v>4.9323374150045245</v>
      </c>
      <c r="L197" s="26">
        <f>IF(Serv_net!L197="","",Serv_net!L197/10/GDP!O193)</f>
        <v>4.5691526914803573</v>
      </c>
      <c r="M197" s="26">
        <f>IF(Serv_net!M197="","",Serv_net!M197/10/GDP!P193)</f>
        <v>4.8339102074998399</v>
      </c>
      <c r="N197" s="26">
        <f>IF(Serv_net!N197="","",Serv_net!N197/10/GDP!Q193)</f>
        <v>5.1034830671049285</v>
      </c>
      <c r="O197" s="26">
        <f>IF(Serv_net!O197="","",Serv_net!O197/10/GDP!R193)</f>
        <v>5.1965828324684447</v>
      </c>
      <c r="P197" s="26">
        <f>IF(Serv_net!P197="","",Serv_net!P197/10/GDP!S193)</f>
        <v>4.6676159943262956</v>
      </c>
      <c r="Q197" s="26">
        <f>IF(Serv_net!Q197="","",Serv_net!Q197/10/GDP!T193)</f>
        <v>5.0875235865601178</v>
      </c>
    </row>
    <row r="198" spans="1:17" x14ac:dyDescent="0.25">
      <c r="A198" s="12" t="s">
        <v>766</v>
      </c>
      <c r="B198" s="26">
        <f>IF(Serv_net!B198="","",Serv_net!B198/10/GDP!E194)</f>
        <v>0.50832155242574195</v>
      </c>
      <c r="C198" s="26">
        <f>IF(Serv_net!C198="","",Serv_net!C198/10/GDP!F194)</f>
        <v>0.53389167981700514</v>
      </c>
      <c r="D198" s="26">
        <f>IF(Serv_net!D198="","",Serv_net!D198/10/GDP!G194)</f>
        <v>0.76248211305380342</v>
      </c>
      <c r="E198" s="26">
        <f>IF(Serv_net!E198="","",Serv_net!E198/10/GDP!H194)</f>
        <v>0.81656622145433611</v>
      </c>
      <c r="F198" s="26">
        <f>IF(Serv_net!F198="","",Serv_net!F198/10/GDP!I194)</f>
        <v>0.79533224951605419</v>
      </c>
      <c r="G198" s="26">
        <f>IF(Serv_net!G198="","",Serv_net!G198/10/GDP!J194)</f>
        <v>0.97114804179548497</v>
      </c>
      <c r="H198" s="26">
        <f>IF(Serv_net!H198="","",Serv_net!H198/10/GDP!K194)</f>
        <v>1.1997992613848392</v>
      </c>
      <c r="I198" s="26">
        <f>IF(Serv_net!I198="","",Serv_net!I198/10/GDP!L194)</f>
        <v>1.3287049184882431</v>
      </c>
      <c r="J198" s="26">
        <f>IF(Serv_net!J198="","",Serv_net!J198/10/GDP!M194)</f>
        <v>1.5115672902257573</v>
      </c>
      <c r="K198" s="26">
        <f>IF(Serv_net!K198="","",Serv_net!K198/10/GDP!N194)</f>
        <v>1.516333395712284</v>
      </c>
      <c r="L198" s="26">
        <f>IF(Serv_net!L198="","",Serv_net!L198/10/GDP!O194)</f>
        <v>1.4837128460437652</v>
      </c>
      <c r="M198" s="26">
        <f>IF(Serv_net!M198="","",Serv_net!M198/10/GDP!P194)</f>
        <v>1.4330625070018299</v>
      </c>
      <c r="N198" s="26">
        <f>IF(Serv_net!N198="","",Serv_net!N198/10/GDP!Q194)</f>
        <v>1.4611640599335414</v>
      </c>
      <c r="O198" s="26">
        <f>IF(Serv_net!O198="","",Serv_net!O198/10/GDP!R194)</f>
        <v>1.4572324310058082</v>
      </c>
      <c r="P198" s="26">
        <f>IF(Serv_net!P198="","",Serv_net!P198/10/GDP!S194)</f>
        <v>1.3412210852027437</v>
      </c>
      <c r="Q198" s="26">
        <f>IF(Serv_net!Q198="","",Serv_net!Q198/10/GDP!T194)</f>
        <v>1.117225400389342</v>
      </c>
    </row>
    <row r="199" spans="1:17" x14ac:dyDescent="0.25">
      <c r="A199" s="12" t="s">
        <v>767</v>
      </c>
      <c r="B199" s="26">
        <f>IF(Serv_net!B199="","",Serv_net!B199/10/GDP!E195)</f>
        <v>1.9671154254135572</v>
      </c>
      <c r="C199" s="26">
        <f>IF(Serv_net!C199="","",Serv_net!C199/10/GDP!F195)</f>
        <v>1.9177451834742048</v>
      </c>
      <c r="D199" s="26">
        <f>IF(Serv_net!D199="","",Serv_net!D199/10/GDP!G195)</f>
        <v>2.7601125459856819</v>
      </c>
      <c r="E199" s="26">
        <f>IF(Serv_net!E199="","",Serv_net!E199/10/GDP!H195)</f>
        <v>2.2838811477511607</v>
      </c>
      <c r="F199" s="26">
        <f>IF(Serv_net!F199="","",Serv_net!F199/10/GDP!I195)</f>
        <v>2.9794324071828888</v>
      </c>
      <c r="G199" s="26">
        <f>IF(Serv_net!G199="","",Serv_net!G199/10/GDP!J195)</f>
        <v>2.6443196491499963</v>
      </c>
      <c r="H199" s="26">
        <f>IF(Serv_net!H199="","",Serv_net!H199/10/GDP!K195)</f>
        <v>3.0548302535092673</v>
      </c>
      <c r="I199" s="26">
        <f>IF(Serv_net!I199="","",Serv_net!I199/10/GDP!L195)</f>
        <v>2.4130934425052075</v>
      </c>
      <c r="J199" s="26">
        <f>IF(Serv_net!J199="","",Serv_net!J199/10/GDP!M195)</f>
        <v>0.20019531286251033</v>
      </c>
      <c r="K199" s="26">
        <f>IF(Serv_net!K199="","",Serv_net!K199/10/GDP!N195)</f>
        <v>-6.4615899902788113E-2</v>
      </c>
      <c r="L199" s="26">
        <f>IF(Serv_net!L199="","",Serv_net!L199/10/GDP!O195)</f>
        <v>1.5615935938907937</v>
      </c>
      <c r="M199" s="26">
        <f>IF(Serv_net!M199="","",Serv_net!M199/10/GDP!P195)</f>
        <v>1.6933427820286266</v>
      </c>
      <c r="N199" s="26">
        <f>IF(Serv_net!N199="","",Serv_net!N199/10/GDP!Q195)</f>
        <v>2.3103512882837083</v>
      </c>
      <c r="O199" s="26">
        <f>IF(Serv_net!O199="","",Serv_net!O199/10/GDP!R195)</f>
        <v>1.4362722664670795</v>
      </c>
      <c r="P199" s="26">
        <f>IF(Serv_net!P199="","",Serv_net!P199/10/GDP!S195)</f>
        <v>0.98310148849681567</v>
      </c>
      <c r="Q199" s="26">
        <f>IF(Serv_net!Q199="","",Serv_net!Q199/10/GDP!T195)</f>
        <v>0.13618617024608801</v>
      </c>
    </row>
    <row r="200" spans="1:17" x14ac:dyDescent="0.25">
      <c r="A200" s="12" t="s">
        <v>769</v>
      </c>
      <c r="B200" s="26" t="str">
        <f>IF(Serv_net!B200="","",Serv_net!B200/10/GDP!E196)</f>
        <v/>
      </c>
      <c r="C200" s="26" t="str">
        <f>IF(Serv_net!C200="","",Serv_net!C200/10/GDP!F196)</f>
        <v/>
      </c>
      <c r="D200" s="26" t="str">
        <f>IF(Serv_net!D200="","",Serv_net!D200/10/GDP!G196)</f>
        <v/>
      </c>
      <c r="E200" s="26" t="str">
        <f>IF(Serv_net!E200="","",Serv_net!E200/10/GDP!H196)</f>
        <v/>
      </c>
      <c r="F200" s="26" t="str">
        <f>IF(Serv_net!F200="","",Serv_net!F200/10/GDP!I196)</f>
        <v/>
      </c>
      <c r="G200" s="26">
        <f>IF(Serv_net!G200="","",Serv_net!G200/10/GDP!J196)</f>
        <v>-2.6839267324911535</v>
      </c>
      <c r="H200" s="26">
        <f>IF(Serv_net!H200="","",Serv_net!H200/10/GDP!K196)</f>
        <v>-2.2758121272767404</v>
      </c>
      <c r="I200" s="26">
        <f>IF(Serv_net!I200="","",Serv_net!I200/10/GDP!L196)</f>
        <v>-2.1067748496010625</v>
      </c>
      <c r="J200" s="26">
        <f>IF(Serv_net!J200="","",Serv_net!J200/10/GDP!M196)</f>
        <v>-1.376951677174177</v>
      </c>
      <c r="K200" s="26">
        <f>IF(Serv_net!K200="","",Serv_net!K200/10/GDP!N196)</f>
        <v>-0.67581290559704443</v>
      </c>
      <c r="L200" s="26">
        <f>IF(Serv_net!L200="","",Serv_net!L200/10/GDP!O196)</f>
        <v>-0.90418707704557733</v>
      </c>
      <c r="M200" s="26">
        <f>IF(Serv_net!M200="","",Serv_net!M200/10/GDP!P196)</f>
        <v>-1.8924535494263617</v>
      </c>
      <c r="N200" s="26">
        <f>IF(Serv_net!N200="","",Serv_net!N200/10/GDP!Q196)</f>
        <v>-3.168074303447165</v>
      </c>
      <c r="O200" s="26">
        <f>IF(Serv_net!O200="","",Serv_net!O200/10/GDP!R196)</f>
        <v>-4.8464700702566867</v>
      </c>
      <c r="P200" s="26">
        <f>IF(Serv_net!P200="","",Serv_net!P200/10/GDP!S196)</f>
        <v>-3.9255442250794266</v>
      </c>
      <c r="Q200" s="26">
        <f>IF(Serv_net!Q200="","",Serv_net!Q200/10/GDP!T196)</f>
        <v>-3.1396348469036637</v>
      </c>
    </row>
    <row r="201" spans="1:17" x14ac:dyDescent="0.25">
      <c r="A201" s="12" t="s">
        <v>776</v>
      </c>
      <c r="B201" s="26">
        <f>IF(Serv_net!B201="","",Serv_net!B201/10/GDP!E197)</f>
        <v>16.688760339481014</v>
      </c>
      <c r="C201" s="26">
        <f>IF(Serv_net!C201="","",Serv_net!C201/10/GDP!F197)</f>
        <v>17.143559501994272</v>
      </c>
      <c r="D201" s="26">
        <f>IF(Serv_net!D201="","",Serv_net!D201/10/GDP!G197)</f>
        <v>21.32650548384089</v>
      </c>
      <c r="E201" s="26">
        <f>IF(Serv_net!E201="","",Serv_net!E201/10/GDP!H197)</f>
        <v>17.011868933454046</v>
      </c>
      <c r="F201" s="26">
        <f>IF(Serv_net!F201="","",Serv_net!F201/10/GDP!I197)</f>
        <v>23.646659181178176</v>
      </c>
      <c r="G201" s="26">
        <f>IF(Serv_net!G201="","",Serv_net!G201/10/GDP!J197)</f>
        <v>23.328220858895705</v>
      </c>
      <c r="H201" s="26">
        <f>IF(Serv_net!H201="","",Serv_net!H201/10/GDP!K197)</f>
        <v>18.731350357767866</v>
      </c>
      <c r="I201" s="26">
        <f>IF(Serv_net!I201="","",Serv_net!I201/10/GDP!L197)</f>
        <v>21.174903176362481</v>
      </c>
      <c r="J201" s="26">
        <f>IF(Serv_net!J201="","",Serv_net!J201/10/GDP!M197)</f>
        <v>26.934312574651269</v>
      </c>
      <c r="K201" s="26">
        <f>IF(Serv_net!K201="","",Serv_net!K201/10/GDP!N197)</f>
        <v>24.377751858093202</v>
      </c>
      <c r="L201" s="26">
        <f>IF(Serv_net!L201="","",Serv_net!L201/10/GDP!O197)</f>
        <v>13.940405265621813</v>
      </c>
      <c r="M201" s="26">
        <f>IF(Serv_net!M201="","",Serv_net!M201/10/GDP!P197)</f>
        <v>23.28052186406326</v>
      </c>
      <c r="N201" s="26">
        <f>IF(Serv_net!N201="","",Serv_net!N201/10/GDP!Q197)</f>
        <v>22.092242702284384</v>
      </c>
      <c r="O201" s="26">
        <f>IF(Serv_net!O201="","",Serv_net!O201/10/GDP!R197)</f>
        <v>31.93450266456885</v>
      </c>
      <c r="P201" s="26">
        <f>IF(Serv_net!P201="","",Serv_net!P201/10/GDP!S197)</f>
        <v>20.87900053862424</v>
      </c>
      <c r="Q201" s="26" t="str">
        <f>IF(Serv_net!Q201="","",Serv_net!Q201/10/GDP!T197)</f>
        <v/>
      </c>
    </row>
    <row r="202" spans="1:17" x14ac:dyDescent="0.25">
      <c r="A202" s="12" t="s">
        <v>779</v>
      </c>
      <c r="B202" s="26">
        <f>IF(Serv_net!B202="","",Serv_net!B202/10/GDP!E198)</f>
        <v>-2.7891891891891891</v>
      </c>
      <c r="C202" s="26">
        <f>IF(Serv_net!C202="","",Serv_net!C202/10/GDP!F198)</f>
        <v>-2.4882226740831612</v>
      </c>
      <c r="D202" s="26">
        <f>IF(Serv_net!D202="","",Serv_net!D202/10/GDP!G198)</f>
        <v>-3.9238674379554834</v>
      </c>
      <c r="E202" s="26">
        <f>IF(Serv_net!E202="","",Serv_net!E202/10/GDP!H198)</f>
        <v>-3.6141789779765552</v>
      </c>
      <c r="F202" s="26">
        <f>IF(Serv_net!F202="","",Serv_net!F202/10/GDP!I198)</f>
        <v>-4.1708856989695633</v>
      </c>
      <c r="G202" s="26">
        <f>IF(Serv_net!G202="","",Serv_net!G202/10/GDP!J198)</f>
        <v>-3.9235769650089072</v>
      </c>
      <c r="H202" s="26">
        <f>IF(Serv_net!H202="","",Serv_net!H202/10/GDP!K198)</f>
        <v>-4.2485959040108918</v>
      </c>
      <c r="I202" s="26">
        <f>IF(Serv_net!I202="","",Serv_net!I202/10/GDP!L198)</f>
        <v>-4.9030213719260294</v>
      </c>
      <c r="J202" s="26">
        <f>IF(Serv_net!J202="","",Serv_net!J202/10/GDP!M198)</f>
        <v>-6.590525612661347</v>
      </c>
      <c r="K202" s="26">
        <f>IF(Serv_net!K202="","",Serv_net!K202/10/GDP!N198)</f>
        <v>-7.3093189155243294</v>
      </c>
      <c r="L202" s="26">
        <f>IF(Serv_net!L202="","",Serv_net!L202/10/GDP!O198)</f>
        <v>-3.7673635253943969</v>
      </c>
      <c r="M202" s="26">
        <f>IF(Serv_net!M202="","",Serv_net!M202/10/GDP!P198)</f>
        <v>-2.9317920565516795</v>
      </c>
      <c r="N202" s="26" t="str">
        <f>IF(Serv_net!N202="","",Serv_net!N202/10/GDP!Q198)</f>
        <v/>
      </c>
      <c r="O202" s="26" t="str">
        <f>IF(Serv_net!O202="","",Serv_net!O202/10/GDP!R198)</f>
        <v/>
      </c>
      <c r="P202" s="26" t="str">
        <f>IF(Serv_net!P202="","",Serv_net!P202/10/GDP!S198)</f>
        <v/>
      </c>
      <c r="Q202" s="26" t="str">
        <f>IF(Serv_net!Q202="","",Serv_net!Q202/10/GDP!T198)</f>
        <v/>
      </c>
    </row>
    <row r="203" spans="1:17" x14ac:dyDescent="0.25">
      <c r="A203" s="12" t="s">
        <v>785</v>
      </c>
      <c r="B203" s="26">
        <f>IF(Serv_net!B203="","",Serv_net!B203/10/GDP!E199)</f>
        <v>-0.40438815798461686</v>
      </c>
      <c r="C203" s="26">
        <f>IF(Serv_net!C203="","",Serv_net!C203/10/GDP!F199)</f>
        <v>-9.706646421750632E-3</v>
      </c>
      <c r="D203" s="26">
        <f>IF(Serv_net!D203="","",Serv_net!D203/10/GDP!G199)</f>
        <v>-0.76705036117404424</v>
      </c>
      <c r="E203" s="26">
        <f>IF(Serv_net!E203="","",Serv_net!E203/10/GDP!H199)</f>
        <v>-0.76137656883645632</v>
      </c>
      <c r="F203" s="26">
        <f>IF(Serv_net!F203="","",Serv_net!F203/10/GDP!I199)</f>
        <v>-1.875958900925194</v>
      </c>
      <c r="G203" s="26">
        <f>IF(Serv_net!G203="","",Serv_net!G203/10/GDP!J199)</f>
        <v>-1.717891621351836</v>
      </c>
      <c r="H203" s="26">
        <f>IF(Serv_net!H203="","",Serv_net!H203/10/GDP!K199)</f>
        <v>-1.7389477615424116</v>
      </c>
      <c r="I203" s="26">
        <f>IF(Serv_net!I203="","",Serv_net!I203/10/GDP!L199)</f>
        <v>-1.2640391867519265</v>
      </c>
      <c r="J203" s="26">
        <f>IF(Serv_net!J203="","",Serv_net!J203/10/GDP!M199)</f>
        <v>-1.4614220308548542</v>
      </c>
      <c r="K203" s="26">
        <f>IF(Serv_net!K203="","",Serv_net!K203/10/GDP!N199)</f>
        <v>-1.5157175183453346</v>
      </c>
      <c r="L203" s="26">
        <f>IF(Serv_net!L203="","",Serv_net!L203/10/GDP!O199)</f>
        <v>-2.0119067725046444</v>
      </c>
      <c r="M203" s="26">
        <f>IF(Serv_net!M203="","",Serv_net!M203/10/GDP!P199)</f>
        <v>-1.6886840717194993</v>
      </c>
      <c r="N203" s="26">
        <f>IF(Serv_net!N203="","",Serv_net!N203/10/GDP!Q199)</f>
        <v>-1.4544850834073206</v>
      </c>
      <c r="O203" s="26">
        <f>IF(Serv_net!O203="","",Serv_net!O203/10/GDP!R199)</f>
        <v>-1.2102981422030419</v>
      </c>
      <c r="P203" s="26">
        <f>IF(Serv_net!P203="","",Serv_net!P203/10/GDP!S199)</f>
        <v>-0.71342519959822426</v>
      </c>
      <c r="Q203" s="26" t="str">
        <f>IF(Serv_net!Q203="","",Serv_net!Q203/10/GDP!T199)</f>
        <v/>
      </c>
    </row>
    <row r="204" spans="1:17" x14ac:dyDescent="0.25">
      <c r="A204" s="12" t="s">
        <v>788</v>
      </c>
      <c r="B204" s="26">
        <f>IF(Serv_net!B204="","",Serv_net!B204/10/GDP!E200)</f>
        <v>-4.529146037398263</v>
      </c>
      <c r="C204" s="26">
        <f>IF(Serv_net!C204="","",Serv_net!C204/10/GDP!F200)</f>
        <v>-5.249679605125392</v>
      </c>
      <c r="D204" s="26">
        <f>IF(Serv_net!D204="","",Serv_net!D204/10/GDP!G200)</f>
        <v>-6.5311824008145969</v>
      </c>
      <c r="E204" s="26">
        <f>IF(Serv_net!E204="","",Serv_net!E204/10/GDP!H200)</f>
        <v>-4.7634071359402608</v>
      </c>
      <c r="F204" s="26">
        <f>IF(Serv_net!F204="","",Serv_net!F204/10/GDP!I200)</f>
        <v>-5.3947999282842813</v>
      </c>
      <c r="G204" s="26">
        <f>IF(Serv_net!G204="","",Serv_net!G204/10/GDP!J200)</f>
        <v>-4.570256605320016</v>
      </c>
      <c r="H204" s="26">
        <f>IF(Serv_net!H204="","",Serv_net!H204/10/GDP!K200)</f>
        <v>-1.2759559304435544</v>
      </c>
      <c r="I204" s="26">
        <f>IF(Serv_net!I204="","",Serv_net!I204/10/GDP!L200)</f>
        <v>-2.3920865431260276</v>
      </c>
      <c r="J204" s="26">
        <f>IF(Serv_net!J204="","",Serv_net!J204/10/GDP!M200)</f>
        <v>-0.39361317775918986</v>
      </c>
      <c r="K204" s="26">
        <f>IF(Serv_net!K204="","",Serv_net!K204/10/GDP!N200)</f>
        <v>-1.4018274243490523</v>
      </c>
      <c r="L204" s="26">
        <f>IF(Serv_net!L204="","",Serv_net!L204/10/GDP!O200)</f>
        <v>-6.4127217051451044</v>
      </c>
      <c r="M204" s="26">
        <f>IF(Serv_net!M204="","",Serv_net!M204/10/GDP!P200)</f>
        <v>-5.9280162369051732</v>
      </c>
      <c r="N204" s="26">
        <f>IF(Serv_net!N204="","",Serv_net!N204/10/GDP!Q200)</f>
        <v>-6.0835767781161207</v>
      </c>
      <c r="O204" s="26">
        <f>IF(Serv_net!O204="","",Serv_net!O204/10/GDP!R200)</f>
        <v>-6.3404348351323643</v>
      </c>
      <c r="P204" s="26">
        <f>IF(Serv_net!P204="","",Serv_net!P204/10/GDP!S200)</f>
        <v>-6.0769108295302336</v>
      </c>
      <c r="Q204" s="26" t="str">
        <f>IF(Serv_net!Q204="","",Serv_net!Q204/10/GDP!T200)</f>
        <v/>
      </c>
    </row>
    <row r="205" spans="1:17" x14ac:dyDescent="0.25">
      <c r="A205" s="12" t="s">
        <v>824</v>
      </c>
      <c r="B205" s="26">
        <f>IF(Serv_net!B205="","",Serv_net!B205/10/GDP!E201)</f>
        <v>-5.1958366604321187</v>
      </c>
      <c r="C205" s="26">
        <f>IF(Serv_net!C205="","",Serv_net!C205/10/GDP!F201)</f>
        <v>-6.8521219115564191</v>
      </c>
      <c r="D205" s="26">
        <f>IF(Serv_net!D205="","",Serv_net!D205/10/GDP!G201)</f>
        <v>-5.2805875017320218</v>
      </c>
      <c r="E205" s="26">
        <f>IF(Serv_net!E205="","",Serv_net!E205/10/GDP!H201)</f>
        <v>-4.2446583181598596</v>
      </c>
      <c r="F205" s="26">
        <f>IF(Serv_net!F205="","",Serv_net!F205/10/GDP!I201)</f>
        <v>-3.5154348020811779</v>
      </c>
      <c r="G205" s="26">
        <f>IF(Serv_net!G205="","",Serv_net!G205/10/GDP!J201)</f>
        <v>-1.7273239072054876</v>
      </c>
      <c r="H205" s="26">
        <f>IF(Serv_net!H205="","",Serv_net!H205/10/GDP!K201)</f>
        <v>-2.7437930767310155</v>
      </c>
      <c r="I205" s="26">
        <f>IF(Serv_net!I205="","",Serv_net!I205/10/GDP!L201)</f>
        <v>-2.1586828681147563</v>
      </c>
      <c r="J205" s="26">
        <f>IF(Serv_net!J205="","",Serv_net!J205/10/GDP!M201)</f>
        <v>-1.3524953631114831</v>
      </c>
      <c r="K205" s="26">
        <f>IF(Serv_net!K205="","",Serv_net!K205/10/GDP!N201)</f>
        <v>-2.3980752966283516</v>
      </c>
      <c r="L205" s="26">
        <f>IF(Serv_net!L205="","",Serv_net!L205/10/GDP!O201)</f>
        <v>-1.9937258240610292</v>
      </c>
      <c r="M205" s="26">
        <f>IF(Serv_net!M205="","",Serv_net!M205/10/GDP!P201)</f>
        <v>-3.2074607286112498</v>
      </c>
      <c r="N205" s="26" t="str">
        <f>IF(Serv_net!N205="","",Serv_net!N205/10/GDP!Q201)</f>
        <v/>
      </c>
      <c r="O205" s="26" t="str">
        <f>IF(Serv_net!O205="","",Serv_net!O205/10/GDP!R201)</f>
        <v/>
      </c>
      <c r="P205" s="26" t="str">
        <f>IF(Serv_net!P205="","",Serv_net!P205/10/GDP!S201)</f>
        <v/>
      </c>
      <c r="Q205" s="26" t="str">
        <f>IF(Serv_net!Q205="","",Serv_net!Q205/10/GDP!T201)</f>
        <v/>
      </c>
    </row>
    <row r="206" spans="1:17" x14ac:dyDescent="0.25">
      <c r="A206" s="12" t="s">
        <v>846</v>
      </c>
      <c r="B206" s="26">
        <f>IF(Serv_net!B206="","",Serv_net!B206/10/GDP!E202)</f>
        <v>1.6472565734181772</v>
      </c>
      <c r="C206" s="26">
        <f>IF(Serv_net!C206="","",Serv_net!C206/10/GDP!F202)</f>
        <v>0.37802451239984119</v>
      </c>
      <c r="D206" s="26">
        <f>IF(Serv_net!D206="","",Serv_net!D206/10/GDP!G202)</f>
        <v>-1.162648117084278</v>
      </c>
      <c r="E206" s="26">
        <f>IF(Serv_net!E206="","",Serv_net!E206/10/GDP!H202)</f>
        <v>-1.2067964977487808</v>
      </c>
      <c r="F206" s="26">
        <f>IF(Serv_net!F206="","",Serv_net!F206/10/GDP!I202)</f>
        <v>-0.93409751645985517</v>
      </c>
      <c r="G206" s="26">
        <f>IF(Serv_net!G206="","",Serv_net!G206/10/GDP!J202)</f>
        <v>-1.5656289870701836</v>
      </c>
      <c r="H206" s="26">
        <f>IF(Serv_net!H206="","",Serv_net!H206/10/GDP!K202)</f>
        <v>-1.8231293383439224</v>
      </c>
      <c r="I206" s="26">
        <f>IF(Serv_net!I206="","",Serv_net!I206/10/GDP!L202)</f>
        <v>-1.3483178569185739</v>
      </c>
      <c r="J206" s="26">
        <f>IF(Serv_net!J206="","",Serv_net!J206/10/GDP!M202)</f>
        <v>-3.7736863753332321</v>
      </c>
      <c r="K206" s="26">
        <f>IF(Serv_net!K206="","",Serv_net!K206/10/GDP!N202)</f>
        <v>-2.9232696907881044</v>
      </c>
      <c r="L206" s="26">
        <f>IF(Serv_net!L206="","",Serv_net!L206/10/GDP!O202)</f>
        <v>-2.6871706483737019</v>
      </c>
      <c r="M206" s="26">
        <f>IF(Serv_net!M206="","",Serv_net!M206/10/GDP!P202)</f>
        <v>-2.4239786126254761</v>
      </c>
      <c r="N206" s="26">
        <f>IF(Serv_net!N206="","",Serv_net!N206/10/GDP!Q202)</f>
        <v>-2.3549171377366314</v>
      </c>
      <c r="O206" s="26">
        <f>IF(Serv_net!O206="","",Serv_net!O206/10/GDP!R202)</f>
        <v>-2.7528225878625232</v>
      </c>
      <c r="P206" s="26">
        <f>IF(Serv_net!P206="","",Serv_net!P206/10/GDP!S202)</f>
        <v>-2.2402320498058774</v>
      </c>
      <c r="Q206" s="26">
        <f>IF(Serv_net!Q206="","",Serv_net!Q206/10/GDP!T202)</f>
        <v>-3.2312092325984776</v>
      </c>
    </row>
    <row r="207" spans="1:17" x14ac:dyDescent="0.25">
      <c r="A207" s="18" t="s">
        <v>848</v>
      </c>
      <c r="B207" s="26" t="str">
        <f>IF(Serv_net!B207="","",Serv_net!B207/10/GDP!E203)</f>
        <v/>
      </c>
      <c r="C207" s="26" t="str">
        <f>IF(Serv_net!C207="","",Serv_net!C207/10/GDP!F203)</f>
        <v/>
      </c>
      <c r="D207" s="26" t="str">
        <f>IF(Serv_net!D207="","",Serv_net!D207/10/GDP!G203)</f>
        <v/>
      </c>
      <c r="E207" s="26" t="str">
        <f>IF(Serv_net!E207="","",Serv_net!E207/10/GDP!H203)</f>
        <v/>
      </c>
      <c r="F207" s="26">
        <f>IF(Serv_net!F207="","",Serv_net!F207/10/GDP!I203)</f>
        <v>-7.1125594868611621</v>
      </c>
      <c r="G207" s="26">
        <f>IF(Serv_net!G207="","",Serv_net!G207/10/GDP!J203)</f>
        <v>-8.8941977372850012</v>
      </c>
      <c r="H207" s="26">
        <f>IF(Serv_net!H207="","",Serv_net!H207/10/GDP!K203)</f>
        <v>-10.470806715203871</v>
      </c>
      <c r="I207" s="26">
        <f>IF(Serv_net!I207="","",Serv_net!I207/10/GDP!L203)</f>
        <v>-8.3837323934118029</v>
      </c>
      <c r="J207" s="26">
        <f>IF(Serv_net!J207="","",Serv_net!J207/10/GDP!M203)</f>
        <v>-8.072470742895657</v>
      </c>
      <c r="K207" s="26">
        <f>IF(Serv_net!K207="","",Serv_net!K207/10/GDP!N203)</f>
        <v>-8.1552916070313906</v>
      </c>
      <c r="L207" s="26">
        <f>IF(Serv_net!L207="","",Serv_net!L207/10/GDP!O203)</f>
        <v>-5.6959461694067022</v>
      </c>
      <c r="M207" s="26">
        <f>IF(Serv_net!M207="","",Serv_net!M207/10/GDP!P203)</f>
        <v>-4.3235893943560093</v>
      </c>
      <c r="N207" s="26">
        <f>IF(Serv_net!N207="","",Serv_net!N207/10/GDP!Q203)</f>
        <v>-3.0787355363526907</v>
      </c>
      <c r="O207" s="26" t="str">
        <f>IF(Serv_net!O207="","",Serv_net!O207/10/GDP!R203)</f>
        <v/>
      </c>
      <c r="P207" s="26" t="str">
        <f>IF(Serv_net!P207="","",Serv_net!P207/10/GDP!S203)</f>
        <v/>
      </c>
      <c r="Q207" s="26" t="str">
        <f>IF(Serv_net!Q207="","",Serv_net!Q207/10/GDP!T203)</f>
        <v/>
      </c>
    </row>
    <row r="208" spans="1:17" x14ac:dyDescent="0.25">
      <c r="A208" s="1"/>
      <c r="B208" s="26"/>
      <c r="C208" s="26"/>
      <c r="D208" s="26"/>
      <c r="E208" s="26"/>
      <c r="F208" s="26"/>
      <c r="G208" s="26"/>
      <c r="H208" s="26"/>
      <c r="I208" s="26"/>
      <c r="J208" s="26"/>
      <c r="Q208" s="26"/>
    </row>
    <row r="209" spans="1:17" x14ac:dyDescent="0.25"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1" t="s">
        <v>858</v>
      </c>
    </row>
    <row r="211" spans="1:17" x14ac:dyDescent="0.25">
      <c r="K211" s="26" t="e">
        <f t="shared" ref="K211:P211" si="0">(SUM(K6:K207)-K68)/1000</f>
        <v>#DIV/0!</v>
      </c>
      <c r="L211" s="26" t="e">
        <f t="shared" si="0"/>
        <v>#DIV/0!</v>
      </c>
      <c r="M211" s="26" t="e">
        <f t="shared" si="0"/>
        <v>#DIV/0!</v>
      </c>
      <c r="N211" s="26" t="e">
        <f t="shared" si="0"/>
        <v>#DIV/0!</v>
      </c>
      <c r="O211" s="26" t="e">
        <f t="shared" si="0"/>
        <v>#DIV/0!</v>
      </c>
      <c r="P211" s="26" t="e">
        <f t="shared" si="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51061-80F5-4FCD-9019-A2E8AFAFC601}">
  <dimension ref="A2:Q211"/>
  <sheetViews>
    <sheetView workbookViewId="0">
      <pane xSplit="1" ySplit="5" topLeftCell="C6" activePane="bottomRight" state="frozen"/>
      <selection pane="topRight" activeCell="B1" sqref="B1"/>
      <selection pane="bottomLeft" activeCell="A6" sqref="A6"/>
      <selection pane="bottomRight" activeCell="Q19" sqref="Q19"/>
    </sheetView>
  </sheetViews>
  <sheetFormatPr defaultRowHeight="12.5" x14ac:dyDescent="0.25"/>
  <cols>
    <col min="1" max="1" width="34" customWidth="1"/>
  </cols>
  <sheetData>
    <row r="2" spans="1:17" x14ac:dyDescent="0.25">
      <c r="A2" s="2" t="s">
        <v>1</v>
      </c>
    </row>
    <row r="3" spans="1:17" x14ac:dyDescent="0.25">
      <c r="A3" s="2"/>
    </row>
    <row r="5" spans="1:17" ht="14.25" customHeight="1" x14ac:dyDescent="0.2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25">
      <c r="A6" s="28" t="s">
        <v>19</v>
      </c>
      <c r="B6" s="26" t="str">
        <f>IF(Sec_inc_net!B6="","",Sec_inc_net!B6/10/GDP!E2)</f>
        <v/>
      </c>
      <c r="C6" s="26" t="str">
        <f>IF(Sec_inc_net!C6="","",Sec_inc_net!C6/10/GDP!F2)</f>
        <v/>
      </c>
      <c r="D6" s="26" t="str">
        <f>IF(Sec_inc_net!D6="","",Sec_inc_net!D6/10/GDP!G2)</f>
        <v/>
      </c>
      <c r="E6" s="26">
        <f>IF(Sec_inc_net!E6="","",Sec_inc_net!E6/10/GDP!H2)</f>
        <v>15.940565213168885</v>
      </c>
      <c r="F6" s="26">
        <f>IF(Sec_inc_net!F6="","",Sec_inc_net!F6/10/GDP!I2)</f>
        <v>18.810040523656834</v>
      </c>
      <c r="G6" s="26">
        <f>IF(Sec_inc_net!G6="","",Sec_inc_net!G6/10/GDP!J2)</f>
        <v>16.963533685202776</v>
      </c>
      <c r="H6" s="26">
        <f>IF(Sec_inc_net!H6="","",Sec_inc_net!H6/10/GDP!K2)</f>
        <v>10.743390380551201</v>
      </c>
      <c r="I6" s="26">
        <f>IF(Sec_inc_net!I6="","",Sec_inc_net!I6/10/GDP!L2)</f>
        <v>11.140399938325192</v>
      </c>
      <c r="J6" s="26">
        <f>IF(Sec_inc_net!J6="","",Sec_inc_net!J6/10/GDP!M2)</f>
        <v>17.37554893942125</v>
      </c>
      <c r="K6" s="26">
        <f>IF(Sec_inc_net!K6="","",Sec_inc_net!K6/10/GDP!N2)</f>
        <v>14.687380320703683</v>
      </c>
      <c r="L6" s="26">
        <f>IF(Sec_inc_net!L6="","",Sec_inc_net!L6/10/GDP!O2)</f>
        <v>13.215537578484078</v>
      </c>
      <c r="M6" s="26">
        <f>IF(Sec_inc_net!M6="","",Sec_inc_net!M6/10/GDP!P2)</f>
        <v>18.358624621325848</v>
      </c>
      <c r="N6" s="26">
        <f>IF(Sec_inc_net!N6="","",Sec_inc_net!N6/10/GDP!Q2)</f>
        <v>15.866444563714964</v>
      </c>
      <c r="O6" s="26">
        <f>IF(Sec_inc_net!O6="","",Sec_inc_net!O6/10/GDP!R2)</f>
        <v>12.427643636231926</v>
      </c>
      <c r="P6" s="26">
        <f>IF(Sec_inc_net!P6="","",Sec_inc_net!P6/10/GDP!S2)</f>
        <v>9.3038397820838092</v>
      </c>
      <c r="Q6" s="26">
        <f>IF(Sec_inc_net!Q6="","",Sec_inc_net!Q6/10/GDP!T2)</f>
        <v>11.403207854664538</v>
      </c>
    </row>
    <row r="7" spans="1:17" x14ac:dyDescent="0.25">
      <c r="A7" s="12" t="s">
        <v>24</v>
      </c>
      <c r="B7" s="26">
        <f>IF(Sec_inc_net!B7="","",Sec_inc_net!B7/10/GDP!E3)</f>
        <v>16.07107267337614</v>
      </c>
      <c r="C7" s="26">
        <f>IF(Sec_inc_net!C7="","",Sec_inc_net!C7/10/GDP!F3)</f>
        <v>14.271846432661082</v>
      </c>
      <c r="D7" s="26">
        <f>IF(Sec_inc_net!D7="","",Sec_inc_net!D7/10/GDP!G3)</f>
        <v>13.40835440666854</v>
      </c>
      <c r="E7" s="26">
        <f>IF(Sec_inc_net!E7="","",Sec_inc_net!E7/10/GDP!H3)</f>
        <v>10.699479854048597</v>
      </c>
      <c r="F7" s="26">
        <f>IF(Sec_inc_net!F7="","",Sec_inc_net!F7/10/GDP!I3)</f>
        <v>10.854638183554473</v>
      </c>
      <c r="G7" s="26">
        <f>IF(Sec_inc_net!G7="","",Sec_inc_net!G7/10/GDP!J3)</f>
        <v>10.224738478019699</v>
      </c>
      <c r="H7" s="26">
        <f>IF(Sec_inc_net!H7="","",Sec_inc_net!H7/10/GDP!K3)</f>
        <v>9.7868966851430166</v>
      </c>
      <c r="I7" s="26">
        <f>IF(Sec_inc_net!I7="","",Sec_inc_net!I7/10/GDP!L3)</f>
        <v>9.1785495351658248</v>
      </c>
      <c r="J7" s="26">
        <f>IF(Sec_inc_net!J7="","",Sec_inc_net!J7/10/GDP!M3)</f>
        <v>7.0674141559275832</v>
      </c>
      <c r="K7" s="26">
        <f>IF(Sec_inc_net!K7="","",Sec_inc_net!K7/10/GDP!N3)</f>
        <v>7.2420629355712451</v>
      </c>
      <c r="L7" s="26">
        <f>IF(Sec_inc_net!L7="","",Sec_inc_net!L7/10/GDP!O3)</f>
        <v>7.4827524623030328</v>
      </c>
      <c r="M7" s="26">
        <f>IF(Sec_inc_net!M7="","",Sec_inc_net!M7/10/GDP!P3)</f>
        <v>7.6548724492062608</v>
      </c>
      <c r="N7" s="26">
        <f>IF(Sec_inc_net!N7="","",Sec_inc_net!N7/10/GDP!Q3)</f>
        <v>7.3727789790319154</v>
      </c>
      <c r="O7" s="26">
        <f>IF(Sec_inc_net!O7="","",Sec_inc_net!O7/10/GDP!R3)</f>
        <v>7.1071888263866496</v>
      </c>
      <c r="P7" s="26">
        <f>IF(Sec_inc_net!P7="","",Sec_inc_net!P7/10/GDP!S3)</f>
        <v>7.1106928491354449</v>
      </c>
      <c r="Q7" s="26">
        <f>IF(Sec_inc_net!Q7="","",Sec_inc_net!Q7/10/GDP!T3)</f>
        <v>7.5667217057786536</v>
      </c>
    </row>
    <row r="8" spans="1:17" x14ac:dyDescent="0.25">
      <c r="A8" s="12" t="s">
        <v>26</v>
      </c>
      <c r="B8" s="26">
        <f>IF(Sec_inc_net!B8="","",Sec_inc_net!B8/10/GDP!E4)</f>
        <v>2.0029457935230517</v>
      </c>
      <c r="C8" s="26">
        <f>IF(Sec_inc_net!C8="","",Sec_inc_net!C8/10/GDP!F4)</f>
        <v>1.376605398754192</v>
      </c>
      <c r="D8" s="26">
        <f>IF(Sec_inc_net!D8="","",Sec_inc_net!D8/10/GDP!G4)</f>
        <v>1.633709170120393</v>
      </c>
      <c r="E8" s="26">
        <f>IF(Sec_inc_net!E8="","",Sec_inc_net!E8/10/GDP!H4)</f>
        <v>1.5839761089202746</v>
      </c>
      <c r="F8" s="26">
        <f>IF(Sec_inc_net!F8="","",Sec_inc_net!F8/10/GDP!I4)</f>
        <v>1.9365557519555276</v>
      </c>
      <c r="G8" s="26">
        <f>IF(Sec_inc_net!G8="","",Sec_inc_net!G8/10/GDP!J4)</f>
        <v>1.6528438591376304</v>
      </c>
      <c r="H8" s="26">
        <f>IF(Sec_inc_net!H8="","",Sec_inc_net!H8/10/GDP!K4)</f>
        <v>1.3920042029034665</v>
      </c>
      <c r="I8" s="26">
        <f>IF(Sec_inc_net!I8="","",Sec_inc_net!I8/10/GDP!L4)</f>
        <v>1.5110228811075097</v>
      </c>
      <c r="J8" s="26">
        <f>IF(Sec_inc_net!J8="","",Sec_inc_net!J8/10/GDP!M4)</f>
        <v>1.3306836383223322</v>
      </c>
      <c r="K8" s="26">
        <f>IF(Sec_inc_net!K8="","",Sec_inc_net!K8/10/GDP!N4)</f>
        <v>1.5010675625977463</v>
      </c>
      <c r="L8" s="26">
        <f>IF(Sec_inc_net!L8="","",Sec_inc_net!L8/10/GDP!O4)</f>
        <v>1.6566781810244879</v>
      </c>
      <c r="M8" s="26">
        <f>IF(Sec_inc_net!M8="","",Sec_inc_net!M8/10/GDP!P4)</f>
        <v>1.761187420905199</v>
      </c>
      <c r="N8" s="26">
        <f>IF(Sec_inc_net!N8="","",Sec_inc_net!N8/10/GDP!Q4)</f>
        <v>1.7302342744579189</v>
      </c>
      <c r="O8" s="26">
        <f>IF(Sec_inc_net!O8="","",Sec_inc_net!O8/10/GDP!R4)</f>
        <v>1.9350089434337232</v>
      </c>
      <c r="P8" s="26">
        <f>IF(Sec_inc_net!P8="","",Sec_inc_net!P8/10/GDP!S4)</f>
        <v>1.7558225897627959</v>
      </c>
      <c r="Q8" s="26" t="str">
        <f>IF(Sec_inc_net!Q8="","",Sec_inc_net!Q8/10/GDP!T4)</f>
        <v/>
      </c>
    </row>
    <row r="9" spans="1:17" x14ac:dyDescent="0.25">
      <c r="A9" s="12" t="s">
        <v>29</v>
      </c>
      <c r="B9" s="26" t="str">
        <f>IF(Sec_inc_net!B9="","",Sec_inc_net!B9/10/GDP!E5)</f>
        <v/>
      </c>
      <c r="C9" s="26" t="str">
        <f>IF(Sec_inc_net!C9="","",Sec_inc_net!C9/10/GDP!F5)</f>
        <v/>
      </c>
      <c r="D9" s="26" t="str">
        <f>IF(Sec_inc_net!D9="","",Sec_inc_net!D9/10/GDP!G5)</f>
        <v/>
      </c>
      <c r="E9" s="26" t="str">
        <f>IF(Sec_inc_net!E9="","",Sec_inc_net!E9/10/GDP!H5)</f>
        <v/>
      </c>
      <c r="F9" s="26" t="str">
        <f>IF(Sec_inc_net!F9="","",Sec_inc_net!F9/10/GDP!I5)</f>
        <v/>
      </c>
      <c r="G9" s="26" t="str">
        <f>IF(Sec_inc_net!G9="","",Sec_inc_net!G9/10/GDP!J5)</f>
        <v/>
      </c>
      <c r="H9" s="26" t="str">
        <f>IF(Sec_inc_net!H9="","",Sec_inc_net!H9/10/GDP!K5)</f>
        <v/>
      </c>
      <c r="I9" s="26" t="str">
        <f>IF(Sec_inc_net!I9="","",Sec_inc_net!I9/10/GDP!L5)</f>
        <v/>
      </c>
      <c r="J9" s="26" t="str">
        <f>IF(Sec_inc_net!J9="","",Sec_inc_net!J9/10/GDP!M5)</f>
        <v/>
      </c>
      <c r="K9" s="26" t="str">
        <f>IF(Sec_inc_net!K9="","",Sec_inc_net!K9/10/GDP!N5)</f>
        <v/>
      </c>
      <c r="L9" s="26" t="str">
        <f>IF(Sec_inc_net!L9="","",Sec_inc_net!L9/10/GDP!O5)</f>
        <v/>
      </c>
      <c r="M9" s="26" t="str">
        <f>IF(Sec_inc_net!M9="","",Sec_inc_net!M9/10/GDP!P5)</f>
        <v/>
      </c>
      <c r="N9" s="26" t="str">
        <f>IF(Sec_inc_net!N9="","",Sec_inc_net!N9/10/GDP!Q5)</f>
        <v/>
      </c>
      <c r="O9" s="26" t="str">
        <f>IF(Sec_inc_net!O9="","",Sec_inc_net!O9/10/GDP!R5)</f>
        <v/>
      </c>
      <c r="P9" s="26">
        <f>IF(Sec_inc_net!P9="","",Sec_inc_net!P9/10/GDP!S5)</f>
        <v>-1.3220729995343616</v>
      </c>
      <c r="Q9" s="26" t="str">
        <f>IF(Sec_inc_net!Q9="","",Sec_inc_net!Q9/10/GDP!T5)</f>
        <v/>
      </c>
    </row>
    <row r="10" spans="1:17" x14ac:dyDescent="0.25">
      <c r="A10" s="12" t="s">
        <v>46</v>
      </c>
      <c r="B10" s="26">
        <f>IF(Sec_inc_net!B10="","",Sec_inc_net!B10/10/GDP!E6)</f>
        <v>7.2368336561088431E-2</v>
      </c>
      <c r="C10" s="26">
        <f>IF(Sec_inc_net!C10="","",Sec_inc_net!C10/10/GDP!F6)</f>
        <v>-0.3626608678719383</v>
      </c>
      <c r="D10" s="26">
        <f>IF(Sec_inc_net!D10="","",Sec_inc_net!D10/10/GDP!G6)</f>
        <v>-0.34002041356908652</v>
      </c>
      <c r="E10" s="26">
        <f>IF(Sec_inc_net!E10="","",Sec_inc_net!E10/10/GDP!H6)</f>
        <v>-0.23725791896226522</v>
      </c>
      <c r="F10" s="26">
        <f>IF(Sec_inc_net!F10="","",Sec_inc_net!F10/10/GDP!I6)</f>
        <v>-0.52669008775797577</v>
      </c>
      <c r="G10" s="26">
        <f>IF(Sec_inc_net!G10="","",Sec_inc_net!G10/10/GDP!J6)</f>
        <v>-0.52231176226446618</v>
      </c>
      <c r="H10" s="26">
        <f>IF(Sec_inc_net!H10="","",Sec_inc_net!H10/10/GDP!K6)</f>
        <v>-1.2185774361941586</v>
      </c>
      <c r="I10" s="26">
        <f>IF(Sec_inc_net!I10="","",Sec_inc_net!I10/10/GDP!L6)</f>
        <v>-1.3761114398898837</v>
      </c>
      <c r="J10" s="26">
        <f>IF(Sec_inc_net!J10="","",Sec_inc_net!J10/10/GDP!M6)</f>
        <v>-1.5536687069493509</v>
      </c>
      <c r="K10" s="26">
        <f>IF(Sec_inc_net!K10="","",Sec_inc_net!K10/10/GDP!N6)</f>
        <v>-1.5173281505318819</v>
      </c>
      <c r="L10" s="26">
        <f>IF(Sec_inc_net!L10="","",Sec_inc_net!L10/10/GDP!O6)</f>
        <v>-0.71761994239319671</v>
      </c>
      <c r="M10" s="26">
        <f>IF(Sec_inc_net!M10="","",Sec_inc_net!M10/10/GDP!P6)</f>
        <v>-0.44920044487561805</v>
      </c>
      <c r="N10" s="26">
        <f>IF(Sec_inc_net!N10="","",Sec_inc_net!N10/10/GDP!Q6)</f>
        <v>-0.3838308318184796</v>
      </c>
      <c r="O10" s="26">
        <f>IF(Sec_inc_net!O10="","",Sec_inc_net!O10/10/GDP!R6)</f>
        <v>-0.25436884260920473</v>
      </c>
      <c r="P10" s="26">
        <f>IF(Sec_inc_net!P10="","",Sec_inc_net!P10/10/GDP!S6)</f>
        <v>-0.25347373112147298</v>
      </c>
      <c r="Q10" s="26">
        <f>IF(Sec_inc_net!Q10="","",Sec_inc_net!Q10/10/GDP!T6)</f>
        <v>-0.10038902085469728</v>
      </c>
    </row>
    <row r="11" spans="1:17" x14ac:dyDescent="0.25">
      <c r="A11" s="12" t="s">
        <v>48</v>
      </c>
      <c r="B11" s="26">
        <f>IF(Sec_inc_net!B11="","",Sec_inc_net!B11/10/GDP!E7)</f>
        <v>0.42334378101690889</v>
      </c>
      <c r="C11" s="26">
        <f>IF(Sec_inc_net!C11="","",Sec_inc_net!C11/10/GDP!F7)</f>
        <v>5.4054919751432194E-2</v>
      </c>
      <c r="D11" s="26">
        <f>IF(Sec_inc_net!D11="","",Sec_inc_net!D11/10/GDP!G7)</f>
        <v>-2.1449574482611227</v>
      </c>
      <c r="E11" s="26">
        <f>IF(Sec_inc_net!E11="","",Sec_inc_net!E11/10/GDP!H7)</f>
        <v>-1.6868281266485903</v>
      </c>
      <c r="F11" s="26">
        <f>IF(Sec_inc_net!F11="","",Sec_inc_net!F11/10/GDP!I7)</f>
        <v>-1.7352238667714763</v>
      </c>
      <c r="G11" s="26">
        <f>IF(Sec_inc_net!G11="","",Sec_inc_net!G11/10/GDP!J7)</f>
        <v>2.1577221196922221</v>
      </c>
      <c r="H11" s="26">
        <f>IF(Sec_inc_net!H11="","",Sec_inc_net!H11/10/GDP!K7)</f>
        <v>3.5202541830192682</v>
      </c>
      <c r="I11" s="26">
        <f>IF(Sec_inc_net!I11="","",Sec_inc_net!I11/10/GDP!L7)</f>
        <v>-1.8995732128662928</v>
      </c>
      <c r="J11" s="26">
        <f>IF(Sec_inc_net!J11="","",Sec_inc_net!J11/10/GDP!M7)</f>
        <v>-1.6746953750312141</v>
      </c>
      <c r="K11" s="26">
        <f>IF(Sec_inc_net!K11="","",Sec_inc_net!K11/10/GDP!N7)</f>
        <v>-2.7432517225831021</v>
      </c>
      <c r="L11" s="26">
        <f>IF(Sec_inc_net!L11="","",Sec_inc_net!L11/10/GDP!O7)</f>
        <v>-4.3119503477209564</v>
      </c>
      <c r="M11" s="26">
        <f>IF(Sec_inc_net!M11="","",Sec_inc_net!M11/10/GDP!P7)</f>
        <v>-3.7892754863656188</v>
      </c>
      <c r="N11" s="26">
        <f>IF(Sec_inc_net!N11="","",Sec_inc_net!N11/10/GDP!Q7)</f>
        <v>2.2393898011480498</v>
      </c>
      <c r="O11" s="26">
        <f>IF(Sec_inc_net!O11="","",Sec_inc_net!O11/10/GDP!R7)</f>
        <v>-2.0485674814194001</v>
      </c>
      <c r="P11" s="26">
        <f>IF(Sec_inc_net!P11="","",Sec_inc_net!P11/10/GDP!S7)</f>
        <v>-0.91835747916734556</v>
      </c>
      <c r="Q11" s="26">
        <f>IF(Sec_inc_net!Q11="","",Sec_inc_net!Q11/10/GDP!T7)</f>
        <v>7.3154793646800202</v>
      </c>
    </row>
    <row r="12" spans="1:17" x14ac:dyDescent="0.25">
      <c r="A12" s="12" t="s">
        <v>52</v>
      </c>
      <c r="B12" s="26">
        <f>IF(Sec_inc_net!B12="","",Sec_inc_net!B12/10/GDP!E8)</f>
        <v>0.78263100674059571</v>
      </c>
      <c r="C12" s="26">
        <f>IF(Sec_inc_net!C12="","",Sec_inc_net!C12/10/GDP!F8)</f>
        <v>2.1800597970485605</v>
      </c>
      <c r="D12" s="26">
        <f>IF(Sec_inc_net!D12="","",Sec_inc_net!D12/10/GDP!G8)</f>
        <v>1.390974913128231</v>
      </c>
      <c r="E12" s="26">
        <f>IF(Sec_inc_net!E12="","",Sec_inc_net!E12/10/GDP!H8)</f>
        <v>2.101747996534546</v>
      </c>
      <c r="F12" s="26">
        <f>IF(Sec_inc_net!F12="","",Sec_inc_net!F12/10/GDP!I8)</f>
        <v>2.1772128116678768</v>
      </c>
      <c r="G12" s="26">
        <f>IF(Sec_inc_net!G12="","",Sec_inc_net!G12/10/GDP!J8)</f>
        <v>1.6952481062437543</v>
      </c>
      <c r="H12" s="26">
        <f>IF(Sec_inc_net!H12="","",Sec_inc_net!H12/10/GDP!K8)</f>
        <v>2.2553922410987437</v>
      </c>
      <c r="I12" s="26">
        <f>IF(Sec_inc_net!I12="","",Sec_inc_net!I12/10/GDP!L8)</f>
        <v>2.5288573148148146</v>
      </c>
      <c r="J12" s="26">
        <f>IF(Sec_inc_net!J12="","",Sec_inc_net!J12/10/GDP!M8)</f>
        <v>2.5781190140182515</v>
      </c>
      <c r="K12" s="26">
        <f>IF(Sec_inc_net!K12="","",Sec_inc_net!K12/10/GDP!N8)</f>
        <v>-3.1179537300014202</v>
      </c>
      <c r="L12" s="26">
        <f>IF(Sec_inc_net!L12="","",Sec_inc_net!L12/10/GDP!O8)</f>
        <v>-3.7890060157465086</v>
      </c>
      <c r="M12" s="26">
        <f>IF(Sec_inc_net!M12="","",Sec_inc_net!M12/10/GDP!P8)</f>
        <v>-4.0127451664897507</v>
      </c>
      <c r="N12" s="26">
        <f>IF(Sec_inc_net!N12="","",Sec_inc_net!N12/10/GDP!Q8)</f>
        <v>-4.0811619004972997</v>
      </c>
      <c r="O12" s="26">
        <f>IF(Sec_inc_net!O12="","",Sec_inc_net!O12/10/GDP!R8)</f>
        <v>-3.6692937788120559</v>
      </c>
      <c r="P12" s="26">
        <f>IF(Sec_inc_net!P12="","",Sec_inc_net!P12/10/GDP!S8)</f>
        <v>-2.7525166368358747</v>
      </c>
      <c r="Q12" s="26">
        <f>IF(Sec_inc_net!Q12="","",Sec_inc_net!Q12/10/GDP!T8)</f>
        <v>-2.0109605889165971</v>
      </c>
    </row>
    <row r="13" spans="1:17" x14ac:dyDescent="0.25">
      <c r="A13" s="12" t="s">
        <v>56</v>
      </c>
      <c r="B13" s="26">
        <f>IF(Sec_inc_net!B13="","",Sec_inc_net!B13/10/GDP!E9)</f>
        <v>0.24282767861175372</v>
      </c>
      <c r="C13" s="26">
        <f>IF(Sec_inc_net!C13="","",Sec_inc_net!C13/10/GDP!F9)</f>
        <v>0.40997543925939917</v>
      </c>
      <c r="D13" s="26">
        <f>IF(Sec_inc_net!D13="","",Sec_inc_net!D13/10/GDP!G9)</f>
        <v>0.3725374946759184</v>
      </c>
      <c r="E13" s="26">
        <f>IF(Sec_inc_net!E13="","",Sec_inc_net!E13/10/GDP!H9)</f>
        <v>0.30655353679784536</v>
      </c>
      <c r="F13" s="26">
        <f>IF(Sec_inc_net!F13="","",Sec_inc_net!F13/10/GDP!I9)</f>
        <v>0.27497950743478916</v>
      </c>
      <c r="G13" s="26">
        <f>IF(Sec_inc_net!G13="","",Sec_inc_net!G13/10/GDP!J9)</f>
        <v>0.13679703625322526</v>
      </c>
      <c r="H13" s="26">
        <f>IF(Sec_inc_net!H13="","",Sec_inc_net!H13/10/GDP!K9)</f>
        <v>0.10128853123363273</v>
      </c>
      <c r="I13" s="26">
        <f>IF(Sec_inc_net!I13="","",Sec_inc_net!I13/10/GDP!L9)</f>
        <v>0.11594818465321236</v>
      </c>
      <c r="J13" s="26">
        <f>IF(Sec_inc_net!J13="","",Sec_inc_net!J13/10/GDP!M9)</f>
        <v>0.1200604220657045</v>
      </c>
      <c r="K13" s="26">
        <f>IF(Sec_inc_net!K13="","",Sec_inc_net!K13/10/GDP!N9)</f>
        <v>0.27228627302248326</v>
      </c>
      <c r="L13" s="26">
        <f>IF(Sec_inc_net!L13="","",Sec_inc_net!L13/10/GDP!O9)</f>
        <v>0.16854399565714562</v>
      </c>
      <c r="M13" s="26">
        <f>IF(Sec_inc_net!M13="","",Sec_inc_net!M13/10/GDP!P9)</f>
        <v>0.20168371011643466</v>
      </c>
      <c r="N13" s="26">
        <f>IF(Sec_inc_net!N13="","",Sec_inc_net!N13/10/GDP!Q9)</f>
        <v>5.7688484709851655E-2</v>
      </c>
      <c r="O13" s="26">
        <f>IF(Sec_inc_net!O13="","",Sec_inc_net!O13/10/GDP!R9)</f>
        <v>0.24719837252476545</v>
      </c>
      <c r="P13" s="26">
        <f>IF(Sec_inc_net!P13="","",Sec_inc_net!P13/10/GDP!S9)</f>
        <v>0.18605149996610457</v>
      </c>
      <c r="Q13" s="26">
        <f>IF(Sec_inc_net!Q13="","",Sec_inc_net!Q13/10/GDP!T9)</f>
        <v>0.29827719748778903</v>
      </c>
    </row>
    <row r="14" spans="1:17" x14ac:dyDescent="0.25">
      <c r="A14" s="12" t="s">
        <v>58</v>
      </c>
      <c r="B14" s="26">
        <f>IF(Sec_inc_net!B14="","",Sec_inc_net!B14/10/GDP!E10)</f>
        <v>9.2385205940961903</v>
      </c>
      <c r="C14" s="26">
        <f>IF(Sec_inc_net!C14="","",Sec_inc_net!C14/10/GDP!F10)</f>
        <v>9.0898532685718365</v>
      </c>
      <c r="D14" s="26">
        <f>IF(Sec_inc_net!D14="","",Sec_inc_net!D14/10/GDP!G10)</f>
        <v>7.9530058450490015</v>
      </c>
      <c r="E14" s="26">
        <f>IF(Sec_inc_net!E14="","",Sec_inc_net!E14/10/GDP!H10)</f>
        <v>6.6654208111560438</v>
      </c>
      <c r="F14" s="26">
        <f>IF(Sec_inc_net!F14="","",Sec_inc_net!F14/10/GDP!I10)</f>
        <v>6.7298766821794409</v>
      </c>
      <c r="G14" s="26">
        <f>IF(Sec_inc_net!G14="","",Sec_inc_net!G14/10/GDP!J10)</f>
        <v>6.5526702750685955</v>
      </c>
      <c r="H14" s="26">
        <f>IF(Sec_inc_net!H14="","",Sec_inc_net!H14/10/GDP!K10)</f>
        <v>7.4609212778578886</v>
      </c>
      <c r="I14" s="26">
        <f>IF(Sec_inc_net!I14="","",Sec_inc_net!I14/10/GDP!L10)</f>
        <v>6.9030883952991431</v>
      </c>
      <c r="J14" s="26">
        <f>IF(Sec_inc_net!J14="","",Sec_inc_net!J14/10/GDP!M10)</f>
        <v>7.423396371044114</v>
      </c>
      <c r="K14" s="26">
        <f>IF(Sec_inc_net!K14="","",Sec_inc_net!K14/10/GDP!N10)</f>
        <v>6.4158539692971246</v>
      </c>
      <c r="L14" s="26">
        <f>IF(Sec_inc_net!L14="","",Sec_inc_net!L14/10/GDP!O10)</f>
        <v>5.3985524435296206</v>
      </c>
      <c r="M14" s="26">
        <f>IF(Sec_inc_net!M14="","",Sec_inc_net!M14/10/GDP!P10)</f>
        <v>5.2477989393842694</v>
      </c>
      <c r="N14" s="26">
        <f>IF(Sec_inc_net!N14="","",Sec_inc_net!N14/10/GDP!Q10)</f>
        <v>5.7276509843918451</v>
      </c>
      <c r="O14" s="26">
        <f>IF(Sec_inc_net!O14="","",Sec_inc_net!O14/10/GDP!R10)</f>
        <v>5.0061590256365633</v>
      </c>
      <c r="P14" s="26">
        <f>IF(Sec_inc_net!P14="","",Sec_inc_net!P14/10/GDP!S10)</f>
        <v>4.4874894212284202</v>
      </c>
      <c r="Q14" s="26">
        <f>IF(Sec_inc_net!Q14="","",Sec_inc_net!Q14/10/GDP!T10)</f>
        <v>7.9823938599038176</v>
      </c>
    </row>
    <row r="15" spans="1:17" x14ac:dyDescent="0.25">
      <c r="A15" s="12" t="s">
        <v>59</v>
      </c>
      <c r="B15" s="26">
        <f>IF(Sec_inc_net!B15="","",Sec_inc_net!B15/10/GDP!E11)</f>
        <v>-5.6192550292469159</v>
      </c>
      <c r="C15" s="26">
        <f>IF(Sec_inc_net!C15="","",Sec_inc_net!C15/10/GDP!F11)</f>
        <v>-5.2747508277091395</v>
      </c>
      <c r="D15" s="26">
        <f>IF(Sec_inc_net!D15="","",Sec_inc_net!D15/10/GDP!G11)</f>
        <v>-4.6144667286935555</v>
      </c>
      <c r="E15" s="26">
        <f>IF(Sec_inc_net!E15="","",Sec_inc_net!E15/10/GDP!H11)</f>
        <v>-4.6040750878861525</v>
      </c>
      <c r="F15" s="26">
        <f>IF(Sec_inc_net!F15="","",Sec_inc_net!F15/10/GDP!I11)</f>
        <v>-3.2723343380741352</v>
      </c>
      <c r="G15" s="26">
        <f>IF(Sec_inc_net!G15="","",Sec_inc_net!G15/10/GDP!J11)</f>
        <v>-2.8911866613851291</v>
      </c>
      <c r="H15" s="26">
        <f>IF(Sec_inc_net!H15="","",Sec_inc_net!H15/10/GDP!K11)</f>
        <v>-4.3943058267436399</v>
      </c>
      <c r="I15" s="26">
        <f>IF(Sec_inc_net!I15="","",Sec_inc_net!I15/10/GDP!L11)</f>
        <v>-2.8947733851757689</v>
      </c>
      <c r="J15" s="26">
        <f>IF(Sec_inc_net!J15="","",Sec_inc_net!J15/10/GDP!M11)</f>
        <v>-2.1762836055636559</v>
      </c>
      <c r="K15" s="26">
        <f>IF(Sec_inc_net!K15="","",Sec_inc_net!K15/10/GDP!N11)</f>
        <v>-2.531782605301558</v>
      </c>
      <c r="L15" s="26">
        <f>IF(Sec_inc_net!L15="","",Sec_inc_net!L15/10/GDP!O11)</f>
        <v>-2.3328299115534805</v>
      </c>
      <c r="M15" s="26">
        <f>IF(Sec_inc_net!M15="","",Sec_inc_net!M15/10/GDP!P11)</f>
        <v>-2.0878016085790883</v>
      </c>
      <c r="N15" s="26">
        <f>IF(Sec_inc_net!N15="","",Sec_inc_net!N15/10/GDP!Q11)</f>
        <v>-2.1725587056965714</v>
      </c>
      <c r="O15" s="26">
        <f>IF(Sec_inc_net!O15="","",Sec_inc_net!O15/10/GDP!R11)</f>
        <v>-2.8587343371795559</v>
      </c>
      <c r="P15" s="26">
        <f>IF(Sec_inc_net!P15="","",Sec_inc_net!P15/10/GDP!S11)</f>
        <v>-2.3620483837947788</v>
      </c>
      <c r="Q15" s="26">
        <f>IF(Sec_inc_net!Q15="","",Sec_inc_net!Q15/10/GDP!T11)</f>
        <v>-1.794960272511239</v>
      </c>
    </row>
    <row r="16" spans="1:17" x14ac:dyDescent="0.25">
      <c r="A16" s="12" t="s">
        <v>61</v>
      </c>
      <c r="B16" s="26">
        <f>IF(Sec_inc_net!B16="","",Sec_inc_net!B16/10/GDP!E12)</f>
        <v>-5.8798943957495402E-2</v>
      </c>
      <c r="C16" s="26">
        <f>IF(Sec_inc_net!C16="","",Sec_inc_net!C16/10/GDP!F12)</f>
        <v>-6.2516569461679813E-2</v>
      </c>
      <c r="D16" s="26">
        <f>IF(Sec_inc_net!D16="","",Sec_inc_net!D16/10/GDP!G12)</f>
        <v>-1.8353163719695871E-2</v>
      </c>
      <c r="E16" s="26">
        <f>IF(Sec_inc_net!E16="","",Sec_inc_net!E16/10/GDP!H12)</f>
        <v>-3.6287052571889716E-2</v>
      </c>
      <c r="F16" s="26">
        <f>IF(Sec_inc_net!F16="","",Sec_inc_net!F16/10/GDP!I12)</f>
        <v>-8.2982116100667594E-2</v>
      </c>
      <c r="G16" s="26">
        <f>IF(Sec_inc_net!G16="","",Sec_inc_net!G16/10/GDP!J12)</f>
        <v>-0.12836112777737899</v>
      </c>
      <c r="H16" s="26">
        <f>IF(Sec_inc_net!H16="","",Sec_inc_net!H16/10/GDP!K12)</f>
        <v>-0.14630721676354722</v>
      </c>
      <c r="I16" s="26">
        <f>IF(Sec_inc_net!I16="","",Sec_inc_net!I16/10/GDP!L12)</f>
        <v>-0.14207730902071644</v>
      </c>
      <c r="J16" s="26">
        <f>IF(Sec_inc_net!J16="","",Sec_inc_net!J16/10/GDP!M12)</f>
        <v>-0.12590944465433762</v>
      </c>
      <c r="K16" s="26">
        <f>IF(Sec_inc_net!K16="","",Sec_inc_net!K16/10/GDP!N12)</f>
        <v>-0.10838122098393807</v>
      </c>
      <c r="L16" s="26">
        <f>IF(Sec_inc_net!L16="","",Sec_inc_net!L16/10/GDP!O12)</f>
        <v>-6.7511768128895366E-2</v>
      </c>
      <c r="M16" s="26">
        <f>IF(Sec_inc_net!M16="","",Sec_inc_net!M16/10/GDP!P12)</f>
        <v>-6.0929474447692235E-2</v>
      </c>
      <c r="N16" s="26">
        <f>IF(Sec_inc_net!N16="","",Sec_inc_net!N16/10/GDP!Q12)</f>
        <v>-9.0002781037337415E-2</v>
      </c>
      <c r="O16" s="26">
        <f>IF(Sec_inc_net!O16="","",Sec_inc_net!O16/10/GDP!R12)</f>
        <v>-4.4823250506685695E-2</v>
      </c>
      <c r="P16" s="26">
        <f>IF(Sec_inc_net!P16="","",Sec_inc_net!P16/10/GDP!S12)</f>
        <v>-5.2800915415269739E-2</v>
      </c>
      <c r="Q16" s="26">
        <f>IF(Sec_inc_net!Q16="","",Sec_inc_net!Q16/10/GDP!T12)</f>
        <v>-6.6720775805649946E-2</v>
      </c>
    </row>
    <row r="17" spans="1:17" x14ac:dyDescent="0.25">
      <c r="A17" s="12" t="s">
        <v>62</v>
      </c>
      <c r="B17" s="26">
        <f>IF(Sec_inc_net!B17="","",Sec_inc_net!B17/10/GDP!E13)</f>
        <v>-0.57529281802395882</v>
      </c>
      <c r="C17" s="26">
        <f>IF(Sec_inc_net!C17="","",Sec_inc_net!C17/10/GDP!F13)</f>
        <v>-1.0240322571053053</v>
      </c>
      <c r="D17" s="26">
        <f>IF(Sec_inc_net!D17="","",Sec_inc_net!D17/10/GDP!G13)</f>
        <v>-0.94872019532598695</v>
      </c>
      <c r="E17" s="26">
        <f>IF(Sec_inc_net!E17="","",Sec_inc_net!E17/10/GDP!H13)</f>
        <v>-1.035461403335445</v>
      </c>
      <c r="F17" s="26">
        <f>IF(Sec_inc_net!F17="","",Sec_inc_net!F17/10/GDP!I13)</f>
        <v>-0.95239342117058212</v>
      </c>
      <c r="G17" s="26">
        <f>IF(Sec_inc_net!G17="","",Sec_inc_net!G17/10/GDP!J13)</f>
        <v>-1.0163082208739949</v>
      </c>
      <c r="H17" s="26">
        <f>IF(Sec_inc_net!H17="","",Sec_inc_net!H17/10/GDP!K13)</f>
        <v>-0.96649628246543795</v>
      </c>
      <c r="I17" s="26">
        <f>IF(Sec_inc_net!I17="","",Sec_inc_net!I17/10/GDP!L13)</f>
        <v>-1.0047157372336983</v>
      </c>
      <c r="J17" s="26">
        <f>IF(Sec_inc_net!J17="","",Sec_inc_net!J17/10/GDP!M13)</f>
        <v>-1.2067504860610694</v>
      </c>
      <c r="K17" s="26">
        <f>IF(Sec_inc_net!K17="","",Sec_inc_net!K17/10/GDP!N13)</f>
        <v>-0.94614108979028411</v>
      </c>
      <c r="L17" s="26">
        <f>IF(Sec_inc_net!L17="","",Sec_inc_net!L17/10/GDP!O13)</f>
        <v>-0.91745471206190587</v>
      </c>
      <c r="M17" s="26">
        <f>IF(Sec_inc_net!M17="","",Sec_inc_net!M17/10/GDP!P13)</f>
        <v>-0.96085430888431744</v>
      </c>
      <c r="N17" s="26">
        <f>IF(Sec_inc_net!N17="","",Sec_inc_net!N17/10/GDP!Q13)</f>
        <v>-0.72159997170048151</v>
      </c>
      <c r="O17" s="26">
        <f>IF(Sec_inc_net!O17="","",Sec_inc_net!O17/10/GDP!R13)</f>
        <v>-0.96420204963752665</v>
      </c>
      <c r="P17" s="26">
        <f>IF(Sec_inc_net!P17="","",Sec_inc_net!P17/10/GDP!S13)</f>
        <v>-0.87727422353879536</v>
      </c>
      <c r="Q17" s="26">
        <f>IF(Sec_inc_net!Q17="","",Sec_inc_net!Q17/10/GDP!T13)</f>
        <v>-0.88576808273514185</v>
      </c>
    </row>
    <row r="18" spans="1:17" x14ac:dyDescent="0.25">
      <c r="A18" s="12" t="s">
        <v>64</v>
      </c>
      <c r="B18" s="26">
        <f>IF(Sec_inc_net!B18="","",Sec_inc_net!B18/10/GDP!E14)</f>
        <v>3.6455285165373312</v>
      </c>
      <c r="C18" s="26">
        <f>IF(Sec_inc_net!C18="","",Sec_inc_net!C18/10/GDP!F14)</f>
        <v>2.6930422789746515</v>
      </c>
      <c r="D18" s="26">
        <f>IF(Sec_inc_net!D18="","",Sec_inc_net!D18/10/GDP!G14)</f>
        <v>3.0372529465095193</v>
      </c>
      <c r="E18" s="26">
        <f>IF(Sec_inc_net!E18="","",Sec_inc_net!E18/10/GDP!H14)</f>
        <v>2.1446946650605363</v>
      </c>
      <c r="F18" s="26">
        <f>IF(Sec_inc_net!F18="","",Sec_inc_net!F18/10/GDP!I14)</f>
        <v>1.6295061979272505</v>
      </c>
      <c r="G18" s="26">
        <f>IF(Sec_inc_net!G18="","",Sec_inc_net!G18/10/GDP!J14)</f>
        <v>0.96220399523746536</v>
      </c>
      <c r="H18" s="26">
        <f>IF(Sec_inc_net!H18="","",Sec_inc_net!H18/10/GDP!K14)</f>
        <v>1.0203712683739961</v>
      </c>
      <c r="I18" s="26">
        <f>IF(Sec_inc_net!I18="","",Sec_inc_net!I18/10/GDP!L14)</f>
        <v>-7.1742218778251321E-2</v>
      </c>
      <c r="J18" s="26">
        <f>IF(Sec_inc_net!J18="","",Sec_inc_net!J18/10/GDP!M14)</f>
        <v>-8.0906148867313926E-2</v>
      </c>
      <c r="K18" s="26">
        <f>IF(Sec_inc_net!K18="","",Sec_inc_net!K18/10/GDP!N14)</f>
        <v>-6.3254917597022869E-2</v>
      </c>
      <c r="L18" s="26">
        <f>IF(Sec_inc_net!L18="","",Sec_inc_net!L18/10/GDP!O14)</f>
        <v>0.4361281567146566</v>
      </c>
      <c r="M18" s="26">
        <f>IF(Sec_inc_net!M18="","",Sec_inc_net!M18/10/GDP!P14)</f>
        <v>0.15022468939994713</v>
      </c>
      <c r="N18" s="26">
        <f>IF(Sec_inc_net!N18="","",Sec_inc_net!N18/10/GDP!Q14)</f>
        <v>1.7128169184290032</v>
      </c>
      <c r="O18" s="26">
        <f>IF(Sec_inc_net!O18="","",Sec_inc_net!O18/10/GDP!R14)</f>
        <v>1.5523698342283447</v>
      </c>
      <c r="P18" s="26">
        <f>IF(Sec_inc_net!P18="","",Sec_inc_net!P18/10/GDP!S14)</f>
        <v>1.0585615278620628</v>
      </c>
      <c r="Q18" s="26">
        <f>IF(Sec_inc_net!Q18="","",Sec_inc_net!Q18/10/GDP!T14)</f>
        <v>1.3091182200107963</v>
      </c>
    </row>
    <row r="19" spans="1:17" x14ac:dyDescent="0.25">
      <c r="A19" s="12" t="s">
        <v>66</v>
      </c>
      <c r="B19" s="26">
        <f>IF(Sec_inc_net!B19="","",Sec_inc_net!B19/10/GDP!E15)</f>
        <v>0.86652887352582342</v>
      </c>
      <c r="C19" s="26">
        <f>IF(Sec_inc_net!C19="","",Sec_inc_net!C19/10/GDP!F15)</f>
        <v>0.51185207042392056</v>
      </c>
      <c r="D19" s="26">
        <f>IF(Sec_inc_net!D19="","",Sec_inc_net!D19/10/GDP!G15)</f>
        <v>0.48785081936334523</v>
      </c>
      <c r="E19" s="26">
        <f>IF(Sec_inc_net!E19="","",Sec_inc_net!E19/10/GDP!H15)</f>
        <v>-0.23375024700741021</v>
      </c>
      <c r="F19" s="26">
        <f>IF(Sec_inc_net!F19="","",Sec_inc_net!F19/10/GDP!I15)</f>
        <v>0.13524343818873974</v>
      </c>
      <c r="G19" s="26">
        <f>IF(Sec_inc_net!G19="","",Sec_inc_net!G19/10/GDP!J15)</f>
        <v>-2.5455625990491285E-2</v>
      </c>
      <c r="H19" s="26">
        <f>IF(Sec_inc_net!H19="","",Sec_inc_net!H19/10/GDP!K15)</f>
        <v>-0.35942403177755711</v>
      </c>
      <c r="I19" s="26">
        <f>IF(Sec_inc_net!I19="","",Sec_inc_net!I19/10/GDP!L15)</f>
        <v>9.8134328358208955E-2</v>
      </c>
      <c r="J19" s="26">
        <f>IF(Sec_inc_net!J19="","",Sec_inc_net!J19/10/GDP!M15)</f>
        <v>3.044095382286147E-2</v>
      </c>
      <c r="K19" s="26">
        <f>IF(Sec_inc_net!K19="","",Sec_inc_net!K19/10/GDP!N15)</f>
        <v>0.59555130517458599</v>
      </c>
      <c r="L19" s="26">
        <f>IF(Sec_inc_net!L19="","",Sec_inc_net!L19/10/GDP!O15)</f>
        <v>0.13083245685936298</v>
      </c>
      <c r="M19" s="26">
        <f>IF(Sec_inc_net!M19="","",Sec_inc_net!M19/10/GDP!P15)</f>
        <v>2.6413323949694028</v>
      </c>
      <c r="N19" s="26">
        <f>IF(Sec_inc_net!N19="","",Sec_inc_net!N19/10/GDP!Q15)</f>
        <v>-0.44176532058302787</v>
      </c>
      <c r="O19" s="26">
        <f>IF(Sec_inc_net!O19="","",Sec_inc_net!O19/10/GDP!R15)</f>
        <v>-0.5268180610950699</v>
      </c>
      <c r="P19" s="26">
        <f>IF(Sec_inc_net!P19="","",Sec_inc_net!P19/10/GDP!S15)</f>
        <v>6.2320273784520221</v>
      </c>
      <c r="Q19" s="26">
        <f>IF(Sec_inc_net!Q19="","",Sec_inc_net!Q19/10/GDP!T15)</f>
        <v>3.3198488888888891</v>
      </c>
    </row>
    <row r="20" spans="1:17" x14ac:dyDescent="0.25">
      <c r="A20" s="12" t="s">
        <v>68</v>
      </c>
      <c r="B20" s="26">
        <f>IF(Sec_inc_net!B20="","",Sec_inc_net!B20/10/GDP!E16)</f>
        <v>-7.6611200157752473</v>
      </c>
      <c r="C20" s="26">
        <f>IF(Sec_inc_net!C20="","",Sec_inc_net!C20/10/GDP!F16)</f>
        <v>-8.2726347680615362</v>
      </c>
      <c r="D20" s="26">
        <f>IF(Sec_inc_net!D20="","",Sec_inc_net!D20/10/GDP!G16)</f>
        <v>-6.8236137901322804</v>
      </c>
      <c r="E20" s="26">
        <f>IF(Sec_inc_net!E20="","",Sec_inc_net!E20/10/GDP!H16)</f>
        <v>-6.9016725186752588</v>
      </c>
      <c r="F20" s="26">
        <f>IF(Sec_inc_net!F20="","",Sec_inc_net!F20/10/GDP!I16)</f>
        <v>-6.0639874740976136</v>
      </c>
      <c r="G20" s="26">
        <f>IF(Sec_inc_net!G20="","",Sec_inc_net!G20/10/GDP!J16)</f>
        <v>-6.3849232650757832</v>
      </c>
      <c r="H20" s="26">
        <f>IF(Sec_inc_net!H20="","",Sec_inc_net!H20/10/GDP!K16)</f>
        <v>-7.1237446571915086</v>
      </c>
      <c r="I20" s="26">
        <f>IF(Sec_inc_net!I20="","",Sec_inc_net!I20/10/GDP!L16)</f>
        <v>-6.7464570721206645</v>
      </c>
      <c r="J20" s="26">
        <f>IF(Sec_inc_net!J20="","",Sec_inc_net!J20/10/GDP!M16)</f>
        <v>-6.6564966557316154</v>
      </c>
      <c r="K20" s="26">
        <f>IF(Sec_inc_net!K20="","",Sec_inc_net!K20/10/GDP!N16)</f>
        <v>-7.0814714931342406</v>
      </c>
      <c r="L20" s="26">
        <f>IF(Sec_inc_net!L20="","",Sec_inc_net!L20/10/GDP!O16)</f>
        <v>-7.6239090528485409</v>
      </c>
      <c r="M20" s="26">
        <f>IF(Sec_inc_net!M20="","",Sec_inc_net!M20/10/GDP!P16)</f>
        <v>-7.4189215501849777</v>
      </c>
      <c r="N20" s="26">
        <f>IF(Sec_inc_net!N20="","",Sec_inc_net!N20/10/GDP!Q16)</f>
        <v>-6.9514502080636831</v>
      </c>
      <c r="O20" s="26">
        <f>IF(Sec_inc_net!O20="","",Sec_inc_net!O20/10/GDP!R16)</f>
        <v>-8.6813697846799922</v>
      </c>
      <c r="P20" s="26" t="str">
        <f>IF(Sec_inc_net!P20="","",Sec_inc_net!P20/10/GDP!S16)</f>
        <v/>
      </c>
      <c r="Q20" s="26" t="str">
        <f>IF(Sec_inc_net!Q20="","",Sec_inc_net!Q20/10/GDP!T16)</f>
        <v/>
      </c>
    </row>
    <row r="21" spans="1:17" x14ac:dyDescent="0.25">
      <c r="A21" s="12" t="s">
        <v>72</v>
      </c>
      <c r="B21" s="26">
        <f>IF(Sec_inc_net!B21="","",Sec_inc_net!B21/10/GDP!E17)</f>
        <v>6.8732094268726334</v>
      </c>
      <c r="C21" s="26">
        <f>IF(Sec_inc_net!C21="","",Sec_inc_net!C21/10/GDP!F17)</f>
        <v>8.26159490924484</v>
      </c>
      <c r="D21" s="26">
        <f>IF(Sec_inc_net!D21="","",Sec_inc_net!D21/10/GDP!G17)</f>
        <v>9.1533992022847652</v>
      </c>
      <c r="E21" s="26">
        <f>IF(Sec_inc_net!E21="","",Sec_inc_net!E21/10/GDP!H17)</f>
        <v>10.496294115113956</v>
      </c>
      <c r="F21" s="26">
        <f>IF(Sec_inc_net!F21="","",Sec_inc_net!F21/10/GDP!I17)</f>
        <v>10.715242423612757</v>
      </c>
      <c r="G21" s="26">
        <f>IF(Sec_inc_net!G21="","",Sec_inc_net!G21/10/GDP!J17)</f>
        <v>9.8710945363604505</v>
      </c>
      <c r="H21" s="26">
        <f>IF(Sec_inc_net!H21="","",Sec_inc_net!H21/10/GDP!K17)</f>
        <v>9.5197890703017443</v>
      </c>
      <c r="I21" s="26">
        <f>IF(Sec_inc_net!I21="","",Sec_inc_net!I21/10/GDP!L17)</f>
        <v>10.913361416780011</v>
      </c>
      <c r="J21" s="26">
        <f>IF(Sec_inc_net!J21="","",Sec_inc_net!J21/10/GDP!M17)</f>
        <v>9.6645752040693189</v>
      </c>
      <c r="K21" s="26">
        <f>IF(Sec_inc_net!K21="","",Sec_inc_net!K21/10/GDP!N17)</f>
        <v>9.0247532555709284</v>
      </c>
      <c r="L21" s="26">
        <f>IF(Sec_inc_net!L21="","",Sec_inc_net!L21/10/GDP!O17)</f>
        <v>8.080725973314685</v>
      </c>
      <c r="M21" s="26">
        <f>IF(Sec_inc_net!M21="","",Sec_inc_net!M21/10/GDP!P17)</f>
        <v>6.3790473426919414</v>
      </c>
      <c r="N21" s="26">
        <f>IF(Sec_inc_net!N21="","",Sec_inc_net!N21/10/GDP!Q17)</f>
        <v>5.6075137439293066</v>
      </c>
      <c r="O21" s="26">
        <f>IF(Sec_inc_net!O21="","",Sec_inc_net!O21/10/GDP!R17)</f>
        <v>5.8897436105148042</v>
      </c>
      <c r="P21" s="26">
        <f>IF(Sec_inc_net!P21="","",Sec_inc_net!P21/10/GDP!S17)</f>
        <v>6.2407962672112181</v>
      </c>
      <c r="Q21" s="26">
        <f>IF(Sec_inc_net!Q21="","",Sec_inc_net!Q21/10/GDP!T17)</f>
        <v>6.7874524573973813</v>
      </c>
    </row>
    <row r="22" spans="1:17" x14ac:dyDescent="0.25">
      <c r="A22" s="12" t="s">
        <v>74</v>
      </c>
      <c r="B22" s="26">
        <f>IF(Sec_inc_net!B22="","",Sec_inc_net!B22/10/GDP!E18)</f>
        <v>-1.3579957718760081</v>
      </c>
      <c r="C22" s="26">
        <f>IF(Sec_inc_net!C22="","",Sec_inc_net!C22/10/GDP!F18)</f>
        <v>-0.51311416398506049</v>
      </c>
      <c r="D22" s="26">
        <f>IF(Sec_inc_net!D22="","",Sec_inc_net!D22/10/GDP!G18)</f>
        <v>-0.22952402007381256</v>
      </c>
      <c r="E22" s="26">
        <f>IF(Sec_inc_net!E22="","",Sec_inc_net!E22/10/GDP!H18)</f>
        <v>-1.7300549089550679</v>
      </c>
      <c r="F22" s="26">
        <f>IF(Sec_inc_net!F22="","",Sec_inc_net!F22/10/GDP!I18)</f>
        <v>-1.2129081577810121</v>
      </c>
      <c r="G22" s="26">
        <f>IF(Sec_inc_net!G22="","",Sec_inc_net!G22/10/GDP!J18)</f>
        <v>-0.80869458530353189</v>
      </c>
      <c r="H22" s="26">
        <f>IF(Sec_inc_net!H22="","",Sec_inc_net!H22/10/GDP!K18)</f>
        <v>-1.2960046647289716</v>
      </c>
      <c r="I22" s="26">
        <f>IF(Sec_inc_net!I22="","",Sec_inc_net!I22/10/GDP!L18)</f>
        <v>-0.27684282555775924</v>
      </c>
      <c r="J22" s="26">
        <f>IF(Sec_inc_net!J22="","",Sec_inc_net!J22/10/GDP!M18)</f>
        <v>0.22299378146891918</v>
      </c>
      <c r="K22" s="26">
        <f>IF(Sec_inc_net!K22="","",Sec_inc_net!K22/10/GDP!N18)</f>
        <v>0.41664699604124156</v>
      </c>
      <c r="L22" s="26">
        <f>IF(Sec_inc_net!L22="","",Sec_inc_net!L22/10/GDP!O18)</f>
        <v>0.18656876927944011</v>
      </c>
      <c r="M22" s="26">
        <f>IF(Sec_inc_net!M22="","",Sec_inc_net!M22/10/GDP!P18)</f>
        <v>-0.87646751301241099</v>
      </c>
      <c r="N22" s="26" t="str">
        <f>IF(Sec_inc_net!N22="","",Sec_inc_net!N22/10/GDP!Q18)</f>
        <v/>
      </c>
      <c r="O22" s="26" t="str">
        <f>IF(Sec_inc_net!O22="","",Sec_inc_net!O22/10/GDP!R18)</f>
        <v/>
      </c>
      <c r="P22" s="26" t="str">
        <f>IF(Sec_inc_net!P22="","",Sec_inc_net!P22/10/GDP!S18)</f>
        <v/>
      </c>
      <c r="Q22" s="26" t="str">
        <f>IF(Sec_inc_net!Q22="","",Sec_inc_net!Q22/10/GDP!T18)</f>
        <v/>
      </c>
    </row>
    <row r="23" spans="1:17" x14ac:dyDescent="0.25">
      <c r="A23" s="12" t="s">
        <v>79</v>
      </c>
      <c r="B23" s="26">
        <f>IF(Sec_inc_net!B23="","",Sec_inc_net!B23/10/GDP!E19)</f>
        <v>0.52722558340535863</v>
      </c>
      <c r="C23" s="26">
        <f>IF(Sec_inc_net!C23="","",Sec_inc_net!C23/10/GDP!F19)</f>
        <v>0.53350427797692246</v>
      </c>
      <c r="D23" s="26">
        <f>IF(Sec_inc_net!D23="","",Sec_inc_net!D23/10/GDP!G19)</f>
        <v>0.36398590195450176</v>
      </c>
      <c r="E23" s="26">
        <f>IF(Sec_inc_net!E23="","",Sec_inc_net!E23/10/GDP!H19)</f>
        <v>0.27198318417784006</v>
      </c>
      <c r="F23" s="26">
        <f>IF(Sec_inc_net!F23="","",Sec_inc_net!F23/10/GDP!I19)</f>
        <v>0.53898338413135394</v>
      </c>
      <c r="G23" s="26">
        <f>IF(Sec_inc_net!G23="","",Sec_inc_net!G23/10/GDP!J19)</f>
        <v>0.5533030408947921</v>
      </c>
      <c r="H23" s="26">
        <f>IF(Sec_inc_net!H23="","",Sec_inc_net!H23/10/GDP!K19)</f>
        <v>-4.0447790379350792</v>
      </c>
      <c r="I23" s="26">
        <f>IF(Sec_inc_net!I23="","",Sec_inc_net!I23/10/GDP!L19)</f>
        <v>-4.9079474333399329</v>
      </c>
      <c r="J23" s="26">
        <f>IF(Sec_inc_net!J23="","",Sec_inc_net!J23/10/GDP!M19)</f>
        <v>-3.3665359754159163</v>
      </c>
      <c r="K23" s="26">
        <f>IF(Sec_inc_net!K23="","",Sec_inc_net!K23/10/GDP!N19)</f>
        <v>-2.9522708799024584</v>
      </c>
      <c r="L23" s="26">
        <f>IF(Sec_inc_net!L23="","",Sec_inc_net!L23/10/GDP!O19)</f>
        <v>0.94817944575618252</v>
      </c>
      <c r="M23" s="26">
        <f>IF(Sec_inc_net!M23="","",Sec_inc_net!M23/10/GDP!P19)</f>
        <v>1.2820996583024129</v>
      </c>
      <c r="N23" s="26">
        <f>IF(Sec_inc_net!N23="","",Sec_inc_net!N23/10/GDP!Q19)</f>
        <v>1.8822067503609086</v>
      </c>
      <c r="O23" s="26">
        <f>IF(Sec_inc_net!O23="","",Sec_inc_net!O23/10/GDP!R19)</f>
        <v>2.06645448334472</v>
      </c>
      <c r="P23" s="26">
        <f>IF(Sec_inc_net!P23="","",Sec_inc_net!P23/10/GDP!S19)</f>
        <v>1.5948396311360882</v>
      </c>
      <c r="Q23" s="26">
        <f>IF(Sec_inc_net!Q23="","",Sec_inc_net!Q23/10/GDP!T19)</f>
        <v>0.81991993488480253</v>
      </c>
    </row>
    <row r="24" spans="1:17" x14ac:dyDescent="0.25">
      <c r="A24" s="12" t="s">
        <v>80</v>
      </c>
      <c r="B24" s="26">
        <f>IF(Sec_inc_net!B24="","",Sec_inc_net!B24/10/GDP!E20)</f>
        <v>-1.649240799656311</v>
      </c>
      <c r="C24" s="26">
        <f>IF(Sec_inc_net!C24="","",Sec_inc_net!C24/10/GDP!F20)</f>
        <v>-1.6030794850345493</v>
      </c>
      <c r="D24" s="26">
        <f>IF(Sec_inc_net!D24="","",Sec_inc_net!D24/10/GDP!G20)</f>
        <v>-1.349709539114115</v>
      </c>
      <c r="E24" s="26">
        <f>IF(Sec_inc_net!E24="","",Sec_inc_net!E24/10/GDP!H20)</f>
        <v>-1.6146693216308698</v>
      </c>
      <c r="F24" s="26">
        <f>IF(Sec_inc_net!F24="","",Sec_inc_net!F24/10/GDP!I20)</f>
        <v>-1.2935451944184804</v>
      </c>
      <c r="G24" s="26">
        <f>IF(Sec_inc_net!G24="","",Sec_inc_net!G24/10/GDP!J20)</f>
        <v>-1.0119762525821496</v>
      </c>
      <c r="H24" s="26">
        <f>IF(Sec_inc_net!H24="","",Sec_inc_net!H24/10/GDP!K20)</f>
        <v>-1.0674699309864628</v>
      </c>
      <c r="I24" s="26">
        <f>IF(Sec_inc_net!I24="","",Sec_inc_net!I24/10/GDP!L20)</f>
        <v>-1.3409166878079897</v>
      </c>
      <c r="J24" s="26">
        <f>IF(Sec_inc_net!J24="","",Sec_inc_net!J24/10/GDP!M20)</f>
        <v>-1.4554148579192241</v>
      </c>
      <c r="K24" s="26">
        <f>IF(Sec_inc_net!K24="","",Sec_inc_net!K24/10/GDP!N20)</f>
        <v>-1.4757546575300835</v>
      </c>
      <c r="L24" s="26">
        <f>IF(Sec_inc_net!L24="","",Sec_inc_net!L24/10/GDP!O20)</f>
        <v>-1.4523989928841778</v>
      </c>
      <c r="M24" s="26">
        <f>IF(Sec_inc_net!M24="","",Sec_inc_net!M24/10/GDP!P20)</f>
        <v>-1.5890725167140527</v>
      </c>
      <c r="N24" s="26">
        <f>IF(Sec_inc_net!N24="","",Sec_inc_net!N24/10/GDP!Q20)</f>
        <v>-1.2578298401959949</v>
      </c>
      <c r="O24" s="26">
        <f>IF(Sec_inc_net!O24="","",Sec_inc_net!O24/10/GDP!R20)</f>
        <v>-1.4782185579419629</v>
      </c>
      <c r="P24" s="26">
        <f>IF(Sec_inc_net!P24="","",Sec_inc_net!P24/10/GDP!S20)</f>
        <v>-1.5151625275638028</v>
      </c>
      <c r="Q24" s="26">
        <f>IF(Sec_inc_net!Q24="","",Sec_inc_net!Q24/10/GDP!T20)</f>
        <v>-1.7918898784375976</v>
      </c>
    </row>
    <row r="25" spans="1:17" x14ac:dyDescent="0.25">
      <c r="A25" s="12" t="s">
        <v>99</v>
      </c>
      <c r="B25" s="26">
        <f>IF(Sec_inc_net!B25="","",Sec_inc_net!B25/10/GDP!E21)</f>
        <v>4.6512784446733741</v>
      </c>
      <c r="C25" s="26">
        <f>IF(Sec_inc_net!C25="","",Sec_inc_net!C25/10/GDP!F21)</f>
        <v>6.1180006332608761</v>
      </c>
      <c r="D25" s="26">
        <f>IF(Sec_inc_net!D25="","",Sec_inc_net!D25/10/GDP!G21)</f>
        <v>7.3532063766636222</v>
      </c>
      <c r="E25" s="26">
        <f>IF(Sec_inc_net!E25="","",Sec_inc_net!E25/10/GDP!H21)</f>
        <v>8.2628690936697797</v>
      </c>
      <c r="F25" s="26">
        <f>IF(Sec_inc_net!F25="","",Sec_inc_net!F25/10/GDP!I21)</f>
        <v>6.1067924995643148</v>
      </c>
      <c r="G25" s="26">
        <f>IF(Sec_inc_net!G25="","",Sec_inc_net!G25/10/GDP!J21)</f>
        <v>6.6780178210797825</v>
      </c>
      <c r="H25" s="26">
        <f>IF(Sec_inc_net!H25="","",Sec_inc_net!H25/10/GDP!K21)</f>
        <v>5.7368060315284444</v>
      </c>
      <c r="I25" s="26">
        <f>IF(Sec_inc_net!I25="","",Sec_inc_net!I25/10/GDP!L21)</f>
        <v>4.9822238433286516</v>
      </c>
      <c r="J25" s="26">
        <f>IF(Sec_inc_net!J25="","",Sec_inc_net!J25/10/GDP!M21)</f>
        <v>4.627423748556259</v>
      </c>
      <c r="K25" s="26">
        <f>IF(Sec_inc_net!K25="","",Sec_inc_net!K25/10/GDP!N21)</f>
        <v>4.4369195090236957</v>
      </c>
      <c r="L25" s="26">
        <f>IF(Sec_inc_net!L25="","",Sec_inc_net!L25/10/GDP!O21)</f>
        <v>4.0434200026380562</v>
      </c>
      <c r="M25" s="26">
        <f>IF(Sec_inc_net!M25="","",Sec_inc_net!M25/10/GDP!P21)</f>
        <v>6.1127334275802951</v>
      </c>
      <c r="N25" s="26">
        <f>IF(Sec_inc_net!N25="","",Sec_inc_net!N25/10/GDP!Q21)</f>
        <v>3.8313594303496097</v>
      </c>
      <c r="O25" s="26">
        <f>IF(Sec_inc_net!O25="","",Sec_inc_net!O25/10/GDP!R21)</f>
        <v>4.1592093777467776</v>
      </c>
      <c r="P25" s="26">
        <f>IF(Sec_inc_net!P25="","",Sec_inc_net!P25/10/GDP!S21)</f>
        <v>4.14452329054006</v>
      </c>
      <c r="Q25" s="26">
        <f>IF(Sec_inc_net!Q25="","",Sec_inc_net!Q25/10/GDP!T21)</f>
        <v>7.1349771773779436</v>
      </c>
    </row>
    <row r="26" spans="1:17" x14ac:dyDescent="0.25">
      <c r="A26" s="12" t="s">
        <v>102</v>
      </c>
      <c r="B26" s="26">
        <f>IF(Sec_inc_net!B26="","",Sec_inc_net!B26/10/GDP!E22)</f>
        <v>2.5027602629436947</v>
      </c>
      <c r="C26" s="26">
        <f>IF(Sec_inc_net!C26="","",Sec_inc_net!C26/10/GDP!F22)</f>
        <v>3.6802040982863322</v>
      </c>
      <c r="D26" s="26">
        <f>IF(Sec_inc_net!D26="","",Sec_inc_net!D26/10/GDP!G22)</f>
        <v>3.2900155202476982</v>
      </c>
      <c r="E26" s="26">
        <f>IF(Sec_inc_net!E26="","",Sec_inc_net!E26/10/GDP!H22)</f>
        <v>2.5114304601941018</v>
      </c>
      <c r="F26" s="26">
        <f>IF(Sec_inc_net!F26="","",Sec_inc_net!F26/10/GDP!I22)</f>
        <v>1.7774807354538991</v>
      </c>
      <c r="G26" s="26">
        <f>IF(Sec_inc_net!G26="","",Sec_inc_net!G26/10/GDP!J22)</f>
        <v>1.6260673482058376</v>
      </c>
      <c r="H26" s="26">
        <f>IF(Sec_inc_net!H26="","",Sec_inc_net!H26/10/GDP!K22)</f>
        <v>1.3263492657375362</v>
      </c>
      <c r="I26" s="26">
        <f>IF(Sec_inc_net!I26="","",Sec_inc_net!I26/10/GDP!L22)</f>
        <v>1.7980343754555674</v>
      </c>
      <c r="J26" s="26">
        <f>IF(Sec_inc_net!J26="","",Sec_inc_net!J26/10/GDP!M22)</f>
        <v>2.0316682129341608</v>
      </c>
      <c r="K26" s="26">
        <f>IF(Sec_inc_net!K26="","",Sec_inc_net!K26/10/GDP!N22)</f>
        <v>2.2115510095787765</v>
      </c>
      <c r="L26" s="26">
        <f>IF(Sec_inc_net!L26="","",Sec_inc_net!L26/10/GDP!O22)</f>
        <v>1.2578909874001887</v>
      </c>
      <c r="M26" s="26">
        <f>IF(Sec_inc_net!M26="","",Sec_inc_net!M26/10/GDP!P22)</f>
        <v>1.7733481830024982</v>
      </c>
      <c r="N26" s="26">
        <f>IF(Sec_inc_net!N26="","",Sec_inc_net!N26/10/GDP!Q22)</f>
        <v>1.6088225336794586</v>
      </c>
      <c r="O26" s="26">
        <f>IF(Sec_inc_net!O26="","",Sec_inc_net!O26/10/GDP!R22)</f>
        <v>1.5942997536410548</v>
      </c>
      <c r="P26" s="26">
        <f>IF(Sec_inc_net!P26="","",Sec_inc_net!P26/10/GDP!S22)</f>
        <v>1.5068670466472212</v>
      </c>
      <c r="Q26" s="26" t="str">
        <f>IF(Sec_inc_net!Q26="","",Sec_inc_net!Q26/10/GDP!T22)</f>
        <v/>
      </c>
    </row>
    <row r="27" spans="1:17" x14ac:dyDescent="0.25">
      <c r="A27" s="12" t="s">
        <v>105</v>
      </c>
      <c r="B27" s="26" t="str">
        <f>IF(Sec_inc_net!B27="","",Sec_inc_net!B27/10/GDP!E23)</f>
        <v/>
      </c>
      <c r="C27" s="26">
        <f>IF(Sec_inc_net!C27="","",Sec_inc_net!C27/10/GDP!F23)</f>
        <v>-0.11067708333333331</v>
      </c>
      <c r="D27" s="26">
        <f>IF(Sec_inc_net!D27="","",Sec_inc_net!D27/10/GDP!G23)</f>
        <v>-0.80032561554215753</v>
      </c>
      <c r="E27" s="26">
        <f>IF(Sec_inc_net!E27="","",Sec_inc_net!E27/10/GDP!H23)</f>
        <v>-1.6628636139178736</v>
      </c>
      <c r="F27" s="26">
        <f>IF(Sec_inc_net!F27="","",Sec_inc_net!F27/10/GDP!I23)</f>
        <v>-1.9221719538324968</v>
      </c>
      <c r="G27" s="26">
        <f>IF(Sec_inc_net!G27="","",Sec_inc_net!G27/10/GDP!J23)</f>
        <v>-2.0770499264162474</v>
      </c>
      <c r="H27" s="26">
        <f>IF(Sec_inc_net!H27="","",Sec_inc_net!H27/10/GDP!K23)</f>
        <v>-2.074806175049956</v>
      </c>
      <c r="I27" s="26">
        <f>IF(Sec_inc_net!I27="","",Sec_inc_net!I27/10/GDP!L23)</f>
        <v>-2.1707428646841973</v>
      </c>
      <c r="J27" s="26">
        <f>IF(Sec_inc_net!J27="","",Sec_inc_net!J27/10/GDP!M23)</f>
        <v>-2.4185031617925175</v>
      </c>
      <c r="K27" s="26">
        <f>IF(Sec_inc_net!K27="","",Sec_inc_net!K27/10/GDP!N23)</f>
        <v>-2.3362994430731141</v>
      </c>
      <c r="L27" s="26">
        <f>IF(Sec_inc_net!L27="","",Sec_inc_net!L27/10/GDP!O23)</f>
        <v>-2.4895912089811603</v>
      </c>
      <c r="M27" s="26">
        <f>IF(Sec_inc_net!M27="","",Sec_inc_net!M27/10/GDP!P23)</f>
        <v>-2.569772534543294</v>
      </c>
      <c r="N27" s="26">
        <f>IF(Sec_inc_net!N27="","",Sec_inc_net!N27/10/GDP!Q23)</f>
        <v>-2.8069433009650648</v>
      </c>
      <c r="O27" s="26">
        <f>IF(Sec_inc_net!O27="","",Sec_inc_net!O27/10/GDP!R23)</f>
        <v>-2.398596607586116</v>
      </c>
      <c r="P27" s="26">
        <f>IF(Sec_inc_net!P27="","",Sec_inc_net!P27/10/GDP!S23)</f>
        <v>-2.4429718231982958</v>
      </c>
      <c r="Q27" s="26" t="str">
        <f>IF(Sec_inc_net!Q27="","",Sec_inc_net!Q27/10/GDP!T23)</f>
        <v/>
      </c>
    </row>
    <row r="28" spans="1:17" x14ac:dyDescent="0.25">
      <c r="A28" s="12" t="s">
        <v>109</v>
      </c>
      <c r="B28" s="26" t="str">
        <f>IF(Sec_inc_net!B28="","",Sec_inc_net!B28/10/GDP!E24)</f>
        <v/>
      </c>
      <c r="C28" s="26">
        <f>IF(Sec_inc_net!C28="","",Sec_inc_net!C28/10/GDP!F24)</f>
        <v>12.752740560292327</v>
      </c>
      <c r="D28" s="26">
        <f>IF(Sec_inc_net!D28="","",Sec_inc_net!D28/10/GDP!G24)</f>
        <v>3.4635791108541509</v>
      </c>
      <c r="E28" s="26">
        <f>IF(Sec_inc_net!E28="","",Sec_inc_net!E28/10/GDP!H24)</f>
        <v>2.735963292216824</v>
      </c>
      <c r="F28" s="26">
        <f>IF(Sec_inc_net!F28="","",Sec_inc_net!F28/10/GDP!I24)</f>
        <v>6.2182026328585058</v>
      </c>
      <c r="G28" s="26">
        <f>IF(Sec_inc_net!G28="","",Sec_inc_net!G28/10/GDP!J24)</f>
        <v>6.7012912410681427</v>
      </c>
      <c r="H28" s="26">
        <f>IF(Sec_inc_net!H28="","",Sec_inc_net!H28/10/GDP!K24)</f>
        <v>8.0753278782451972</v>
      </c>
      <c r="I28" s="26">
        <f>IF(Sec_inc_net!I28="","",Sec_inc_net!I28/10/GDP!L24)</f>
        <v>12.147284040169788</v>
      </c>
      <c r="J28" s="26">
        <f>IF(Sec_inc_net!J28="","",Sec_inc_net!J28/10/GDP!M24)</f>
        <v>7.0108863941807638</v>
      </c>
      <c r="K28" s="26">
        <f>IF(Sec_inc_net!K28="","",Sec_inc_net!K28/10/GDP!N24)</f>
        <v>5.4372942265219635</v>
      </c>
      <c r="L28" s="26">
        <f>IF(Sec_inc_net!L28="","",Sec_inc_net!L28/10/GDP!O24)</f>
        <v>4.2471086036388419</v>
      </c>
      <c r="M28" s="26">
        <f>IF(Sec_inc_net!M28="","",Sec_inc_net!M28/10/GDP!P24)</f>
        <v>7.108002393717074</v>
      </c>
      <c r="N28" s="26">
        <f>IF(Sec_inc_net!N28="","",Sec_inc_net!N28/10/GDP!Q24)</f>
        <v>7.5016400636264864</v>
      </c>
      <c r="O28" s="26">
        <f>IF(Sec_inc_net!O28="","",Sec_inc_net!O28/10/GDP!R24)</f>
        <v>8.330299632851867</v>
      </c>
      <c r="P28" s="26">
        <f>IF(Sec_inc_net!P28="","",Sec_inc_net!P28/10/GDP!S24)</f>
        <v>6.9318084266077173</v>
      </c>
      <c r="Q28" s="26">
        <f>IF(Sec_inc_net!Q28="","",Sec_inc_net!Q28/10/GDP!T24)</f>
        <v>6.7588560438783114</v>
      </c>
    </row>
    <row r="29" spans="1:17" x14ac:dyDescent="0.25">
      <c r="A29" s="12" t="s">
        <v>112</v>
      </c>
      <c r="B29" s="26">
        <f>IF(Sec_inc_net!B29="","",Sec_inc_net!B29/10/GDP!E25)</f>
        <v>6.1004982263097034</v>
      </c>
      <c r="C29" s="26">
        <f>IF(Sec_inc_net!C29="","",Sec_inc_net!C29/10/GDP!F25)</f>
        <v>7.137672677033378</v>
      </c>
      <c r="D29" s="26">
        <f>IF(Sec_inc_net!D29="","",Sec_inc_net!D29/10/GDP!G25)</f>
        <v>9.5804584979901115</v>
      </c>
      <c r="E29" s="26">
        <f>IF(Sec_inc_net!E29="","",Sec_inc_net!E29/10/GDP!H25)</f>
        <v>7.6472448214965336</v>
      </c>
      <c r="F29" s="26">
        <f>IF(Sec_inc_net!F29="","",Sec_inc_net!F29/10/GDP!I25)</f>
        <v>6.9466330737517188</v>
      </c>
      <c r="G29" s="26">
        <f>IF(Sec_inc_net!G29="","",Sec_inc_net!G29/10/GDP!J25)</f>
        <v>5.464857179150485</v>
      </c>
      <c r="H29" s="26">
        <f>IF(Sec_inc_net!H29="","",Sec_inc_net!H29/10/GDP!K25)</f>
        <v>4.8775334066902101</v>
      </c>
      <c r="I29" s="26">
        <f>IF(Sec_inc_net!I29="","",Sec_inc_net!I29/10/GDP!L25)</f>
        <v>4.6192850433538233</v>
      </c>
      <c r="J29" s="26">
        <f>IF(Sec_inc_net!J29="","",Sec_inc_net!J29/10/GDP!M25)</f>
        <v>4.1116462038542441</v>
      </c>
      <c r="K29" s="26">
        <f>IF(Sec_inc_net!K29="","",Sec_inc_net!K29/10/GDP!N25)</f>
        <v>3.5538706862833589</v>
      </c>
      <c r="L29" s="26">
        <f>IF(Sec_inc_net!L29="","",Sec_inc_net!L29/10/GDP!O25)</f>
        <v>3.5216315432835019</v>
      </c>
      <c r="M29" s="26">
        <f>IF(Sec_inc_net!M29="","",Sec_inc_net!M29/10/GDP!P25)</f>
        <v>3.5908212671704409</v>
      </c>
      <c r="N29" s="26">
        <f>IF(Sec_inc_net!N29="","",Sec_inc_net!N29/10/GDP!Q25)</f>
        <v>3.6647734647374146</v>
      </c>
      <c r="O29" s="26">
        <f>IF(Sec_inc_net!O29="","",Sec_inc_net!O29/10/GDP!R25)</f>
        <v>3.0632261097343974</v>
      </c>
      <c r="P29" s="26">
        <f>IF(Sec_inc_net!P29="","",Sec_inc_net!P29/10/GDP!S25)</f>
        <v>2.7534253727680849</v>
      </c>
      <c r="Q29" s="26">
        <f>IF(Sec_inc_net!Q29="","",Sec_inc_net!Q29/10/GDP!T25)</f>
        <v>2.6866705508944975</v>
      </c>
    </row>
    <row r="30" spans="1:17" x14ac:dyDescent="0.25">
      <c r="A30" s="12" t="s">
        <v>114</v>
      </c>
      <c r="B30" s="26">
        <f>IF(Sec_inc_net!B30="","",Sec_inc_net!B30/10/GDP!E26)</f>
        <v>18.579142252486026</v>
      </c>
      <c r="C30" s="26">
        <f>IF(Sec_inc_net!C30="","",Sec_inc_net!C30/10/GDP!F26)</f>
        <v>17.932563308598763</v>
      </c>
      <c r="D30" s="26">
        <f>IF(Sec_inc_net!D30="","",Sec_inc_net!D30/10/GDP!G26)</f>
        <v>17.902499510539709</v>
      </c>
      <c r="E30" s="26">
        <f>IF(Sec_inc_net!E30="","",Sec_inc_net!E30/10/GDP!H26)</f>
        <v>15.37014437760943</v>
      </c>
      <c r="F30" s="26">
        <f>IF(Sec_inc_net!F30="","",Sec_inc_net!F30/10/GDP!I26)</f>
        <v>13.518888572859398</v>
      </c>
      <c r="G30" s="26">
        <f>IF(Sec_inc_net!G30="","",Sec_inc_net!G30/10/GDP!J26)</f>
        <v>13.921222504965419</v>
      </c>
      <c r="H30" s="26">
        <f>IF(Sec_inc_net!H30="","",Sec_inc_net!H30/10/GDP!K26)</f>
        <v>13.516382941192449</v>
      </c>
      <c r="I30" s="26">
        <f>IF(Sec_inc_net!I30="","",Sec_inc_net!I30/10/GDP!L26)</f>
        <v>14.032797412858972</v>
      </c>
      <c r="J30" s="26">
        <f>IF(Sec_inc_net!J30="","",Sec_inc_net!J30/10/GDP!M26)</f>
        <v>13.821784658383304</v>
      </c>
      <c r="K30" s="26">
        <f>IF(Sec_inc_net!K30="","",Sec_inc_net!K30/10/GDP!N26)</f>
        <v>14.518869858309815</v>
      </c>
      <c r="L30" s="26">
        <f>IF(Sec_inc_net!L30="","",Sec_inc_net!L30/10/GDP!O26)</f>
        <v>12.497748928036691</v>
      </c>
      <c r="M30" s="26">
        <f>IF(Sec_inc_net!M30="","",Sec_inc_net!M30/10/GDP!P26)</f>
        <v>11.734819005910678</v>
      </c>
      <c r="N30" s="26">
        <f>IF(Sec_inc_net!N30="","",Sec_inc_net!N30/10/GDP!Q26)</f>
        <v>12.256238823236963</v>
      </c>
      <c r="O30" s="26">
        <f>IF(Sec_inc_net!O30="","",Sec_inc_net!O30/10/GDP!R26)</f>
        <v>11.986660470402654</v>
      </c>
      <c r="P30" s="26">
        <f>IF(Sec_inc_net!P30="","",Sec_inc_net!P30/10/GDP!S26)</f>
        <v>11.695748207720849</v>
      </c>
      <c r="Q30" s="26">
        <f>IF(Sec_inc_net!Q30="","",Sec_inc_net!Q30/10/GDP!T26)</f>
        <v>11.344998372309004</v>
      </c>
    </row>
    <row r="31" spans="1:17" x14ac:dyDescent="0.25">
      <c r="A31" s="12" t="s">
        <v>116</v>
      </c>
      <c r="B31" s="26">
        <f>IF(Sec_inc_net!B31="","",Sec_inc_net!B31/10/GDP!E27)</f>
        <v>6.298146703515167</v>
      </c>
      <c r="C31" s="26">
        <f>IF(Sec_inc_net!C31="","",Sec_inc_net!C31/10/GDP!F27)</f>
        <v>7.7801320395170848</v>
      </c>
      <c r="D31" s="26">
        <f>IF(Sec_inc_net!D31="","",Sec_inc_net!D31/10/GDP!G27)</f>
        <v>10.168514755650298</v>
      </c>
      <c r="E31" s="26">
        <f>IF(Sec_inc_net!E31="","",Sec_inc_net!E31/10/GDP!H27)</f>
        <v>10.794709893379666</v>
      </c>
      <c r="F31" s="26">
        <f>IF(Sec_inc_net!F31="","",Sec_inc_net!F31/10/GDP!I27)</f>
        <v>8.3002930858956248</v>
      </c>
      <c r="G31" s="26">
        <f>IF(Sec_inc_net!G31="","",Sec_inc_net!G31/10/GDP!J27)</f>
        <v>9.3481319368453963</v>
      </c>
      <c r="H31" s="26">
        <f>IF(Sec_inc_net!H31="","",Sec_inc_net!H31/10/GDP!K27)</f>
        <v>7.9450803990048939</v>
      </c>
      <c r="I31" s="26">
        <f>IF(Sec_inc_net!I31="","",Sec_inc_net!I31/10/GDP!L27)</f>
        <v>11.099589138397702</v>
      </c>
      <c r="J31" s="26">
        <f>IF(Sec_inc_net!J31="","",Sec_inc_net!J31/10/GDP!M27)</f>
        <v>11.590340554336963</v>
      </c>
      <c r="K31" s="26">
        <f>IF(Sec_inc_net!K31="","",Sec_inc_net!K31/10/GDP!N27)</f>
        <v>10.51881142744171</v>
      </c>
      <c r="L31" s="26">
        <f>IF(Sec_inc_net!L31="","",Sec_inc_net!L31/10/GDP!O27)</f>
        <v>11.520655096596458</v>
      </c>
      <c r="M31" s="26">
        <f>IF(Sec_inc_net!M31="","",Sec_inc_net!M31/10/GDP!P27)</f>
        <v>7.5681193999731535</v>
      </c>
      <c r="N31" s="26">
        <f>IF(Sec_inc_net!N31="","",Sec_inc_net!N31/10/GDP!Q27)</f>
        <v>9.4516996374702629</v>
      </c>
      <c r="O31" s="26">
        <f>IF(Sec_inc_net!O31="","",Sec_inc_net!O31/10/GDP!R27)</f>
        <v>7.935639518239733</v>
      </c>
      <c r="P31" s="26">
        <f>IF(Sec_inc_net!P31="","",Sec_inc_net!P31/10/GDP!S27)</f>
        <v>6.9356230938131862</v>
      </c>
      <c r="Q31" s="26" t="str">
        <f>IF(Sec_inc_net!Q31="","",Sec_inc_net!Q31/10/GDP!T27)</f>
        <v/>
      </c>
    </row>
    <row r="32" spans="1:17" x14ac:dyDescent="0.25">
      <c r="A32" s="12" t="s">
        <v>119</v>
      </c>
      <c r="B32" s="26">
        <f>IF(Sec_inc_net!B32="","",Sec_inc_net!B32/10/GDP!E28)</f>
        <v>0.39901713274946532</v>
      </c>
      <c r="C32" s="26">
        <f>IF(Sec_inc_net!C32="","",Sec_inc_net!C32/10/GDP!F28)</f>
        <v>0.38877696498611081</v>
      </c>
      <c r="D32" s="26">
        <f>IF(Sec_inc_net!D32="","",Sec_inc_net!D32/10/GDP!G28)</f>
        <v>0.28838026828023566</v>
      </c>
      <c r="E32" s="26">
        <f>IF(Sec_inc_net!E32="","",Sec_inc_net!E32/10/GDP!H28)</f>
        <v>0.24906929054874813</v>
      </c>
      <c r="F32" s="26">
        <f>IF(Sec_inc_net!F32="","",Sec_inc_net!F32/10/GDP!I28)</f>
        <v>0.19994681284447638</v>
      </c>
      <c r="G32" s="26">
        <f>IF(Sec_inc_net!G32="","",Sec_inc_net!G32/10/GDP!J28)</f>
        <v>0.13111332458006975</v>
      </c>
      <c r="H32" s="26">
        <f>IF(Sec_inc_net!H32="","",Sec_inc_net!H32/10/GDP!K28)</f>
        <v>0.11416499651075158</v>
      </c>
      <c r="I32" s="26">
        <f>IF(Sec_inc_net!I32="","",Sec_inc_net!I32/10/GDP!L28)</f>
        <v>0.11516154562529168</v>
      </c>
      <c r="J32" s="26">
        <f>IF(Sec_inc_net!J32="","",Sec_inc_net!J32/10/GDP!M28)</f>
        <v>0.14900937446434065</v>
      </c>
      <c r="K32" s="26">
        <f>IF(Sec_inc_net!K32="","",Sec_inc_net!K32/10/GDP!N28)</f>
        <v>0.11094942269162804</v>
      </c>
      <c r="L32" s="26">
        <f>IF(Sec_inc_net!L32="","",Sec_inc_net!L32/10/GDP!O28)</f>
        <v>0.15284143993666843</v>
      </c>
      <c r="M32" s="26">
        <f>IF(Sec_inc_net!M32="","",Sec_inc_net!M32/10/GDP!P28)</f>
        <v>0.17396447747770816</v>
      </c>
      <c r="N32" s="26">
        <f>IF(Sec_inc_net!N32="","",Sec_inc_net!N32/10/GDP!Q28)</f>
        <v>0.1028778160701132</v>
      </c>
      <c r="O32" s="26">
        <f>IF(Sec_inc_net!O32="","",Sec_inc_net!O32/10/GDP!R28)</f>
        <v>-1.4709546650112444E-3</v>
      </c>
      <c r="P32" s="26">
        <f>IF(Sec_inc_net!P32="","",Sec_inc_net!P32/10/GDP!S28)</f>
        <v>6.220904090809809E-2</v>
      </c>
      <c r="Q32" s="26">
        <f>IF(Sec_inc_net!Q32="","",Sec_inc_net!Q32/10/GDP!T28)</f>
        <v>0.16439829222637511</v>
      </c>
    </row>
    <row r="33" spans="1:17" x14ac:dyDescent="0.25">
      <c r="A33" s="12" t="s">
        <v>121</v>
      </c>
      <c r="B33" s="26">
        <f>IF(Sec_inc_net!B33="","",Sec_inc_net!B33/10/GDP!E29)</f>
        <v>-3.5609621592194833</v>
      </c>
      <c r="C33" s="26">
        <f>IF(Sec_inc_net!C33="","",Sec_inc_net!C33/10/GDP!F29)</f>
        <v>-3.2065361303145812</v>
      </c>
      <c r="D33" s="26">
        <f>IF(Sec_inc_net!D33="","",Sec_inc_net!D33/10/GDP!G29)</f>
        <v>-3.203434683216865</v>
      </c>
      <c r="E33" s="26">
        <f>IF(Sec_inc_net!E33="","",Sec_inc_net!E33/10/GDP!H29)</f>
        <v>-2.6394584895741198</v>
      </c>
      <c r="F33" s="26">
        <f>IF(Sec_inc_net!F33="","",Sec_inc_net!F33/10/GDP!I29)</f>
        <v>-3.7338826370989056</v>
      </c>
      <c r="G33" s="26">
        <f>IF(Sec_inc_net!G33="","",Sec_inc_net!G33/10/GDP!J29)</f>
        <v>-2.2521339461588967</v>
      </c>
      <c r="H33" s="26">
        <f>IF(Sec_inc_net!H33="","",Sec_inc_net!H33/10/GDP!K29)</f>
        <v>-2.0238156800319054</v>
      </c>
      <c r="I33" s="26">
        <f>IF(Sec_inc_net!I33="","",Sec_inc_net!I33/10/GDP!L29)</f>
        <v>-2.4967285216464323</v>
      </c>
      <c r="J33" s="26">
        <f>IF(Sec_inc_net!J33="","",Sec_inc_net!J33/10/GDP!M29)</f>
        <v>-3.1870270889780441</v>
      </c>
      <c r="K33" s="26">
        <f>IF(Sec_inc_net!K33="","",Sec_inc_net!K33/10/GDP!N29)</f>
        <v>-3.1767551504087908</v>
      </c>
      <c r="L33" s="26">
        <f>IF(Sec_inc_net!L33="","",Sec_inc_net!L33/10/GDP!O29)</f>
        <v>-3.0657384735164119</v>
      </c>
      <c r="M33" s="26">
        <f>IF(Sec_inc_net!M33="","",Sec_inc_net!M33/10/GDP!P29)</f>
        <v>-3.540302709025493</v>
      </c>
      <c r="N33" s="26">
        <f>IF(Sec_inc_net!N33="","",Sec_inc_net!N33/10/GDP!Q29)</f>
        <v>-3.650850527041535</v>
      </c>
      <c r="O33" s="26">
        <f>IF(Sec_inc_net!O33="","",Sec_inc_net!O33/10/GDP!R29)</f>
        <v>-3.7301442373395259</v>
      </c>
      <c r="P33" s="26">
        <f>IF(Sec_inc_net!P33="","",Sec_inc_net!P33/10/GDP!S29)</f>
        <v>-3.6354504525819702</v>
      </c>
      <c r="Q33" s="26" t="str">
        <f>IF(Sec_inc_net!Q33="","",Sec_inc_net!Q33/10/GDP!T29)</f>
        <v/>
      </c>
    </row>
    <row r="34" spans="1:17" x14ac:dyDescent="0.25">
      <c r="A34" s="12" t="s">
        <v>124</v>
      </c>
      <c r="B34" s="26">
        <f>IF(Sec_inc_net!B34="","",Sec_inc_net!B34/10/GDP!E30)</f>
        <v>3.3927711056066863</v>
      </c>
      <c r="C34" s="26">
        <f>IF(Sec_inc_net!C34="","",Sec_inc_net!C34/10/GDP!F30)</f>
        <v>2.4555730265279085</v>
      </c>
      <c r="D34" s="26">
        <f>IF(Sec_inc_net!D34="","",Sec_inc_net!D34/10/GDP!G30)</f>
        <v>2.2164330080836367</v>
      </c>
      <c r="E34" s="26">
        <f>IF(Sec_inc_net!E34="","",Sec_inc_net!E34/10/GDP!H30)</f>
        <v>2.4311990347803181</v>
      </c>
      <c r="F34" s="26">
        <f>IF(Sec_inc_net!F34="","",Sec_inc_net!F34/10/GDP!I30)</f>
        <v>2.5468015712450098</v>
      </c>
      <c r="G34" s="26">
        <f>IF(Sec_inc_net!G34="","",Sec_inc_net!G34/10/GDP!J30)</f>
        <v>3.9689974793084968</v>
      </c>
      <c r="H34" s="26">
        <f>IF(Sec_inc_net!H34="","",Sec_inc_net!H34/10/GDP!K30)</f>
        <v>4.0626437582769919</v>
      </c>
      <c r="I34" s="26">
        <f>IF(Sec_inc_net!I34="","",Sec_inc_net!I34/10/GDP!L30)</f>
        <v>5.0149358701486184</v>
      </c>
      <c r="J34" s="26">
        <f>IF(Sec_inc_net!J34="","",Sec_inc_net!J34/10/GDP!M30)</f>
        <v>5.6792167862344245</v>
      </c>
      <c r="K34" s="26">
        <f>IF(Sec_inc_net!K34="","",Sec_inc_net!K34/10/GDP!N30)</f>
        <v>3.8313064567150543</v>
      </c>
      <c r="L34" s="26">
        <f>IF(Sec_inc_net!L34="","",Sec_inc_net!L34/10/GDP!O30)</f>
        <v>3.4217623946136988</v>
      </c>
      <c r="M34" s="26">
        <f>IF(Sec_inc_net!M34="","",Sec_inc_net!M34/10/GDP!P30)</f>
        <v>3.087227240623025</v>
      </c>
      <c r="N34" s="26">
        <f>IF(Sec_inc_net!N34="","",Sec_inc_net!N34/10/GDP!Q30)</f>
        <v>3.2563755436346096</v>
      </c>
      <c r="O34" s="26">
        <f>IF(Sec_inc_net!O34="","",Sec_inc_net!O34/10/GDP!R30)</f>
        <v>3.2072434911153351</v>
      </c>
      <c r="P34" s="26">
        <f>IF(Sec_inc_net!P34="","",Sec_inc_net!P34/10/GDP!S30)</f>
        <v>2.9021192188206468</v>
      </c>
      <c r="Q34" s="26">
        <f>IF(Sec_inc_net!Q34="","",Sec_inc_net!Q34/10/GDP!T30)</f>
        <v>0.96010851650355133</v>
      </c>
    </row>
    <row r="35" spans="1:17" x14ac:dyDescent="0.25">
      <c r="A35" s="12" t="s">
        <v>126</v>
      </c>
      <c r="B35" s="26">
        <f>IF(Sec_inc_net!B35="","",Sec_inc_net!B35/10/GDP!E31)</f>
        <v>3.8183097983323222</v>
      </c>
      <c r="C35" s="26">
        <f>IF(Sec_inc_net!C35="","",Sec_inc_net!C35/10/GDP!F31)</f>
        <v>3.6652369109032619</v>
      </c>
      <c r="D35" s="26">
        <f>IF(Sec_inc_net!D35="","",Sec_inc_net!D35/10/GDP!G31)</f>
        <v>5.2941765686704265</v>
      </c>
      <c r="E35" s="26">
        <f>IF(Sec_inc_net!E35="","",Sec_inc_net!E35/10/GDP!H31)</f>
        <v>4.3485416037612854</v>
      </c>
      <c r="F35" s="26">
        <f>IF(Sec_inc_net!F35="","",Sec_inc_net!F35/10/GDP!I31)</f>
        <v>5.4694487208353033</v>
      </c>
      <c r="G35" s="26">
        <f>IF(Sec_inc_net!G35="","",Sec_inc_net!G35/10/GDP!J31)</f>
        <v>4.8737913931537769</v>
      </c>
      <c r="H35" s="26">
        <f>IF(Sec_inc_net!H35="","",Sec_inc_net!H35/10/GDP!K31)</f>
        <v>4.51564828614009</v>
      </c>
      <c r="I35" s="26">
        <f>IF(Sec_inc_net!I35="","",Sec_inc_net!I35/10/GDP!L31)</f>
        <v>3.9780385754131533</v>
      </c>
      <c r="J35" s="26">
        <f>IF(Sec_inc_net!J35="","",Sec_inc_net!J35/10/GDP!M31)</f>
        <v>3.2669103859316406</v>
      </c>
      <c r="K35" s="26">
        <f>IF(Sec_inc_net!K35="","",Sec_inc_net!K35/10/GDP!N31)</f>
        <v>3.4282913019273313</v>
      </c>
      <c r="L35" s="26">
        <f>IF(Sec_inc_net!L35="","",Sec_inc_net!L35/10/GDP!O31)</f>
        <v>3.88192470601133</v>
      </c>
      <c r="M35" s="26">
        <f>IF(Sec_inc_net!M35="","",Sec_inc_net!M35/10/GDP!P31)</f>
        <v>3.174283742498059</v>
      </c>
      <c r="N35" s="26">
        <f>IF(Sec_inc_net!N35="","",Sec_inc_net!N35/10/GDP!Q31)</f>
        <v>2.8151272893147614</v>
      </c>
      <c r="O35" s="26">
        <f>IF(Sec_inc_net!O35="","",Sec_inc_net!O35/10/GDP!R31)</f>
        <v>2.90869482019944</v>
      </c>
      <c r="P35" s="26">
        <f>IF(Sec_inc_net!P35="","",Sec_inc_net!P35/10/GDP!S31)</f>
        <v>3.446894117903029</v>
      </c>
      <c r="Q35" s="26" t="str">
        <f>IF(Sec_inc_net!Q35="","",Sec_inc_net!Q35/10/GDP!T31)</f>
        <v/>
      </c>
    </row>
    <row r="36" spans="1:17" x14ac:dyDescent="0.25">
      <c r="A36" s="12" t="s">
        <v>129</v>
      </c>
      <c r="B36" s="26">
        <f>IF(Sec_inc_net!B36="","",Sec_inc_net!B36/10/GDP!E32)</f>
        <v>21.441360787824529</v>
      </c>
      <c r="C36" s="26">
        <f>IF(Sec_inc_net!C36="","",Sec_inc_net!C36/10/GDP!F32)</f>
        <v>17.992840907179847</v>
      </c>
      <c r="D36" s="26">
        <f>IF(Sec_inc_net!D36="","",Sec_inc_net!D36/10/GDP!G32)</f>
        <v>17.787674189426795</v>
      </c>
      <c r="E36" s="26">
        <f>IF(Sec_inc_net!E36="","",Sec_inc_net!E36/10/GDP!H32)</f>
        <v>11.552153810538259</v>
      </c>
      <c r="F36" s="26">
        <f>IF(Sec_inc_net!F36="","",Sec_inc_net!F36/10/GDP!I32)</f>
        <v>14.48528266498831</v>
      </c>
      <c r="G36" s="26">
        <f>IF(Sec_inc_net!G36="","",Sec_inc_net!G36/10/GDP!J32)</f>
        <v>6.6880041817376865</v>
      </c>
      <c r="H36" s="26">
        <f>IF(Sec_inc_net!H36="","",Sec_inc_net!H36/10/GDP!K32)</f>
        <v>11.787251508754924</v>
      </c>
      <c r="I36" s="26">
        <f>IF(Sec_inc_net!I36="","",Sec_inc_net!I36/10/GDP!L32)</f>
        <v>19.139144810123234</v>
      </c>
      <c r="J36" s="26">
        <f>IF(Sec_inc_net!J36="","",Sec_inc_net!J36/10/GDP!M32)</f>
        <v>17.609076439832133</v>
      </c>
      <c r="K36" s="26">
        <f>IF(Sec_inc_net!K36="","",Sec_inc_net!K36/10/GDP!N32)</f>
        <v>12.267013463670589</v>
      </c>
      <c r="L36" s="26">
        <f>IF(Sec_inc_net!L36="","",Sec_inc_net!L36/10/GDP!O32)</f>
        <v>9.1135475674055204</v>
      </c>
      <c r="M36" s="26">
        <f>IF(Sec_inc_net!M36="","",Sec_inc_net!M36/10/GDP!P32)</f>
        <v>6.9423556311333483</v>
      </c>
      <c r="N36" s="26">
        <f>IF(Sec_inc_net!N36="","",Sec_inc_net!N36/10/GDP!Q32)</f>
        <v>7.6058428186812908</v>
      </c>
      <c r="O36" s="26">
        <f>IF(Sec_inc_net!O36="","",Sec_inc_net!O36/10/GDP!R32)</f>
        <v>8.2795763794802077</v>
      </c>
      <c r="P36" s="26" t="str">
        <f>IF(Sec_inc_net!P36="","",Sec_inc_net!P36/10/GDP!S32)</f>
        <v/>
      </c>
      <c r="Q36" s="26" t="str">
        <f>IF(Sec_inc_net!Q36="","",Sec_inc_net!Q36/10/GDP!T32)</f>
        <v/>
      </c>
    </row>
    <row r="37" spans="1:17" x14ac:dyDescent="0.25">
      <c r="A37" s="12" t="s">
        <v>133</v>
      </c>
      <c r="B37" s="26">
        <f>IF(Sec_inc_net!B37="","",Sec_inc_net!B37/10/GDP!E33)</f>
        <v>25.74748887674318</v>
      </c>
      <c r="C37" s="26">
        <f>IF(Sec_inc_net!C37="","",Sec_inc_net!C37/10/GDP!F33)</f>
        <v>23.363541926092001</v>
      </c>
      <c r="D37" s="26">
        <f>IF(Sec_inc_net!D37="","",Sec_inc_net!D37/10/GDP!G33)</f>
        <v>19.903865371542157</v>
      </c>
      <c r="E37" s="26">
        <f>IF(Sec_inc_net!E37="","",Sec_inc_net!E37/10/GDP!H33)</f>
        <v>17.615813642080166</v>
      </c>
      <c r="F37" s="26">
        <f>IF(Sec_inc_net!F37="","",Sec_inc_net!F37/10/GDP!I33)</f>
        <v>18.201216408245905</v>
      </c>
      <c r="G37" s="26">
        <f>IF(Sec_inc_net!G37="","",Sec_inc_net!G37/10/GDP!J33)</f>
        <v>20.445569362464589</v>
      </c>
      <c r="H37" s="26">
        <f>IF(Sec_inc_net!H37="","",Sec_inc_net!H37/10/GDP!K33)</f>
        <v>19.24113982404744</v>
      </c>
      <c r="I37" s="26">
        <f>IF(Sec_inc_net!I37="","",Sec_inc_net!I37/10/GDP!L33)</f>
        <v>14.810562571756602</v>
      </c>
      <c r="J37" s="26">
        <f>IF(Sec_inc_net!J37="","",Sec_inc_net!J37/10/GDP!M33)</f>
        <v>14.848256250795064</v>
      </c>
      <c r="K37" s="26">
        <f>IF(Sec_inc_net!K37="","",Sec_inc_net!K37/10/GDP!N33)</f>
        <v>14.22416016478487</v>
      </c>
      <c r="L37" s="26">
        <f>IF(Sec_inc_net!L37="","",Sec_inc_net!L37/10/GDP!O33)</f>
        <v>15.917141100208894</v>
      </c>
      <c r="M37" s="26">
        <f>IF(Sec_inc_net!M37="","",Sec_inc_net!M37/10/GDP!P33)</f>
        <v>16.844581207085678</v>
      </c>
      <c r="N37" s="26">
        <f>IF(Sec_inc_net!N37="","",Sec_inc_net!N37/10/GDP!Q33)</f>
        <v>17.237057439734361</v>
      </c>
      <c r="O37" s="26">
        <f>IF(Sec_inc_net!O37="","",Sec_inc_net!O37/10/GDP!R33)</f>
        <v>16.126776386404803</v>
      </c>
      <c r="P37" s="26">
        <f>IF(Sec_inc_net!P37="","",Sec_inc_net!P37/10/GDP!S33)</f>
        <v>16.326049850269087</v>
      </c>
      <c r="Q37" s="26">
        <f>IF(Sec_inc_net!Q37="","",Sec_inc_net!Q37/10/GDP!T33)</f>
        <v>20.281563716465001</v>
      </c>
    </row>
    <row r="38" spans="1:17" x14ac:dyDescent="0.25">
      <c r="A38" s="12" t="s">
        <v>135</v>
      </c>
      <c r="B38" s="26">
        <f>IF(Sec_inc_net!B38="","",Sec_inc_net!B38/10/GDP!E34)</f>
        <v>8.2774614283442016</v>
      </c>
      <c r="C38" s="26">
        <f>IF(Sec_inc_net!C38="","",Sec_inc_net!C38/10/GDP!F34)</f>
        <v>8.6744221243808468</v>
      </c>
      <c r="D38" s="26">
        <f>IF(Sec_inc_net!D38="","",Sec_inc_net!D38/10/GDP!G34)</f>
        <v>6.8679721900347621</v>
      </c>
      <c r="E38" s="26">
        <f>IF(Sec_inc_net!E38="","",Sec_inc_net!E38/10/GDP!H34)</f>
        <v>5.9103229549410168</v>
      </c>
      <c r="F38" s="26">
        <f>IF(Sec_inc_net!F38="","",Sec_inc_net!F38/10/GDP!I34)</f>
        <v>5.4648327225566078</v>
      </c>
      <c r="G38" s="26">
        <f>IF(Sec_inc_net!G38="","",Sec_inc_net!G38/10/GDP!J34)</f>
        <v>9.7266737891737893</v>
      </c>
      <c r="H38" s="26">
        <f>IF(Sec_inc_net!H38="","",Sec_inc_net!H38/10/GDP!K34)</f>
        <v>9.9217712291052731</v>
      </c>
      <c r="I38" s="26">
        <f>IF(Sec_inc_net!I38="","",Sec_inc_net!I38/10/GDP!L34)</f>
        <v>9.9167021733429319</v>
      </c>
      <c r="J38" s="26">
        <f>IF(Sec_inc_net!J38="","",Sec_inc_net!J38/10/GDP!M34)</f>
        <v>9.6006961919250475</v>
      </c>
      <c r="K38" s="26">
        <f>IF(Sec_inc_net!K38="","",Sec_inc_net!K38/10/GDP!N34)</f>
        <v>9.6603795605962048</v>
      </c>
      <c r="L38" s="26">
        <f>IF(Sec_inc_net!L38="","",Sec_inc_net!L38/10/GDP!O34)</f>
        <v>9.0477025041390817</v>
      </c>
      <c r="M38" s="26">
        <f>IF(Sec_inc_net!M38="","",Sec_inc_net!M38/10/GDP!P34)</f>
        <v>7.787552526695853</v>
      </c>
      <c r="N38" s="26">
        <f>IF(Sec_inc_net!N38="","",Sec_inc_net!N38/10/GDP!Q34)</f>
        <v>7.8785137318544951</v>
      </c>
      <c r="O38" s="26">
        <f>IF(Sec_inc_net!O38="","",Sec_inc_net!O38/10/GDP!R34)</f>
        <v>7.6950819714750205</v>
      </c>
      <c r="P38" s="26">
        <f>IF(Sec_inc_net!P38="","",Sec_inc_net!P38/10/GDP!S34)</f>
        <v>7.2678752769599431</v>
      </c>
      <c r="Q38" s="26">
        <f>IF(Sec_inc_net!Q38="","",Sec_inc_net!Q38/10/GDP!T34)</f>
        <v>6.3721227502478142</v>
      </c>
    </row>
    <row r="39" spans="1:17" x14ac:dyDescent="0.25">
      <c r="A39" s="12" t="s">
        <v>137</v>
      </c>
      <c r="B39" s="26">
        <f>IF(Sec_inc_net!B39="","",Sec_inc_net!B39/10/GDP!E35)</f>
        <v>1.3158569768249024</v>
      </c>
      <c r="C39" s="26">
        <f>IF(Sec_inc_net!C39="","",Sec_inc_net!C39/10/GDP!F35)</f>
        <v>1.6159997949253122</v>
      </c>
      <c r="D39" s="26">
        <f>IF(Sec_inc_net!D39="","",Sec_inc_net!D39/10/GDP!G35)</f>
        <v>1.9868825262970904</v>
      </c>
      <c r="E39" s="26">
        <f>IF(Sec_inc_net!E39="","",Sec_inc_net!E39/10/GDP!H35)</f>
        <v>2.2629636660371371</v>
      </c>
      <c r="F39" s="26">
        <f>IF(Sec_inc_net!F39="","",Sec_inc_net!F39/10/GDP!I35)</f>
        <v>1.0718526037205889</v>
      </c>
      <c r="G39" s="26">
        <f>IF(Sec_inc_net!G39="","",Sec_inc_net!G39/10/GDP!J35)</f>
        <v>0.55792211381905876</v>
      </c>
      <c r="H39" s="26">
        <f>IF(Sec_inc_net!H39="","",Sec_inc_net!H39/10/GDP!K35)</f>
        <v>0.87841744397095967</v>
      </c>
      <c r="I39" s="26">
        <f>IF(Sec_inc_net!I39="","",Sec_inc_net!I39/10/GDP!L35)</f>
        <v>0.90426287058909249</v>
      </c>
      <c r="J39" s="26">
        <f>IF(Sec_inc_net!J39="","",Sec_inc_net!J39/10/GDP!M35)</f>
        <v>0.94111329332613314</v>
      </c>
      <c r="K39" s="26">
        <f>IF(Sec_inc_net!K39="","",Sec_inc_net!K39/10/GDP!N35)</f>
        <v>1.0266759371884673</v>
      </c>
      <c r="L39" s="26">
        <f>IF(Sec_inc_net!L39="","",Sec_inc_net!L39/10/GDP!O35)</f>
        <v>1.0247515088023691</v>
      </c>
      <c r="M39" s="26">
        <f>IF(Sec_inc_net!M39="","",Sec_inc_net!M39/10/GDP!P35)</f>
        <v>1.064194882794546</v>
      </c>
      <c r="N39" s="26">
        <f>IF(Sec_inc_net!N39="","",Sec_inc_net!N39/10/GDP!Q35)</f>
        <v>1.2123742951013592</v>
      </c>
      <c r="O39" s="26">
        <f>IF(Sec_inc_net!O39="","",Sec_inc_net!O39/10/GDP!R35)</f>
        <v>1.1715518349636094</v>
      </c>
      <c r="P39" s="26">
        <f>IF(Sec_inc_net!P39="","",Sec_inc_net!P39/10/GDP!S35)</f>
        <v>1.2943158672170056</v>
      </c>
      <c r="Q39" s="26" t="str">
        <f>IF(Sec_inc_net!Q39="","",Sec_inc_net!Q39/10/GDP!T35)</f>
        <v/>
      </c>
    </row>
    <row r="40" spans="1:17" x14ac:dyDescent="0.25">
      <c r="A40" s="12" t="s">
        <v>140</v>
      </c>
      <c r="B40" s="26">
        <f>IF(Sec_inc_net!B40="","",Sec_inc_net!B40/10/GDP!E36)</f>
        <v>-0.12274206764434965</v>
      </c>
      <c r="C40" s="26">
        <f>IF(Sec_inc_net!C40="","",Sec_inc_net!C40/10/GDP!F36)</f>
        <v>-0.12555985413288118</v>
      </c>
      <c r="D40" s="26">
        <f>IF(Sec_inc_net!D40="","",Sec_inc_net!D40/10/GDP!G36)</f>
        <v>-0.14506852238503373</v>
      </c>
      <c r="E40" s="26">
        <f>IF(Sec_inc_net!E40="","",Sec_inc_net!E40/10/GDP!H36)</f>
        <v>-0.10264513136644071</v>
      </c>
      <c r="F40" s="26">
        <f>IF(Sec_inc_net!F40="","",Sec_inc_net!F40/10/GDP!I36)</f>
        <v>-0.22032136180308873</v>
      </c>
      <c r="G40" s="26">
        <f>IF(Sec_inc_net!G40="","",Sec_inc_net!G40/10/GDP!J36)</f>
        <v>-0.23734930449734121</v>
      </c>
      <c r="H40" s="26">
        <f>IF(Sec_inc_net!H40="","",Sec_inc_net!H40/10/GDP!K36)</f>
        <v>-0.2054454782247494</v>
      </c>
      <c r="I40" s="26">
        <f>IF(Sec_inc_net!I40="","",Sec_inc_net!I40/10/GDP!L36)</f>
        <v>-0.22926623511779248</v>
      </c>
      <c r="J40" s="26">
        <f>IF(Sec_inc_net!J40="","",Sec_inc_net!J40/10/GDP!M36)</f>
        <v>-0.21435687011951532</v>
      </c>
      <c r="K40" s="26">
        <f>IF(Sec_inc_net!K40="","",Sec_inc_net!K40/10/GDP!N36)</f>
        <v>-0.17280889771790647</v>
      </c>
      <c r="L40" s="26">
        <f>IF(Sec_inc_net!L40="","",Sec_inc_net!L40/10/GDP!O36)</f>
        <v>-0.2118707270662068</v>
      </c>
      <c r="M40" s="26">
        <f>IF(Sec_inc_net!M40="","",Sec_inc_net!M40/10/GDP!P36)</f>
        <v>-9.9541077646849344E-2</v>
      </c>
      <c r="N40" s="26">
        <f>IF(Sec_inc_net!N40="","",Sec_inc_net!N40/10/GDP!Q36)</f>
        <v>-0.20343285384848095</v>
      </c>
      <c r="O40" s="26">
        <f>IF(Sec_inc_net!O40="","",Sec_inc_net!O40/10/GDP!R36)</f>
        <v>-0.14529243272600242</v>
      </c>
      <c r="P40" s="26">
        <f>IF(Sec_inc_net!P40="","",Sec_inc_net!P40/10/GDP!S36)</f>
        <v>-0.10574948580779542</v>
      </c>
      <c r="Q40" s="26">
        <f>IF(Sec_inc_net!Q40="","",Sec_inc_net!Q40/10/GDP!T36)</f>
        <v>-0.19352170160182</v>
      </c>
    </row>
    <row r="41" spans="1:17" x14ac:dyDescent="0.25">
      <c r="A41" s="12" t="s">
        <v>141</v>
      </c>
      <c r="B41" s="26" t="str">
        <f>IF(Sec_inc_net!B41="","",Sec_inc_net!B41/10/GDP!E37)</f>
        <v/>
      </c>
      <c r="C41" s="26" t="str">
        <f>IF(Sec_inc_net!C41="","",Sec_inc_net!C41/10/GDP!F37)</f>
        <v/>
      </c>
      <c r="D41" s="26" t="str">
        <f>IF(Sec_inc_net!D41="","",Sec_inc_net!D41/10/GDP!G37)</f>
        <v/>
      </c>
      <c r="E41" s="26" t="str">
        <f>IF(Sec_inc_net!E41="","",Sec_inc_net!E41/10/GDP!H37)</f>
        <v/>
      </c>
      <c r="F41" s="26" t="str">
        <f>IF(Sec_inc_net!F41="","",Sec_inc_net!F41/10/GDP!I37)</f>
        <v/>
      </c>
      <c r="G41" s="26" t="str">
        <f>IF(Sec_inc_net!G41="","",Sec_inc_net!G41/10/GDP!J37)</f>
        <v/>
      </c>
      <c r="H41" s="26" t="str">
        <f>IF(Sec_inc_net!H41="","",Sec_inc_net!H41/10/GDP!K37)</f>
        <v/>
      </c>
      <c r="I41" s="26" t="str">
        <f>IF(Sec_inc_net!I41="","",Sec_inc_net!I41/10/GDP!L37)</f>
        <v/>
      </c>
      <c r="J41" s="26" t="str">
        <f>IF(Sec_inc_net!J41="","",Sec_inc_net!J41/10/GDP!M37)</f>
        <v/>
      </c>
      <c r="K41" s="26" t="str">
        <f>IF(Sec_inc_net!K41="","",Sec_inc_net!K41/10/GDP!N37)</f>
        <v/>
      </c>
      <c r="L41" s="26" t="str">
        <f>IF(Sec_inc_net!L41="","",Sec_inc_net!L41/10/GDP!O37)</f>
        <v/>
      </c>
      <c r="M41" s="26">
        <f>IF(Sec_inc_net!M41="","",Sec_inc_net!M41/10/GDP!P37)</f>
        <v>-9.0111028674406981</v>
      </c>
      <c r="N41" s="26">
        <f>IF(Sec_inc_net!N41="","",Sec_inc_net!N41/10/GDP!Q37)</f>
        <v>-14.495311361405237</v>
      </c>
      <c r="O41" s="26">
        <f>IF(Sec_inc_net!O41="","",Sec_inc_net!O41/10/GDP!R37)</f>
        <v>-12.671844790505096</v>
      </c>
      <c r="P41" s="26">
        <f>IF(Sec_inc_net!P41="","",Sec_inc_net!P41/10/GDP!S37)</f>
        <v>-9.4885802905823979</v>
      </c>
      <c r="Q41" s="26" t="str">
        <f>IF(Sec_inc_net!Q41="","",Sec_inc_net!Q41/10/GDP!T37)</f>
        <v/>
      </c>
    </row>
    <row r="42" spans="1:17" x14ac:dyDescent="0.25">
      <c r="A42" s="12" t="s">
        <v>189</v>
      </c>
      <c r="B42" s="26">
        <f>IF(Sec_inc_net!B42="","",Sec_inc_net!B42/10/GDP!E38)</f>
        <v>1.449494453007073</v>
      </c>
      <c r="C42" s="26">
        <f>IF(Sec_inc_net!C42="","",Sec_inc_net!C42/10/GDP!F38)</f>
        <v>2.1995840257919532</v>
      </c>
      <c r="D42" s="26">
        <f>IF(Sec_inc_net!D42="","",Sec_inc_net!D42/10/GDP!G38)</f>
        <v>1.80295627365003</v>
      </c>
      <c r="E42" s="26">
        <f>IF(Sec_inc_net!E42="","",Sec_inc_net!E42/10/GDP!H38)</f>
        <v>1.6323110613085512</v>
      </c>
      <c r="F42" s="26">
        <f>IF(Sec_inc_net!F42="","",Sec_inc_net!F42/10/GDP!I38)</f>
        <v>0.90604050766130606</v>
      </c>
      <c r="G42" s="26">
        <f>IF(Sec_inc_net!G42="","",Sec_inc_net!G42/10/GDP!J38)</f>
        <v>2.0201402037157465</v>
      </c>
      <c r="H42" s="26">
        <f>IF(Sec_inc_net!H42="","",Sec_inc_net!H42/10/GDP!K38)</f>
        <v>1.1364038466243669</v>
      </c>
      <c r="I42" s="26">
        <f>IF(Sec_inc_net!I42="","",Sec_inc_net!I42/10/GDP!L38)</f>
        <v>0.77152523100500059</v>
      </c>
      <c r="J42" s="26">
        <f>IF(Sec_inc_net!J42="","",Sec_inc_net!J42/10/GDP!M38)</f>
        <v>0.79295407140451524</v>
      </c>
      <c r="K42" s="26">
        <f>IF(Sec_inc_net!K42="","",Sec_inc_net!K42/10/GDP!N38)</f>
        <v>0.81272223982013325</v>
      </c>
      <c r="L42" s="26">
        <f>IF(Sec_inc_net!L42="","",Sec_inc_net!L42/10/GDP!O38)</f>
        <v>0.74603683437153445</v>
      </c>
      <c r="M42" s="26">
        <f>IF(Sec_inc_net!M42="","",Sec_inc_net!M42/10/GDP!P38)</f>
        <v>0.51201406042930664</v>
      </c>
      <c r="N42" s="26">
        <f>IF(Sec_inc_net!N42="","",Sec_inc_net!N42/10/GDP!Q38)</f>
        <v>0.53468113964185193</v>
      </c>
      <c r="O42" s="26">
        <f>IF(Sec_inc_net!O42="","",Sec_inc_net!O42/10/GDP!R38)</f>
        <v>0.78988489941783502</v>
      </c>
      <c r="P42" s="26">
        <f>IF(Sec_inc_net!P42="","",Sec_inc_net!P42/10/GDP!S38)</f>
        <v>0.65902837188124863</v>
      </c>
      <c r="Q42" s="26">
        <f>IF(Sec_inc_net!Q42="","",Sec_inc_net!Q42/10/GDP!T38)</f>
        <v>0.38094213895434326</v>
      </c>
    </row>
    <row r="43" spans="1:17" x14ac:dyDescent="0.25">
      <c r="A43" s="12" t="s">
        <v>190</v>
      </c>
      <c r="B43" s="26">
        <f>IF(Sec_inc_net!B43="","",Sec_inc_net!B43/10/GDP!E39)</f>
        <v>-0.86418366018128678</v>
      </c>
      <c r="C43" s="26">
        <f>IF(Sec_inc_net!C43="","",Sec_inc_net!C43/10/GDP!F39)</f>
        <v>-0.83154504036357224</v>
      </c>
      <c r="D43" s="26">
        <f>IF(Sec_inc_net!D43="","",Sec_inc_net!D43/10/GDP!G39)</f>
        <v>-0.85393930127718631</v>
      </c>
      <c r="E43" s="26">
        <f>IF(Sec_inc_net!E43="","",Sec_inc_net!E43/10/GDP!H39)</f>
        <v>-1.0780560832284316</v>
      </c>
      <c r="F43" s="26">
        <f>IF(Sec_inc_net!F43="","",Sec_inc_net!F43/10/GDP!I39)</f>
        <v>-0.98756124460043271</v>
      </c>
      <c r="G43" s="26">
        <f>IF(Sec_inc_net!G43="","",Sec_inc_net!G43/10/GDP!J39)</f>
        <v>-0.98972921684115667</v>
      </c>
      <c r="H43" s="26">
        <f>IF(Sec_inc_net!H43="","",Sec_inc_net!H43/10/GDP!K39)</f>
        <v>-1.0230342523804024</v>
      </c>
      <c r="I43" s="26">
        <f>IF(Sec_inc_net!I43="","",Sec_inc_net!I43/10/GDP!L39)</f>
        <v>-0.99827920286034888</v>
      </c>
      <c r="J43" s="26">
        <f>IF(Sec_inc_net!J43="","",Sec_inc_net!J43/10/GDP!M39)</f>
        <v>-0.97622999491900475</v>
      </c>
      <c r="K43" s="26">
        <f>IF(Sec_inc_net!K43="","",Sec_inc_net!K43/10/GDP!N39)</f>
        <v>-0.8754455507661878</v>
      </c>
      <c r="L43" s="26">
        <f>IF(Sec_inc_net!L43="","",Sec_inc_net!L43/10/GDP!O39)</f>
        <v>-0.92247972414832069</v>
      </c>
      <c r="M43" s="26">
        <f>IF(Sec_inc_net!M43="","",Sec_inc_net!M43/10/GDP!P39)</f>
        <v>-0.84201412712620904</v>
      </c>
      <c r="N43" s="26">
        <f>IF(Sec_inc_net!N43="","",Sec_inc_net!N43/10/GDP!Q39)</f>
        <v>-0.77273698834126547</v>
      </c>
      <c r="O43" s="26">
        <f>IF(Sec_inc_net!O43="","",Sec_inc_net!O43/10/GDP!R39)</f>
        <v>-0.80457041503361859</v>
      </c>
      <c r="P43" s="26">
        <f>IF(Sec_inc_net!P43="","",Sec_inc_net!P43/10/GDP!S39)</f>
        <v>-0.75346405112753789</v>
      </c>
      <c r="Q43" s="26">
        <f>IF(Sec_inc_net!Q43="","",Sec_inc_net!Q43/10/GDP!T39)</f>
        <v>-0.80111738735980464</v>
      </c>
    </row>
    <row r="44" spans="1:17" x14ac:dyDescent="0.25">
      <c r="A44" s="12" t="s">
        <v>191</v>
      </c>
      <c r="B44" s="26">
        <f>IF(Sec_inc_net!B44="","",Sec_inc_net!B44/10/GDP!E40)</f>
        <v>-1.7919497728627536</v>
      </c>
      <c r="C44" s="26">
        <f>IF(Sec_inc_net!C44="","",Sec_inc_net!C44/10/GDP!F40)</f>
        <v>-2.4737890314478133</v>
      </c>
      <c r="D44" s="26">
        <f>IF(Sec_inc_net!D44="","",Sec_inc_net!D44/10/GDP!G40)</f>
        <v>-3.3274748158282148</v>
      </c>
      <c r="E44" s="26">
        <f>IF(Sec_inc_net!E44="","",Sec_inc_net!E44/10/GDP!H40)</f>
        <v>-4.8510960870008617</v>
      </c>
      <c r="F44" s="26">
        <f>IF(Sec_inc_net!F44="","",Sec_inc_net!F44/10/GDP!I40)</f>
        <v>-5.1438424773774276</v>
      </c>
      <c r="G44" s="26">
        <f>IF(Sec_inc_net!G44="","",Sec_inc_net!G44/10/GDP!J40)</f>
        <v>-4.1868577481209162</v>
      </c>
      <c r="H44" s="26">
        <f>IF(Sec_inc_net!H44="","",Sec_inc_net!H44/10/GDP!K40)</f>
        <v>-3.0075665716725575</v>
      </c>
      <c r="I44" s="26">
        <f>IF(Sec_inc_net!I44="","",Sec_inc_net!I44/10/GDP!L40)</f>
        <v>-3.1660759186553329</v>
      </c>
      <c r="J44" s="26">
        <f>IF(Sec_inc_net!J44="","",Sec_inc_net!J44/10/GDP!M40)</f>
        <v>-3.5680098100924855</v>
      </c>
      <c r="K44" s="26">
        <f>IF(Sec_inc_net!K44="","",Sec_inc_net!K44/10/GDP!N40)</f>
        <v>-3.9565050590945083</v>
      </c>
      <c r="L44" s="26">
        <f>IF(Sec_inc_net!L44="","",Sec_inc_net!L44/10/GDP!O40)</f>
        <v>-4.5217224327882128</v>
      </c>
      <c r="M44" s="26">
        <f>IF(Sec_inc_net!M44="","",Sec_inc_net!M44/10/GDP!P40)</f>
        <v>-4.7662186957141106</v>
      </c>
      <c r="N44" s="26">
        <f>IF(Sec_inc_net!N44="","",Sec_inc_net!N44/10/GDP!Q40)</f>
        <v>-4.3955895968553262</v>
      </c>
      <c r="O44" s="26">
        <f>IF(Sec_inc_net!O44="","",Sec_inc_net!O44/10/GDP!R40)</f>
        <v>-4.837553070040129</v>
      </c>
      <c r="P44" s="26">
        <f>IF(Sec_inc_net!P44="","",Sec_inc_net!P44/10/GDP!S40)</f>
        <v>-5.6563808564325377</v>
      </c>
      <c r="Q44" s="26" t="str">
        <f>IF(Sec_inc_net!Q44="","",Sec_inc_net!Q44/10/GDP!T40)</f>
        <v/>
      </c>
    </row>
    <row r="45" spans="1:17" x14ac:dyDescent="0.25">
      <c r="A45" s="12" t="s">
        <v>193</v>
      </c>
      <c r="B45" s="26">
        <f>IF(Sec_inc_net!B45="","",Sec_inc_net!B45/10/GDP!E41)</f>
        <v>1.0421206153469951</v>
      </c>
      <c r="C45" s="26">
        <f>IF(Sec_inc_net!C45="","",Sec_inc_net!C45/10/GDP!F41)</f>
        <v>1.0191133070103728</v>
      </c>
      <c r="D45" s="26">
        <f>IF(Sec_inc_net!D45="","",Sec_inc_net!D45/10/GDP!G41)</f>
        <v>1.0434652808206952</v>
      </c>
      <c r="E45" s="26">
        <f>IF(Sec_inc_net!E45="","",Sec_inc_net!E45/10/GDP!H41)</f>
        <v>0.94280492188900256</v>
      </c>
      <c r="F45" s="26">
        <f>IF(Sec_inc_net!F45="","",Sec_inc_net!F45/10/GDP!I41)</f>
        <v>0.62210275683717597</v>
      </c>
      <c r="G45" s="26">
        <f>IF(Sec_inc_net!G45="","",Sec_inc_net!G45/10/GDP!J41)</f>
        <v>0.67429794741306148</v>
      </c>
      <c r="H45" s="26">
        <f>IF(Sec_inc_net!H45="","",Sec_inc_net!H45/10/GDP!K41)</f>
        <v>0.3271454753103189</v>
      </c>
      <c r="I45" s="26">
        <f>IF(Sec_inc_net!I45="","",Sec_inc_net!I45/10/GDP!L41)</f>
        <v>4.0209779472624836E-2</v>
      </c>
      <c r="J45" s="26">
        <f>IF(Sec_inc_net!J45="","",Sec_inc_net!J45/10/GDP!M41)</f>
        <v>-9.0737105554518943E-2</v>
      </c>
      <c r="K45" s="26">
        <f>IF(Sec_inc_net!K45="","",Sec_inc_net!K45/10/GDP!N41)</f>
        <v>1.3740856724211131E-2</v>
      </c>
      <c r="L45" s="26">
        <f>IF(Sec_inc_net!L45="","",Sec_inc_net!L45/10/GDP!O41)</f>
        <v>-0.11381917753267728</v>
      </c>
      <c r="M45" s="26">
        <f>IF(Sec_inc_net!M45="","",Sec_inc_net!M45/10/GDP!P41)</f>
        <v>-8.4797313852624179E-2</v>
      </c>
      <c r="N45" s="26">
        <f>IF(Sec_inc_net!N45="","",Sec_inc_net!N45/10/GDP!Q41)</f>
        <v>-9.6664898965018037E-2</v>
      </c>
      <c r="O45" s="26">
        <f>IF(Sec_inc_net!O45="","",Sec_inc_net!O45/10/GDP!R41)</f>
        <v>-1.7408631630364772E-2</v>
      </c>
      <c r="P45" s="26">
        <f>IF(Sec_inc_net!P45="","",Sec_inc_net!P45/10/GDP!S41)</f>
        <v>7.1475640406150093E-2</v>
      </c>
      <c r="Q45" s="26">
        <f>IF(Sec_inc_net!Q45="","",Sec_inc_net!Q45/10/GDP!T41)</f>
        <v>6.4391380769127496E-2</v>
      </c>
    </row>
    <row r="46" spans="1:17" x14ac:dyDescent="0.25">
      <c r="A46" s="12" t="s">
        <v>195</v>
      </c>
      <c r="B46" s="26">
        <f>IF(Sec_inc_net!B46="","",Sec_inc_net!B46/10/GDP!E42)</f>
        <v>2.8034992220306183</v>
      </c>
      <c r="C46" s="26">
        <f>IF(Sec_inc_net!C46="","",Sec_inc_net!C46/10/GDP!F42)</f>
        <v>2.9137180589520559</v>
      </c>
      <c r="D46" s="26">
        <f>IF(Sec_inc_net!D46="","",Sec_inc_net!D46/10/GDP!G42)</f>
        <v>2.4986135953283717</v>
      </c>
      <c r="E46" s="26">
        <f>IF(Sec_inc_net!E46="","",Sec_inc_net!E46/10/GDP!H42)</f>
        <v>2.2492912658383988</v>
      </c>
      <c r="F46" s="26">
        <f>IF(Sec_inc_net!F46="","",Sec_inc_net!F46/10/GDP!I42)</f>
        <v>1.9607943568829866</v>
      </c>
      <c r="G46" s="26">
        <f>IF(Sec_inc_net!G46="","",Sec_inc_net!G46/10/GDP!J42)</f>
        <v>1.6263332628795701</v>
      </c>
      <c r="H46" s="26">
        <f>IF(Sec_inc_net!H46="","",Sec_inc_net!H46/10/GDP!K42)</f>
        <v>1.5079322591230899</v>
      </c>
      <c r="I46" s="26">
        <f>IF(Sec_inc_net!I46="","",Sec_inc_net!I46/10/GDP!L42)</f>
        <v>1.3036877130189648</v>
      </c>
      <c r="J46" s="26">
        <f>IF(Sec_inc_net!J46="","",Sec_inc_net!J46/10/GDP!M42)</f>
        <v>1.2789757939423729</v>
      </c>
      <c r="K46" s="26">
        <f>IF(Sec_inc_net!K46="","",Sec_inc_net!K46/10/GDP!N42)</f>
        <v>1.2122662084845006</v>
      </c>
      <c r="L46" s="26">
        <f>IF(Sec_inc_net!L46="","",Sec_inc_net!L46/10/GDP!O42)</f>
        <v>1.8500695800622537</v>
      </c>
      <c r="M46" s="26">
        <f>IF(Sec_inc_net!M46="","",Sec_inc_net!M46/10/GDP!P42)</f>
        <v>2.0861834849937075</v>
      </c>
      <c r="N46" s="26">
        <f>IF(Sec_inc_net!N46="","",Sec_inc_net!N46/10/GDP!Q42)</f>
        <v>2.1196738069304044</v>
      </c>
      <c r="O46" s="26">
        <f>IF(Sec_inc_net!O46="","",Sec_inc_net!O46/10/GDP!R42)</f>
        <v>2.2873539355762769</v>
      </c>
      <c r="P46" s="26">
        <f>IF(Sec_inc_net!P46="","",Sec_inc_net!P46/10/GDP!S42)</f>
        <v>2.6916556353296115</v>
      </c>
      <c r="Q46" s="26">
        <f>IF(Sec_inc_net!Q46="","",Sec_inc_net!Q46/10/GDP!T42)</f>
        <v>3.213613163916007</v>
      </c>
    </row>
    <row r="47" spans="1:17" x14ac:dyDescent="0.25">
      <c r="A47" s="12" t="s">
        <v>196</v>
      </c>
      <c r="B47" s="26">
        <f>IF(Sec_inc_net!B47="","",Sec_inc_net!B47/10/GDP!E43)</f>
        <v>8.8288429934422865</v>
      </c>
      <c r="C47" s="26">
        <f>IF(Sec_inc_net!C47="","",Sec_inc_net!C47/10/GDP!F43)</f>
        <v>10.853758501273459</v>
      </c>
      <c r="D47" s="26">
        <f>IF(Sec_inc_net!D47="","",Sec_inc_net!D47/10/GDP!G43)</f>
        <v>10.911152640402493</v>
      </c>
      <c r="E47" s="26">
        <f>IF(Sec_inc_net!E47="","",Sec_inc_net!E47/10/GDP!H43)</f>
        <v>12.52453277868155</v>
      </c>
      <c r="F47" s="26">
        <f>IF(Sec_inc_net!F47="","",Sec_inc_net!F47/10/GDP!I43)</f>
        <v>15.315999635973565</v>
      </c>
      <c r="G47" s="26">
        <f>IF(Sec_inc_net!G47="","",Sec_inc_net!G47/10/GDP!J43)</f>
        <v>16.016222115826594</v>
      </c>
      <c r="H47" s="26">
        <f>IF(Sec_inc_net!H47="","",Sec_inc_net!H47/10/GDP!K43)</f>
        <v>14.945640705867206</v>
      </c>
      <c r="I47" s="26">
        <f>IF(Sec_inc_net!I47="","",Sec_inc_net!I47/10/GDP!L43)</f>
        <v>18.961818807192266</v>
      </c>
      <c r="J47" s="26" t="str">
        <f>IF(Sec_inc_net!J47="","",Sec_inc_net!J47/10/GDP!M43)</f>
        <v/>
      </c>
      <c r="K47" s="26">
        <f>IF(Sec_inc_net!K47="","",Sec_inc_net!K47/10/GDP!N43)</f>
        <v>14.102412806973676</v>
      </c>
      <c r="L47" s="26">
        <f>IF(Sec_inc_net!L47="","",Sec_inc_net!L47/10/GDP!O43)</f>
        <v>16.85288575106879</v>
      </c>
      <c r="M47" s="26">
        <f>IF(Sec_inc_net!M47="","",Sec_inc_net!M47/10/GDP!P43)</f>
        <v>10.891768822304098</v>
      </c>
      <c r="N47" s="26">
        <f>IF(Sec_inc_net!N47="","",Sec_inc_net!N47/10/GDP!Q43)</f>
        <v>13.843899065735231</v>
      </c>
      <c r="O47" s="26">
        <f>IF(Sec_inc_net!O47="","",Sec_inc_net!O47/10/GDP!R43)</f>
        <v>14.106019896978786</v>
      </c>
      <c r="P47" s="26">
        <f>IF(Sec_inc_net!P47="","",Sec_inc_net!P47/10/GDP!S43)</f>
        <v>13.937596260694388</v>
      </c>
      <c r="Q47" s="26" t="str">
        <f>IF(Sec_inc_net!Q47="","",Sec_inc_net!Q47/10/GDP!T43)</f>
        <v/>
      </c>
    </row>
    <row r="48" spans="1:17" x14ac:dyDescent="0.25">
      <c r="A48" s="12" t="s">
        <v>199</v>
      </c>
      <c r="B48" s="26">
        <f>IF(Sec_inc_net!B48="","",Sec_inc_net!B48/10/GDP!E44)</f>
        <v>6.196039439887314</v>
      </c>
      <c r="C48" s="26">
        <f>IF(Sec_inc_net!C48="","",Sec_inc_net!C48/10/GDP!F44)</f>
        <v>5.0180856983861997</v>
      </c>
      <c r="D48" s="26">
        <f>IF(Sec_inc_net!D48="","",Sec_inc_net!D48/10/GDP!G44)</f>
        <v>5.1370842770294436</v>
      </c>
      <c r="E48" s="26">
        <f>IF(Sec_inc_net!E48="","",Sec_inc_net!E48/10/GDP!H44)</f>
        <v>5.0951503990178022</v>
      </c>
      <c r="F48" s="26">
        <f>IF(Sec_inc_net!F48="","",Sec_inc_net!F48/10/GDP!I44)</f>
        <v>7.5755609624222755</v>
      </c>
      <c r="G48" s="26">
        <f>IF(Sec_inc_net!G48="","",Sec_inc_net!G48/10/GDP!J44)</f>
        <v>3.9120746483450168</v>
      </c>
      <c r="H48" s="26">
        <f>IF(Sec_inc_net!H48="","",Sec_inc_net!H48/10/GDP!K44)</f>
        <v>5.4573937260666074</v>
      </c>
      <c r="I48" s="26">
        <f>IF(Sec_inc_net!I48="","",Sec_inc_net!I48/10/GDP!L44)</f>
        <v>6.013050650482282</v>
      </c>
      <c r="J48" s="26">
        <f>IF(Sec_inc_net!J48="","",Sec_inc_net!J48/10/GDP!M44)</f>
        <v>3.871261671563083</v>
      </c>
      <c r="K48" s="26">
        <f>IF(Sec_inc_net!K48="","",Sec_inc_net!K48/10/GDP!N44)</f>
        <v>5.6610469105916845</v>
      </c>
      <c r="L48" s="26">
        <f>IF(Sec_inc_net!L48="","",Sec_inc_net!L48/10/GDP!O44)</f>
        <v>5.0240856768634581</v>
      </c>
      <c r="M48" s="26">
        <f>IF(Sec_inc_net!M48="","",Sec_inc_net!M48/10/GDP!P44)</f>
        <v>3.6411405871337061</v>
      </c>
      <c r="N48" s="26">
        <f>IF(Sec_inc_net!N48="","",Sec_inc_net!N48/10/GDP!Q44)</f>
        <v>3.3116645060126544</v>
      </c>
      <c r="O48" s="26">
        <f>IF(Sec_inc_net!O48="","",Sec_inc_net!O48/10/GDP!R44)</f>
        <v>3.6713909383760592</v>
      </c>
      <c r="P48" s="26">
        <f>IF(Sec_inc_net!P48="","",Sec_inc_net!P48/10/GDP!S44)</f>
        <v>2.9043410205731788</v>
      </c>
      <c r="Q48" s="26" t="str">
        <f>IF(Sec_inc_net!Q48="","",Sec_inc_net!Q48/10/GDP!T44)</f>
        <v/>
      </c>
    </row>
    <row r="49" spans="1:17" x14ac:dyDescent="0.25">
      <c r="A49" s="12" t="s">
        <v>202</v>
      </c>
      <c r="B49" s="26">
        <f>IF(Sec_inc_net!B49="","",Sec_inc_net!B49/10/GDP!E45)</f>
        <v>0.45586993511043722</v>
      </c>
      <c r="C49" s="26">
        <f>IF(Sec_inc_net!C49="","",Sec_inc_net!C49/10/GDP!F45)</f>
        <v>-0.31743836864733255</v>
      </c>
      <c r="D49" s="26">
        <f>IF(Sec_inc_net!D49="","",Sec_inc_net!D49/10/GDP!G45)</f>
        <v>-2.2768670309653914E-3</v>
      </c>
      <c r="E49" s="26">
        <f>IF(Sec_inc_net!E49="","",Sec_inc_net!E49/10/GDP!H45)</f>
        <v>4.1771435346632566E-2</v>
      </c>
      <c r="F49" s="26">
        <f>IF(Sec_inc_net!F49="","",Sec_inc_net!F49/10/GDP!I45)</f>
        <v>0.32437591515524233</v>
      </c>
      <c r="G49" s="26">
        <f>IF(Sec_inc_net!G49="","",Sec_inc_net!G49/10/GDP!J45)</f>
        <v>0.91030859205756565</v>
      </c>
      <c r="H49" s="26">
        <f>IF(Sec_inc_net!H49="","",Sec_inc_net!H49/10/GDP!K45)</f>
        <v>0.61667016308173839</v>
      </c>
      <c r="I49" s="26">
        <f>IF(Sec_inc_net!I49="","",Sec_inc_net!I49/10/GDP!L45)</f>
        <v>0.37084110351605792</v>
      </c>
      <c r="J49" s="26">
        <f>IF(Sec_inc_net!J49="","",Sec_inc_net!J49/10/GDP!M45)</f>
        <v>0.21038121797723663</v>
      </c>
      <c r="K49" s="26">
        <f>IF(Sec_inc_net!K49="","",Sec_inc_net!K49/10/GDP!N45)</f>
        <v>0.25664507313447749</v>
      </c>
      <c r="L49" s="26">
        <f>IF(Sec_inc_net!L49="","",Sec_inc_net!L49/10/GDP!O45)</f>
        <v>-1.1526923348823375</v>
      </c>
      <c r="M49" s="26">
        <f>IF(Sec_inc_net!M49="","",Sec_inc_net!M49/10/GDP!P45)</f>
        <v>-5.0532752774293694</v>
      </c>
      <c r="N49" s="26" t="str">
        <f>IF(Sec_inc_net!N49="","",Sec_inc_net!N49/10/GDP!Q45)</f>
        <v/>
      </c>
      <c r="O49" s="26" t="str">
        <f>IF(Sec_inc_net!O49="","",Sec_inc_net!O49/10/GDP!R45)</f>
        <v/>
      </c>
      <c r="P49" s="26" t="str">
        <f>IF(Sec_inc_net!P49="","",Sec_inc_net!P49/10/GDP!S45)</f>
        <v/>
      </c>
      <c r="Q49" s="26" t="str">
        <f>IF(Sec_inc_net!Q49="","",Sec_inc_net!Q49/10/GDP!T45)</f>
        <v/>
      </c>
    </row>
    <row r="50" spans="1:17" x14ac:dyDescent="0.25">
      <c r="A50" s="12" t="s">
        <v>208</v>
      </c>
      <c r="B50" s="26">
        <f>IF(Sec_inc_net!B50="","",Sec_inc_net!B50/10/GDP!E46)</f>
        <v>1.2665159100959498</v>
      </c>
      <c r="C50" s="26">
        <f>IF(Sec_inc_net!C50="","",Sec_inc_net!C50/10/GDP!F46)</f>
        <v>1.4652206174809064</v>
      </c>
      <c r="D50" s="26">
        <f>IF(Sec_inc_net!D50="","",Sec_inc_net!D50/10/GDP!G46)</f>
        <v>1.7111583992879658</v>
      </c>
      <c r="E50" s="26">
        <f>IF(Sec_inc_net!E50="","",Sec_inc_net!E50/10/GDP!H46)</f>
        <v>1.3493547626503464</v>
      </c>
      <c r="F50" s="26">
        <f>IF(Sec_inc_net!F50="","",Sec_inc_net!F50/10/GDP!I46)</f>
        <v>1.1217618551981561</v>
      </c>
      <c r="G50" s="26">
        <f>IF(Sec_inc_net!G50="","",Sec_inc_net!G50/10/GDP!J46)</f>
        <v>1.0305506136122133</v>
      </c>
      <c r="H50" s="26">
        <f>IF(Sec_inc_net!H50="","",Sec_inc_net!H50/10/GDP!K46)</f>
        <v>0.8129047957502058</v>
      </c>
      <c r="I50" s="26">
        <f>IF(Sec_inc_net!I50="","",Sec_inc_net!I50/10/GDP!L46)</f>
        <v>0.86442854980373474</v>
      </c>
      <c r="J50" s="26">
        <f>IF(Sec_inc_net!J50="","",Sec_inc_net!J50/10/GDP!M46)</f>
        <v>0.76963775081995911</v>
      </c>
      <c r="K50" s="26">
        <f>IF(Sec_inc_net!K50="","",Sec_inc_net!K50/10/GDP!N46)</f>
        <v>0.8655651297827901</v>
      </c>
      <c r="L50" s="26">
        <f>IF(Sec_inc_net!L50="","",Sec_inc_net!L50/10/GDP!O46)</f>
        <v>0.80982576907068393</v>
      </c>
      <c r="M50" s="26">
        <f>IF(Sec_inc_net!M50="","",Sec_inc_net!M50/10/GDP!P46)</f>
        <v>0.86749868624345505</v>
      </c>
      <c r="N50" s="26">
        <f>IF(Sec_inc_net!N50="","",Sec_inc_net!N50/10/GDP!Q46)</f>
        <v>0.95657507905785977</v>
      </c>
      <c r="O50" s="26">
        <f>IF(Sec_inc_net!O50="","",Sec_inc_net!O50/10/GDP!R46)</f>
        <v>0.74320639096538221</v>
      </c>
      <c r="P50" s="26">
        <f>IF(Sec_inc_net!P50="","",Sec_inc_net!P50/10/GDP!S46)</f>
        <v>0.80270853532668185</v>
      </c>
      <c r="Q50" s="26">
        <f>IF(Sec_inc_net!Q50="","",Sec_inc_net!Q50/10/GDP!T46)</f>
        <v>0.82359641985353937</v>
      </c>
    </row>
    <row r="51" spans="1:17" x14ac:dyDescent="0.25">
      <c r="A51" s="12" t="s">
        <v>210</v>
      </c>
      <c r="B51" s="26">
        <f>IF(Sec_inc_net!B51="","",Sec_inc_net!B51/10/GDP!E47)</f>
        <v>-1.9578967986961198</v>
      </c>
      <c r="C51" s="26">
        <f>IF(Sec_inc_net!C51="","",Sec_inc_net!C51/10/GDP!F47)</f>
        <v>-2.1592146687418516</v>
      </c>
      <c r="D51" s="26">
        <f>IF(Sec_inc_net!D51="","",Sec_inc_net!D51/10/GDP!G47)</f>
        <v>-1.2209060182264142</v>
      </c>
      <c r="E51" s="26">
        <f>IF(Sec_inc_net!E51="","",Sec_inc_net!E51/10/GDP!H47)</f>
        <v>-0.99285323958923666</v>
      </c>
      <c r="F51" s="26">
        <f>IF(Sec_inc_net!F51="","",Sec_inc_net!F51/10/GDP!I47)</f>
        <v>-0.29421124430266243</v>
      </c>
      <c r="G51" s="26">
        <f>IF(Sec_inc_net!G51="","",Sec_inc_net!G51/10/GDP!J47)</f>
        <v>-1.2771910167043901</v>
      </c>
      <c r="H51" s="26">
        <f>IF(Sec_inc_net!H51="","",Sec_inc_net!H51/10/GDP!K47)</f>
        <v>-1.5027160910805257</v>
      </c>
      <c r="I51" s="26">
        <f>IF(Sec_inc_net!I51="","",Sec_inc_net!I51/10/GDP!L47)</f>
        <v>-1.4060677860202173</v>
      </c>
      <c r="J51" s="26">
        <f>IF(Sec_inc_net!J51="","",Sec_inc_net!J51/10/GDP!M47)</f>
        <v>-1.0167862930331359</v>
      </c>
      <c r="K51" s="26">
        <f>IF(Sec_inc_net!K51="","",Sec_inc_net!K51/10/GDP!N47)</f>
        <v>-0.60258613355176793</v>
      </c>
      <c r="L51" s="26">
        <f>IF(Sec_inc_net!L51="","",Sec_inc_net!L51/10/GDP!O47)</f>
        <v>-0.75213321517854814</v>
      </c>
      <c r="M51" s="26">
        <f>IF(Sec_inc_net!M51="","",Sec_inc_net!M51/10/GDP!P47)</f>
        <v>-0.8657558683224249</v>
      </c>
      <c r="N51" s="26">
        <f>IF(Sec_inc_net!N51="","",Sec_inc_net!N51/10/GDP!Q47)</f>
        <v>-1.0019151311871424</v>
      </c>
      <c r="O51" s="26">
        <f>IF(Sec_inc_net!O51="","",Sec_inc_net!O51/10/GDP!R47)</f>
        <v>-0.95976543699463679</v>
      </c>
      <c r="P51" s="26">
        <f>IF(Sec_inc_net!P51="","",Sec_inc_net!P51/10/GDP!S47)</f>
        <v>-0.98475450183160007</v>
      </c>
      <c r="Q51" s="26" t="str">
        <f>IF(Sec_inc_net!Q51="","",Sec_inc_net!Q51/10/GDP!T47)</f>
        <v/>
      </c>
    </row>
    <row r="52" spans="1:17" x14ac:dyDescent="0.25">
      <c r="A52" s="12" t="s">
        <v>213</v>
      </c>
      <c r="B52" s="26">
        <f>IF(Sec_inc_net!B52="","",Sec_inc_net!B52/10/GDP!E48)</f>
        <v>3.809391713714644</v>
      </c>
      <c r="C52" s="26">
        <f>IF(Sec_inc_net!C52="","",Sec_inc_net!C52/10/GDP!F48)</f>
        <v>3.2221512086609838</v>
      </c>
      <c r="D52" s="26">
        <f>IF(Sec_inc_net!D52="","",Sec_inc_net!D52/10/GDP!G48)</f>
        <v>2.8225930215788364</v>
      </c>
      <c r="E52" s="26">
        <f>IF(Sec_inc_net!E52="","",Sec_inc_net!E52/10/GDP!H48)</f>
        <v>2.677818027362445</v>
      </c>
      <c r="F52" s="26">
        <f>IF(Sec_inc_net!F52="","",Sec_inc_net!F52/10/GDP!I48)</f>
        <v>2.6599363784457255</v>
      </c>
      <c r="G52" s="26">
        <f>IF(Sec_inc_net!G52="","",Sec_inc_net!G52/10/GDP!J48)</f>
        <v>2.8265929042892903</v>
      </c>
      <c r="H52" s="26">
        <f>IF(Sec_inc_net!H52="","",Sec_inc_net!H52/10/GDP!K48)</f>
        <v>3.1493820080310613</v>
      </c>
      <c r="I52" s="26">
        <f>IF(Sec_inc_net!I52="","",Sec_inc_net!I52/10/GDP!L48)</f>
        <v>2.768261920270199</v>
      </c>
      <c r="J52" s="26">
        <f>IF(Sec_inc_net!J52="","",Sec_inc_net!J52/10/GDP!M48)</f>
        <v>2.5950237494553789</v>
      </c>
      <c r="K52" s="26">
        <f>IF(Sec_inc_net!K52="","",Sec_inc_net!K52/10/GDP!N48)</f>
        <v>2.6055149702271847</v>
      </c>
      <c r="L52" s="26">
        <f>IF(Sec_inc_net!L52="","",Sec_inc_net!L52/10/GDP!O48)</f>
        <v>3.5731971201430928</v>
      </c>
      <c r="M52" s="26">
        <f>IF(Sec_inc_net!M52="","",Sec_inc_net!M52/10/GDP!P48)</f>
        <v>3.8988728526708218</v>
      </c>
      <c r="N52" s="26">
        <f>IF(Sec_inc_net!N52="","",Sec_inc_net!N52/10/GDP!Q48)</f>
        <v>4.1856513327760334</v>
      </c>
      <c r="O52" s="26">
        <f>IF(Sec_inc_net!O52="","",Sec_inc_net!O52/10/GDP!R48)</f>
        <v>4.135724445088246</v>
      </c>
      <c r="P52" s="26">
        <f>IF(Sec_inc_net!P52="","",Sec_inc_net!P52/10/GDP!S48)</f>
        <v>4.4361233097496093</v>
      </c>
      <c r="Q52" s="26">
        <f>IF(Sec_inc_net!Q52="","",Sec_inc_net!Q52/10/GDP!T48)</f>
        <v>5.6075895443122734</v>
      </c>
    </row>
    <row r="53" spans="1:17" x14ac:dyDescent="0.25">
      <c r="A53" s="12" t="s">
        <v>214</v>
      </c>
      <c r="B53" s="26" t="str">
        <f>IF(Sec_inc_net!B53="","",Sec_inc_net!B53/10/GDP!E49)</f>
        <v/>
      </c>
      <c r="C53" s="26" t="str">
        <f>IF(Sec_inc_net!C53="","",Sec_inc_net!C53/10/GDP!F49)</f>
        <v/>
      </c>
      <c r="D53" s="26" t="str">
        <f>IF(Sec_inc_net!D53="","",Sec_inc_net!D53/10/GDP!G49)</f>
        <v/>
      </c>
      <c r="E53" s="26" t="str">
        <f>IF(Sec_inc_net!E53="","",Sec_inc_net!E53/10/GDP!H49)</f>
        <v/>
      </c>
      <c r="F53" s="26" t="str">
        <f>IF(Sec_inc_net!F53="","",Sec_inc_net!F53/10/GDP!I49)</f>
        <v/>
      </c>
      <c r="G53" s="26" t="str">
        <f>IF(Sec_inc_net!G53="","",Sec_inc_net!G53/10/GDP!J49)</f>
        <v/>
      </c>
      <c r="H53" s="26" t="e">
        <f>IF(Sec_inc_net!H53="","",Sec_inc_net!H53/10/GDP!K49)</f>
        <v>#DIV/0!</v>
      </c>
      <c r="I53" s="26" t="e">
        <f>IF(Sec_inc_net!I53="","",Sec_inc_net!I53/10/GDP!L49)</f>
        <v>#DIV/0!</v>
      </c>
      <c r="J53" s="26" t="e">
        <f>IF(Sec_inc_net!J53="","",Sec_inc_net!J53/10/GDP!M49)</f>
        <v>#DIV/0!</v>
      </c>
      <c r="K53" s="26" t="e">
        <f>IF(Sec_inc_net!K53="","",Sec_inc_net!K53/10/GDP!N49)</f>
        <v>#DIV/0!</v>
      </c>
      <c r="L53" s="26" t="e">
        <f>IF(Sec_inc_net!L53="","",Sec_inc_net!L53/10/GDP!O49)</f>
        <v>#DIV/0!</v>
      </c>
      <c r="M53" s="26" t="e">
        <f>IF(Sec_inc_net!M53="","",Sec_inc_net!M53/10/GDP!P49)</f>
        <v>#DIV/0!</v>
      </c>
      <c r="N53" s="26" t="e">
        <f>IF(Sec_inc_net!N53="","",Sec_inc_net!N53/10/GDP!Q49)</f>
        <v>#DIV/0!</v>
      </c>
      <c r="O53" s="26" t="e">
        <f>IF(Sec_inc_net!O53="","",Sec_inc_net!O53/10/GDP!R49)</f>
        <v>#DIV/0!</v>
      </c>
      <c r="P53" s="26" t="e">
        <f>IF(Sec_inc_net!P53="","",Sec_inc_net!P53/10/GDP!S49)</f>
        <v>#DIV/0!</v>
      </c>
      <c r="Q53" s="26" t="str">
        <f>IF(Sec_inc_net!Q53="","",Sec_inc_net!Q53/10/GDP!T49)</f>
        <v/>
      </c>
    </row>
    <row r="54" spans="1:17" x14ac:dyDescent="0.25">
      <c r="A54" s="12" t="s">
        <v>223</v>
      </c>
      <c r="B54" s="26" t="str">
        <f>IF(Sec_inc_net!B54="","",Sec_inc_net!B54/10/GDP!E50)</f>
        <v/>
      </c>
      <c r="C54" s="26" t="str">
        <f>IF(Sec_inc_net!C54="","",Sec_inc_net!C54/10/GDP!F50)</f>
        <v/>
      </c>
      <c r="D54" s="26" t="str">
        <f>IF(Sec_inc_net!D54="","",Sec_inc_net!D54/10/GDP!G50)</f>
        <v/>
      </c>
      <c r="E54" s="26" t="str">
        <f>IF(Sec_inc_net!E54="","",Sec_inc_net!E54/10/GDP!H50)</f>
        <v/>
      </c>
      <c r="F54" s="26" t="str">
        <f>IF(Sec_inc_net!F54="","",Sec_inc_net!F54/10/GDP!I50)</f>
        <v/>
      </c>
      <c r="G54" s="26" t="str">
        <f>IF(Sec_inc_net!G54="","",Sec_inc_net!G54/10/GDP!J50)</f>
        <v/>
      </c>
      <c r="H54" s="26">
        <f>IF(Sec_inc_net!H54="","",Sec_inc_net!H54/10/GDP!K50)</f>
        <v>-1.3393887463863687</v>
      </c>
      <c r="I54" s="26">
        <f>IF(Sec_inc_net!I54="","",Sec_inc_net!I54/10/GDP!L50)</f>
        <v>-2.0932576377566328</v>
      </c>
      <c r="J54" s="26">
        <f>IF(Sec_inc_net!J54="","",Sec_inc_net!J54/10/GDP!M50)</f>
        <v>-2.5369912960972214</v>
      </c>
      <c r="K54" s="26">
        <f>IF(Sec_inc_net!K54="","",Sec_inc_net!K54/10/GDP!N50)</f>
        <v>-1.7573039288389056</v>
      </c>
      <c r="L54" s="26">
        <f>IF(Sec_inc_net!L54="","",Sec_inc_net!L54/10/GDP!O50)</f>
        <v>-1.3339429936101153</v>
      </c>
      <c r="M54" s="26">
        <f>IF(Sec_inc_net!M54="","",Sec_inc_net!M54/10/GDP!P50)</f>
        <v>-1.3759427214075686</v>
      </c>
      <c r="N54" s="26">
        <f>IF(Sec_inc_net!N54="","",Sec_inc_net!N54/10/GDP!Q50)</f>
        <v>-0.99363025545103878</v>
      </c>
      <c r="O54" s="26">
        <f>IF(Sec_inc_net!O54="","",Sec_inc_net!O54/10/GDP!R50)</f>
        <v>-1.0778857157773825</v>
      </c>
      <c r="P54" s="26">
        <f>IF(Sec_inc_net!P54="","",Sec_inc_net!P54/10/GDP!S50)</f>
        <v>-0.91759205215950623</v>
      </c>
      <c r="Q54" s="26" t="str">
        <f>IF(Sec_inc_net!Q54="","",Sec_inc_net!Q54/10/GDP!T50)</f>
        <v/>
      </c>
    </row>
    <row r="55" spans="1:17" x14ac:dyDescent="0.25">
      <c r="A55" s="12" t="s">
        <v>232</v>
      </c>
      <c r="B55" s="26">
        <f>IF(Sec_inc_net!B55="","",Sec_inc_net!B55/10/GDP!E51)</f>
        <v>0.49233551697013556</v>
      </c>
      <c r="C55" s="26">
        <f>IF(Sec_inc_net!C55="","",Sec_inc_net!C55/10/GDP!F51)</f>
        <v>1.0095846706148681</v>
      </c>
      <c r="D55" s="26">
        <f>IF(Sec_inc_net!D55="","",Sec_inc_net!D55/10/GDP!G51)</f>
        <v>-5.5035452798770534E-2</v>
      </c>
      <c r="E55" s="26">
        <f>IF(Sec_inc_net!E55="","",Sec_inc_net!E55/10/GDP!H51)</f>
        <v>-0.359864067250939</v>
      </c>
      <c r="F55" s="26">
        <f>IF(Sec_inc_net!F55="","",Sec_inc_net!F55/10/GDP!I51)</f>
        <v>-1.0637797591156977</v>
      </c>
      <c r="G55" s="26">
        <f>IF(Sec_inc_net!G55="","",Sec_inc_net!G55/10/GDP!J51)</f>
        <v>-0.98736056380862836</v>
      </c>
      <c r="H55" s="26">
        <f>IF(Sec_inc_net!H55="","",Sec_inc_net!H55/10/GDP!K51)</f>
        <v>-1.1173897971125653</v>
      </c>
      <c r="I55" s="26">
        <f>IF(Sec_inc_net!I55="","",Sec_inc_net!I55/10/GDP!L51)</f>
        <v>-1.2625554904354428</v>
      </c>
      <c r="J55" s="26">
        <f>IF(Sec_inc_net!J55="","",Sec_inc_net!J55/10/GDP!M51)</f>
        <v>-1.8656163667604879</v>
      </c>
      <c r="K55" s="26">
        <f>IF(Sec_inc_net!K55="","",Sec_inc_net!K55/10/GDP!N51)</f>
        <v>-2.3460741887617851</v>
      </c>
      <c r="L55" s="26">
        <f>IF(Sec_inc_net!L55="","",Sec_inc_net!L55/10/GDP!O51)</f>
        <v>-2.4109584227430898</v>
      </c>
      <c r="M55" s="26">
        <f>IF(Sec_inc_net!M55="","",Sec_inc_net!M55/10/GDP!P51)</f>
        <v>-1.9120014654157369</v>
      </c>
      <c r="N55" s="26">
        <f>IF(Sec_inc_net!N55="","",Sec_inc_net!N55/10/GDP!Q51)</f>
        <v>-1.6588384945661365</v>
      </c>
      <c r="O55" s="26">
        <f>IF(Sec_inc_net!O55="","",Sec_inc_net!O55/10/GDP!R51)</f>
        <v>-1.6443002061559175</v>
      </c>
      <c r="P55" s="26">
        <f>IF(Sec_inc_net!P55="","",Sec_inc_net!P55/10/GDP!S51)</f>
        <v>-1.2082654874204537</v>
      </c>
      <c r="Q55" s="26">
        <f>IF(Sec_inc_net!Q55="","",Sec_inc_net!Q55/10/GDP!T51)</f>
        <v>-1.433151153436236</v>
      </c>
    </row>
    <row r="56" spans="1:17" x14ac:dyDescent="0.25">
      <c r="A56" s="12" t="s">
        <v>234</v>
      </c>
      <c r="B56" s="26">
        <f>IF(Sec_inc_net!B56="","",Sec_inc_net!B56/10/GDP!E52)</f>
        <v>-0.47766704575346935</v>
      </c>
      <c r="C56" s="26">
        <f>IF(Sec_inc_net!C56="","",Sec_inc_net!C56/10/GDP!F52)</f>
        <v>-0.5152592500376808</v>
      </c>
      <c r="D56" s="26">
        <f>IF(Sec_inc_net!D56="","",Sec_inc_net!D56/10/GDP!G52)</f>
        <v>-0.54794225534436314</v>
      </c>
      <c r="E56" s="26">
        <f>IF(Sec_inc_net!E56="","",Sec_inc_net!E56/10/GDP!H52)</f>
        <v>-0.29195161765307309</v>
      </c>
      <c r="F56" s="26">
        <f>IF(Sec_inc_net!F56="","",Sec_inc_net!F56/10/GDP!I52)</f>
        <v>-0.50740870928950532</v>
      </c>
      <c r="G56" s="26">
        <f>IF(Sec_inc_net!G56="","",Sec_inc_net!G56/10/GDP!J52)</f>
        <v>-0.27393038406947656</v>
      </c>
      <c r="H56" s="26">
        <f>IF(Sec_inc_net!H56="","",Sec_inc_net!H56/10/GDP!K52)</f>
        <v>-0.44083984052952557</v>
      </c>
      <c r="I56" s="26">
        <f>IF(Sec_inc_net!I56="","",Sec_inc_net!I56/10/GDP!L52)</f>
        <v>-0.66978644673016319</v>
      </c>
      <c r="J56" s="26">
        <f>IF(Sec_inc_net!J56="","",Sec_inc_net!J56/10/GDP!M52)</f>
        <v>-0.24495555845904293</v>
      </c>
      <c r="K56" s="26">
        <f>IF(Sec_inc_net!K56="","",Sec_inc_net!K56/10/GDP!N52)</f>
        <v>-0.16871402837692892</v>
      </c>
      <c r="L56" s="26">
        <f>IF(Sec_inc_net!L56="","",Sec_inc_net!L56/10/GDP!O52)</f>
        <v>2.7079115318520527E-2</v>
      </c>
      <c r="M56" s="26">
        <f>IF(Sec_inc_net!M56="","",Sec_inc_net!M56/10/GDP!P52)</f>
        <v>-0.55620062173951035</v>
      </c>
      <c r="N56" s="26">
        <f>IF(Sec_inc_net!N56="","",Sec_inc_net!N56/10/GDP!Q52)</f>
        <v>-0.95564550924876746</v>
      </c>
      <c r="O56" s="26">
        <f>IF(Sec_inc_net!O56="","",Sec_inc_net!O56/10/GDP!R52)</f>
        <v>-0.69827460664302421</v>
      </c>
      <c r="P56" s="26">
        <f>IF(Sec_inc_net!P56="","",Sec_inc_net!P56/10/GDP!S52)</f>
        <v>-0.60276713525099912</v>
      </c>
      <c r="Q56" s="26">
        <f>IF(Sec_inc_net!Q56="","",Sec_inc_net!Q56/10/GDP!T52)</f>
        <v>-0.51147653184074027</v>
      </c>
    </row>
    <row r="57" spans="1:17" x14ac:dyDescent="0.25">
      <c r="A57" s="12" t="s">
        <v>252</v>
      </c>
      <c r="B57" s="26">
        <f>IF(Sec_inc_net!B57="","",Sec_inc_net!B57/10/GDP!E53)</f>
        <v>-2.1089209617835118</v>
      </c>
      <c r="C57" s="26">
        <f>IF(Sec_inc_net!C57="","",Sec_inc_net!C57/10/GDP!F53)</f>
        <v>-1.9567903869912535</v>
      </c>
      <c r="D57" s="26">
        <f>IF(Sec_inc_net!D57="","",Sec_inc_net!D57/10/GDP!G53)</f>
        <v>-1.9364332746295858</v>
      </c>
      <c r="E57" s="26">
        <f>IF(Sec_inc_net!E57="","",Sec_inc_net!E57/10/GDP!H53)</f>
        <v>-1.7343996357268003</v>
      </c>
      <c r="F57" s="26">
        <f>IF(Sec_inc_net!F57="","",Sec_inc_net!F57/10/GDP!I53)</f>
        <v>-2.0167552846067989</v>
      </c>
      <c r="G57" s="26">
        <f>IF(Sec_inc_net!G57="","",Sec_inc_net!G57/10/GDP!J53)</f>
        <v>-2.0301340732864124</v>
      </c>
      <c r="H57" s="26">
        <f>IF(Sec_inc_net!H57="","",Sec_inc_net!H57/10/GDP!K53)</f>
        <v>-1.9149343588135224</v>
      </c>
      <c r="I57" s="26">
        <f>IF(Sec_inc_net!I57="","",Sec_inc_net!I57/10/GDP!L53)</f>
        <v>-2.0027783972222966</v>
      </c>
      <c r="J57" s="26">
        <f>IF(Sec_inc_net!J57="","",Sec_inc_net!J57/10/GDP!M53)</f>
        <v>-2.0126210311760344</v>
      </c>
      <c r="K57" s="26">
        <f>IF(Sec_inc_net!K57="","",Sec_inc_net!K57/10/GDP!N53)</f>
        <v>-1.6872284547027714</v>
      </c>
      <c r="L57" s="26">
        <f>IF(Sec_inc_net!L57="","",Sec_inc_net!L57/10/GDP!O53)</f>
        <v>-1.6150632584774733</v>
      </c>
      <c r="M57" s="26">
        <f>IF(Sec_inc_net!M57="","",Sec_inc_net!M57/10/GDP!P53)</f>
        <v>-1.3715872096137924</v>
      </c>
      <c r="N57" s="26">
        <f>IF(Sec_inc_net!N57="","",Sec_inc_net!N57/10/GDP!Q53)</f>
        <v>-1.3558310821969703</v>
      </c>
      <c r="O57" s="26">
        <f>IF(Sec_inc_net!O57="","",Sec_inc_net!O57/10/GDP!R53)</f>
        <v>-1.6321531564666871</v>
      </c>
      <c r="P57" s="26">
        <f>IF(Sec_inc_net!P57="","",Sec_inc_net!P57/10/GDP!S53)</f>
        <v>-1.4485923971908725</v>
      </c>
      <c r="Q57" s="26">
        <f>IF(Sec_inc_net!Q57="","",Sec_inc_net!Q57/10/GDP!T53)</f>
        <v>-1.6976474611494239</v>
      </c>
    </row>
    <row r="58" spans="1:17" x14ac:dyDescent="0.25">
      <c r="A58" s="12" t="s">
        <v>254</v>
      </c>
      <c r="B58" s="26">
        <f>IF(Sec_inc_net!B58="","",Sec_inc_net!B58/10/GDP!E54)</f>
        <v>7.2944779150901624</v>
      </c>
      <c r="C58" s="26">
        <f>IF(Sec_inc_net!C58="","",Sec_inc_net!C58/10/GDP!F54)</f>
        <v>7.2986702157658687</v>
      </c>
      <c r="D58" s="26">
        <f>IF(Sec_inc_net!D58="","",Sec_inc_net!D58/10/GDP!G54)</f>
        <v>6.6552242517411972</v>
      </c>
      <c r="E58" s="26">
        <f>IF(Sec_inc_net!E58="","",Sec_inc_net!E58/10/GDP!H54)</f>
        <v>5.7816256522393896</v>
      </c>
      <c r="F58" s="26">
        <f>IF(Sec_inc_net!F58="","",Sec_inc_net!F58/10/GDP!I54)</f>
        <v>6.0429826091497425</v>
      </c>
      <c r="G58" s="26">
        <f>IF(Sec_inc_net!G58="","",Sec_inc_net!G58/10/GDP!J54)</f>
        <v>6.8280561968291851</v>
      </c>
      <c r="H58" s="26">
        <f>IF(Sec_inc_net!H58="","",Sec_inc_net!H58/10/GDP!K54)</f>
        <v>4.2629701692490398</v>
      </c>
      <c r="I58" s="26">
        <f>IF(Sec_inc_net!I58="","",Sec_inc_net!I58/10/GDP!L54)</f>
        <v>4.810615337641881</v>
      </c>
      <c r="J58" s="26">
        <f>IF(Sec_inc_net!J58="","",Sec_inc_net!J58/10/GDP!M54)</f>
        <v>5.5061638174127978</v>
      </c>
      <c r="K58" s="26">
        <f>IF(Sec_inc_net!K58="","",Sec_inc_net!K58/10/GDP!N54)</f>
        <v>4.9508750871041451</v>
      </c>
      <c r="L58" s="26">
        <f>IF(Sec_inc_net!L58="","",Sec_inc_net!L58/10/GDP!O54)</f>
        <v>8.026228156052559</v>
      </c>
      <c r="M58" s="26">
        <f>IF(Sec_inc_net!M58="","",Sec_inc_net!M58/10/GDP!P54)</f>
        <v>7.5733376233873946</v>
      </c>
      <c r="N58" s="26">
        <f>IF(Sec_inc_net!N58="","",Sec_inc_net!N58/10/GDP!Q54)</f>
        <v>5.5521974891207186</v>
      </c>
      <c r="O58" s="26">
        <f>IF(Sec_inc_net!O58="","",Sec_inc_net!O58/10/GDP!R54)</f>
        <v>6.527718919867012</v>
      </c>
      <c r="P58" s="26">
        <f>IF(Sec_inc_net!P58="","",Sec_inc_net!P58/10/GDP!S54)</f>
        <v>4.6655087440178376</v>
      </c>
      <c r="Q58" s="26" t="str">
        <f>IF(Sec_inc_net!Q58="","",Sec_inc_net!Q58/10/GDP!T54)</f>
        <v/>
      </c>
    </row>
    <row r="59" spans="1:17" x14ac:dyDescent="0.25">
      <c r="A59" s="12" t="s">
        <v>256</v>
      </c>
      <c r="B59" s="26">
        <f>IF(Sec_inc_net!B59="","",Sec_inc_net!B59/10/GDP!E55)</f>
        <v>5.4027401302401303</v>
      </c>
      <c r="C59" s="26">
        <f>IF(Sec_inc_net!C59="","",Sec_inc_net!C59/10/GDP!F55)</f>
        <v>5.019133903133902</v>
      </c>
      <c r="D59" s="26">
        <f>IF(Sec_inc_net!D59="","",Sec_inc_net!D59/10/GDP!G55)</f>
        <v>5.0244426849652504</v>
      </c>
      <c r="E59" s="26">
        <f>IF(Sec_inc_net!E59="","",Sec_inc_net!E59/10/GDP!H55)</f>
        <v>4.1570216723273488</v>
      </c>
      <c r="F59" s="26">
        <f>IF(Sec_inc_net!F59="","",Sec_inc_net!F59/10/GDP!I55)</f>
        <v>3.9042325229114594</v>
      </c>
      <c r="G59" s="26">
        <f>IF(Sec_inc_net!G59="","",Sec_inc_net!G59/10/GDP!J55)</f>
        <v>3.990001049632629</v>
      </c>
      <c r="H59" s="26">
        <f>IF(Sec_inc_net!H59="","",Sec_inc_net!H59/10/GDP!K55)</f>
        <v>3.2919420418422414</v>
      </c>
      <c r="I59" s="26">
        <f>IF(Sec_inc_net!I59="","",Sec_inc_net!I59/10/GDP!L55)</f>
        <v>3.4587313671696389</v>
      </c>
      <c r="J59" s="26">
        <f>IF(Sec_inc_net!J59="","",Sec_inc_net!J59/10/GDP!M55)</f>
        <v>4.2392830160838129</v>
      </c>
      <c r="K59" s="26">
        <f>IF(Sec_inc_net!K59="","",Sec_inc_net!K59/10/GDP!N55)</f>
        <v>8.9284437910645007</v>
      </c>
      <c r="L59" s="26">
        <f>IF(Sec_inc_net!L59="","",Sec_inc_net!L59/10/GDP!O55)</f>
        <v>9.6111629374575642</v>
      </c>
      <c r="M59" s="26">
        <f>IF(Sec_inc_net!M59="","",Sec_inc_net!M59/10/GDP!P55)</f>
        <v>6.3842438126426408</v>
      </c>
      <c r="N59" s="26">
        <f>IF(Sec_inc_net!N59="","",Sec_inc_net!N59/10/GDP!Q55)</f>
        <v>10.408654362936792</v>
      </c>
      <c r="O59" s="26">
        <f>IF(Sec_inc_net!O59="","",Sec_inc_net!O59/10/GDP!R55)</f>
        <v>4.6522798673108241</v>
      </c>
      <c r="P59" s="26">
        <f>IF(Sec_inc_net!P59="","",Sec_inc_net!P59/10/GDP!S55)</f>
        <v>3.1442479590940207</v>
      </c>
      <c r="Q59" s="26">
        <f>IF(Sec_inc_net!Q59="","",Sec_inc_net!Q59/10/GDP!T55)</f>
        <v>4.0408334022122387</v>
      </c>
    </row>
    <row r="60" spans="1:17" x14ac:dyDescent="0.25">
      <c r="A60" s="12" t="s">
        <v>260</v>
      </c>
      <c r="B60" s="26">
        <f>IF(Sec_inc_net!B60="","",Sec_inc_net!B60/10/GDP!E56)</f>
        <v>7.5027817959274499</v>
      </c>
      <c r="C60" s="26">
        <f>IF(Sec_inc_net!C60="","",Sec_inc_net!C60/10/GDP!F56)</f>
        <v>8.2743828622559086</v>
      </c>
      <c r="D60" s="26">
        <f>IF(Sec_inc_net!D60="","",Sec_inc_net!D60/10/GDP!G56)</f>
        <v>7.7182472144688772</v>
      </c>
      <c r="E60" s="26">
        <f>IF(Sec_inc_net!E60="","",Sec_inc_net!E60/10/GDP!H56)</f>
        <v>7.2872671451686513</v>
      </c>
      <c r="F60" s="26">
        <f>IF(Sec_inc_net!F60="","",Sec_inc_net!F60/10/GDP!I56)</f>
        <v>6.7050228688507625</v>
      </c>
      <c r="G60" s="26">
        <f>IF(Sec_inc_net!G60="","",Sec_inc_net!G60/10/GDP!J56)</f>
        <v>6.3622707294004188</v>
      </c>
      <c r="H60" s="26">
        <f>IF(Sec_inc_net!H60="","",Sec_inc_net!H60/10/GDP!K56)</f>
        <v>6.5992976174080713</v>
      </c>
      <c r="I60" s="26">
        <f>IF(Sec_inc_net!I60="","",Sec_inc_net!I60/10/GDP!L56)</f>
        <v>6.4353795249148105</v>
      </c>
      <c r="J60" s="26">
        <f>IF(Sec_inc_net!J60="","",Sec_inc_net!J60/10/GDP!M56)</f>
        <v>6.6088785493482911</v>
      </c>
      <c r="K60" s="26">
        <f>IF(Sec_inc_net!K60="","",Sec_inc_net!K60/10/GDP!N56)</f>
        <v>6.4930720742150339</v>
      </c>
      <c r="L60" s="26">
        <f>IF(Sec_inc_net!L60="","",Sec_inc_net!L60/10/GDP!O56)</f>
        <v>6.6705027086198667</v>
      </c>
      <c r="M60" s="26">
        <f>IF(Sec_inc_net!M60="","",Sec_inc_net!M60/10/GDP!P56)</f>
        <v>6.6745846364992021</v>
      </c>
      <c r="N60" s="26">
        <f>IF(Sec_inc_net!N60="","",Sec_inc_net!N60/10/GDP!Q56)</f>
        <v>7.1309407856946647</v>
      </c>
      <c r="O60" s="26">
        <f>IF(Sec_inc_net!O60="","",Sec_inc_net!O60/10/GDP!R56)</f>
        <v>7.5124372299427771</v>
      </c>
      <c r="P60" s="26">
        <f>IF(Sec_inc_net!P60="","",Sec_inc_net!P60/10/GDP!S56)</f>
        <v>7.7475514421780929</v>
      </c>
      <c r="Q60" s="26">
        <f>IF(Sec_inc_net!Q60="","",Sec_inc_net!Q60/10/GDP!T56)</f>
        <v>10.23751762329959</v>
      </c>
    </row>
    <row r="61" spans="1:17" x14ac:dyDescent="0.25">
      <c r="A61" s="12" t="s">
        <v>262</v>
      </c>
      <c r="B61" s="26">
        <f>IF(Sec_inc_net!B61="","",Sec_inc_net!B61/10/GDP!E57)</f>
        <v>4.2046033744468501</v>
      </c>
      <c r="C61" s="26">
        <f>IF(Sec_inc_net!C61="","",Sec_inc_net!C61/10/GDP!F57)</f>
        <v>3.4863060252079863</v>
      </c>
      <c r="D61" s="26">
        <f>IF(Sec_inc_net!D61="","",Sec_inc_net!D61/10/GDP!G57)</f>
        <v>2.5842199926409748</v>
      </c>
      <c r="E61" s="26">
        <f>IF(Sec_inc_net!E61="","",Sec_inc_net!E61/10/GDP!H57)</f>
        <v>2.8063228310811157</v>
      </c>
      <c r="F61" s="26">
        <f>IF(Sec_inc_net!F61="","",Sec_inc_net!F61/10/GDP!I57)</f>
        <v>3.056797484266069</v>
      </c>
      <c r="G61" s="26">
        <f>IF(Sec_inc_net!G61="","",Sec_inc_net!G61/10/GDP!J57)</f>
        <v>2.9280669808158533</v>
      </c>
      <c r="H61" s="26">
        <f>IF(Sec_inc_net!H61="","",Sec_inc_net!H61/10/GDP!K57)</f>
        <v>3.1200524113763874</v>
      </c>
      <c r="I61" s="26">
        <f>IF(Sec_inc_net!I61="","",Sec_inc_net!I61/10/GDP!L57)</f>
        <v>2.7470838624644518</v>
      </c>
      <c r="J61" s="26">
        <f>IF(Sec_inc_net!J61="","",Sec_inc_net!J61/10/GDP!M57)</f>
        <v>2.5298168031838904</v>
      </c>
      <c r="K61" s="26">
        <f>IF(Sec_inc_net!K61="","",Sec_inc_net!K61/10/GDP!N57)</f>
        <v>0.87640483184908502</v>
      </c>
      <c r="L61" s="26">
        <f>IF(Sec_inc_net!L61="","",Sec_inc_net!L61/10/GDP!O57)</f>
        <v>0.67575254908748761</v>
      </c>
      <c r="M61" s="26">
        <f>IF(Sec_inc_net!M61="","",Sec_inc_net!M61/10/GDP!P57)</f>
        <v>7.9524697549697362E-2</v>
      </c>
      <c r="N61" s="26">
        <f>IF(Sec_inc_net!N61="","",Sec_inc_net!N61/10/GDP!Q57)</f>
        <v>0.70874740623317734</v>
      </c>
      <c r="O61" s="26">
        <f>IF(Sec_inc_net!O61="","",Sec_inc_net!O61/10/GDP!R57)</f>
        <v>-9.8266404755692649E-2</v>
      </c>
      <c r="P61" s="26">
        <f>IF(Sec_inc_net!P61="","",Sec_inc_net!P61/10/GDP!S57)</f>
        <v>0.21952480219548579</v>
      </c>
      <c r="Q61" s="26">
        <f>IF(Sec_inc_net!Q61="","",Sec_inc_net!Q61/10/GDP!T57)</f>
        <v>1.5130580527084827</v>
      </c>
    </row>
    <row r="62" spans="1:17" x14ac:dyDescent="0.25">
      <c r="A62" s="12" t="s">
        <v>266</v>
      </c>
      <c r="B62" s="26">
        <f>IF(Sec_inc_net!B62="","",Sec_inc_net!B62/10/GDP!E58)</f>
        <v>6.410820904700433</v>
      </c>
      <c r="C62" s="26">
        <f>IF(Sec_inc_net!C62="","",Sec_inc_net!C62/10/GDP!F58)</f>
        <v>6.6319056940806798</v>
      </c>
      <c r="D62" s="26">
        <f>IF(Sec_inc_net!D62="","",Sec_inc_net!D62/10/GDP!G58)</f>
        <v>6.6716044217495281</v>
      </c>
      <c r="E62" s="26">
        <f>IF(Sec_inc_net!E62="","",Sec_inc_net!E62/10/GDP!H58)</f>
        <v>5.2150550077450903</v>
      </c>
      <c r="F62" s="26">
        <f>IF(Sec_inc_net!F62="","",Sec_inc_net!F62/10/GDP!I58)</f>
        <v>4.3532257513548123</v>
      </c>
      <c r="G62" s="26">
        <f>IF(Sec_inc_net!G62="","",Sec_inc_net!G62/10/GDP!J58)</f>
        <v>3.5669533780030194</v>
      </c>
      <c r="H62" s="26">
        <f>IF(Sec_inc_net!H62="","",Sec_inc_net!H62/10/GDP!K58)</f>
        <v>3.4340296947265911</v>
      </c>
      <c r="I62" s="26">
        <f>IF(Sec_inc_net!I62="","",Sec_inc_net!I62/10/GDP!L58)</f>
        <v>2.8207916550299692</v>
      </c>
      <c r="J62" s="26">
        <f>IF(Sec_inc_net!J62="","",Sec_inc_net!J62/10/GDP!M58)</f>
        <v>2.497545037611689</v>
      </c>
      <c r="K62" s="26">
        <f>IF(Sec_inc_net!K62="","",Sec_inc_net!K62/10/GDP!N58)</f>
        <v>2.0726973899740764</v>
      </c>
      <c r="L62" s="26">
        <f>IF(Sec_inc_net!L62="","",Sec_inc_net!L62/10/GDP!O58)</f>
        <v>1.9765585024082777</v>
      </c>
      <c r="M62" s="26">
        <f>IF(Sec_inc_net!M62="","",Sec_inc_net!M62/10/GDP!P58)</f>
        <v>2.3344473573615643</v>
      </c>
      <c r="N62" s="26">
        <f>IF(Sec_inc_net!N62="","",Sec_inc_net!N62/10/GDP!Q58)</f>
        <v>2.5187333252243467</v>
      </c>
      <c r="O62" s="26">
        <f>IF(Sec_inc_net!O62="","",Sec_inc_net!O62/10/GDP!R58)</f>
        <v>2.2395099567233538</v>
      </c>
      <c r="P62" s="26">
        <f>IF(Sec_inc_net!P62="","",Sec_inc_net!P62/10/GDP!S58)</f>
        <v>2.5333277416083151</v>
      </c>
      <c r="Q62" s="26">
        <f>IF(Sec_inc_net!Q62="","",Sec_inc_net!Q62/10/GDP!T58)</f>
        <v>3.0957431749111568</v>
      </c>
    </row>
    <row r="63" spans="1:17" x14ac:dyDescent="0.25">
      <c r="A63" s="12" t="s">
        <v>268</v>
      </c>
      <c r="B63" s="26">
        <f>IF(Sec_inc_net!B63="","",Sec_inc_net!B63/10/GDP!E59)</f>
        <v>6.1067493917791928</v>
      </c>
      <c r="C63" s="26">
        <f>IF(Sec_inc_net!C63="","",Sec_inc_net!C63/10/GDP!F59)</f>
        <v>5.1103611982072952</v>
      </c>
      <c r="D63" s="26">
        <f>IF(Sec_inc_net!D63="","",Sec_inc_net!D63/10/GDP!G59)</f>
        <v>6.0720878479442559</v>
      </c>
      <c r="E63" s="26">
        <f>IF(Sec_inc_net!E63="","",Sec_inc_net!E63/10/GDP!H59)</f>
        <v>5.7133322013852705</v>
      </c>
      <c r="F63" s="26">
        <f>IF(Sec_inc_net!F63="","",Sec_inc_net!F63/10/GDP!I59)</f>
        <v>4.0136953145484986</v>
      </c>
      <c r="G63" s="26">
        <f>IF(Sec_inc_net!G63="","",Sec_inc_net!G63/10/GDP!J59)</f>
        <v>5.4076965881821035</v>
      </c>
      <c r="H63" s="26">
        <f>IF(Sec_inc_net!H63="","",Sec_inc_net!H63/10/GDP!K59)</f>
        <v>6.1443288149003337</v>
      </c>
      <c r="I63" s="26">
        <f>IF(Sec_inc_net!I63="","",Sec_inc_net!I63/10/GDP!L59)</f>
        <v>7.0995340227930646</v>
      </c>
      <c r="J63" s="26">
        <f>IF(Sec_inc_net!J63="","",Sec_inc_net!J63/10/GDP!M59)</f>
        <v>8.3887891613745484</v>
      </c>
      <c r="K63" s="26">
        <f>IF(Sec_inc_net!K63="","",Sec_inc_net!K63/10/GDP!N59)</f>
        <v>9.0511082675812506</v>
      </c>
      <c r="L63" s="26">
        <f>IF(Sec_inc_net!L63="","",Sec_inc_net!L63/10/GDP!O59)</f>
        <v>5.4689753820673044</v>
      </c>
      <c r="M63" s="26">
        <f>IF(Sec_inc_net!M63="","",Sec_inc_net!M63/10/GDP!P59)</f>
        <v>5.5698319317621303</v>
      </c>
      <c r="N63" s="26">
        <f>IF(Sec_inc_net!N63="","",Sec_inc_net!N63/10/GDP!Q59)</f>
        <v>10.47415105188392</v>
      </c>
      <c r="O63" s="26">
        <f>IF(Sec_inc_net!O63="","",Sec_inc_net!O63/10/GDP!R59)</f>
        <v>10.185372403128035</v>
      </c>
      <c r="P63" s="26">
        <f>IF(Sec_inc_net!P63="","",Sec_inc_net!P63/10/GDP!S59)</f>
        <v>8.8641407709990574</v>
      </c>
      <c r="Q63" s="26">
        <f>IF(Sec_inc_net!Q63="","",Sec_inc_net!Q63/10/GDP!T59)</f>
        <v>8.0587098967243058</v>
      </c>
    </row>
    <row r="64" spans="1:17" x14ac:dyDescent="0.25">
      <c r="A64" s="12" t="s">
        <v>270</v>
      </c>
      <c r="B64" s="26">
        <f>IF(Sec_inc_net!B64="","",Sec_inc_net!B64/10/GDP!E60)</f>
        <v>20.647707171043681</v>
      </c>
      <c r="C64" s="26">
        <f>IF(Sec_inc_net!C64="","",Sec_inc_net!C64/10/GDP!F60)</f>
        <v>21.700125</v>
      </c>
      <c r="D64" s="26">
        <f>IF(Sec_inc_net!D64="","",Sec_inc_net!D64/10/GDP!G60)</f>
        <v>22.017340700681874</v>
      </c>
      <c r="E64" s="26">
        <f>IF(Sec_inc_net!E64="","",Sec_inc_net!E64/10/GDP!H60)</f>
        <v>20.829599154945239</v>
      </c>
      <c r="F64" s="26">
        <f>IF(Sec_inc_net!F64="","",Sec_inc_net!F64/10/GDP!I60)</f>
        <v>19.553630269287581</v>
      </c>
      <c r="G64" s="26">
        <f>IF(Sec_inc_net!G64="","",Sec_inc_net!G64/10/GDP!J60)</f>
        <v>19.673162129575022</v>
      </c>
      <c r="H64" s="26">
        <f>IF(Sec_inc_net!H64="","",Sec_inc_net!H64/10/GDP!K60)</f>
        <v>18.879568814442287</v>
      </c>
      <c r="I64" s="26">
        <f>IF(Sec_inc_net!I64="","",Sec_inc_net!I64/10/GDP!L60)</f>
        <v>18.780049814607874</v>
      </c>
      <c r="J64" s="26">
        <f>IF(Sec_inc_net!J64="","",Sec_inc_net!J64/10/GDP!M60)</f>
        <v>18.599395513677607</v>
      </c>
      <c r="K64" s="26">
        <f>IF(Sec_inc_net!K64="","",Sec_inc_net!K64/10/GDP!N60)</f>
        <v>18.768746807246568</v>
      </c>
      <c r="L64" s="26">
        <f>IF(Sec_inc_net!L64="","",Sec_inc_net!L64/10/GDP!O60)</f>
        <v>18.555832528833712</v>
      </c>
      <c r="M64" s="26">
        <f>IF(Sec_inc_net!M64="","",Sec_inc_net!M64/10/GDP!P60)</f>
        <v>18.777035189548137</v>
      </c>
      <c r="N64" s="26">
        <f>IF(Sec_inc_net!N64="","",Sec_inc_net!N64/10/GDP!Q60)</f>
        <v>20.154924472173263</v>
      </c>
      <c r="O64" s="26">
        <f>IF(Sec_inc_net!O64="","",Sec_inc_net!O64/10/GDP!R60)</f>
        <v>20.558428013389591</v>
      </c>
      <c r="P64" s="26">
        <f>IF(Sec_inc_net!P64="","",Sec_inc_net!P64/10/GDP!S60)</f>
        <v>20.884434267250008</v>
      </c>
      <c r="Q64" s="26">
        <f>IF(Sec_inc_net!Q64="","",Sec_inc_net!Q64/10/GDP!T60)</f>
        <v>24.218430621160344</v>
      </c>
    </row>
    <row r="65" spans="1:17" x14ac:dyDescent="0.25">
      <c r="A65" s="12" t="s">
        <v>305</v>
      </c>
      <c r="B65" s="26">
        <f>IF(Sec_inc_net!B65="","",Sec_inc_net!B65/10/GDP!E61)</f>
        <v>9.1670256221749763E-2</v>
      </c>
      <c r="C65" s="26">
        <f>IF(Sec_inc_net!C65="","",Sec_inc_net!C65/10/GDP!F61)</f>
        <v>0.10733182648391147</v>
      </c>
      <c r="D65" s="26">
        <f>IF(Sec_inc_net!D65="","",Sec_inc_net!D65/10/GDP!G61)</f>
        <v>0.42126347727852753</v>
      </c>
      <c r="E65" s="26">
        <f>IF(Sec_inc_net!E65="","",Sec_inc_net!E65/10/GDP!H61)</f>
        <v>0.41569269498720751</v>
      </c>
      <c r="F65" s="26">
        <f>IF(Sec_inc_net!F65="","",Sec_inc_net!F65/10/GDP!I61)</f>
        <v>0.67332895365895507</v>
      </c>
      <c r="G65" s="26">
        <f>IF(Sec_inc_net!G65="","",Sec_inc_net!G65/10/GDP!J61)</f>
        <v>0.72102274080315076</v>
      </c>
      <c r="H65" s="26">
        <f>IF(Sec_inc_net!H65="","",Sec_inc_net!H65/10/GDP!K61)</f>
        <v>0.60386908114764393</v>
      </c>
      <c r="I65" s="26">
        <f>IF(Sec_inc_net!I65="","",Sec_inc_net!I65/10/GDP!L61)</f>
        <v>0.58478515382958052</v>
      </c>
      <c r="J65" s="26">
        <f>IF(Sec_inc_net!J65="","",Sec_inc_net!J65/10/GDP!M61)</f>
        <v>3.7423914593538991E-2</v>
      </c>
      <c r="K65" s="26">
        <f>IF(Sec_inc_net!K65="","",Sec_inc_net!K65/10/GDP!N61)</f>
        <v>4.5433328649535587E-2</v>
      </c>
      <c r="L65" s="26">
        <f>IF(Sec_inc_net!L65="","",Sec_inc_net!L65/10/GDP!O61)</f>
        <v>2.577221392208276E-2</v>
      </c>
      <c r="M65" s="26">
        <f>IF(Sec_inc_net!M65="","",Sec_inc_net!M65/10/GDP!P61)</f>
        <v>-0.15180198574515394</v>
      </c>
      <c r="N65" s="26">
        <f>IF(Sec_inc_net!N65="","",Sec_inc_net!N65/10/GDP!Q61)</f>
        <v>0.73568336616086205</v>
      </c>
      <c r="O65" s="26">
        <f>IF(Sec_inc_net!O65="","",Sec_inc_net!O65/10/GDP!R61)</f>
        <v>0.25573141816692063</v>
      </c>
      <c r="P65" s="26">
        <f>IF(Sec_inc_net!P65="","",Sec_inc_net!P65/10/GDP!S61)</f>
        <v>0.18118458352072889</v>
      </c>
      <c r="Q65" s="26">
        <f>IF(Sec_inc_net!Q65="","",Sec_inc_net!Q65/10/GDP!T61)</f>
        <v>7.9834647820729771E-2</v>
      </c>
    </row>
    <row r="66" spans="1:17" x14ac:dyDescent="0.25">
      <c r="A66" s="12" t="s">
        <v>306</v>
      </c>
      <c r="B66" s="26">
        <f>IF(Sec_inc_net!B66="","",Sec_inc_net!B66/10/GDP!E62)</f>
        <v>3.0678013124602179</v>
      </c>
      <c r="C66" s="26">
        <f>IF(Sec_inc_net!C66="","",Sec_inc_net!C66/10/GDP!F62)</f>
        <v>3.9923045408225475</v>
      </c>
      <c r="D66" s="26">
        <f>IF(Sec_inc_net!D66="","",Sec_inc_net!D66/10/GDP!G62)</f>
        <v>5.5981335578449425</v>
      </c>
      <c r="E66" s="26">
        <f>IF(Sec_inc_net!E66="","",Sec_inc_net!E66/10/GDP!H62)</f>
        <v>6.3632481605082871</v>
      </c>
      <c r="F66" s="26">
        <f>IF(Sec_inc_net!F66="","",Sec_inc_net!F66/10/GDP!I62)</f>
        <v>5.3364785773987604</v>
      </c>
      <c r="G66" s="26">
        <f>IF(Sec_inc_net!G66="","",Sec_inc_net!G66/10/GDP!J62)</f>
        <v>9.0081791160224949</v>
      </c>
      <c r="H66" s="26">
        <f>IF(Sec_inc_net!H66="","",Sec_inc_net!H66/10/GDP!K62)</f>
        <v>7.8159966846249489</v>
      </c>
      <c r="I66" s="26">
        <f>IF(Sec_inc_net!I66="","",Sec_inc_net!I66/10/GDP!L62)</f>
        <v>15.431057381450945</v>
      </c>
      <c r="J66" s="26">
        <f>IF(Sec_inc_net!J66="","",Sec_inc_net!J66/10/GDP!M62)</f>
        <v>16.305069158895069</v>
      </c>
      <c r="K66" s="26">
        <f>IF(Sec_inc_net!K66="","",Sec_inc_net!K66/10/GDP!N62)</f>
        <v>16.718915819960738</v>
      </c>
      <c r="L66" s="26">
        <f>IF(Sec_inc_net!L66="","",Sec_inc_net!L66/10/GDP!O62)</f>
        <v>15.468011483438232</v>
      </c>
      <c r="M66" s="26">
        <f>IF(Sec_inc_net!M66="","",Sec_inc_net!M66/10/GDP!P62)</f>
        <v>12.063632059838319</v>
      </c>
      <c r="N66" s="26">
        <f>IF(Sec_inc_net!N66="","",Sec_inc_net!N66/10/GDP!Q62)</f>
        <v>13.643321372234354</v>
      </c>
      <c r="O66" s="26">
        <f>IF(Sec_inc_net!O66="","",Sec_inc_net!O66/10/GDP!R62)</f>
        <v>11.662536566207855</v>
      </c>
      <c r="P66" s="26">
        <f>IF(Sec_inc_net!P66="","",Sec_inc_net!P66/10/GDP!S62)</f>
        <v>11.256171746445672</v>
      </c>
      <c r="Q66" s="26">
        <f>IF(Sec_inc_net!Q66="","",Sec_inc_net!Q66/10/GDP!T62)</f>
        <v>14.002436981246388</v>
      </c>
    </row>
    <row r="67" spans="1:17" x14ac:dyDescent="0.25">
      <c r="A67" s="12" t="s">
        <v>308</v>
      </c>
      <c r="B67" s="26">
        <f>IF(Sec_inc_net!B67="","",Sec_inc_net!B67/10/GDP!E63)</f>
        <v>11.319021242975696</v>
      </c>
      <c r="C67" s="26">
        <f>IF(Sec_inc_net!C67="","",Sec_inc_net!C67/10/GDP!F63)</f>
        <v>8.3199852584227028</v>
      </c>
      <c r="D67" s="26">
        <f>IF(Sec_inc_net!D67="","",Sec_inc_net!D67/10/GDP!G63)</f>
        <v>17.52464714223628</v>
      </c>
      <c r="E67" s="26">
        <f>IF(Sec_inc_net!E67="","",Sec_inc_net!E67/10/GDP!H63)</f>
        <v>16.362925841076684</v>
      </c>
      <c r="F67" s="26">
        <f>IF(Sec_inc_net!F67="","",Sec_inc_net!F67/10/GDP!I63)</f>
        <v>12.064254959512642</v>
      </c>
      <c r="G67" s="26">
        <f>IF(Sec_inc_net!G67="","",Sec_inc_net!G67/10/GDP!J63)</f>
        <v>17.473509637482902</v>
      </c>
      <c r="H67" s="26">
        <f>IF(Sec_inc_net!H67="","",Sec_inc_net!H67/10/GDP!K63)</f>
        <v>16.27758084587407</v>
      </c>
      <c r="I67" s="26">
        <f>IF(Sec_inc_net!I67="","",Sec_inc_net!I67/10/GDP!L63)</f>
        <v>12.206826565879291</v>
      </c>
      <c r="J67" s="26">
        <f>IF(Sec_inc_net!J67="","",Sec_inc_net!J67/10/GDP!M63)</f>
        <v>11.241923222851513</v>
      </c>
      <c r="K67" s="26">
        <f>IF(Sec_inc_net!K67="","",Sec_inc_net!K67/10/GDP!N63)</f>
        <v>11.488162783057041</v>
      </c>
      <c r="L67" s="26">
        <f>IF(Sec_inc_net!L67="","",Sec_inc_net!L67/10/GDP!O63)</f>
        <v>10.430374053247958</v>
      </c>
      <c r="M67" s="26">
        <f>IF(Sec_inc_net!M67="","",Sec_inc_net!M67/10/GDP!P63)</f>
        <v>9.1492175102317841</v>
      </c>
      <c r="N67" s="26">
        <f>IF(Sec_inc_net!N67="","",Sec_inc_net!N67/10/GDP!Q63)</f>
        <v>9.3899197972889237</v>
      </c>
      <c r="O67" s="26">
        <f>IF(Sec_inc_net!O67="","",Sec_inc_net!O67/10/GDP!R63)</f>
        <v>10.007948841443689</v>
      </c>
      <c r="P67" s="26" t="str">
        <f>IF(Sec_inc_net!P67="","",Sec_inc_net!P67/10/GDP!S63)</f>
        <v/>
      </c>
      <c r="Q67" s="26" t="str">
        <f>IF(Sec_inc_net!Q67="","",Sec_inc_net!Q67/10/GDP!T63)</f>
        <v/>
      </c>
    </row>
    <row r="68" spans="1:17" x14ac:dyDescent="0.25">
      <c r="A68" s="12" t="s">
        <v>311</v>
      </c>
      <c r="B68" s="26">
        <f>IF(Sec_inc_net!B68="","",Sec_inc_net!B68/10/GDP!E64)</f>
        <v>-0.87523934127362513</v>
      </c>
      <c r="C68" s="26">
        <f>IF(Sec_inc_net!C68="","",Sec_inc_net!C68/10/GDP!F64)</f>
        <v>-0.8975882332357269</v>
      </c>
      <c r="D68" s="26">
        <f>IF(Sec_inc_net!D68="","",Sec_inc_net!D68/10/GDP!G64)</f>
        <v>-0.93335009073519393</v>
      </c>
      <c r="E68" s="26">
        <f>IF(Sec_inc_net!E68="","",Sec_inc_net!E68/10/GDP!H64)</f>
        <v>-1.3358826518941995</v>
      </c>
      <c r="F68" s="26">
        <f>IF(Sec_inc_net!F68="","",Sec_inc_net!F68/10/GDP!I64)</f>
        <v>-1.4078911507664356</v>
      </c>
      <c r="G68" s="26">
        <f>IF(Sec_inc_net!G68="","",Sec_inc_net!G68/10/GDP!J64)</f>
        <v>-1.4290658816070347</v>
      </c>
      <c r="H68" s="26">
        <f>IF(Sec_inc_net!H68="","",Sec_inc_net!H68/10/GDP!K64)</f>
        <v>-1.3668288974903089</v>
      </c>
      <c r="I68" s="26">
        <f>IF(Sec_inc_net!I68="","",Sec_inc_net!I68/10/GDP!L64)</f>
        <v>-1.4079579254380876</v>
      </c>
      <c r="J68" s="26">
        <f>IF(Sec_inc_net!J68="","",Sec_inc_net!J68/10/GDP!M64)</f>
        <v>-1.4686988922100706</v>
      </c>
      <c r="K68" s="26">
        <f>IF(Sec_inc_net!K68="","",Sec_inc_net!K68/10/GDP!N64)</f>
        <v>-1.4132100988941909</v>
      </c>
      <c r="L68" s="26">
        <f>IF(Sec_inc_net!L68="","",Sec_inc_net!L68/10/GDP!O64)</f>
        <v>-1.2926683253492384</v>
      </c>
      <c r="M68" s="26">
        <f>IF(Sec_inc_net!M68="","",Sec_inc_net!M68/10/GDP!P64)</f>
        <v>-1.2932012667304649</v>
      </c>
      <c r="N68" s="26">
        <f>IF(Sec_inc_net!N68="","",Sec_inc_net!N68/10/GDP!Q64)</f>
        <v>-1.2311088687960441</v>
      </c>
      <c r="O68" s="26">
        <f>IF(Sec_inc_net!O68="","",Sec_inc_net!O68/10/GDP!R64)</f>
        <v>-1.3154549805841729</v>
      </c>
      <c r="P68" s="26">
        <f>IF(Sec_inc_net!P68="","",Sec_inc_net!P68/10/GDP!S64)</f>
        <v>-1.2826637055687657</v>
      </c>
      <c r="Q68" s="26">
        <f>IF(Sec_inc_net!Q68="","",Sec_inc_net!Q68/10/GDP!T64)</f>
        <v>-1.4275531369799976</v>
      </c>
    </row>
    <row r="69" spans="1:17" x14ac:dyDescent="0.25">
      <c r="A69" s="12" t="s">
        <v>313</v>
      </c>
      <c r="B69" s="26">
        <f>IF(Sec_inc_net!B69="","",Sec_inc_net!B69/10/GDP!E65)</f>
        <v>7.6474435511535717</v>
      </c>
      <c r="C69" s="26">
        <f>IF(Sec_inc_net!C69="","",Sec_inc_net!C69/10/GDP!F65)</f>
        <v>7.1250712564874785</v>
      </c>
      <c r="D69" s="26">
        <f>IF(Sec_inc_net!D69="","",Sec_inc_net!D69/10/GDP!G65)</f>
        <v>8.8024691851447479</v>
      </c>
      <c r="E69" s="26">
        <f>IF(Sec_inc_net!E69="","",Sec_inc_net!E69/10/GDP!H65)</f>
        <v>6.1456036338120503</v>
      </c>
      <c r="F69" s="26">
        <f>IF(Sec_inc_net!F69="","",Sec_inc_net!F69/10/GDP!I65)</f>
        <v>6.2950754161002358</v>
      </c>
      <c r="G69" s="26">
        <f>IF(Sec_inc_net!G69="","",Sec_inc_net!G69/10/GDP!J65)</f>
        <v>6.294438913568646</v>
      </c>
      <c r="H69" s="26">
        <f>IF(Sec_inc_net!H69="","",Sec_inc_net!H69/10/GDP!K65)</f>
        <v>8.1481814083817401</v>
      </c>
      <c r="I69" s="26" t="str">
        <f>IF(Sec_inc_net!I69="","",Sec_inc_net!I69/10/GDP!L65)</f>
        <v/>
      </c>
      <c r="J69" s="26" t="str">
        <f>IF(Sec_inc_net!J69="","",Sec_inc_net!J69/10/GDP!M65)</f>
        <v/>
      </c>
      <c r="K69" s="26" t="str">
        <f>IF(Sec_inc_net!K69="","",Sec_inc_net!K69/10/GDP!N65)</f>
        <v/>
      </c>
      <c r="L69" s="26" t="str">
        <f>IF(Sec_inc_net!L69="","",Sec_inc_net!L69/10/GDP!O65)</f>
        <v/>
      </c>
      <c r="M69" s="26" t="str">
        <f>IF(Sec_inc_net!M69="","",Sec_inc_net!M69/10/GDP!P65)</f>
        <v/>
      </c>
      <c r="N69" s="26" t="str">
        <f>IF(Sec_inc_net!N69="","",Sec_inc_net!N69/10/GDP!Q65)</f>
        <v/>
      </c>
      <c r="O69" s="26" t="str">
        <f>IF(Sec_inc_net!O69="","",Sec_inc_net!O69/10/GDP!R65)</f>
        <v/>
      </c>
      <c r="P69" s="26" t="str">
        <f>IF(Sec_inc_net!P69="","",Sec_inc_net!P69/10/GDP!S65)</f>
        <v/>
      </c>
      <c r="Q69" s="26" t="str">
        <f>IF(Sec_inc_net!Q69="","",Sec_inc_net!Q69/10/GDP!T65)</f>
        <v/>
      </c>
    </row>
    <row r="70" spans="1:17" x14ac:dyDescent="0.25">
      <c r="A70" s="12" t="s">
        <v>323</v>
      </c>
      <c r="B70" s="26">
        <f>IF(Sec_inc_net!B70="","",Sec_inc_net!B70/10/GDP!E66)</f>
        <v>4.3229966226588887</v>
      </c>
      <c r="C70" s="26">
        <f>IF(Sec_inc_net!C70="","",Sec_inc_net!C70/10/GDP!F66)</f>
        <v>4.5800386732785219</v>
      </c>
      <c r="D70" s="26">
        <f>IF(Sec_inc_net!D70="","",Sec_inc_net!D70/10/GDP!G66)</f>
        <v>4.1410775176033452</v>
      </c>
      <c r="E70" s="26">
        <f>IF(Sec_inc_net!E70="","",Sec_inc_net!E70/10/GDP!H66)</f>
        <v>3.9001720697711035</v>
      </c>
      <c r="F70" s="26">
        <f>IF(Sec_inc_net!F70="","",Sec_inc_net!F70/10/GDP!I66)</f>
        <v>5.7475866286769337</v>
      </c>
      <c r="G70" s="26">
        <f>IF(Sec_inc_net!G70="","",Sec_inc_net!G70/10/GDP!J66)</f>
        <v>4.3860114796988157</v>
      </c>
      <c r="H70" s="26">
        <f>IF(Sec_inc_net!H70="","",Sec_inc_net!H70/10/GDP!K66)</f>
        <v>3.4953442536904369</v>
      </c>
      <c r="I70" s="26">
        <f>IF(Sec_inc_net!I70="","",Sec_inc_net!I70/10/GDP!L66)</f>
        <v>4.9049451715708585</v>
      </c>
      <c r="J70" s="26">
        <f>IF(Sec_inc_net!J70="","",Sec_inc_net!J70/10/GDP!M66)</f>
        <v>4.5070253294010847</v>
      </c>
      <c r="K70" s="26">
        <f>IF(Sec_inc_net!K70="","",Sec_inc_net!K70/10/GDP!N66)</f>
        <v>4.9904727061140433</v>
      </c>
      <c r="L70" s="26">
        <f>IF(Sec_inc_net!L70="","",Sec_inc_net!L70/10/GDP!O66)</f>
        <v>6.0867255368671049</v>
      </c>
      <c r="M70" s="26">
        <f>IF(Sec_inc_net!M70="","",Sec_inc_net!M70/10/GDP!P66)</f>
        <v>5.7715571737006375</v>
      </c>
      <c r="N70" s="26">
        <f>IF(Sec_inc_net!N70="","",Sec_inc_net!N70/10/GDP!Q66)</f>
        <v>6.1463696830106089</v>
      </c>
      <c r="O70" s="26">
        <f>IF(Sec_inc_net!O70="","",Sec_inc_net!O70/10/GDP!R66)</f>
        <v>5.6459336951786065</v>
      </c>
      <c r="P70" s="26">
        <f>IF(Sec_inc_net!P70="","",Sec_inc_net!P70/10/GDP!S66)</f>
        <v>5.8816884933063216</v>
      </c>
      <c r="Q70" s="26">
        <f>IF(Sec_inc_net!Q70="","",Sec_inc_net!Q70/10/GDP!T66)</f>
        <v>9.5724422409561285</v>
      </c>
    </row>
    <row r="71" spans="1:17" x14ac:dyDescent="0.25">
      <c r="A71" s="12" t="s">
        <v>325</v>
      </c>
      <c r="B71" s="26">
        <f>IF(Sec_inc_net!B71="","",Sec_inc_net!B71/10/GDP!E67)</f>
        <v>-0.76473543773384267</v>
      </c>
      <c r="C71" s="26">
        <f>IF(Sec_inc_net!C71="","",Sec_inc_net!C71/10/GDP!F67)</f>
        <v>-1.0107323708411946</v>
      </c>
      <c r="D71" s="26">
        <f>IF(Sec_inc_net!D71="","",Sec_inc_net!D71/10/GDP!G67)</f>
        <v>-0.93641089375359066</v>
      </c>
      <c r="E71" s="26">
        <f>IF(Sec_inc_net!E71="","",Sec_inc_net!E71/10/GDP!H67)</f>
        <v>-1.0116905921299086</v>
      </c>
      <c r="F71" s="26">
        <f>IF(Sec_inc_net!F71="","",Sec_inc_net!F71/10/GDP!I67)</f>
        <v>-1.169784510843134</v>
      </c>
      <c r="G71" s="26">
        <f>IF(Sec_inc_net!G71="","",Sec_inc_net!G71/10/GDP!J67)</f>
        <v>-1.0909735877184379</v>
      </c>
      <c r="H71" s="26">
        <f>IF(Sec_inc_net!H71="","",Sec_inc_net!H71/10/GDP!K67)</f>
        <v>-0.96044239282331278</v>
      </c>
      <c r="I71" s="26">
        <f>IF(Sec_inc_net!I71="","",Sec_inc_net!I71/10/GDP!L67)</f>
        <v>-0.84755881892512286</v>
      </c>
      <c r="J71" s="26">
        <f>IF(Sec_inc_net!J71="","",Sec_inc_net!J71/10/GDP!M67)</f>
        <v>-1.1650640803520911</v>
      </c>
      <c r="K71" s="26">
        <f>IF(Sec_inc_net!K71="","",Sec_inc_net!K71/10/GDP!N67)</f>
        <v>-1.2069685263218974</v>
      </c>
      <c r="L71" s="26">
        <f>IF(Sec_inc_net!L71="","",Sec_inc_net!L71/10/GDP!O67)</f>
        <v>-1.2369452962082685</v>
      </c>
      <c r="M71" s="26">
        <f>IF(Sec_inc_net!M71="","",Sec_inc_net!M71/10/GDP!P67)</f>
        <v>-1.1694296044524826</v>
      </c>
      <c r="N71" s="26">
        <f>IF(Sec_inc_net!N71="","",Sec_inc_net!N71/10/GDP!Q67)</f>
        <v>-0.90040109677328739</v>
      </c>
      <c r="O71" s="26">
        <f>IF(Sec_inc_net!O71="","",Sec_inc_net!O71/10/GDP!R67)</f>
        <v>-0.99038245740076258</v>
      </c>
      <c r="P71" s="26">
        <f>IF(Sec_inc_net!P71="","",Sec_inc_net!P71/10/GDP!S67)</f>
        <v>-0.97736134196124924</v>
      </c>
      <c r="Q71" s="26" t="str">
        <f>IF(Sec_inc_net!Q71="","",Sec_inc_net!Q71/10/GDP!T67)</f>
        <v/>
      </c>
    </row>
    <row r="72" spans="1:17" x14ac:dyDescent="0.25">
      <c r="A72" s="12" t="s">
        <v>328</v>
      </c>
      <c r="B72" s="26">
        <f>IF(Sec_inc_net!B72="","",Sec_inc_net!B72/10/GDP!E68)</f>
        <v>-1.7853419569060613</v>
      </c>
      <c r="C72" s="26">
        <f>IF(Sec_inc_net!C72="","",Sec_inc_net!C72/10/GDP!F68)</f>
        <v>-1.6973599661005132</v>
      </c>
      <c r="D72" s="26">
        <f>IF(Sec_inc_net!D72="","",Sec_inc_net!D72/10/GDP!G68)</f>
        <v>-1.6880420653183099</v>
      </c>
      <c r="E72" s="26">
        <f>IF(Sec_inc_net!E72="","",Sec_inc_net!E72/10/GDP!H68)</f>
        <v>-1.7090969261368467</v>
      </c>
      <c r="F72" s="26">
        <f>IF(Sec_inc_net!F72="","",Sec_inc_net!F72/10/GDP!I68)</f>
        <v>-1.8717070848141841</v>
      </c>
      <c r="G72" s="26">
        <f>IF(Sec_inc_net!G72="","",Sec_inc_net!G72/10/GDP!J68)</f>
        <v>-1.8821975169782557</v>
      </c>
      <c r="H72" s="26">
        <f>IF(Sec_inc_net!H72="","",Sec_inc_net!H72/10/GDP!K68)</f>
        <v>-1.8164503716946037</v>
      </c>
      <c r="I72" s="26">
        <f>IF(Sec_inc_net!I72="","",Sec_inc_net!I72/10/GDP!L68)</f>
        <v>-2.0600763913799773</v>
      </c>
      <c r="J72" s="26">
        <f>IF(Sec_inc_net!J72="","",Sec_inc_net!J72/10/GDP!M68)</f>
        <v>-2.1027108490994291</v>
      </c>
      <c r="K72" s="26">
        <f>IF(Sec_inc_net!K72="","",Sec_inc_net!K72/10/GDP!N68)</f>
        <v>-2.2422852399568423</v>
      </c>
      <c r="L72" s="26">
        <f>IF(Sec_inc_net!L72="","",Sec_inc_net!L72/10/GDP!O68)</f>
        <v>-2.0503789746936167</v>
      </c>
      <c r="M72" s="26">
        <f>IF(Sec_inc_net!M72="","",Sec_inc_net!M72/10/GDP!P68)</f>
        <v>-2.1141999063244183</v>
      </c>
      <c r="N72" s="26">
        <f>IF(Sec_inc_net!N72="","",Sec_inc_net!N72/10/GDP!Q68)</f>
        <v>-1.8794693113065091</v>
      </c>
      <c r="O72" s="26">
        <f>IF(Sec_inc_net!O72="","",Sec_inc_net!O72/10/GDP!R68)</f>
        <v>-1.9814632924948938</v>
      </c>
      <c r="P72" s="26">
        <f>IF(Sec_inc_net!P72="","",Sec_inc_net!P72/10/GDP!S68)</f>
        <v>-1.8541354250173532</v>
      </c>
      <c r="Q72" s="26">
        <f>IF(Sec_inc_net!Q72="","",Sec_inc_net!Q72/10/GDP!T68)</f>
        <v>-2.056553966693591</v>
      </c>
    </row>
    <row r="73" spans="1:17" x14ac:dyDescent="0.25">
      <c r="A73" s="12" t="s">
        <v>329</v>
      </c>
      <c r="B73" s="26">
        <f>IF(Sec_inc_net!B73="","",Sec_inc_net!B73/10/GDP!E69)</f>
        <v>9.1921083848968035</v>
      </c>
      <c r="C73" s="26">
        <f>IF(Sec_inc_net!C73="","",Sec_inc_net!C73/10/GDP!F69)</f>
        <v>8.4444682883344235</v>
      </c>
      <c r="D73" s="26">
        <f>IF(Sec_inc_net!D73="","",Sec_inc_net!D73/10/GDP!G69)</f>
        <v>11.017342696247807</v>
      </c>
      <c r="E73" s="26">
        <f>IF(Sec_inc_net!E73="","",Sec_inc_net!E73/10/GDP!H69)</f>
        <v>3.3328777783091699</v>
      </c>
      <c r="F73" s="26">
        <f>IF(Sec_inc_net!F73="","",Sec_inc_net!F73/10/GDP!I69)</f>
        <v>4.5157616413616646</v>
      </c>
      <c r="G73" s="26">
        <f>IF(Sec_inc_net!G73="","",Sec_inc_net!G73/10/GDP!J69)</f>
        <v>10.384449000596858</v>
      </c>
      <c r="H73" s="26">
        <f>IF(Sec_inc_net!H73="","",Sec_inc_net!H73/10/GDP!K69)</f>
        <v>9.7060652644205927</v>
      </c>
      <c r="I73" s="26">
        <f>IF(Sec_inc_net!I73="","",Sec_inc_net!I73/10/GDP!L69)</f>
        <v>10.107355493186837</v>
      </c>
      <c r="J73" s="26">
        <f>IF(Sec_inc_net!J73="","",Sec_inc_net!J73/10/GDP!M69)</f>
        <v>11.007778690164058</v>
      </c>
      <c r="K73" s="26">
        <f>IF(Sec_inc_net!K73="","",Sec_inc_net!K73/10/GDP!N69)</f>
        <v>9.8208838776400356</v>
      </c>
      <c r="L73" s="26">
        <f>IF(Sec_inc_net!L73="","",Sec_inc_net!L73/10/GDP!O69)</f>
        <v>10.284894485450728</v>
      </c>
      <c r="M73" s="26">
        <f>IF(Sec_inc_net!M73="","",Sec_inc_net!M73/10/GDP!P69)</f>
        <v>9.6781668130229033</v>
      </c>
      <c r="N73" s="26" t="str">
        <f>IF(Sec_inc_net!N73="","",Sec_inc_net!N73/10/GDP!Q69)</f>
        <v/>
      </c>
      <c r="O73" s="26" t="str">
        <f>IF(Sec_inc_net!O73="","",Sec_inc_net!O73/10/GDP!R69)</f>
        <v/>
      </c>
      <c r="P73" s="26" t="str">
        <f>IF(Sec_inc_net!P73="","",Sec_inc_net!P73/10/GDP!S69)</f>
        <v/>
      </c>
      <c r="Q73" s="26" t="str">
        <f>IF(Sec_inc_net!Q73="","",Sec_inc_net!Q73/10/GDP!T69)</f>
        <v/>
      </c>
    </row>
    <row r="74" spans="1:17" x14ac:dyDescent="0.25">
      <c r="A74" s="12" t="s">
        <v>335</v>
      </c>
      <c r="B74" s="26">
        <f>IF(Sec_inc_net!B74="","",Sec_inc_net!B74/10/GDP!E70)</f>
        <v>-2.841450883418482</v>
      </c>
      <c r="C74" s="26" t="str">
        <f>IF(Sec_inc_net!C74="","",Sec_inc_net!C74/10/GDP!F70)</f>
        <v/>
      </c>
      <c r="D74" s="26">
        <f>IF(Sec_inc_net!D74="","",Sec_inc_net!D74/10/GDP!G70)</f>
        <v>-2.0425356369088075</v>
      </c>
      <c r="E74" s="26">
        <f>IF(Sec_inc_net!E74="","",Sec_inc_net!E74/10/GDP!H70)</f>
        <v>-2.197702170011012</v>
      </c>
      <c r="F74" s="26">
        <f>IF(Sec_inc_net!F74="","",Sec_inc_net!F74/10/GDP!I70)</f>
        <v>-2.9533937043136871</v>
      </c>
      <c r="G74" s="26">
        <f>IF(Sec_inc_net!G74="","",Sec_inc_net!G74/10/GDP!J70)</f>
        <v>-1.5736100816366139</v>
      </c>
      <c r="H74" s="26">
        <f>IF(Sec_inc_net!H74="","",Sec_inc_net!H74/10/GDP!K70)</f>
        <v>-2.1485074808626647</v>
      </c>
      <c r="I74" s="26">
        <f>IF(Sec_inc_net!I74="","",Sec_inc_net!I74/10/GDP!L70)</f>
        <v>-2.6527906924492921</v>
      </c>
      <c r="J74" s="26">
        <f>IF(Sec_inc_net!J74="","",Sec_inc_net!J74/10/GDP!M70)</f>
        <v>-3.2658553251037477</v>
      </c>
      <c r="K74" s="26">
        <f>IF(Sec_inc_net!K74="","",Sec_inc_net!K74/10/GDP!N70)</f>
        <v>-3.0669340920858734</v>
      </c>
      <c r="L74" s="26">
        <f>IF(Sec_inc_net!L74="","",Sec_inc_net!L74/10/GDP!O70)</f>
        <v>-0.66299943903809067</v>
      </c>
      <c r="M74" s="26" t="str">
        <f>IF(Sec_inc_net!M74="","",Sec_inc_net!M74/10/GDP!P70)</f>
        <v/>
      </c>
      <c r="N74" s="26" t="str">
        <f>IF(Sec_inc_net!N74="","",Sec_inc_net!N74/10/GDP!Q70)</f>
        <v/>
      </c>
      <c r="O74" s="26" t="str">
        <f>IF(Sec_inc_net!O74="","",Sec_inc_net!O74/10/GDP!R70)</f>
        <v/>
      </c>
      <c r="P74" s="26" t="str">
        <f>IF(Sec_inc_net!P74="","",Sec_inc_net!P74/10/GDP!S70)</f>
        <v/>
      </c>
      <c r="Q74" s="26" t="str">
        <f>IF(Sec_inc_net!Q74="","",Sec_inc_net!Q74/10/GDP!T70)</f>
        <v/>
      </c>
    </row>
    <row r="75" spans="1:17" x14ac:dyDescent="0.25">
      <c r="A75" s="12" t="s">
        <v>342</v>
      </c>
      <c r="B75" s="26">
        <f>IF(Sec_inc_net!B75="","",Sec_inc_net!B75/10/GDP!E71)</f>
        <v>6.9930616346546568</v>
      </c>
      <c r="C75" s="26">
        <f>IF(Sec_inc_net!C75="","",Sec_inc_net!C75/10/GDP!F71)</f>
        <v>8.3118799668066359</v>
      </c>
      <c r="D75" s="26">
        <f>IF(Sec_inc_net!D75="","",Sec_inc_net!D75/10/GDP!G71)</f>
        <v>6.4713119140650965</v>
      </c>
      <c r="E75" s="26">
        <f>IF(Sec_inc_net!E75="","",Sec_inc_net!E75/10/GDP!H71)</f>
        <v>4.8550093696980507</v>
      </c>
      <c r="F75" s="26">
        <f>IF(Sec_inc_net!F75="","",Sec_inc_net!F75/10/GDP!I71)</f>
        <v>7.2360468708709798</v>
      </c>
      <c r="G75" s="26">
        <f>IF(Sec_inc_net!G75="","",Sec_inc_net!G75/10/GDP!J71)</f>
        <v>5.0328719816527236</v>
      </c>
      <c r="H75" s="26">
        <f>IF(Sec_inc_net!H75="","",Sec_inc_net!H75/10/GDP!K71)</f>
        <v>3.7170613687008212</v>
      </c>
      <c r="I75" s="26">
        <f>IF(Sec_inc_net!I75="","",Sec_inc_net!I75/10/GDP!L71)</f>
        <v>4.9291633004683044</v>
      </c>
      <c r="J75" s="26">
        <f>IF(Sec_inc_net!J75="","",Sec_inc_net!J75/10/GDP!M71)</f>
        <v>2.5620311307868562</v>
      </c>
      <c r="K75" s="26">
        <f>IF(Sec_inc_net!K75="","",Sec_inc_net!K75/10/GDP!N71)</f>
        <v>10.030446168051874</v>
      </c>
      <c r="L75" s="26">
        <f>IF(Sec_inc_net!L75="","",Sec_inc_net!L75/10/GDP!O71)</f>
        <v>9.1498100863936767</v>
      </c>
      <c r="M75" s="26">
        <f>IF(Sec_inc_net!M75="","",Sec_inc_net!M75/10/GDP!P71)</f>
        <v>11.084422407928457</v>
      </c>
      <c r="N75" s="26">
        <f>IF(Sec_inc_net!N75="","",Sec_inc_net!N75/10/GDP!Q71)</f>
        <v>13.531717732602814</v>
      </c>
      <c r="O75" s="26">
        <f>IF(Sec_inc_net!O75="","",Sec_inc_net!O75/10/GDP!R71)</f>
        <v>12.829524864560286</v>
      </c>
      <c r="P75" s="26" t="str">
        <f>IF(Sec_inc_net!P75="","",Sec_inc_net!P75/10/GDP!S71)</f>
        <v/>
      </c>
      <c r="Q75" s="26" t="str">
        <f>IF(Sec_inc_net!Q75="","",Sec_inc_net!Q75/10/GDP!T71)</f>
        <v/>
      </c>
    </row>
    <row r="76" spans="1:17" x14ac:dyDescent="0.25">
      <c r="A76" s="12" t="s">
        <v>345</v>
      </c>
      <c r="B76" s="26">
        <f>IF(Sec_inc_net!B76="","",Sec_inc_net!B76/10/GDP!E72)</f>
        <v>5.4473923720224553</v>
      </c>
      <c r="C76" s="26">
        <f>IF(Sec_inc_net!C76="","",Sec_inc_net!C76/10/GDP!F72)</f>
        <v>6.5797239827954286</v>
      </c>
      <c r="D76" s="26">
        <f>IF(Sec_inc_net!D76="","",Sec_inc_net!D76/10/GDP!G72)</f>
        <v>6.5824051480065009</v>
      </c>
      <c r="E76" s="26">
        <f>IF(Sec_inc_net!E76="","",Sec_inc_net!E76/10/GDP!H72)</f>
        <v>8.0611452947392443</v>
      </c>
      <c r="F76" s="26">
        <f>IF(Sec_inc_net!F76="","",Sec_inc_net!F76/10/GDP!I72)</f>
        <v>8.7406615231728253</v>
      </c>
      <c r="G76" s="26">
        <f>IF(Sec_inc_net!G76="","",Sec_inc_net!G76/10/GDP!J72)</f>
        <v>8.9722653417463025</v>
      </c>
      <c r="H76" s="26">
        <f>IF(Sec_inc_net!H76="","",Sec_inc_net!H76/10/GDP!K72)</f>
        <v>8.7950803628119427</v>
      </c>
      <c r="I76" s="26">
        <f>IF(Sec_inc_net!I76="","",Sec_inc_net!I76/10/GDP!L72)</f>
        <v>8.536547786888228</v>
      </c>
      <c r="J76" s="26">
        <f>IF(Sec_inc_net!J76="","",Sec_inc_net!J76/10/GDP!M72)</f>
        <v>8.4438449279813845</v>
      </c>
      <c r="K76" s="26">
        <f>IF(Sec_inc_net!K76="","",Sec_inc_net!K76/10/GDP!N72)</f>
        <v>8.0860056499120674</v>
      </c>
      <c r="L76" s="26">
        <f>IF(Sec_inc_net!L76="","",Sec_inc_net!L76/10/GDP!O72)</f>
        <v>7.4871486118504649</v>
      </c>
      <c r="M76" s="26">
        <f>IF(Sec_inc_net!M76="","",Sec_inc_net!M76/10/GDP!P72)</f>
        <v>7.4042412100918034</v>
      </c>
      <c r="N76" s="26">
        <f>IF(Sec_inc_net!N76="","",Sec_inc_net!N76/10/GDP!Q72)</f>
        <v>7.8381726004802363</v>
      </c>
      <c r="O76" s="26">
        <f>IF(Sec_inc_net!O76="","",Sec_inc_net!O76/10/GDP!R72)</f>
        <v>7.7492106181033016</v>
      </c>
      <c r="P76" s="26">
        <f>IF(Sec_inc_net!P76="","",Sec_inc_net!P76/10/GDP!S72)</f>
        <v>7.8674298895119295</v>
      </c>
      <c r="Q76" s="26">
        <f>IF(Sec_inc_net!Q76="","",Sec_inc_net!Q76/10/GDP!T72)</f>
        <v>11.497878553676983</v>
      </c>
    </row>
    <row r="77" spans="1:17" x14ac:dyDescent="0.25">
      <c r="A77" s="12" t="s">
        <v>346</v>
      </c>
      <c r="B77" s="26">
        <f>IF(Sec_inc_net!B77="","",Sec_inc_net!B77/10/GDP!E73)</f>
        <v>-1.3794614004666166</v>
      </c>
      <c r="C77" s="26">
        <f>IF(Sec_inc_net!C77="","",Sec_inc_net!C77/10/GDP!F73)</f>
        <v>-1.339615414108404</v>
      </c>
      <c r="D77" s="26">
        <f>IF(Sec_inc_net!D77="","",Sec_inc_net!D77/10/GDP!G73)</f>
        <v>-1.3354938862330028</v>
      </c>
      <c r="E77" s="26">
        <f>IF(Sec_inc_net!E77="","",Sec_inc_net!E77/10/GDP!H73)</f>
        <v>-1.3205544434005354</v>
      </c>
      <c r="F77" s="26">
        <f>IF(Sec_inc_net!F77="","",Sec_inc_net!F77/10/GDP!I73)</f>
        <v>-1.4269793341178167</v>
      </c>
      <c r="G77" s="26">
        <f>IF(Sec_inc_net!G77="","",Sec_inc_net!G77/10/GDP!J73)</f>
        <v>-1.5563976159338198</v>
      </c>
      <c r="H77" s="26">
        <f>IF(Sec_inc_net!H77="","",Sec_inc_net!H77/10/GDP!K73)</f>
        <v>-1.2817594611784129</v>
      </c>
      <c r="I77" s="26">
        <f>IF(Sec_inc_net!I77="","",Sec_inc_net!I77/10/GDP!L73)</f>
        <v>-1.4143779351274786</v>
      </c>
      <c r="J77" s="26">
        <f>IF(Sec_inc_net!J77="","",Sec_inc_net!J77/10/GDP!M73)</f>
        <v>-1.545394992515809</v>
      </c>
      <c r="K77" s="26">
        <f>IF(Sec_inc_net!K77="","",Sec_inc_net!K77/10/GDP!N73)</f>
        <v>-1.4063642559960678</v>
      </c>
      <c r="L77" s="26">
        <f>IF(Sec_inc_net!L77="","",Sec_inc_net!L77/10/GDP!O73)</f>
        <v>-1.2877710875666488</v>
      </c>
      <c r="M77" s="26">
        <f>IF(Sec_inc_net!M77="","",Sec_inc_net!M77/10/GDP!P73)</f>
        <v>-1.2996351394268451</v>
      </c>
      <c r="N77" s="26">
        <f>IF(Sec_inc_net!N77="","",Sec_inc_net!N77/10/GDP!Q73)</f>
        <v>-1.5548457400945084</v>
      </c>
      <c r="O77" s="26">
        <f>IF(Sec_inc_net!O77="","",Sec_inc_net!O77/10/GDP!R73)</f>
        <v>-1.4475440002622504</v>
      </c>
      <c r="P77" s="26">
        <f>IF(Sec_inc_net!P77="","",Sec_inc_net!P77/10/GDP!S73)</f>
        <v>-1.4053170588062955</v>
      </c>
      <c r="Q77" s="26">
        <f>IF(Sec_inc_net!Q77="","",Sec_inc_net!Q77/10/GDP!T73)</f>
        <v>-1.5557716131077761</v>
      </c>
    </row>
    <row r="78" spans="1:17" x14ac:dyDescent="0.25">
      <c r="A78" s="12" t="s">
        <v>347</v>
      </c>
      <c r="B78" s="26">
        <f>IF(Sec_inc_net!B78="","",Sec_inc_net!B78/10/GDP!E74)</f>
        <v>7.3170710819297744</v>
      </c>
      <c r="C78" s="26">
        <f>IF(Sec_inc_net!C78="","",Sec_inc_net!C78/10/GDP!F74)</f>
        <v>7.8105332638527019</v>
      </c>
      <c r="D78" s="26">
        <f>IF(Sec_inc_net!D78="","",Sec_inc_net!D78/10/GDP!G74)</f>
        <v>6.0196158152141894</v>
      </c>
      <c r="E78" s="26">
        <f>IF(Sec_inc_net!E78="","",Sec_inc_net!E78/10/GDP!H74)</f>
        <v>5.7570052584995057</v>
      </c>
      <c r="F78" s="26">
        <f>IF(Sec_inc_net!F78="","",Sec_inc_net!F78/10/GDP!I74)</f>
        <v>6.066415601097682</v>
      </c>
      <c r="G78" s="26">
        <f>IF(Sec_inc_net!G78="","",Sec_inc_net!G78/10/GDP!J74)</f>
        <v>5.395604395604396</v>
      </c>
      <c r="H78" s="26">
        <f>IF(Sec_inc_net!H78="","",Sec_inc_net!H78/10/GDP!K74)</f>
        <v>4.8418305527076146</v>
      </c>
      <c r="I78" s="26">
        <f>IF(Sec_inc_net!I78="","",Sec_inc_net!I78/10/GDP!L74)</f>
        <v>4.2568356782585601</v>
      </c>
      <c r="J78" s="26">
        <f>IF(Sec_inc_net!J78="","",Sec_inc_net!J78/10/GDP!M74)</f>
        <v>3.064903048404684</v>
      </c>
      <c r="K78" s="26">
        <f>IF(Sec_inc_net!K78="","",Sec_inc_net!K78/10/GDP!N74)</f>
        <v>3.7772167235969007</v>
      </c>
      <c r="L78" s="26">
        <f>IF(Sec_inc_net!L78="","",Sec_inc_net!L78/10/GDP!O74)</f>
        <v>5.3456651393116372</v>
      </c>
      <c r="M78" s="26">
        <f>IF(Sec_inc_net!M78="","",Sec_inc_net!M78/10/GDP!P74)</f>
        <v>2.6489379998846574</v>
      </c>
      <c r="N78" s="26">
        <f>IF(Sec_inc_net!N78="","",Sec_inc_net!N78/10/GDP!Q74)</f>
        <v>4.1103462307979246</v>
      </c>
      <c r="O78" s="26">
        <f>IF(Sec_inc_net!O78="","",Sec_inc_net!O78/10/GDP!R74)</f>
        <v>3.9424609225218612</v>
      </c>
      <c r="P78" s="26">
        <f>IF(Sec_inc_net!P78="","",Sec_inc_net!P78/10/GDP!S74)</f>
        <v>5.0808714029527149</v>
      </c>
      <c r="Q78" s="26" t="str">
        <f>IF(Sec_inc_net!Q78="","",Sec_inc_net!Q78/10/GDP!T74)</f>
        <v/>
      </c>
    </row>
    <row r="79" spans="1:17" x14ac:dyDescent="0.25">
      <c r="A79" s="12" t="s">
        <v>350</v>
      </c>
      <c r="B79" s="26">
        <f>IF(Sec_inc_net!B79="","",Sec_inc_net!B79/10/GDP!E75)</f>
        <v>1.5815276965150102</v>
      </c>
      <c r="C79" s="26">
        <f>IF(Sec_inc_net!C79="","",Sec_inc_net!C79/10/GDP!F75)</f>
        <v>1.5789490298873214</v>
      </c>
      <c r="D79" s="26">
        <f>IF(Sec_inc_net!D79="","",Sec_inc_net!D79/10/GDP!G75)</f>
        <v>0.67084418720839822</v>
      </c>
      <c r="E79" s="26">
        <f>IF(Sec_inc_net!E79="","",Sec_inc_net!E79/10/GDP!H75)</f>
        <v>1.1843874878851628</v>
      </c>
      <c r="F79" s="26">
        <f>IF(Sec_inc_net!F79="","",Sec_inc_net!F79/10/GDP!I75)</f>
        <v>-0.41361425663403989</v>
      </c>
      <c r="G79" s="26">
        <f>IF(Sec_inc_net!G79="","",Sec_inc_net!G79/10/GDP!J75)</f>
        <v>-0.80245593042311725</v>
      </c>
      <c r="H79" s="26">
        <f>IF(Sec_inc_net!H79="","",Sec_inc_net!H79/10/GDP!K75)</f>
        <v>-0.74305459837823495</v>
      </c>
      <c r="I79" s="26">
        <f>IF(Sec_inc_net!I79="","",Sec_inc_net!I79/10/GDP!L75)</f>
        <v>-0.50548368355103668</v>
      </c>
      <c r="J79" s="26">
        <f>IF(Sec_inc_net!J79="","",Sec_inc_net!J79/10/GDP!M75)</f>
        <v>1.0034524388664872</v>
      </c>
      <c r="K79" s="26">
        <f>IF(Sec_inc_net!K79="","",Sec_inc_net!K79/10/GDP!N75)</f>
        <v>-0.1710763293385493</v>
      </c>
      <c r="L79" s="26">
        <f>IF(Sec_inc_net!L79="","",Sec_inc_net!L79/10/GDP!O75)</f>
        <v>-0.2883777469806586</v>
      </c>
      <c r="M79" s="26">
        <f>IF(Sec_inc_net!M79="","",Sec_inc_net!M79/10/GDP!P75)</f>
        <v>-0.33614986625023929</v>
      </c>
      <c r="N79" s="26">
        <f>IF(Sec_inc_net!N79="","",Sec_inc_net!N79/10/GDP!Q75)</f>
        <v>-0.33640367349250438</v>
      </c>
      <c r="O79" s="26">
        <f>IF(Sec_inc_net!O79="","",Sec_inc_net!O79/10/GDP!R75)</f>
        <v>-0.16246119090025551</v>
      </c>
      <c r="P79" s="26">
        <f>IF(Sec_inc_net!P79="","",Sec_inc_net!P79/10/GDP!S75)</f>
        <v>0.31787736667282379</v>
      </c>
      <c r="Q79" s="26">
        <f>IF(Sec_inc_net!Q79="","",Sec_inc_net!Q79/10/GDP!T75)</f>
        <v>0.35455783282300918</v>
      </c>
    </row>
    <row r="80" spans="1:17" x14ac:dyDescent="0.25">
      <c r="A80" s="12" t="s">
        <v>352</v>
      </c>
      <c r="B80" s="26">
        <f>IF(Sec_inc_net!B80="","",Sec_inc_net!B80/10/GDP!E76)</f>
        <v>11.842889848121503</v>
      </c>
      <c r="C80" s="26">
        <f>IF(Sec_inc_net!C80="","",Sec_inc_net!C80/10/GDP!F76)</f>
        <v>6.0474868860276585</v>
      </c>
      <c r="D80" s="26">
        <f>IF(Sec_inc_net!D80="","",Sec_inc_net!D80/10/GDP!G76)</f>
        <v>3.4553461181866965</v>
      </c>
      <c r="E80" s="26">
        <f>IF(Sec_inc_net!E80="","",Sec_inc_net!E80/10/GDP!H76)</f>
        <v>4.2005676172540571</v>
      </c>
      <c r="F80" s="26">
        <f>IF(Sec_inc_net!F80="","",Sec_inc_net!F80/10/GDP!I76)</f>
        <v>5.1392171302301</v>
      </c>
      <c r="G80" s="26">
        <f>IF(Sec_inc_net!G80="","",Sec_inc_net!G80/10/GDP!J76)</f>
        <v>4.1221939760772441</v>
      </c>
      <c r="H80" s="26">
        <f>IF(Sec_inc_net!H80="","",Sec_inc_net!H80/10/GDP!K76)</f>
        <v>3.0908660200637095</v>
      </c>
      <c r="I80" s="26">
        <f>IF(Sec_inc_net!I80="","",Sec_inc_net!I80/10/GDP!L76)</f>
        <v>3.7840969907407396</v>
      </c>
      <c r="J80" s="26">
        <f>IF(Sec_inc_net!J80="","",Sec_inc_net!J80/10/GDP!M76)</f>
        <v>3.126323316198762</v>
      </c>
      <c r="K80" s="26">
        <f>IF(Sec_inc_net!K80="","",Sec_inc_net!K80/10/GDP!N76)</f>
        <v>-0.89399880824814204</v>
      </c>
      <c r="L80" s="26">
        <f>IF(Sec_inc_net!L80="","",Sec_inc_net!L80/10/GDP!O76)</f>
        <v>-1.1492192062654505</v>
      </c>
      <c r="M80" s="26">
        <f>IF(Sec_inc_net!M80="","",Sec_inc_net!M80/10/GDP!P76)</f>
        <v>-1.4682859625433273</v>
      </c>
      <c r="N80" s="26">
        <f>IF(Sec_inc_net!N80="","",Sec_inc_net!N80/10/GDP!Q76)</f>
        <v>-0.29087409281920534</v>
      </c>
      <c r="O80" s="26">
        <f>IF(Sec_inc_net!O80="","",Sec_inc_net!O80/10/GDP!R76)</f>
        <v>-0.82677644859815635</v>
      </c>
      <c r="P80" s="26">
        <f>IF(Sec_inc_net!P80="","",Sec_inc_net!P80/10/GDP!S76)</f>
        <v>0.68817336916620497</v>
      </c>
      <c r="Q80" s="26">
        <f>IF(Sec_inc_net!Q80="","",Sec_inc_net!Q80/10/GDP!T76)</f>
        <v>1.9045482445505257</v>
      </c>
    </row>
    <row r="81" spans="1:17" x14ac:dyDescent="0.25">
      <c r="A81" s="12" t="s">
        <v>356</v>
      </c>
      <c r="B81" s="26">
        <f>IF(Sec_inc_net!B81="","",Sec_inc_net!B81/10/GDP!E77)</f>
        <v>12.691720784981724</v>
      </c>
      <c r="C81" s="26">
        <f>IF(Sec_inc_net!C81="","",Sec_inc_net!C81/10/GDP!F77)</f>
        <v>13.632937268429794</v>
      </c>
      <c r="D81" s="26">
        <f>IF(Sec_inc_net!D81="","",Sec_inc_net!D81/10/GDP!G77)</f>
        <v>13.857770926116251</v>
      </c>
      <c r="E81" s="26">
        <f>IF(Sec_inc_net!E81="","",Sec_inc_net!E81/10/GDP!H77)</f>
        <v>12.584613090800657</v>
      </c>
      <c r="F81" s="26">
        <f>IF(Sec_inc_net!F81="","",Sec_inc_net!F81/10/GDP!I77)</f>
        <v>12.15396502263396</v>
      </c>
      <c r="G81" s="26">
        <f>IF(Sec_inc_net!G81="","",Sec_inc_net!G81/10/GDP!J77)</f>
        <v>12.082716571869275</v>
      </c>
      <c r="H81" s="26">
        <f>IF(Sec_inc_net!H81="","",Sec_inc_net!H81/10/GDP!K77)</f>
        <v>10.873784305868956</v>
      </c>
      <c r="I81" s="26">
        <f>IF(Sec_inc_net!I81="","",Sec_inc_net!I81/10/GDP!L77)</f>
        <v>11.387688930303394</v>
      </c>
      <c r="J81" s="26">
        <f>IF(Sec_inc_net!J81="","",Sec_inc_net!J81/10/GDP!M77)</f>
        <v>10.779734227858613</v>
      </c>
      <c r="K81" s="26">
        <f>IF(Sec_inc_net!K81="","",Sec_inc_net!K81/10/GDP!N77)</f>
        <v>10.920019019624794</v>
      </c>
      <c r="L81" s="26">
        <f>IF(Sec_inc_net!L81="","",Sec_inc_net!L81/10/GDP!O77)</f>
        <v>11.372030331296237</v>
      </c>
      <c r="M81" s="26">
        <f>IF(Sec_inc_net!M81="","",Sec_inc_net!M81/10/GDP!P77)</f>
        <v>11.98985720992216</v>
      </c>
      <c r="N81" s="26">
        <f>IF(Sec_inc_net!N81="","",Sec_inc_net!N81/10/GDP!Q77)</f>
        <v>12.374719668077615</v>
      </c>
      <c r="O81" s="26">
        <f>IF(Sec_inc_net!O81="","",Sec_inc_net!O81/10/GDP!R77)</f>
        <v>13.604905403372493</v>
      </c>
      <c r="P81" s="26">
        <f>IF(Sec_inc_net!P81="","",Sec_inc_net!P81/10/GDP!S77)</f>
        <v>14.499544697107986</v>
      </c>
      <c r="Q81" s="26">
        <f>IF(Sec_inc_net!Q81="","",Sec_inc_net!Q81/10/GDP!T77)</f>
        <v>15.341630428295256</v>
      </c>
    </row>
    <row r="82" spans="1:17" x14ac:dyDescent="0.25">
      <c r="A82" s="12" t="s">
        <v>358</v>
      </c>
      <c r="B82" s="26">
        <f>IF(Sec_inc_net!B82="","",Sec_inc_net!B82/10/GDP!E78)</f>
        <v>-0.22370173102529958</v>
      </c>
      <c r="C82" s="26">
        <f>IF(Sec_inc_net!C82="","",Sec_inc_net!C82/10/GDP!F78)</f>
        <v>-0.49329822881761609</v>
      </c>
      <c r="D82" s="26">
        <f>IF(Sec_inc_net!D82="","",Sec_inc_net!D82/10/GDP!G78)</f>
        <v>-2.0672787715687826</v>
      </c>
      <c r="E82" s="26">
        <f>IF(Sec_inc_net!E82="","",Sec_inc_net!E82/10/GDP!H78)</f>
        <v>0.26528854435831178</v>
      </c>
      <c r="F82" s="26">
        <f>IF(Sec_inc_net!F82="","",Sec_inc_net!F82/10/GDP!I78)</f>
        <v>0.49903746483044575</v>
      </c>
      <c r="G82" s="26">
        <f>IF(Sec_inc_net!G82="","",Sec_inc_net!G82/10/GDP!J78)</f>
        <v>0.24861475648877226</v>
      </c>
      <c r="H82" s="26">
        <f>IF(Sec_inc_net!H82="","",Sec_inc_net!H82/10/GDP!K78)</f>
        <v>2.3114020550215444</v>
      </c>
      <c r="I82" s="26">
        <f>IF(Sec_inc_net!I82="","",Sec_inc_net!I82/10/GDP!L78)</f>
        <v>1.8133899233296822</v>
      </c>
      <c r="J82" s="26">
        <f>IF(Sec_inc_net!J82="","",Sec_inc_net!J82/10/GDP!M78)</f>
        <v>1.0490804872223549</v>
      </c>
      <c r="K82" s="26">
        <f>IF(Sec_inc_net!K82="","",Sec_inc_net!K82/10/GDP!N78)</f>
        <v>0.2027398807337773</v>
      </c>
      <c r="L82" s="26">
        <f>IF(Sec_inc_net!L82="","",Sec_inc_net!L82/10/GDP!O78)</f>
        <v>-0.47002875097626812</v>
      </c>
      <c r="M82" s="26">
        <f>IF(Sec_inc_net!M82="","",Sec_inc_net!M82/10/GDP!P78)</f>
        <v>0.93965946875166095</v>
      </c>
      <c r="N82" s="26">
        <f>IF(Sec_inc_net!N82="","",Sec_inc_net!N82/10/GDP!Q78)</f>
        <v>1.5725065299409891</v>
      </c>
      <c r="O82" s="26">
        <f>IF(Sec_inc_net!O82="","",Sec_inc_net!O82/10/GDP!R78)</f>
        <v>0.78778425416632469</v>
      </c>
      <c r="P82" s="26">
        <f>IF(Sec_inc_net!P82="","",Sec_inc_net!P82/10/GDP!S78)</f>
        <v>0.5714285714285714</v>
      </c>
      <c r="Q82" s="26" t="str">
        <f>IF(Sec_inc_net!Q82="","",Sec_inc_net!Q82/10/GDP!T78)</f>
        <v/>
      </c>
    </row>
    <row r="83" spans="1:17" x14ac:dyDescent="0.25">
      <c r="A83" s="12" t="s">
        <v>361</v>
      </c>
      <c r="B83" s="26">
        <f>IF(Sec_inc_net!B83="","",Sec_inc_net!B83/10/GDP!E79)</f>
        <v>8.001668076625954</v>
      </c>
      <c r="C83" s="26">
        <f>IF(Sec_inc_net!C83="","",Sec_inc_net!C83/10/GDP!F79)</f>
        <v>9.1050582032105343</v>
      </c>
      <c r="D83" s="26">
        <f>IF(Sec_inc_net!D83="","",Sec_inc_net!D83/10/GDP!G79)</f>
        <v>9.9601593625498008</v>
      </c>
      <c r="E83" s="26">
        <f>IF(Sec_inc_net!E83="","",Sec_inc_net!E83/10/GDP!H79)</f>
        <v>10.282381334168498</v>
      </c>
      <c r="F83" s="26">
        <f>IF(Sec_inc_net!F83="","",Sec_inc_net!F83/10/GDP!I79)</f>
        <v>11.016966217441237</v>
      </c>
      <c r="G83" s="26">
        <f>IF(Sec_inc_net!G83="","",Sec_inc_net!G83/10/GDP!J79)</f>
        <v>6.3836730985114984</v>
      </c>
      <c r="H83" s="26">
        <f>IF(Sec_inc_net!H83="","",Sec_inc_net!H83/10/GDP!K79)</f>
        <v>5.3354791353095328</v>
      </c>
      <c r="I83" s="26">
        <f>IF(Sec_inc_net!I83="","",Sec_inc_net!I83/10/GDP!L79)</f>
        <v>4.8587315174380565</v>
      </c>
      <c r="J83" s="26">
        <f>IF(Sec_inc_net!J83="","",Sec_inc_net!J83/10/GDP!M79)</f>
        <v>3.1205188737900178</v>
      </c>
      <c r="K83" s="26">
        <f>IF(Sec_inc_net!K83="","",Sec_inc_net!K83/10/GDP!N79)</f>
        <v>7.6354524561243409</v>
      </c>
      <c r="L83" s="26">
        <f>IF(Sec_inc_net!L83="","",Sec_inc_net!L83/10/GDP!O79)</f>
        <v>3.8715019446835996</v>
      </c>
      <c r="M83" s="26">
        <f>IF(Sec_inc_net!M83="","",Sec_inc_net!M83/10/GDP!P79)</f>
        <v>2.0811855421686745</v>
      </c>
      <c r="N83" s="26">
        <f>IF(Sec_inc_net!N83="","",Sec_inc_net!N83/10/GDP!Q79)</f>
        <v>4.1496696595748803</v>
      </c>
      <c r="O83" s="26">
        <f>IF(Sec_inc_net!O83="","",Sec_inc_net!O83/10/GDP!R79)</f>
        <v>5.0274334768012103</v>
      </c>
      <c r="P83" s="26">
        <f>IF(Sec_inc_net!P83="","",Sec_inc_net!P83/10/GDP!S79)</f>
        <v>3.9207461229716678</v>
      </c>
      <c r="Q83" s="26" t="str">
        <f>IF(Sec_inc_net!Q83="","",Sec_inc_net!Q83/10/GDP!T79)</f>
        <v/>
      </c>
    </row>
    <row r="84" spans="1:17" x14ac:dyDescent="0.25">
      <c r="A84" s="12" t="s">
        <v>364</v>
      </c>
      <c r="B84" s="26">
        <f>IF(Sec_inc_net!B84="","",Sec_inc_net!B84/10/GDP!E80)</f>
        <v>9.7690420560747686</v>
      </c>
      <c r="C84" s="26">
        <f>IF(Sec_inc_net!C84="","",Sec_inc_net!C84/10/GDP!F80)</f>
        <v>11.389784096893102</v>
      </c>
      <c r="D84" s="26">
        <f>IF(Sec_inc_net!D84="","",Sec_inc_net!D84/10/GDP!G80)</f>
        <v>12.889752808988765</v>
      </c>
      <c r="E84" s="26">
        <f>IF(Sec_inc_net!E84="","",Sec_inc_net!E84/10/GDP!H80)</f>
        <v>13.200872282215975</v>
      </c>
      <c r="F84" s="26">
        <f>IF(Sec_inc_net!F84="","",Sec_inc_net!F84/10/GDP!I80)</f>
        <v>11.541760048151001</v>
      </c>
      <c r="G84" s="26">
        <f>IF(Sec_inc_net!G84="","",Sec_inc_net!G84/10/GDP!J80)</f>
        <v>12.833274049979128</v>
      </c>
      <c r="H84" s="26">
        <f>IF(Sec_inc_net!H84="","",Sec_inc_net!H84/10/GDP!K80)</f>
        <v>12.459134615384615</v>
      </c>
      <c r="I84" s="26">
        <f>IF(Sec_inc_net!I84="","",Sec_inc_net!I84/10/GDP!L80)</f>
        <v>10.31781157604482</v>
      </c>
      <c r="J84" s="26">
        <f>IF(Sec_inc_net!J84="","",Sec_inc_net!J84/10/GDP!M80)</f>
        <v>8.4745779073875731</v>
      </c>
      <c r="K84" s="26">
        <f>IF(Sec_inc_net!K84="","",Sec_inc_net!K84/10/GDP!N80)</f>
        <v>11.085660673685126</v>
      </c>
      <c r="L84" s="26">
        <f>IF(Sec_inc_net!L84="","",Sec_inc_net!L84/10/GDP!O80)</f>
        <v>9.7313084112149522</v>
      </c>
      <c r="M84" s="26">
        <f>IF(Sec_inc_net!M84="","",Sec_inc_net!M84/10/GDP!P80)</f>
        <v>5.6509327036878663</v>
      </c>
      <c r="N84" s="26">
        <f>IF(Sec_inc_net!N84="","",Sec_inc_net!N84/10/GDP!Q80)</f>
        <v>5.5892857204343409</v>
      </c>
      <c r="O84" s="26">
        <f>IF(Sec_inc_net!O84="","",Sec_inc_net!O84/10/GDP!R80)</f>
        <v>9.7676032038306815</v>
      </c>
      <c r="P84" s="26">
        <f>IF(Sec_inc_net!P84="","",Sec_inc_net!P84/10/GDP!S80)</f>
        <v>11.323663119973789</v>
      </c>
      <c r="Q84" s="26" t="str">
        <f>IF(Sec_inc_net!Q84="","",Sec_inc_net!Q84/10/GDP!T80)</f>
        <v/>
      </c>
    </row>
    <row r="85" spans="1:17" x14ac:dyDescent="0.25">
      <c r="A85" s="12" t="s">
        <v>367</v>
      </c>
      <c r="B85" s="26">
        <f>IF(Sec_inc_net!B85="","",Sec_inc_net!B85/10/GDP!E81)</f>
        <v>18.291094724900738</v>
      </c>
      <c r="C85" s="26">
        <f>IF(Sec_inc_net!C85="","",Sec_inc_net!C85/10/GDP!F81)</f>
        <v>18.394214652608813</v>
      </c>
      <c r="D85" s="26">
        <f>IF(Sec_inc_net!D85="","",Sec_inc_net!D85/10/GDP!G81)</f>
        <v>16.286829111206522</v>
      </c>
      <c r="E85" s="26">
        <f>IF(Sec_inc_net!E85="","",Sec_inc_net!E85/10/GDP!H81)</f>
        <v>16.615817074492004</v>
      </c>
      <c r="F85" s="26">
        <f>IF(Sec_inc_net!F85="","",Sec_inc_net!F85/10/GDP!I81)</f>
        <v>14.508259741145173</v>
      </c>
      <c r="G85" s="26">
        <f>IF(Sec_inc_net!G85="","",Sec_inc_net!G85/10/GDP!J81)</f>
        <v>26.999795445989538</v>
      </c>
      <c r="H85" s="26">
        <f>IF(Sec_inc_net!H85="","",Sec_inc_net!H85/10/GDP!K81)</f>
        <v>21.194011842914509</v>
      </c>
      <c r="I85" s="26">
        <f>IF(Sec_inc_net!I85="","",Sec_inc_net!I85/10/GDP!L81)</f>
        <v>17.27268198490188</v>
      </c>
      <c r="J85" s="26">
        <f>IF(Sec_inc_net!J85="","",Sec_inc_net!J85/10/GDP!M81)</f>
        <v>15.746882435754996</v>
      </c>
      <c r="K85" s="26">
        <f>IF(Sec_inc_net!K85="","",Sec_inc_net!K85/10/GDP!N81)</f>
        <v>15.494197389499904</v>
      </c>
      <c r="L85" s="26">
        <f>IF(Sec_inc_net!L85="","",Sec_inc_net!L85/10/GDP!O81)</f>
        <v>16.405510001927336</v>
      </c>
      <c r="M85" s="26">
        <f>IF(Sec_inc_net!M85="","",Sec_inc_net!M85/10/GDP!P81)</f>
        <v>17.938085585524554</v>
      </c>
      <c r="N85" s="26">
        <f>IF(Sec_inc_net!N85="","",Sec_inc_net!N85/10/GDP!Q81)</f>
        <v>19.921134284958587</v>
      </c>
      <c r="O85" s="26">
        <f>IF(Sec_inc_net!O85="","",Sec_inc_net!O85/10/GDP!R81)</f>
        <v>21.902129864517622</v>
      </c>
      <c r="P85" s="26">
        <f>IF(Sec_inc_net!P85="","",Sec_inc_net!P85/10/GDP!S81)</f>
        <v>24.471167156963336</v>
      </c>
      <c r="Q85" s="26" t="str">
        <f>IF(Sec_inc_net!Q85="","",Sec_inc_net!Q85/10/GDP!T81)</f>
        <v/>
      </c>
    </row>
    <row r="86" spans="1:17" x14ac:dyDescent="0.25">
      <c r="A86" s="12" t="s">
        <v>369</v>
      </c>
      <c r="B86" s="26">
        <f>IF(Sec_inc_net!B86="","",Sec_inc_net!B86/10/GDP!E82)</f>
        <v>19.594035305752016</v>
      </c>
      <c r="C86" s="26">
        <f>IF(Sec_inc_net!C86="","",Sec_inc_net!C86/10/GDP!F82)</f>
        <v>22.79597606760991</v>
      </c>
      <c r="D86" s="26">
        <f>IF(Sec_inc_net!D86="","",Sec_inc_net!D86/10/GDP!G82)</f>
        <v>21.761944854898111</v>
      </c>
      <c r="E86" s="26">
        <f>IF(Sec_inc_net!E86="","",Sec_inc_net!E86/10/GDP!H82)</f>
        <v>21.562267692492082</v>
      </c>
      <c r="F86" s="26">
        <f>IF(Sec_inc_net!F86="","",Sec_inc_net!F86/10/GDP!I82)</f>
        <v>18.210912480188657</v>
      </c>
      <c r="G86" s="26">
        <f>IF(Sec_inc_net!G86="","",Sec_inc_net!G86/10/GDP!J82)</f>
        <v>18.319488263913474</v>
      </c>
      <c r="H86" s="26">
        <f>IF(Sec_inc_net!H86="","",Sec_inc_net!H86/10/GDP!K82)</f>
        <v>17.77729399679297</v>
      </c>
      <c r="I86" s="26">
        <f>IF(Sec_inc_net!I86="","",Sec_inc_net!I86/10/GDP!L82)</f>
        <v>17.745649420821945</v>
      </c>
      <c r="J86" s="26">
        <f>IF(Sec_inc_net!J86="","",Sec_inc_net!J86/10/GDP!M82)</f>
        <v>18.410046406587785</v>
      </c>
      <c r="K86" s="26">
        <f>IF(Sec_inc_net!K86="","",Sec_inc_net!K86/10/GDP!N82)</f>
        <v>18.415380146959276</v>
      </c>
      <c r="L86" s="26">
        <f>IF(Sec_inc_net!L86="","",Sec_inc_net!L86/10/GDP!O82)</f>
        <v>18.307167590530437</v>
      </c>
      <c r="M86" s="26">
        <f>IF(Sec_inc_net!M86="","",Sec_inc_net!M86/10/GDP!P82)</f>
        <v>18.433903895583136</v>
      </c>
      <c r="N86" s="26">
        <f>IF(Sec_inc_net!N86="","",Sec_inc_net!N86/10/GDP!Q82)</f>
        <v>20.079172758178622</v>
      </c>
      <c r="O86" s="26">
        <f>IF(Sec_inc_net!O86="","",Sec_inc_net!O86/10/GDP!R82)</f>
        <v>21.711589358375498</v>
      </c>
      <c r="P86" s="26">
        <f>IF(Sec_inc_net!P86="","",Sec_inc_net!P86/10/GDP!S82)</f>
        <v>23.652097408995694</v>
      </c>
      <c r="Q86" s="26">
        <f>IF(Sec_inc_net!Q86="","",Sec_inc_net!Q86/10/GDP!T82)</f>
        <v>25.253893883753324</v>
      </c>
    </row>
    <row r="87" spans="1:17" x14ac:dyDescent="0.25">
      <c r="A87" s="12" t="s">
        <v>371</v>
      </c>
      <c r="B87" s="26">
        <f>IF(Sec_inc_net!B87="","",Sec_inc_net!B87/10/GDP!E83)</f>
        <v>-0.3439940948239259</v>
      </c>
      <c r="C87" s="26">
        <f>IF(Sec_inc_net!C87="","",Sec_inc_net!C87/10/GDP!F83)</f>
        <v>-0.51448567784126598</v>
      </c>
      <c r="D87" s="26">
        <f>IF(Sec_inc_net!D87="","",Sec_inc_net!D87/10/GDP!G83)</f>
        <v>-0.61849506026909584</v>
      </c>
      <c r="E87" s="26">
        <f>IF(Sec_inc_net!E87="","",Sec_inc_net!E87/10/GDP!H83)</f>
        <v>-0.82500254295547437</v>
      </c>
      <c r="F87" s="26">
        <f>IF(Sec_inc_net!F87="","",Sec_inc_net!F87/10/GDP!I83)</f>
        <v>-0.37633190110397291</v>
      </c>
      <c r="G87" s="26">
        <f>IF(Sec_inc_net!G87="","",Sec_inc_net!G87/10/GDP!J83)</f>
        <v>-0.47680873899007747</v>
      </c>
      <c r="H87" s="26">
        <f>IF(Sec_inc_net!H87="","",Sec_inc_net!H87/10/GDP!K83)</f>
        <v>-0.73863599087749443</v>
      </c>
      <c r="I87" s="26">
        <f>IF(Sec_inc_net!I87="","",Sec_inc_net!I87/10/GDP!L83)</f>
        <v>-0.9747942751407529</v>
      </c>
      <c r="J87" s="26">
        <f>IF(Sec_inc_net!J87="","",Sec_inc_net!J87/10/GDP!M83)</f>
        <v>-0.70472430547638898</v>
      </c>
      <c r="K87" s="26">
        <f>IF(Sec_inc_net!K87="","",Sec_inc_net!K87/10/GDP!N83)</f>
        <v>-0.85593281165342938</v>
      </c>
      <c r="L87" s="26">
        <f>IF(Sec_inc_net!L87="","",Sec_inc_net!L87/10/GDP!O83)</f>
        <v>-1.1272051792932227</v>
      </c>
      <c r="M87" s="26">
        <f>IF(Sec_inc_net!M87="","",Sec_inc_net!M87/10/GDP!P83)</f>
        <v>-1.5208095687189886</v>
      </c>
      <c r="N87" s="26">
        <f>IF(Sec_inc_net!N87="","",Sec_inc_net!N87/10/GDP!Q83)</f>
        <v>-0.95626762989693836</v>
      </c>
      <c r="O87" s="26">
        <f>IF(Sec_inc_net!O87="","",Sec_inc_net!O87/10/GDP!R83)</f>
        <v>-0.40419913616486691</v>
      </c>
      <c r="P87" s="26">
        <f>IF(Sec_inc_net!P87="","",Sec_inc_net!P87/10/GDP!S83)</f>
        <v>-0.60731828092360596</v>
      </c>
      <c r="Q87" s="26">
        <f>IF(Sec_inc_net!Q87="","",Sec_inc_net!Q87/10/GDP!T83)</f>
        <v>-0.57933955972508033</v>
      </c>
    </row>
    <row r="88" spans="1:17" x14ac:dyDescent="0.25">
      <c r="A88" s="12" t="s">
        <v>372</v>
      </c>
      <c r="B88" s="26">
        <f>IF(Sec_inc_net!B88="","",Sec_inc_net!B88/10/GDP!E84)</f>
        <v>-7.1197460893570631E-3</v>
      </c>
      <c r="C88" s="26">
        <f>IF(Sec_inc_net!C88="","",Sec_inc_net!C88/10/GDP!F84)</f>
        <v>2.1997807758752885E-2</v>
      </c>
      <c r="D88" s="26">
        <f>IF(Sec_inc_net!D88="","",Sec_inc_net!D88/10/GDP!G84)</f>
        <v>2.2370241545279439E-2</v>
      </c>
      <c r="E88" s="26">
        <f>IF(Sec_inc_net!E88="","",Sec_inc_net!E88/10/GDP!H84)</f>
        <v>-0.23836794665766134</v>
      </c>
      <c r="F88" s="26">
        <f>IF(Sec_inc_net!F88="","",Sec_inc_net!F88/10/GDP!I84)</f>
        <v>-0.55181160887724801</v>
      </c>
      <c r="G88" s="26">
        <f>IF(Sec_inc_net!G88="","",Sec_inc_net!G88/10/GDP!J84)</f>
        <v>-0.70302311179223276</v>
      </c>
      <c r="H88" s="26">
        <f>IF(Sec_inc_net!H88="","",Sec_inc_net!H88/10/GDP!K84)</f>
        <v>-0.77132969906005955</v>
      </c>
      <c r="I88" s="26">
        <f>IF(Sec_inc_net!I88="","",Sec_inc_net!I88/10/GDP!L84)</f>
        <v>-0.60360319459175316</v>
      </c>
      <c r="J88" s="26">
        <f>IF(Sec_inc_net!J88="","",Sec_inc_net!J88/10/GDP!M84)</f>
        <v>-0.74197254355502862</v>
      </c>
      <c r="K88" s="26">
        <f>IF(Sec_inc_net!K88="","",Sec_inc_net!K88/10/GDP!N84)</f>
        <v>-0.69957778276995419</v>
      </c>
      <c r="L88" s="26">
        <f>IF(Sec_inc_net!L88="","",Sec_inc_net!L88/10/GDP!O84)</f>
        <v>-1.6851245921765152</v>
      </c>
      <c r="M88" s="26">
        <f>IF(Sec_inc_net!M88="","",Sec_inc_net!M88/10/GDP!P84)</f>
        <v>-0.49348313110744374</v>
      </c>
      <c r="N88" s="26">
        <f>IF(Sec_inc_net!N88="","",Sec_inc_net!N88/10/GDP!Q84)</f>
        <v>-0.73856878300824558</v>
      </c>
      <c r="O88" s="26">
        <f>IF(Sec_inc_net!O88="","",Sec_inc_net!O88/10/GDP!R84)</f>
        <v>-0.7839296802278849</v>
      </c>
      <c r="P88" s="26">
        <f>IF(Sec_inc_net!P88="","",Sec_inc_net!P88/10/GDP!S84)</f>
        <v>-0.72706301556464059</v>
      </c>
      <c r="Q88" s="26">
        <f>IF(Sec_inc_net!Q88="","",Sec_inc_net!Q88/10/GDP!T84)</f>
        <v>-0.7460544023533916</v>
      </c>
    </row>
    <row r="89" spans="1:17" x14ac:dyDescent="0.25">
      <c r="A89" s="12" t="s">
        <v>373</v>
      </c>
      <c r="B89" s="26">
        <f>IF(Sec_inc_net!B89="","",Sec_inc_net!B89/10/GDP!E85)</f>
        <v>2.8341214520163902</v>
      </c>
      <c r="C89" s="26">
        <f>IF(Sec_inc_net!C89="","",Sec_inc_net!C89/10/GDP!F85)</f>
        <v>3.025570026947507</v>
      </c>
      <c r="D89" s="26">
        <f>IF(Sec_inc_net!D89="","",Sec_inc_net!D89/10/GDP!G85)</f>
        <v>2.9986137875210614</v>
      </c>
      <c r="E89" s="26">
        <f>IF(Sec_inc_net!E89="","",Sec_inc_net!E89/10/GDP!H85)</f>
        <v>3.9827132267671064</v>
      </c>
      <c r="F89" s="26">
        <f>IF(Sec_inc_net!F89="","",Sec_inc_net!F89/10/GDP!I85)</f>
        <v>3.5713762569852863</v>
      </c>
      <c r="G89" s="26">
        <f>IF(Sec_inc_net!G89="","",Sec_inc_net!G89/10/GDP!J85)</f>
        <v>3.0501018415698318</v>
      </c>
      <c r="H89" s="26">
        <f>IF(Sec_inc_net!H89="","",Sec_inc_net!H89/10/GDP!K85)</f>
        <v>3.3028390954205835</v>
      </c>
      <c r="I89" s="26">
        <f>IF(Sec_inc_net!I89="","",Sec_inc_net!I89/10/GDP!L85)</f>
        <v>3.5803016249818191</v>
      </c>
      <c r="J89" s="26">
        <f>IF(Sec_inc_net!J89="","",Sec_inc_net!J89/10/GDP!M85)</f>
        <v>3.490822132319769</v>
      </c>
      <c r="K89" s="26">
        <f>IF(Sec_inc_net!K89="","",Sec_inc_net!K89/10/GDP!N85)</f>
        <v>3.2170640705098865</v>
      </c>
      <c r="L89" s="26">
        <f>IF(Sec_inc_net!L89="","",Sec_inc_net!L89/10/GDP!O85)</f>
        <v>3.0496774649454728</v>
      </c>
      <c r="M89" s="26">
        <f>IF(Sec_inc_net!M89="","",Sec_inc_net!M89/10/GDP!P85)</f>
        <v>2.477053048128802</v>
      </c>
      <c r="N89" s="26">
        <f>IF(Sec_inc_net!N89="","",Sec_inc_net!N89/10/GDP!Q85)</f>
        <v>2.2805108773489349</v>
      </c>
      <c r="O89" s="26">
        <f>IF(Sec_inc_net!O89="","",Sec_inc_net!O89/10/GDP!R85)</f>
        <v>2.5942986856963364</v>
      </c>
      <c r="P89" s="26">
        <f>IF(Sec_inc_net!P89="","",Sec_inc_net!P89/10/GDP!S85)</f>
        <v>2.545433658542811</v>
      </c>
      <c r="Q89" s="26">
        <f>IF(Sec_inc_net!Q89="","",Sec_inc_net!Q89/10/GDP!T85)</f>
        <v>2.6992712530501111</v>
      </c>
    </row>
    <row r="90" spans="1:17" x14ac:dyDescent="0.25">
      <c r="A90" s="12" t="s">
        <v>375</v>
      </c>
      <c r="B90" s="26">
        <f>IF(Sec_inc_net!B90="","",Sec_inc_net!B90/10/GDP!E86)</f>
        <v>1.5420594334008688</v>
      </c>
      <c r="C90" s="26">
        <f>IF(Sec_inc_net!C90="","",Sec_inc_net!C90/10/GDP!F86)</f>
        <v>1.2271389122344554</v>
      </c>
      <c r="D90" s="26">
        <f>IF(Sec_inc_net!D90="","",Sec_inc_net!D90/10/GDP!G86)</f>
        <v>1.0856248298393683</v>
      </c>
      <c r="E90" s="26">
        <f>IF(Sec_inc_net!E90="","",Sec_inc_net!E90/10/GDP!H86)</f>
        <v>0.96022146434933819</v>
      </c>
      <c r="F90" s="26">
        <f>IF(Sec_inc_net!F90="","",Sec_inc_net!F90/10/GDP!I86)</f>
        <v>0.79259620686238863</v>
      </c>
      <c r="G90" s="26">
        <f>IF(Sec_inc_net!G90="","",Sec_inc_net!G90/10/GDP!J86)</f>
        <v>0.61307689048481584</v>
      </c>
      <c r="H90" s="26">
        <f>IF(Sec_inc_net!H90="","",Sec_inc_net!H90/10/GDP!K86)</f>
        <v>0.47171818811337229</v>
      </c>
      <c r="I90" s="26">
        <f>IF(Sec_inc_net!I90="","",Sec_inc_net!I90/10/GDP!L86)</f>
        <v>0.44552567053910513</v>
      </c>
      <c r="J90" s="26">
        <f>IF(Sec_inc_net!J90="","",Sec_inc_net!J90/10/GDP!M86)</f>
        <v>0.4558091241766844</v>
      </c>
      <c r="K90" s="26">
        <f>IF(Sec_inc_net!K90="","",Sec_inc_net!K90/10/GDP!N86)</f>
        <v>0.58581046826863004</v>
      </c>
      <c r="L90" s="26">
        <f>IF(Sec_inc_net!L90="","",Sec_inc_net!L90/10/GDP!O86)</f>
        <v>0.63997043170230539</v>
      </c>
      <c r="M90" s="26">
        <f>IF(Sec_inc_net!M90="","",Sec_inc_net!M90/10/GDP!P86)</f>
        <v>0.47855425058597895</v>
      </c>
      <c r="N90" s="26">
        <f>IF(Sec_inc_net!N90="","",Sec_inc_net!N90/10/GDP!Q86)</f>
        <v>0.44315314551729906</v>
      </c>
      <c r="O90" s="26">
        <f>IF(Sec_inc_net!O90="","",Sec_inc_net!O90/10/GDP!R86)</f>
        <v>0.66129667435122996</v>
      </c>
      <c r="P90" s="26">
        <f>IF(Sec_inc_net!P90="","",Sec_inc_net!P90/10/GDP!S86)</f>
        <v>0.68112946098755134</v>
      </c>
      <c r="Q90" s="26">
        <f>IF(Sec_inc_net!Q90="","",Sec_inc_net!Q90/10/GDP!T86)</f>
        <v>0.55976660884709806</v>
      </c>
    </row>
    <row r="91" spans="1:17" x14ac:dyDescent="0.25">
      <c r="A91" s="12" t="s">
        <v>394</v>
      </c>
      <c r="B91" s="26">
        <f>IF(Sec_inc_net!B91="","",Sec_inc_net!B91/10/GDP!E87)</f>
        <v>6.4633975831419166</v>
      </c>
      <c r="C91" s="26">
        <f>IF(Sec_inc_net!C91="","",Sec_inc_net!C91/10/GDP!F87)</f>
        <v>-0.70935159032297679</v>
      </c>
      <c r="D91" s="26">
        <f>IF(Sec_inc_net!D91="","",Sec_inc_net!D91/10/GDP!G87)</f>
        <v>-0.42833181362781847</v>
      </c>
      <c r="E91" s="26">
        <f>IF(Sec_inc_net!E91="","",Sec_inc_net!E91/10/GDP!H87)</f>
        <v>-2.2308417037701158</v>
      </c>
      <c r="F91" s="26">
        <f>IF(Sec_inc_net!F91="","",Sec_inc_net!F91/10/GDP!I87)</f>
        <v>-1.7897187891814437</v>
      </c>
      <c r="G91" s="26">
        <f>IF(Sec_inc_net!G91="","",Sec_inc_net!G91/10/GDP!J87)</f>
        <v>-1.8101027310727205</v>
      </c>
      <c r="H91" s="26">
        <f>IF(Sec_inc_net!H91="","",Sec_inc_net!H91/10/GDP!K87)</f>
        <v>-2.3612382234185736</v>
      </c>
      <c r="I91" s="26">
        <f>IF(Sec_inc_net!I91="","",Sec_inc_net!I91/10/GDP!L87)</f>
        <v>-2.3446099655096497</v>
      </c>
      <c r="J91" s="26">
        <f>IF(Sec_inc_net!J91="","",Sec_inc_net!J91/10/GDP!M87)</f>
        <v>-2.0735771699383729</v>
      </c>
      <c r="K91" s="26">
        <f>IF(Sec_inc_net!K91="","",Sec_inc_net!K91/10/GDP!N87)</f>
        <v>-1.3479166933019677</v>
      </c>
      <c r="L91" s="26">
        <f>IF(Sec_inc_net!L91="","",Sec_inc_net!L91/10/GDP!O87)</f>
        <v>0.30590990463537387</v>
      </c>
      <c r="M91" s="26">
        <f>IF(Sec_inc_net!M91="","",Sec_inc_net!M91/10/GDP!P87)</f>
        <v>0.59952538815616874</v>
      </c>
      <c r="N91" s="26">
        <f>IF(Sec_inc_net!N91="","",Sec_inc_net!N91/10/GDP!Q87)</f>
        <v>0.615203048720255</v>
      </c>
      <c r="O91" s="26">
        <f>IF(Sec_inc_net!O91="","",Sec_inc_net!O91/10/GDP!R87)</f>
        <v>0.49265715892434059</v>
      </c>
      <c r="P91" s="26">
        <f>IF(Sec_inc_net!P91="","",Sec_inc_net!P91/10/GDP!S87)</f>
        <v>0.13855795426958109</v>
      </c>
      <c r="Q91" s="26">
        <f>IF(Sec_inc_net!Q91="","",Sec_inc_net!Q91/10/GDP!T87)</f>
        <v>-0.17458851143685475</v>
      </c>
    </row>
    <row r="92" spans="1:17" x14ac:dyDescent="0.25">
      <c r="A92" s="12" t="s">
        <v>397</v>
      </c>
      <c r="B92" s="26">
        <f>IF(Sec_inc_net!B92="","",Sec_inc_net!B92/10/GDP!E88)</f>
        <v>0.13446078927364957</v>
      </c>
      <c r="C92" s="26">
        <f>IF(Sec_inc_net!C92="","",Sec_inc_net!C92/10/GDP!F88)</f>
        <v>-0.25556689378992742</v>
      </c>
      <c r="D92" s="26">
        <f>IF(Sec_inc_net!D92="","",Sec_inc_net!D92/10/GDP!G88)</f>
        <v>-0.46636117966902996</v>
      </c>
      <c r="E92" s="26">
        <f>IF(Sec_inc_net!E92="","",Sec_inc_net!E92/10/GDP!H88)</f>
        <v>-0.67980543984541564</v>
      </c>
      <c r="F92" s="26">
        <f>IF(Sec_inc_net!F92="","",Sec_inc_net!F92/10/GDP!I88)</f>
        <v>-0.77555181366730208</v>
      </c>
      <c r="G92" s="26">
        <f>IF(Sec_inc_net!G92="","",Sec_inc_net!G92/10/GDP!J88)</f>
        <v>-0.82558520989832318</v>
      </c>
      <c r="H92" s="26">
        <f>IF(Sec_inc_net!H92="","",Sec_inc_net!H92/10/GDP!K88)</f>
        <v>-0.71146384682383801</v>
      </c>
      <c r="I92" s="26">
        <f>IF(Sec_inc_net!I92="","",Sec_inc_net!I92/10/GDP!L88)</f>
        <v>-1.4912656266771811</v>
      </c>
      <c r="J92" s="26">
        <f>IF(Sec_inc_net!J92="","",Sec_inc_net!J92/10/GDP!M88)</f>
        <v>-1.6349693507477725</v>
      </c>
      <c r="K92" s="26">
        <f>IF(Sec_inc_net!K92="","",Sec_inc_net!K92/10/GDP!N88)</f>
        <v>-1.4136174190483179</v>
      </c>
      <c r="L92" s="26">
        <f>IF(Sec_inc_net!L92="","",Sec_inc_net!L92/10/GDP!O88)</f>
        <v>-1.269128113494316</v>
      </c>
      <c r="M92" s="26">
        <f>IF(Sec_inc_net!M92="","",Sec_inc_net!M92/10/GDP!P88)</f>
        <v>-1.4063392193578597</v>
      </c>
      <c r="N92" s="26">
        <f>IF(Sec_inc_net!N92="","",Sec_inc_net!N92/10/GDP!Q88)</f>
        <v>-1.0355888713912529</v>
      </c>
      <c r="O92" s="26">
        <f>IF(Sec_inc_net!O92="","",Sec_inc_net!O92/10/GDP!R88)</f>
        <v>-1.1404211928191323</v>
      </c>
      <c r="P92" s="26">
        <f>IF(Sec_inc_net!P92="","",Sec_inc_net!P92/10/GDP!S88)</f>
        <v>-1.0060310589603236</v>
      </c>
      <c r="Q92" s="26" t="str">
        <f>IF(Sec_inc_net!Q92="","",Sec_inc_net!Q92/10/GDP!T88)</f>
        <v/>
      </c>
    </row>
    <row r="93" spans="1:17" x14ac:dyDescent="0.25">
      <c r="A93" s="12" t="s">
        <v>400</v>
      </c>
      <c r="B93" s="26">
        <f>IF(Sec_inc_net!B93="","",Sec_inc_net!B93/10/GDP!E89)</f>
        <v>4.2539306467780262</v>
      </c>
      <c r="C93" s="26">
        <f>IF(Sec_inc_net!C93="","",Sec_inc_net!C93/10/GDP!F89)</f>
        <v>4.7969926762975401</v>
      </c>
      <c r="D93" s="26">
        <f>IF(Sec_inc_net!D93="","",Sec_inc_net!D93/10/GDP!G89)</f>
        <v>4.0966331414147623</v>
      </c>
      <c r="E93" s="26">
        <f>IF(Sec_inc_net!E93="","",Sec_inc_net!E93/10/GDP!H89)</f>
        <v>3.8070519280015533</v>
      </c>
      <c r="F93" s="26">
        <f>IF(Sec_inc_net!F93="","",Sec_inc_net!F93/10/GDP!I89)</f>
        <v>3.4758407309949977</v>
      </c>
      <c r="G93" s="26">
        <f>IF(Sec_inc_net!G93="","",Sec_inc_net!G93/10/GDP!J89)</f>
        <v>3.4795726495726496</v>
      </c>
      <c r="H93" s="26">
        <f>IF(Sec_inc_net!H93="","",Sec_inc_net!H93/10/GDP!K89)</f>
        <v>3.2847663343728692</v>
      </c>
      <c r="I93" s="26">
        <f>IF(Sec_inc_net!I93="","",Sec_inc_net!I93/10/GDP!L89)</f>
        <v>3.1115630334444129</v>
      </c>
      <c r="J93" s="26">
        <f>IF(Sec_inc_net!J93="","",Sec_inc_net!J93/10/GDP!M89)</f>
        <v>3.0774565842025607</v>
      </c>
      <c r="K93" s="26">
        <f>IF(Sec_inc_net!K93="","",Sec_inc_net!K93/10/GDP!N89)</f>
        <v>3.1682836206006812</v>
      </c>
      <c r="L93" s="26">
        <f>IF(Sec_inc_net!L93="","",Sec_inc_net!L93/10/GDP!O89)</f>
        <v>3.0091329221685776</v>
      </c>
      <c r="M93" s="26">
        <f>IF(Sec_inc_net!M93="","",Sec_inc_net!M93/10/GDP!P89)</f>
        <v>2.9000021969951382</v>
      </c>
      <c r="N93" s="26">
        <f>IF(Sec_inc_net!N93="","",Sec_inc_net!N93/10/GDP!Q89)</f>
        <v>2.2292921387820841</v>
      </c>
      <c r="O93" s="26">
        <f>IF(Sec_inc_net!O93="","",Sec_inc_net!O93/10/GDP!R89)</f>
        <v>2.1075107435160989</v>
      </c>
      <c r="P93" s="26">
        <f>IF(Sec_inc_net!P93="","",Sec_inc_net!P93/10/GDP!S89)</f>
        <v>1.9943139778843135</v>
      </c>
      <c r="Q93" s="26">
        <f>IF(Sec_inc_net!Q93="","",Sec_inc_net!Q93/10/GDP!T89)</f>
        <v>1.796149901027968</v>
      </c>
    </row>
    <row r="94" spans="1:17" x14ac:dyDescent="0.25">
      <c r="A94" s="12" t="s">
        <v>402</v>
      </c>
      <c r="B94" s="26">
        <f>IF(Sec_inc_net!B94="","",Sec_inc_net!B94/10/GDP!E90)</f>
        <v>-0.94763323271429845</v>
      </c>
      <c r="C94" s="26">
        <f>IF(Sec_inc_net!C94="","",Sec_inc_net!C94/10/GDP!F90)</f>
        <v>-1.0450132903270355</v>
      </c>
      <c r="D94" s="26">
        <f>IF(Sec_inc_net!D94="","",Sec_inc_net!D94/10/GDP!G90)</f>
        <v>-1.1084388717769731</v>
      </c>
      <c r="E94" s="26">
        <f>IF(Sec_inc_net!E94="","",Sec_inc_net!E94/10/GDP!H90)</f>
        <v>-1.1051257451300593</v>
      </c>
      <c r="F94" s="26">
        <f>IF(Sec_inc_net!F94="","",Sec_inc_net!F94/10/GDP!I90)</f>
        <v>-1.1984123216893223</v>
      </c>
      <c r="G94" s="26">
        <f>IF(Sec_inc_net!G94="","",Sec_inc_net!G94/10/GDP!J90)</f>
        <v>-1.2362714744732988</v>
      </c>
      <c r="H94" s="26">
        <f>IF(Sec_inc_net!H94="","",Sec_inc_net!H94/10/GDP!K90)</f>
        <v>-1.1705250272723522</v>
      </c>
      <c r="I94" s="26">
        <f>IF(Sec_inc_net!I94="","",Sec_inc_net!I94/10/GDP!L90)</f>
        <v>-1.2193944970166088</v>
      </c>
      <c r="J94" s="26">
        <f>IF(Sec_inc_net!J94="","",Sec_inc_net!J94/10/GDP!M90)</f>
        <v>-1.1179986226638627</v>
      </c>
      <c r="K94" s="26">
        <f>IF(Sec_inc_net!K94="","",Sec_inc_net!K94/10/GDP!N90)</f>
        <v>-1.0153683912327562</v>
      </c>
      <c r="L94" s="26">
        <f>IF(Sec_inc_net!L94="","",Sec_inc_net!L94/10/GDP!O90)</f>
        <v>-0.91791958665879692</v>
      </c>
      <c r="M94" s="26">
        <f>IF(Sec_inc_net!M94="","",Sec_inc_net!M94/10/GDP!P90)</f>
        <v>-0.98114600513336958</v>
      </c>
      <c r="N94" s="26">
        <f>IF(Sec_inc_net!N94="","",Sec_inc_net!N94/10/GDP!Q90)</f>
        <v>-0.86527502005529622</v>
      </c>
      <c r="O94" s="26">
        <f>IF(Sec_inc_net!O94="","",Sec_inc_net!O94/10/GDP!R90)</f>
        <v>-0.98197009535405511</v>
      </c>
      <c r="P94" s="26">
        <f>IF(Sec_inc_net!P94="","",Sec_inc_net!P94/10/GDP!S90)</f>
        <v>-0.95884620641968721</v>
      </c>
      <c r="Q94" s="26">
        <f>IF(Sec_inc_net!Q94="","",Sec_inc_net!Q94/10/GDP!T90)</f>
        <v>-1.1666059991181512</v>
      </c>
    </row>
    <row r="95" spans="1:17" x14ac:dyDescent="0.25">
      <c r="A95" s="12" t="s">
        <v>403</v>
      </c>
      <c r="B95" s="26">
        <f>IF(Sec_inc_net!B95="","",Sec_inc_net!B95/10/GDP!E91)</f>
        <v>14.051816337759636</v>
      </c>
      <c r="C95" s="26">
        <f>IF(Sec_inc_net!C95="","",Sec_inc_net!C95/10/GDP!F91)</f>
        <v>14.637313393414868</v>
      </c>
      <c r="D95" s="26">
        <f>IF(Sec_inc_net!D95="","",Sec_inc_net!D95/10/GDP!G91)</f>
        <v>15.836476954397952</v>
      </c>
      <c r="E95" s="26">
        <f>IF(Sec_inc_net!E95="","",Sec_inc_net!E95/10/GDP!H91)</f>
        <v>15.64277368610442</v>
      </c>
      <c r="F95" s="26">
        <f>IF(Sec_inc_net!F95="","",Sec_inc_net!F95/10/GDP!I91)</f>
        <v>15.350001072339969</v>
      </c>
      <c r="G95" s="26">
        <f>IF(Sec_inc_net!G95="","",Sec_inc_net!G95/10/GDP!J91)</f>
        <v>15.235465987321991</v>
      </c>
      <c r="H95" s="26">
        <f>IF(Sec_inc_net!H95="","",Sec_inc_net!H95/10/GDP!K91)</f>
        <v>13.851384167071394</v>
      </c>
      <c r="I95" s="26">
        <f>IF(Sec_inc_net!I95="","",Sec_inc_net!I95/10/GDP!L91)</f>
        <v>14.133343897854953</v>
      </c>
      <c r="J95" s="26">
        <f>IF(Sec_inc_net!J95="","",Sec_inc_net!J95/10/GDP!M91)</f>
        <v>15.182234794296063</v>
      </c>
      <c r="K95" s="26">
        <f>IF(Sec_inc_net!K95="","",Sec_inc_net!K95/10/GDP!N91)</f>
        <v>16.123669850760319</v>
      </c>
      <c r="L95" s="26">
        <f>IF(Sec_inc_net!L95="","",Sec_inc_net!L95/10/GDP!O91)</f>
        <v>16.294877090619401</v>
      </c>
      <c r="M95" s="26">
        <f>IF(Sec_inc_net!M95="","",Sec_inc_net!M95/10/GDP!P91)</f>
        <v>16.936416255993624</v>
      </c>
      <c r="N95" s="26">
        <f>IF(Sec_inc_net!N95="","",Sec_inc_net!N95/10/GDP!Q91)</f>
        <v>16.139628127121128</v>
      </c>
      <c r="O95" s="26">
        <f>IF(Sec_inc_net!O95="","",Sec_inc_net!O95/10/GDP!R91)</f>
        <v>15.670410983460917</v>
      </c>
      <c r="P95" s="26">
        <f>IF(Sec_inc_net!P95="","",Sec_inc_net!P95/10/GDP!S91)</f>
        <v>15.28621858994547</v>
      </c>
      <c r="Q95" s="26" t="str">
        <f>IF(Sec_inc_net!Q95="","",Sec_inc_net!Q95/10/GDP!T91)</f>
        <v/>
      </c>
    </row>
    <row r="96" spans="1:17" x14ac:dyDescent="0.25">
      <c r="A96" s="12" t="s">
        <v>406</v>
      </c>
      <c r="B96" s="26">
        <f>IF(Sec_inc_net!B96="","",Sec_inc_net!B96/10/GDP!E92)</f>
        <v>-0.15674193477262685</v>
      </c>
      <c r="C96" s="26">
        <f>IF(Sec_inc_net!C96="","",Sec_inc_net!C96/10/GDP!F92)</f>
        <v>-0.23217230245327855</v>
      </c>
      <c r="D96" s="26">
        <f>IF(Sec_inc_net!D96="","",Sec_inc_net!D96/10/GDP!G92)</f>
        <v>-0.25140944027144568</v>
      </c>
      <c r="E96" s="26">
        <f>IF(Sec_inc_net!E96="","",Sec_inc_net!E96/10/GDP!H92)</f>
        <v>-0.25541479004183287</v>
      </c>
      <c r="F96" s="26">
        <f>IF(Sec_inc_net!F96="","",Sec_inc_net!F96/10/GDP!I92)</f>
        <v>-0.23436914785230251</v>
      </c>
      <c r="G96" s="26">
        <f>IF(Sec_inc_net!G96="","",Sec_inc_net!G96/10/GDP!J92)</f>
        <v>-0.21523177952979894</v>
      </c>
      <c r="H96" s="26">
        <f>IF(Sec_inc_net!H96="","",Sec_inc_net!H96/10/GDP!K92)</f>
        <v>-0.22179733718308031</v>
      </c>
      <c r="I96" s="26">
        <f>IF(Sec_inc_net!I96="","",Sec_inc_net!I96/10/GDP!L92)</f>
        <v>-0.22869812426417446</v>
      </c>
      <c r="J96" s="26">
        <f>IF(Sec_inc_net!J96="","",Sec_inc_net!J96/10/GDP!M92)</f>
        <v>-0.19413442206916731</v>
      </c>
      <c r="K96" s="26">
        <f>IF(Sec_inc_net!K96="","",Sec_inc_net!K96/10/GDP!N92)</f>
        <v>-0.38726375969154958</v>
      </c>
      <c r="L96" s="26">
        <f>IF(Sec_inc_net!L96="","",Sec_inc_net!L96/10/GDP!O92)</f>
        <v>-0.36602475069517193</v>
      </c>
      <c r="M96" s="26">
        <f>IF(Sec_inc_net!M96="","",Sec_inc_net!M96/10/GDP!P92)</f>
        <v>-0.39381052598735367</v>
      </c>
      <c r="N96" s="26">
        <f>IF(Sec_inc_net!N96="","",Sec_inc_net!N96/10/GDP!Q92)</f>
        <v>-0.38429971293686699</v>
      </c>
      <c r="O96" s="26">
        <f>IF(Sec_inc_net!O96="","",Sec_inc_net!O96/10/GDP!R92)</f>
        <v>-0.36113261622556708</v>
      </c>
      <c r="P96" s="26">
        <f>IF(Sec_inc_net!P96="","",Sec_inc_net!P96/10/GDP!S92)</f>
        <v>-0.24470084352283197</v>
      </c>
      <c r="Q96" s="26">
        <f>IF(Sec_inc_net!Q96="","",Sec_inc_net!Q96/10/GDP!T92)</f>
        <v>-0.47430746652375383</v>
      </c>
    </row>
    <row r="97" spans="1:17" x14ac:dyDescent="0.25">
      <c r="A97" s="12" t="s">
        <v>407</v>
      </c>
      <c r="B97" s="26">
        <f>IF(Sec_inc_net!B97="","",Sec_inc_net!B97/10/GDP!E93)</f>
        <v>20.153759605086268</v>
      </c>
      <c r="C97" s="26">
        <f>IF(Sec_inc_net!C97="","",Sec_inc_net!C97/10/GDP!F93)</f>
        <v>18.935122158107951</v>
      </c>
      <c r="D97" s="26">
        <f>IF(Sec_inc_net!D97="","",Sec_inc_net!D97/10/GDP!G93)</f>
        <v>16.223431312326511</v>
      </c>
      <c r="E97" s="26">
        <f>IF(Sec_inc_net!E97="","",Sec_inc_net!E97/10/GDP!H93)</f>
        <v>17.94313955230438</v>
      </c>
      <c r="F97" s="26">
        <f>IF(Sec_inc_net!F97="","",Sec_inc_net!F97/10/GDP!I93)</f>
        <v>15.398364594609799</v>
      </c>
      <c r="G97" s="26">
        <f>IF(Sec_inc_net!G97="","",Sec_inc_net!G97/10/GDP!J93)</f>
        <v>14.086017542566521</v>
      </c>
      <c r="H97" s="26">
        <f>IF(Sec_inc_net!H97="","",Sec_inc_net!H97/10/GDP!K93)</f>
        <v>16.480743286435864</v>
      </c>
      <c r="I97" s="26">
        <f>IF(Sec_inc_net!I97="","",Sec_inc_net!I97/10/GDP!L93)</f>
        <v>13.715488422818868</v>
      </c>
      <c r="J97" s="26">
        <f>IF(Sec_inc_net!J97="","",Sec_inc_net!J97/10/GDP!M93)</f>
        <v>19.64842412151954</v>
      </c>
      <c r="K97" s="26">
        <f>IF(Sec_inc_net!K97="","",Sec_inc_net!K97/10/GDP!N93)</f>
        <v>19.698843467307913</v>
      </c>
      <c r="L97" s="26">
        <f>IF(Sec_inc_net!L97="","",Sec_inc_net!L97/10/GDP!O93)</f>
        <v>14.540480291822879</v>
      </c>
      <c r="M97" s="26">
        <f>IF(Sec_inc_net!M97="","",Sec_inc_net!M97/10/GDP!P93)</f>
        <v>11.87993565034856</v>
      </c>
      <c r="N97" s="26">
        <f>IF(Sec_inc_net!N97="","",Sec_inc_net!N97/10/GDP!Q93)</f>
        <v>10.970882327267192</v>
      </c>
      <c r="O97" s="26">
        <f>IF(Sec_inc_net!O97="","",Sec_inc_net!O97/10/GDP!R93)</f>
        <v>11.769357802432953</v>
      </c>
      <c r="P97" s="26">
        <f>IF(Sec_inc_net!P97="","",Sec_inc_net!P97/10/GDP!S93)</f>
        <v>10.855240494711753</v>
      </c>
      <c r="Q97" s="26" t="str">
        <f>IF(Sec_inc_net!Q97="","",Sec_inc_net!Q97/10/GDP!T93)</f>
        <v/>
      </c>
    </row>
    <row r="98" spans="1:17" x14ac:dyDescent="0.25">
      <c r="A98" s="12" t="s">
        <v>410</v>
      </c>
      <c r="B98" s="26">
        <f>IF(Sec_inc_net!B98="","",Sec_inc_net!B98/10/GDP!E94)</f>
        <v>-0.71427228656473873</v>
      </c>
      <c r="C98" s="26">
        <f>IF(Sec_inc_net!C98="","",Sec_inc_net!C98/10/GDP!F94)</f>
        <v>-1.4906136836305643</v>
      </c>
      <c r="D98" s="26">
        <f>IF(Sec_inc_net!D98="","",Sec_inc_net!D98/10/GDP!G94)</f>
        <v>-2.1073970867092133</v>
      </c>
      <c r="E98" s="26">
        <f>IF(Sec_inc_net!E98="","",Sec_inc_net!E98/10/GDP!H94)</f>
        <v>-0.79439516185510939</v>
      </c>
      <c r="F98" s="26">
        <f>IF(Sec_inc_net!F98="","",Sec_inc_net!F98/10/GDP!I94)</f>
        <v>-0.63236512466364025</v>
      </c>
      <c r="G98" s="26">
        <f>IF(Sec_inc_net!G98="","",Sec_inc_net!G98/10/GDP!J94)</f>
        <v>-0.33046513233803626</v>
      </c>
      <c r="H98" s="26">
        <f>IF(Sec_inc_net!H98="","",Sec_inc_net!H98/10/GDP!K94)</f>
        <v>-0.13764969861132853</v>
      </c>
      <c r="I98" s="26">
        <f>IF(Sec_inc_net!I98="","",Sec_inc_net!I98/10/GDP!L94)</f>
        <v>-0.26888997550854848</v>
      </c>
      <c r="J98" s="26">
        <f>IF(Sec_inc_net!J98="","",Sec_inc_net!J98/10/GDP!M94)</f>
        <v>-0.31499759252111736</v>
      </c>
      <c r="K98" s="26">
        <f>IF(Sec_inc_net!K98="","",Sec_inc_net!K98/10/GDP!N94)</f>
        <v>-0.4338292029782978</v>
      </c>
      <c r="L98" s="26">
        <f>IF(Sec_inc_net!L98="","",Sec_inc_net!L98/10/GDP!O94)</f>
        <v>-0.70529432701610373</v>
      </c>
      <c r="M98" s="26">
        <f>IF(Sec_inc_net!M98="","",Sec_inc_net!M98/10/GDP!P94)</f>
        <v>-0.12579129930208124</v>
      </c>
      <c r="N98" s="26">
        <f>IF(Sec_inc_net!N98="","",Sec_inc_net!N98/10/GDP!Q94)</f>
        <v>-6.1962783825860526E-2</v>
      </c>
      <c r="O98" s="26">
        <f>IF(Sec_inc_net!O98="","",Sec_inc_net!O98/10/GDP!R94)</f>
        <v>0.51197534589165661</v>
      </c>
      <c r="P98" s="26">
        <f>IF(Sec_inc_net!P98="","",Sec_inc_net!P98/10/GDP!S94)</f>
        <v>0.57371719438516255</v>
      </c>
      <c r="Q98" s="26">
        <f>IF(Sec_inc_net!Q98="","",Sec_inc_net!Q98/10/GDP!T94)</f>
        <v>0.73756181556776057</v>
      </c>
    </row>
    <row r="99" spans="1:17" x14ac:dyDescent="0.25">
      <c r="A99" s="12" t="s">
        <v>411</v>
      </c>
      <c r="B99" s="26">
        <f>IF(Sec_inc_net!B99="","",Sec_inc_net!B99/10/GDP!E95)</f>
        <v>5.9649286570550215</v>
      </c>
      <c r="C99" s="26">
        <f>IF(Sec_inc_net!C99="","",Sec_inc_net!C99/10/GDP!F95)</f>
        <v>6.9112586481209028</v>
      </c>
      <c r="D99" s="26">
        <f>IF(Sec_inc_net!D99="","",Sec_inc_net!D99/10/GDP!G95)</f>
        <v>6.5972575146010763</v>
      </c>
      <c r="E99" s="26">
        <f>IF(Sec_inc_net!E99="","",Sec_inc_net!E99/10/GDP!H95)</f>
        <v>6.4945730436351647</v>
      </c>
      <c r="F99" s="26">
        <f>IF(Sec_inc_net!F99="","",Sec_inc_net!F99/10/GDP!I95)</f>
        <v>6.1005847138441949</v>
      </c>
      <c r="G99" s="26">
        <f>IF(Sec_inc_net!G99="","",Sec_inc_net!G99/10/GDP!J95)</f>
        <v>5.8180367953302508</v>
      </c>
      <c r="H99" s="26">
        <f>IF(Sec_inc_net!H99="","",Sec_inc_net!H99/10/GDP!K95)</f>
        <v>6.4099733627702724</v>
      </c>
      <c r="I99" s="26">
        <f>IF(Sec_inc_net!I99="","",Sec_inc_net!I99/10/GDP!L95)</f>
        <v>5.5722429537246754</v>
      </c>
      <c r="J99" s="26">
        <f>IF(Sec_inc_net!J99="","",Sec_inc_net!J99/10/GDP!M95)</f>
        <v>5.579825588942084</v>
      </c>
      <c r="K99" s="26">
        <f>IF(Sec_inc_net!K99="","",Sec_inc_net!K99/10/GDP!N95)</f>
        <v>5.7287818035176477</v>
      </c>
      <c r="L99" s="26">
        <f>IF(Sec_inc_net!L99="","",Sec_inc_net!L99/10/GDP!O95)</f>
        <v>5.3753822175011701</v>
      </c>
      <c r="M99" s="26">
        <f>IF(Sec_inc_net!M99="","",Sec_inc_net!M99/10/GDP!P95)</f>
        <v>4.6743803424218369</v>
      </c>
      <c r="N99" s="26">
        <f>IF(Sec_inc_net!N99="","",Sec_inc_net!N99/10/GDP!Q95)</f>
        <v>5.6438143724726464</v>
      </c>
      <c r="O99" s="26">
        <f>IF(Sec_inc_net!O99="","",Sec_inc_net!O99/10/GDP!R95)</f>
        <v>5.7002013744663982</v>
      </c>
      <c r="P99" s="26">
        <f>IF(Sec_inc_net!P99="","",Sec_inc_net!P99/10/GDP!S95)</f>
        <v>5.5377995467341083</v>
      </c>
      <c r="Q99" s="26" t="str">
        <f>IF(Sec_inc_net!Q99="","",Sec_inc_net!Q99/10/GDP!T95)</f>
        <v/>
      </c>
    </row>
    <row r="100" spans="1:17" x14ac:dyDescent="0.25">
      <c r="A100" s="12" t="s">
        <v>414</v>
      </c>
      <c r="B100" s="26" t="str">
        <f>IF(Sec_inc_net!B100="","",Sec_inc_net!B100/10/GDP!E96)</f>
        <v/>
      </c>
      <c r="C100" s="26">
        <f>IF(Sec_inc_net!C100="","",Sec_inc_net!C100/10/GDP!F96)</f>
        <v>22.636363636363633</v>
      </c>
      <c r="D100" s="26">
        <f>IF(Sec_inc_net!D100="","",Sec_inc_net!D100/10/GDP!G96)</f>
        <v>21.190027252190898</v>
      </c>
      <c r="E100" s="26">
        <f>IF(Sec_inc_net!E100="","",Sec_inc_net!E100/10/GDP!H96)</f>
        <v>19.406038197048549</v>
      </c>
      <c r="F100" s="26">
        <f>IF(Sec_inc_net!F100="","",Sec_inc_net!F100/10/GDP!I96)</f>
        <v>21.614190867973502</v>
      </c>
      <c r="G100" s="26">
        <f>IF(Sec_inc_net!G100="","",Sec_inc_net!G100/10/GDP!J96)</f>
        <v>19.380384578074214</v>
      </c>
      <c r="H100" s="26">
        <f>IF(Sec_inc_net!H100="","",Sec_inc_net!H100/10/GDP!K96)</f>
        <v>24.585089629569975</v>
      </c>
      <c r="I100" s="26">
        <f>IF(Sec_inc_net!I100="","",Sec_inc_net!I100/10/GDP!L96)</f>
        <v>26.869234220103522</v>
      </c>
      <c r="J100" s="26">
        <f>IF(Sec_inc_net!J100="","",Sec_inc_net!J100/10/GDP!M96)</f>
        <v>12.864886154158818</v>
      </c>
      <c r="K100" s="26">
        <f>IF(Sec_inc_net!K100="","",Sec_inc_net!K100/10/GDP!N96)</f>
        <v>32.431154147188565</v>
      </c>
      <c r="L100" s="26">
        <f>IF(Sec_inc_net!L100="","",Sec_inc_net!L100/10/GDP!O96)</f>
        <v>18.791546358571427</v>
      </c>
      <c r="M100" s="26">
        <f>IF(Sec_inc_net!M100="","",Sec_inc_net!M100/10/GDP!P96)</f>
        <v>22.562471634976191</v>
      </c>
      <c r="N100" s="26">
        <f>IF(Sec_inc_net!N100="","",Sec_inc_net!N100/10/GDP!Q96)</f>
        <v>34.475525990046137</v>
      </c>
      <c r="O100" s="26">
        <f>IF(Sec_inc_net!O100="","",Sec_inc_net!O100/10/GDP!R96)</f>
        <v>29.501514979701454</v>
      </c>
      <c r="P100" s="26">
        <f>IF(Sec_inc_net!P100="","",Sec_inc_net!P100/10/GDP!S96)</f>
        <v>18.786631976709515</v>
      </c>
      <c r="Q100" s="26" t="str">
        <f>IF(Sec_inc_net!Q100="","",Sec_inc_net!Q100/10/GDP!T96)</f>
        <v/>
      </c>
    </row>
    <row r="101" spans="1:17" x14ac:dyDescent="0.25">
      <c r="A101" s="12" t="s">
        <v>418</v>
      </c>
      <c r="B101" s="26">
        <f>IF(Sec_inc_net!B101="","",Sec_inc_net!B101/10/GDP!E97)</f>
        <v>-0.34859014793924953</v>
      </c>
      <c r="C101" s="26">
        <f>IF(Sec_inc_net!C101="","",Sec_inc_net!C101/10/GDP!F97)</f>
        <v>-0.41627953373044152</v>
      </c>
      <c r="D101" s="26">
        <f>IF(Sec_inc_net!D101="","",Sec_inc_net!D101/10/GDP!G97)</f>
        <v>-0.37420147210589605</v>
      </c>
      <c r="E101" s="26">
        <f>IF(Sec_inc_net!E101="","",Sec_inc_net!E101/10/GDP!H97)</f>
        <v>-0.12074306356453195</v>
      </c>
      <c r="F101" s="26">
        <f>IF(Sec_inc_net!F101="","",Sec_inc_net!F101/10/GDP!I97)</f>
        <v>-0.23254310778721657</v>
      </c>
      <c r="G101" s="26">
        <f>IF(Sec_inc_net!G101="","",Sec_inc_net!G101/10/GDP!J97)</f>
        <v>-0.4649037662757855</v>
      </c>
      <c r="H101" s="26">
        <f>IF(Sec_inc_net!H101="","",Sec_inc_net!H101/10/GDP!K97)</f>
        <v>-0.37621866573056123</v>
      </c>
      <c r="I101" s="26">
        <f>IF(Sec_inc_net!I101="","",Sec_inc_net!I101/10/GDP!L97)</f>
        <v>-0.42831657603380158</v>
      </c>
      <c r="J101" s="26">
        <f>IF(Sec_inc_net!J101="","",Sec_inc_net!J101/10/GDP!M97)</f>
        <v>-0.30564776781480046</v>
      </c>
      <c r="K101" s="26">
        <f>IF(Sec_inc_net!K101="","",Sec_inc_net!K101/10/GDP!N97)</f>
        <v>-0.33578535389258263</v>
      </c>
      <c r="L101" s="26">
        <f>IF(Sec_inc_net!L101="","",Sec_inc_net!L101/10/GDP!O97)</f>
        <v>-0.34004529207934298</v>
      </c>
      <c r="M101" s="26">
        <f>IF(Sec_inc_net!M101="","",Sec_inc_net!M101/10/GDP!P97)</f>
        <v>-0.38461076726069787</v>
      </c>
      <c r="N101" s="26">
        <f>IF(Sec_inc_net!N101="","",Sec_inc_net!N101/10/GDP!Q97)</f>
        <v>-0.42911273081259593</v>
      </c>
      <c r="O101" s="26">
        <f>IF(Sec_inc_net!O101="","",Sec_inc_net!O101/10/GDP!R97)</f>
        <v>-0.47252473382520854</v>
      </c>
      <c r="P101" s="26">
        <f>IF(Sec_inc_net!P101="","",Sec_inc_net!P101/10/GDP!S97)</f>
        <v>-0.37326475339154935</v>
      </c>
      <c r="Q101" s="26">
        <f>IF(Sec_inc_net!Q101="","",Sec_inc_net!Q101/10/GDP!T97)</f>
        <v>-0.15511352836216252</v>
      </c>
    </row>
    <row r="102" spans="1:17" x14ac:dyDescent="0.25">
      <c r="A102" s="12" t="s">
        <v>419</v>
      </c>
      <c r="B102" s="26">
        <f>IF(Sec_inc_net!B102="","",Sec_inc_net!B102/10/GDP!E98)</f>
        <v>23.308334367615799</v>
      </c>
      <c r="C102" s="26">
        <f>IF(Sec_inc_net!C102="","",Sec_inc_net!C102/10/GDP!F98)</f>
        <v>24.331616750109344</v>
      </c>
      <c r="D102" s="26">
        <f>IF(Sec_inc_net!D102="","",Sec_inc_net!D102/10/GDP!G98)</f>
        <v>22.22304701350194</v>
      </c>
      <c r="E102" s="26">
        <f>IF(Sec_inc_net!E102="","",Sec_inc_net!E102/10/GDP!H98)</f>
        <v>20.462336384722896</v>
      </c>
      <c r="F102" s="26">
        <f>IF(Sec_inc_net!F102="","",Sec_inc_net!F102/10/GDP!I98)</f>
        <v>24.426846458840146</v>
      </c>
      <c r="G102" s="26">
        <f>IF(Sec_inc_net!G102="","",Sec_inc_net!G102/10/GDP!J98)</f>
        <v>22.286961605857773</v>
      </c>
      <c r="H102" s="26">
        <f>IF(Sec_inc_net!H102="","",Sec_inc_net!H102/10/GDP!K98)</f>
        <v>19.29574271355046</v>
      </c>
      <c r="I102" s="26">
        <f>IF(Sec_inc_net!I102="","",Sec_inc_net!I102/10/GDP!L98)</f>
        <v>21.796479279637474</v>
      </c>
      <c r="J102" s="26">
        <f>IF(Sec_inc_net!J102="","",Sec_inc_net!J102/10/GDP!M98)</f>
        <v>22.073791348600512</v>
      </c>
      <c r="K102" s="26">
        <f>IF(Sec_inc_net!K102="","",Sec_inc_net!K102/10/GDP!N98)</f>
        <v>19.744075206215477</v>
      </c>
      <c r="L102" s="26">
        <f>IF(Sec_inc_net!L102="","",Sec_inc_net!L102/10/GDP!O98)</f>
        <v>18.289277903288546</v>
      </c>
      <c r="M102" s="26">
        <f>IF(Sec_inc_net!M102="","",Sec_inc_net!M102/10/GDP!P98)</f>
        <v>18.057028584788235</v>
      </c>
      <c r="N102" s="26">
        <f>IF(Sec_inc_net!N102="","",Sec_inc_net!N102/10/GDP!Q98)</f>
        <v>18.179909151080754</v>
      </c>
      <c r="O102" s="26">
        <f>IF(Sec_inc_net!O102="","",Sec_inc_net!O102/10/GDP!R98)</f>
        <v>18.692372859074347</v>
      </c>
      <c r="P102" s="26">
        <f>IF(Sec_inc_net!P102="","",Sec_inc_net!P102/10/GDP!S98)</f>
        <v>19.045327350043767</v>
      </c>
      <c r="Q102" s="26">
        <f>IF(Sec_inc_net!Q102="","",Sec_inc_net!Q102/10/GDP!T98)</f>
        <v>22.627253928548011</v>
      </c>
    </row>
    <row r="103" spans="1:17" x14ac:dyDescent="0.25">
      <c r="A103" s="12" t="s">
        <v>421</v>
      </c>
      <c r="B103" s="26">
        <f>IF(Sec_inc_net!B103="","",Sec_inc_net!B103/10/GDP!E99)</f>
        <v>-4.2329846983621211</v>
      </c>
      <c r="C103" s="26">
        <f>IF(Sec_inc_net!C103="","",Sec_inc_net!C103/10/GDP!F99)</f>
        <v>-3.6175763090481627</v>
      </c>
      <c r="D103" s="26">
        <f>IF(Sec_inc_net!D103="","",Sec_inc_net!D103/10/GDP!G99)</f>
        <v>-9.1155090274021369</v>
      </c>
      <c r="E103" s="26">
        <f>IF(Sec_inc_net!E103="","",Sec_inc_net!E103/10/GDP!H99)</f>
        <v>-7.2518338526668638</v>
      </c>
      <c r="F103" s="26">
        <f>IF(Sec_inc_net!F103="","",Sec_inc_net!F103/10/GDP!I99)</f>
        <v>-11.631726922786626</v>
      </c>
      <c r="G103" s="26">
        <f>IF(Sec_inc_net!G103="","",Sec_inc_net!G103/10/GDP!J99)</f>
        <v>-10.622248245904959</v>
      </c>
      <c r="H103" s="26">
        <f>IF(Sec_inc_net!H103="","",Sec_inc_net!H103/10/GDP!K99)</f>
        <v>-9.3338041592671566</v>
      </c>
      <c r="I103" s="26">
        <f>IF(Sec_inc_net!I103="","",Sec_inc_net!I103/10/GDP!L99)</f>
        <v>-9.6020740116793419</v>
      </c>
      <c r="J103" s="26">
        <f>IF(Sec_inc_net!J103="","",Sec_inc_net!J103/10/GDP!M99)</f>
        <v>-10.969468470980416</v>
      </c>
      <c r="K103" s="26">
        <f>IF(Sec_inc_net!K103="","",Sec_inc_net!K103/10/GDP!N99)</f>
        <v>-12.707187324312915</v>
      </c>
      <c r="L103" s="26">
        <f>IF(Sec_inc_net!L103="","",Sec_inc_net!L103/10/GDP!O99)</f>
        <v>-14.416407181557821</v>
      </c>
      <c r="M103" s="26">
        <f>IF(Sec_inc_net!M103="","",Sec_inc_net!M103/10/GDP!P99)</f>
        <v>-15.297021729500489</v>
      </c>
      <c r="N103" s="26">
        <f>IF(Sec_inc_net!N103="","",Sec_inc_net!N103/10/GDP!Q99)</f>
        <v>-12.349507200425982</v>
      </c>
      <c r="O103" s="26">
        <f>IF(Sec_inc_net!O103="","",Sec_inc_net!O103/10/GDP!R99)</f>
        <v>-10.560464940049922</v>
      </c>
      <c r="P103" s="26">
        <f>IF(Sec_inc_net!P103="","",Sec_inc_net!P103/10/GDP!S99)</f>
        <v>-12.099164145279381</v>
      </c>
      <c r="Q103" s="26" t="str">
        <f>IF(Sec_inc_net!Q103="","",Sec_inc_net!Q103/10/GDP!T99)</f>
        <v/>
      </c>
    </row>
    <row r="104" spans="1:17" x14ac:dyDescent="0.25">
      <c r="A104" s="12" t="s">
        <v>424</v>
      </c>
      <c r="B104" s="26">
        <f>IF(Sec_inc_net!B104="","",Sec_inc_net!B104/10/GDP!E100)</f>
        <v>20.345971789483951</v>
      </c>
      <c r="C104" s="26">
        <f>IF(Sec_inc_net!C104="","",Sec_inc_net!C104/10/GDP!F100)</f>
        <v>25.714200813907858</v>
      </c>
      <c r="D104" s="26">
        <f>IF(Sec_inc_net!D104="","",Sec_inc_net!D104/10/GDP!G100)</f>
        <v>26.753413088149358</v>
      </c>
      <c r="E104" s="26">
        <f>IF(Sec_inc_net!E104="","",Sec_inc_net!E104/10/GDP!H100)</f>
        <v>28.721854250169098</v>
      </c>
      <c r="F104" s="26">
        <f>IF(Sec_inc_net!F104="","",Sec_inc_net!F104/10/GDP!I100)</f>
        <v>25.7371562469881</v>
      </c>
      <c r="G104" s="26">
        <f>IF(Sec_inc_net!G104="","",Sec_inc_net!G104/10/GDP!J100)</f>
        <v>29.021693783896538</v>
      </c>
      <c r="H104" s="26">
        <f>IF(Sec_inc_net!H104="","",Sec_inc_net!H104/10/GDP!K100)</f>
        <v>29.665677820839008</v>
      </c>
      <c r="I104" s="26">
        <f>IF(Sec_inc_net!I104="","",Sec_inc_net!I104/10/GDP!L100)</f>
        <v>31.215864495551074</v>
      </c>
      <c r="J104" s="26">
        <f>IF(Sec_inc_net!J104="","",Sec_inc_net!J104/10/GDP!M100)</f>
        <v>30.511503379299864</v>
      </c>
      <c r="K104" s="26">
        <f>IF(Sec_inc_net!K104="","",Sec_inc_net!K104/10/GDP!N100)</f>
        <v>29.138226117095424</v>
      </c>
      <c r="L104" s="26">
        <f>IF(Sec_inc_net!L104="","",Sec_inc_net!L104/10/GDP!O100)</f>
        <v>24.379576047333337</v>
      </c>
      <c r="M104" s="26">
        <f>IF(Sec_inc_net!M104="","",Sec_inc_net!M104/10/GDP!P100)</f>
        <v>27.940638748265378</v>
      </c>
      <c r="N104" s="26">
        <f>IF(Sec_inc_net!N104="","",Sec_inc_net!N104/10/GDP!Q100)</f>
        <v>30.703234627821367</v>
      </c>
      <c r="O104" s="26">
        <f>IF(Sec_inc_net!O104="","",Sec_inc_net!O104/10/GDP!R100)</f>
        <v>29.269930426708374</v>
      </c>
      <c r="P104" s="26">
        <f>IF(Sec_inc_net!P104="","",Sec_inc_net!P104/10/GDP!S100)</f>
        <v>26.85148158261881</v>
      </c>
      <c r="Q104" s="26" t="str">
        <f>IF(Sec_inc_net!Q104="","",Sec_inc_net!Q104/10/GDP!T100)</f>
        <v/>
      </c>
    </row>
    <row r="105" spans="1:17" x14ac:dyDescent="0.25">
      <c r="A105" s="12" t="s">
        <v>427</v>
      </c>
      <c r="B105" s="26">
        <f>IF(Sec_inc_net!B105="","",Sec_inc_net!B105/10/GDP!E101)</f>
        <v>2.202675893735651</v>
      </c>
      <c r="C105" s="26">
        <f>IF(Sec_inc_net!C105="","",Sec_inc_net!C105/10/GDP!F101)</f>
        <v>3.2347419182630905</v>
      </c>
      <c r="D105" s="26">
        <f>IF(Sec_inc_net!D105="","",Sec_inc_net!D105/10/GDP!G101)</f>
        <v>2.0466546865671642</v>
      </c>
      <c r="E105" s="26">
        <f>IF(Sec_inc_net!E105="","",Sec_inc_net!E105/10/GDP!H101)</f>
        <v>2.3659743922326837</v>
      </c>
      <c r="F105" s="26">
        <f>IF(Sec_inc_net!F105="","",Sec_inc_net!F105/10/GDP!I101)</f>
        <v>2.0663792655885551</v>
      </c>
      <c r="G105" s="26">
        <f>IF(Sec_inc_net!G105="","",Sec_inc_net!G105/10/GDP!J101)</f>
        <v>2.3804781021988277</v>
      </c>
      <c r="H105" s="26">
        <f>IF(Sec_inc_net!H105="","",Sec_inc_net!H105/10/GDP!K101)</f>
        <v>2.4855134305478077</v>
      </c>
      <c r="I105" s="26">
        <f>IF(Sec_inc_net!I105="","",Sec_inc_net!I105/10/GDP!L101)</f>
        <v>2.7641000490436487</v>
      </c>
      <c r="J105" s="26">
        <f>IF(Sec_inc_net!J105="","",Sec_inc_net!J105/10/GDP!M101)</f>
        <v>2.2848304381147484</v>
      </c>
      <c r="K105" s="26">
        <f>IF(Sec_inc_net!K105="","",Sec_inc_net!K105/10/GDP!N101)</f>
        <v>2.3351895550357304</v>
      </c>
      <c r="L105" s="26">
        <f>IF(Sec_inc_net!L105="","",Sec_inc_net!L105/10/GDP!O101)</f>
        <v>1.5380206768520142</v>
      </c>
      <c r="M105" s="26">
        <f>IF(Sec_inc_net!M105="","",Sec_inc_net!M105/10/GDP!P101)</f>
        <v>1.6041169753443092</v>
      </c>
      <c r="N105" s="26">
        <f>IF(Sec_inc_net!N105="","",Sec_inc_net!N105/10/GDP!Q101)</f>
        <v>1.8561752331536501</v>
      </c>
      <c r="O105" s="26">
        <f>IF(Sec_inc_net!O105="","",Sec_inc_net!O105/10/GDP!R101)</f>
        <v>1.6966048817979489</v>
      </c>
      <c r="P105" s="26">
        <f>IF(Sec_inc_net!P105="","",Sec_inc_net!P105/10/GDP!S101)</f>
        <v>1.5838442501728081</v>
      </c>
      <c r="Q105" s="26" t="str">
        <f>IF(Sec_inc_net!Q105="","",Sec_inc_net!Q105/10/GDP!T101)</f>
        <v/>
      </c>
    </row>
    <row r="106" spans="1:17" x14ac:dyDescent="0.25">
      <c r="A106" s="12" t="s">
        <v>430</v>
      </c>
      <c r="B106" s="26">
        <f>IF(Sec_inc_net!B106="","",Sec_inc_net!B106/10/GDP!E102)</f>
        <v>3.6441602419063992</v>
      </c>
      <c r="C106" s="26">
        <f>IF(Sec_inc_net!C106="","",Sec_inc_net!C106/10/GDP!F102)</f>
        <v>2.4969686556106021</v>
      </c>
      <c r="D106" s="26">
        <f>IF(Sec_inc_net!D106="","",Sec_inc_net!D106/10/GDP!G102)</f>
        <v>1.5413478491127333</v>
      </c>
      <c r="E106" s="26">
        <f>IF(Sec_inc_net!E106="","",Sec_inc_net!E106/10/GDP!H102)</f>
        <v>1.8523065574234028</v>
      </c>
      <c r="F106" s="26">
        <f>IF(Sec_inc_net!F106="","",Sec_inc_net!F106/10/GDP!I102)</f>
        <v>2.8416802592791002</v>
      </c>
      <c r="G106" s="26">
        <f>IF(Sec_inc_net!G106="","",Sec_inc_net!G106/10/GDP!J102)</f>
        <v>2.8680707461164148</v>
      </c>
      <c r="H106" s="26">
        <f>IF(Sec_inc_net!H106="","",Sec_inc_net!H106/10/GDP!K102)</f>
        <v>2.6178865046880646</v>
      </c>
      <c r="I106" s="26">
        <f>IF(Sec_inc_net!I106="","",Sec_inc_net!I106/10/GDP!L102)</f>
        <v>2.3908321057986273</v>
      </c>
      <c r="J106" s="26">
        <f>IF(Sec_inc_net!J106="","",Sec_inc_net!J106/10/GDP!M102)</f>
        <v>2.0664936570444414</v>
      </c>
      <c r="K106" s="26">
        <f>IF(Sec_inc_net!K106="","",Sec_inc_net!K106/10/GDP!N102)</f>
        <v>1.1931276119718186</v>
      </c>
      <c r="L106" s="26">
        <f>IF(Sec_inc_net!L106="","",Sec_inc_net!L106/10/GDP!O102)</f>
        <v>1.6025765801625715</v>
      </c>
      <c r="M106" s="26">
        <f>IF(Sec_inc_net!M106="","",Sec_inc_net!M106/10/GDP!P102)</f>
        <v>1.4129235765413364</v>
      </c>
      <c r="N106" s="26">
        <f>IF(Sec_inc_net!N106="","",Sec_inc_net!N106/10/GDP!Q102)</f>
        <v>2.1748984971768812</v>
      </c>
      <c r="O106" s="26">
        <f>IF(Sec_inc_net!O106="","",Sec_inc_net!O106/10/GDP!R102)</f>
        <v>2.1348116630262202</v>
      </c>
      <c r="P106" s="26">
        <f>IF(Sec_inc_net!P106="","",Sec_inc_net!P106/10/GDP!S102)</f>
        <v>1.6053911026593934</v>
      </c>
      <c r="Q106" s="26">
        <f>IF(Sec_inc_net!Q106="","",Sec_inc_net!Q106/10/GDP!T102)</f>
        <v>1.6561569536848155</v>
      </c>
    </row>
    <row r="107" spans="1:17" x14ac:dyDescent="0.25">
      <c r="A107" s="12" t="s">
        <v>431</v>
      </c>
      <c r="B107" s="26">
        <f>IF(Sec_inc_net!B107="","",Sec_inc_net!B107/10/GDP!E103)</f>
        <v>4.9434332077268097</v>
      </c>
      <c r="C107" s="26">
        <f>IF(Sec_inc_net!C107="","",Sec_inc_net!C107/10/GDP!F103)</f>
        <v>8.9405084271804274</v>
      </c>
      <c r="D107" s="26">
        <f>IF(Sec_inc_net!D107="","",Sec_inc_net!D107/10/GDP!G103)</f>
        <v>11.151770250130905</v>
      </c>
      <c r="E107" s="26">
        <f>IF(Sec_inc_net!E107="","",Sec_inc_net!E107/10/GDP!H103)</f>
        <v>8.1058415467564142</v>
      </c>
      <c r="F107" s="26">
        <f>IF(Sec_inc_net!F107="","",Sec_inc_net!F107/10/GDP!I103)</f>
        <v>5.1614800120613511</v>
      </c>
      <c r="G107" s="26">
        <f>IF(Sec_inc_net!G107="","",Sec_inc_net!G107/10/GDP!J103)</f>
        <v>6.3722238971875713</v>
      </c>
      <c r="H107" s="26">
        <f>IF(Sec_inc_net!H107="","",Sec_inc_net!H107/10/GDP!K103)</f>
        <v>5.8677849725749489</v>
      </c>
      <c r="I107" s="26">
        <f>IF(Sec_inc_net!I107="","",Sec_inc_net!I107/10/GDP!L103)</f>
        <v>4.0745658075211191</v>
      </c>
      <c r="J107" s="26">
        <f>IF(Sec_inc_net!J107="","",Sec_inc_net!J107/10/GDP!M103)</f>
        <v>3.4132503613379095</v>
      </c>
      <c r="K107" s="26">
        <f>IF(Sec_inc_net!K107="","",Sec_inc_net!K107/10/GDP!N103)</f>
        <v>4.9028285079154035</v>
      </c>
      <c r="L107" s="26">
        <f>IF(Sec_inc_net!L107="","",Sec_inc_net!L107/10/GDP!O103)</f>
        <v>6.7944830272932988</v>
      </c>
      <c r="M107" s="26">
        <f>IF(Sec_inc_net!M107="","",Sec_inc_net!M107/10/GDP!P103)</f>
        <v>4.7864851752758524</v>
      </c>
      <c r="N107" s="26">
        <f>IF(Sec_inc_net!N107="","",Sec_inc_net!N107/10/GDP!Q103)</f>
        <v>2.2684718503603625</v>
      </c>
      <c r="O107" s="26">
        <f>IF(Sec_inc_net!O107="","",Sec_inc_net!O107/10/GDP!R103)</f>
        <v>2.4862228627830465</v>
      </c>
      <c r="P107" s="26">
        <f>IF(Sec_inc_net!P107="","",Sec_inc_net!P107/10/GDP!S103)</f>
        <v>5.512521320572465</v>
      </c>
      <c r="Q107" s="26" t="str">
        <f>IF(Sec_inc_net!Q107="","",Sec_inc_net!Q107/10/GDP!T103)</f>
        <v/>
      </c>
    </row>
    <row r="108" spans="1:17" x14ac:dyDescent="0.25">
      <c r="A108" s="12" t="s">
        <v>433</v>
      </c>
      <c r="B108" s="26">
        <f>IF(Sec_inc_net!B108="","",Sec_inc_net!B108/10/GDP!E104)</f>
        <v>32.122641509433961</v>
      </c>
      <c r="C108" s="26">
        <f>IF(Sec_inc_net!C108="","",Sec_inc_net!C108/10/GDP!F104)</f>
        <v>38.03200821456528</v>
      </c>
      <c r="D108" s="26">
        <f>IF(Sec_inc_net!D108="","",Sec_inc_net!D108/10/GDP!G104)</f>
        <v>39.46419964119319</v>
      </c>
      <c r="E108" s="26">
        <f>IF(Sec_inc_net!E108="","",Sec_inc_net!E108/10/GDP!H104)</f>
        <v>42.290920254479154</v>
      </c>
      <c r="F108" s="26">
        <f>IF(Sec_inc_net!F108="","",Sec_inc_net!F108/10/GDP!I104)</f>
        <v>37.169745210184693</v>
      </c>
      <c r="G108" s="26">
        <f>IF(Sec_inc_net!G108="","",Sec_inc_net!G108/10/GDP!J104)</f>
        <v>28.585856693386038</v>
      </c>
      <c r="H108" s="26">
        <f>IF(Sec_inc_net!H108="","",Sec_inc_net!H108/10/GDP!K104)</f>
        <v>26.476184988580535</v>
      </c>
      <c r="I108" s="26">
        <f>IF(Sec_inc_net!I108="","",Sec_inc_net!I108/10/GDP!L104)</f>
        <v>35.666419957313153</v>
      </c>
      <c r="J108" s="26">
        <f>IF(Sec_inc_net!J108="","",Sec_inc_net!J108/10/GDP!M104)</f>
        <v>35.655330744997769</v>
      </c>
      <c r="K108" s="26">
        <f>IF(Sec_inc_net!K108="","",Sec_inc_net!K108/10/GDP!N104)</f>
        <v>32.545499924105592</v>
      </c>
      <c r="L108" s="26">
        <f>IF(Sec_inc_net!L108="","",Sec_inc_net!L108/10/GDP!O104)</f>
        <v>30.860008354151599</v>
      </c>
      <c r="M108" s="26">
        <f>IF(Sec_inc_net!M108="","",Sec_inc_net!M108/10/GDP!P104)</f>
        <v>21.561497629869699</v>
      </c>
      <c r="N108" s="26">
        <f>IF(Sec_inc_net!N108="","",Sec_inc_net!N108/10/GDP!Q104)</f>
        <v>25.321951773763548</v>
      </c>
      <c r="O108" s="26">
        <f>IF(Sec_inc_net!O108="","",Sec_inc_net!O108/10/GDP!R104)</f>
        <v>26.148367678231807</v>
      </c>
      <c r="P108" s="26">
        <f>IF(Sec_inc_net!P108="","",Sec_inc_net!P108/10/GDP!S104)</f>
        <v>25.498937444097255</v>
      </c>
      <c r="Q108" s="26">
        <f>IF(Sec_inc_net!Q108="","",Sec_inc_net!Q108/10/GDP!T104)</f>
        <v>30.977006411032892</v>
      </c>
    </row>
    <row r="109" spans="1:17" x14ac:dyDescent="0.25">
      <c r="A109" s="12" t="s">
        <v>435</v>
      </c>
      <c r="B109" s="26">
        <f>IF(Sec_inc_net!B109="","",Sec_inc_net!B109/10/GDP!E105)</f>
        <v>82.305358309358354</v>
      </c>
      <c r="C109" s="26">
        <f>IF(Sec_inc_net!C109="","",Sec_inc_net!C109/10/GDP!F105)</f>
        <v>108.11810489584769</v>
      </c>
      <c r="D109" s="26">
        <f>IF(Sec_inc_net!D109="","",Sec_inc_net!D109/10/GDP!G105)</f>
        <v>84.605376526415668</v>
      </c>
      <c r="E109" s="26">
        <f>IF(Sec_inc_net!E109="","",Sec_inc_net!E109/10/GDP!H105)</f>
        <v>70.087331442816406</v>
      </c>
      <c r="F109" s="26">
        <f>IF(Sec_inc_net!F109="","",Sec_inc_net!F109/10/GDP!I105)</f>
        <v>62.220182726947719</v>
      </c>
      <c r="G109" s="26">
        <f>IF(Sec_inc_net!G109="","",Sec_inc_net!G109/10/GDP!J105)</f>
        <v>40.329447541814496</v>
      </c>
      <c r="H109" s="26">
        <f>IF(Sec_inc_net!H109="","",Sec_inc_net!H109/10/GDP!K105)</f>
        <v>40.465342689232578</v>
      </c>
      <c r="I109" s="26">
        <f>IF(Sec_inc_net!I109="","",Sec_inc_net!I109/10/GDP!L105)</f>
        <v>26.686572123235276</v>
      </c>
      <c r="J109" s="26">
        <f>IF(Sec_inc_net!J109="","",Sec_inc_net!J109/10/GDP!M105)</f>
        <v>22.826059752986016</v>
      </c>
      <c r="K109" s="26">
        <f>IF(Sec_inc_net!K109="","",Sec_inc_net!K109/10/GDP!N105)</f>
        <v>33.647733613727674</v>
      </c>
      <c r="L109" s="26">
        <f>IF(Sec_inc_net!L109="","",Sec_inc_net!L109/10/GDP!O105)</f>
        <v>46.068888819399611</v>
      </c>
      <c r="M109" s="26">
        <f>IF(Sec_inc_net!M109="","",Sec_inc_net!M109/10/GDP!P105)</f>
        <v>29.175170848441407</v>
      </c>
      <c r="N109" s="26">
        <f>IF(Sec_inc_net!N109="","",Sec_inc_net!N109/10/GDP!Q105)</f>
        <v>14.159098308445186</v>
      </c>
      <c r="O109" s="26">
        <f>IF(Sec_inc_net!O109="","",Sec_inc_net!O109/10/GDP!R105)</f>
        <v>4.696221357738561</v>
      </c>
      <c r="P109" s="26">
        <f>IF(Sec_inc_net!P109="","",Sec_inc_net!P109/10/GDP!S105)</f>
        <v>4.3320221162240991</v>
      </c>
      <c r="Q109" s="26" t="str">
        <f>IF(Sec_inc_net!Q109="","",Sec_inc_net!Q109/10/GDP!T105)</f>
        <v/>
      </c>
    </row>
    <row r="110" spans="1:17" x14ac:dyDescent="0.25">
      <c r="A110" s="12" t="s">
        <v>438</v>
      </c>
      <c r="B110" s="26">
        <f>IF(Sec_inc_net!B110="","",Sec_inc_net!B110/10/GDP!E106)</f>
        <v>-1.339389458117672</v>
      </c>
      <c r="C110" s="26">
        <f>IF(Sec_inc_net!C110="","",Sec_inc_net!C110/10/GDP!F106)</f>
        <v>1.0661717882939432</v>
      </c>
      <c r="D110" s="26">
        <f>IF(Sec_inc_net!D110="","",Sec_inc_net!D110/10/GDP!G106)</f>
        <v>-0.32309055990545127</v>
      </c>
      <c r="E110" s="26">
        <f>IF(Sec_inc_net!E110="","",Sec_inc_net!E110/10/GDP!H106)</f>
        <v>-1.4069835085298374</v>
      </c>
      <c r="F110" s="26">
        <f>IF(Sec_inc_net!F110="","",Sec_inc_net!F110/10/GDP!I106)</f>
        <v>-3.0940009447331125</v>
      </c>
      <c r="G110" s="26">
        <f>IF(Sec_inc_net!G110="","",Sec_inc_net!G110/10/GDP!J106)</f>
        <v>-2.6502740162959957</v>
      </c>
      <c r="H110" s="26">
        <f>IF(Sec_inc_net!H110="","",Sec_inc_net!H110/10/GDP!K106)</f>
        <v>-1.1781618175567987</v>
      </c>
      <c r="I110" s="26">
        <f>IF(Sec_inc_net!I110="","",Sec_inc_net!I110/10/GDP!L106)</f>
        <v>-3.5409170125001563</v>
      </c>
      <c r="J110" s="26">
        <f>IF(Sec_inc_net!J110="","",Sec_inc_net!J110/10/GDP!M106)</f>
        <v>-6.2667642978264215</v>
      </c>
      <c r="K110" s="26">
        <f>IF(Sec_inc_net!K110="","",Sec_inc_net!K110/10/GDP!N106)</f>
        <v>-4.6199818646442994</v>
      </c>
      <c r="L110" s="26">
        <f>IF(Sec_inc_net!L110="","",Sec_inc_net!L110/10/GDP!O106)</f>
        <v>-4.8780204460966532</v>
      </c>
      <c r="M110" s="26">
        <f>IF(Sec_inc_net!M110="","",Sec_inc_net!M110/10/GDP!P106)</f>
        <v>-4.0715401605343962</v>
      </c>
      <c r="N110" s="26">
        <f>IF(Sec_inc_net!N110="","",Sec_inc_net!N110/10/GDP!Q106)</f>
        <v>-2.3706596934891269</v>
      </c>
      <c r="O110" s="26">
        <f>IF(Sec_inc_net!O110="","",Sec_inc_net!O110/10/GDP!R106)</f>
        <v>-1.8164703610735664</v>
      </c>
      <c r="P110" s="26" t="str">
        <f>IF(Sec_inc_net!P110="","",Sec_inc_net!P110/10/GDP!S106)</f>
        <v/>
      </c>
      <c r="Q110" s="26" t="str">
        <f>IF(Sec_inc_net!Q110="","",Sec_inc_net!Q110/10/GDP!T106)</f>
        <v/>
      </c>
    </row>
    <row r="111" spans="1:17" x14ac:dyDescent="0.25">
      <c r="A111" s="12" t="s">
        <v>442</v>
      </c>
      <c r="B111" s="26">
        <f>IF(Sec_inc_net!B111="","",Sec_inc_net!B111/10/GDP!E107)</f>
        <v>1.4905644960490358</v>
      </c>
      <c r="C111" s="26">
        <f>IF(Sec_inc_net!C111="","",Sec_inc_net!C111/10/GDP!F107)</f>
        <v>1.6895414786694323</v>
      </c>
      <c r="D111" s="26">
        <f>IF(Sec_inc_net!D111="","",Sec_inc_net!D111/10/GDP!G107)</f>
        <v>1.7060630541226693</v>
      </c>
      <c r="E111" s="26">
        <f>IF(Sec_inc_net!E111="","",Sec_inc_net!E111/10/GDP!H107)</f>
        <v>1.5414420575777272</v>
      </c>
      <c r="F111" s="26">
        <f>IF(Sec_inc_net!F111="","",Sec_inc_net!F111/10/GDP!I107)</f>
        <v>1.5672165658912784</v>
      </c>
      <c r="G111" s="26">
        <f>IF(Sec_inc_net!G111="","",Sec_inc_net!G111/10/GDP!J107)</f>
        <v>2.8473581400586219</v>
      </c>
      <c r="H111" s="26">
        <f>IF(Sec_inc_net!H111="","",Sec_inc_net!H111/10/GDP!K107)</f>
        <v>1.9505611533135987</v>
      </c>
      <c r="I111" s="26">
        <f>IF(Sec_inc_net!I111="","",Sec_inc_net!I111/10/GDP!L107)</f>
        <v>0.94168816383027998</v>
      </c>
      <c r="J111" s="26">
        <f>IF(Sec_inc_net!J111="","",Sec_inc_net!J111/10/GDP!M107)</f>
        <v>2.4532725419095529</v>
      </c>
      <c r="K111" s="26">
        <f>IF(Sec_inc_net!K111="","",Sec_inc_net!K111/10/GDP!N107)</f>
        <v>2.8186961089637221</v>
      </c>
      <c r="L111" s="26">
        <f>IF(Sec_inc_net!L111="","",Sec_inc_net!L111/10/GDP!O107)</f>
        <v>2.1615427429964593</v>
      </c>
      <c r="M111" s="26">
        <f>IF(Sec_inc_net!M111="","",Sec_inc_net!M111/10/GDP!P107)</f>
        <v>1.7694490866932269</v>
      </c>
      <c r="N111" s="26">
        <f>IF(Sec_inc_net!N111="","",Sec_inc_net!N111/10/GDP!Q107)</f>
        <v>1.8618355265601696</v>
      </c>
      <c r="O111" s="26">
        <f>IF(Sec_inc_net!O111="","",Sec_inc_net!O111/10/GDP!R107)</f>
        <v>1.5489460781888118</v>
      </c>
      <c r="P111" s="26">
        <f>IF(Sec_inc_net!P111="","",Sec_inc_net!P111/10/GDP!S107)</f>
        <v>1.5902698317548574</v>
      </c>
      <c r="Q111" s="26">
        <f>IF(Sec_inc_net!Q111="","",Sec_inc_net!Q111/10/GDP!T107)</f>
        <v>1.1077200738056938</v>
      </c>
    </row>
    <row r="112" spans="1:17" x14ac:dyDescent="0.25">
      <c r="A112" s="12" t="s">
        <v>443</v>
      </c>
      <c r="B112" s="26">
        <f>IF(Sec_inc_net!B112="","",Sec_inc_net!B112/10/GDP!E108)</f>
        <v>-7.3423510254253435E-2</v>
      </c>
      <c r="C112" s="26">
        <f>IF(Sec_inc_net!C112="","",Sec_inc_net!C112/10/GDP!F108)</f>
        <v>0.22665191601528842</v>
      </c>
      <c r="D112" s="26">
        <f>IF(Sec_inc_net!D112="","",Sec_inc_net!D112/10/GDP!G108)</f>
        <v>0.6620332781529441</v>
      </c>
      <c r="E112" s="26">
        <f>IF(Sec_inc_net!E112="","",Sec_inc_net!E112/10/GDP!H108)</f>
        <v>0.26315556917772415</v>
      </c>
      <c r="F112" s="26">
        <f>IF(Sec_inc_net!F112="","",Sec_inc_net!F112/10/GDP!I108)</f>
        <v>-0.49702344485081484</v>
      </c>
      <c r="G112" s="26">
        <f>IF(Sec_inc_net!G112="","",Sec_inc_net!G112/10/GDP!J108)</f>
        <v>0.15222207146391564</v>
      </c>
      <c r="H112" s="26">
        <f>IF(Sec_inc_net!H112="","",Sec_inc_net!H112/10/GDP!K108)</f>
        <v>-0.25492346234186247</v>
      </c>
      <c r="I112" s="26">
        <f>IF(Sec_inc_net!I112="","",Sec_inc_net!I112/10/GDP!L108)</f>
        <v>-0.76694686152864766</v>
      </c>
      <c r="J112" s="26">
        <f>IF(Sec_inc_net!J112="","",Sec_inc_net!J112/10/GDP!M108)</f>
        <v>0.18155036153734258</v>
      </c>
      <c r="K112" s="26">
        <f>IF(Sec_inc_net!K112="","",Sec_inc_net!K112/10/GDP!N108)</f>
        <v>2.9175652453814562E-2</v>
      </c>
      <c r="L112" s="26">
        <f>IF(Sec_inc_net!L112="","",Sec_inc_net!L112/10/GDP!O108)</f>
        <v>1.0560856450153469</v>
      </c>
      <c r="M112" s="26">
        <f>IF(Sec_inc_net!M112="","",Sec_inc_net!M112/10/GDP!P108)</f>
        <v>0.96110448258141778</v>
      </c>
      <c r="N112" s="26">
        <f>IF(Sec_inc_net!N112="","",Sec_inc_net!N112/10/GDP!Q108)</f>
        <v>-0.61644974119977491</v>
      </c>
      <c r="O112" s="26">
        <f>IF(Sec_inc_net!O112="","",Sec_inc_net!O112/10/GDP!R108)</f>
        <v>0.11426758586831726</v>
      </c>
      <c r="P112" s="26">
        <f>IF(Sec_inc_net!P112="","",Sec_inc_net!P112/10/GDP!S108)</f>
        <v>-0.67800165415866054</v>
      </c>
      <c r="Q112" s="26">
        <f>IF(Sec_inc_net!Q112="","",Sec_inc_net!Q112/10/GDP!T108)</f>
        <v>-1.5154905219984407</v>
      </c>
    </row>
    <row r="113" spans="1:17" x14ac:dyDescent="0.25">
      <c r="A113" s="12" t="s">
        <v>444</v>
      </c>
      <c r="B113" s="26">
        <f>IF(Sec_inc_net!B113="","",Sec_inc_net!B113/10/GDP!E109)</f>
        <v>3.6490868748933272</v>
      </c>
      <c r="C113" s="26">
        <f>IF(Sec_inc_net!C113="","",Sec_inc_net!C113/10/GDP!F109)</f>
        <v>4.0818486220849559</v>
      </c>
      <c r="D113" s="26">
        <f>IF(Sec_inc_net!D113="","",Sec_inc_net!D113/10/GDP!G109)</f>
        <v>4.5925489226122744</v>
      </c>
      <c r="E113" s="26">
        <f>IF(Sec_inc_net!E113="","",Sec_inc_net!E113/10/GDP!H109)</f>
        <v>4.8149127243799699</v>
      </c>
      <c r="F113" s="26">
        <f>IF(Sec_inc_net!F113="","",Sec_inc_net!F113/10/GDP!I109)</f>
        <v>3.5592887126506234</v>
      </c>
      <c r="G113" s="26">
        <f>IF(Sec_inc_net!G113="","",Sec_inc_net!G113/10/GDP!J109)</f>
        <v>5.4389616218016243</v>
      </c>
      <c r="H113" s="26">
        <f>IF(Sec_inc_net!H113="","",Sec_inc_net!H113/10/GDP!K109)</f>
        <v>5.0434034048753249</v>
      </c>
      <c r="I113" s="26">
        <f>IF(Sec_inc_net!I113="","",Sec_inc_net!I113/10/GDP!L109)</f>
        <v>5.0108084081312381</v>
      </c>
      <c r="J113" s="26">
        <f>IF(Sec_inc_net!J113="","",Sec_inc_net!J113/10/GDP!M109)</f>
        <v>5.0292521701199453</v>
      </c>
      <c r="K113" s="26">
        <f>IF(Sec_inc_net!K113="","",Sec_inc_net!K113/10/GDP!N109)</f>
        <v>5.7914512009544552</v>
      </c>
      <c r="L113" s="26">
        <f>IF(Sec_inc_net!L113="","",Sec_inc_net!L113/10/GDP!O109)</f>
        <v>4.6734999730383606</v>
      </c>
      <c r="M113" s="26">
        <f>IF(Sec_inc_net!M113="","",Sec_inc_net!M113/10/GDP!P109)</f>
        <v>5.8179511718192565</v>
      </c>
      <c r="N113" s="26">
        <f>IF(Sec_inc_net!N113="","",Sec_inc_net!N113/10/GDP!Q109)</f>
        <v>5.5416377875673231</v>
      </c>
      <c r="O113" s="26">
        <f>IF(Sec_inc_net!O113="","",Sec_inc_net!O113/10/GDP!R109)</f>
        <v>6.9560490731565876</v>
      </c>
      <c r="P113" s="26">
        <f>IF(Sec_inc_net!P113="","",Sec_inc_net!P113/10/GDP!S109)</f>
        <v>5.4618871884311071</v>
      </c>
      <c r="Q113" s="26" t="str">
        <f>IF(Sec_inc_net!Q113="","",Sec_inc_net!Q113/10/GDP!T109)</f>
        <v/>
      </c>
    </row>
    <row r="114" spans="1:17" x14ac:dyDescent="0.25">
      <c r="A114" s="12" t="s">
        <v>447</v>
      </c>
      <c r="B114" s="26">
        <f>IF(Sec_inc_net!B114="","",Sec_inc_net!B114/10/GDP!E110)</f>
        <v>7.4937763712562786</v>
      </c>
      <c r="C114" s="26">
        <f>IF(Sec_inc_net!C114="","",Sec_inc_net!C114/10/GDP!F110)</f>
        <v>7.5258470527367356</v>
      </c>
      <c r="D114" s="26">
        <f>IF(Sec_inc_net!D114="","",Sec_inc_net!D114/10/GDP!G110)</f>
        <v>7.2633565737856696</v>
      </c>
      <c r="E114" s="26">
        <f>IF(Sec_inc_net!E114="","",Sec_inc_net!E114/10/GDP!H110)</f>
        <v>8.2157923186934081</v>
      </c>
      <c r="F114" s="26">
        <f>IF(Sec_inc_net!F114="","",Sec_inc_net!F114/10/GDP!I110)</f>
        <v>7.5639912476510833</v>
      </c>
      <c r="G114" s="26">
        <f>IF(Sec_inc_net!G114="","",Sec_inc_net!G114/10/GDP!J110)</f>
        <v>9.2149603164153184</v>
      </c>
      <c r="H114" s="26">
        <f>IF(Sec_inc_net!H114="","",Sec_inc_net!H114/10/GDP!K110)</f>
        <v>6.498575605473639</v>
      </c>
      <c r="I114" s="26">
        <f>IF(Sec_inc_net!I114="","",Sec_inc_net!I114/10/GDP!L110)</f>
        <v>7.8556407074183401</v>
      </c>
      <c r="J114" s="26">
        <f>IF(Sec_inc_net!J114="","",Sec_inc_net!J114/10/GDP!M110)</f>
        <v>10.905241433687111</v>
      </c>
      <c r="K114" s="26">
        <f>IF(Sec_inc_net!K114="","",Sec_inc_net!K114/10/GDP!N110)</f>
        <v>8.9667093848138748</v>
      </c>
      <c r="L114" s="26">
        <f>IF(Sec_inc_net!L114="","",Sec_inc_net!L114/10/GDP!O110)</f>
        <v>6.215502012346299</v>
      </c>
      <c r="M114" s="26">
        <f>IF(Sec_inc_net!M114="","",Sec_inc_net!M114/10/GDP!P110)</f>
        <v>5.7321646296815008</v>
      </c>
      <c r="N114" s="26">
        <f>IF(Sec_inc_net!N114="","",Sec_inc_net!N114/10/GDP!Q110)</f>
        <v>6.2342188410581212</v>
      </c>
      <c r="O114" s="26">
        <f>IF(Sec_inc_net!O114="","",Sec_inc_net!O114/10/GDP!R110)</f>
        <v>6.6179704065204179</v>
      </c>
      <c r="P114" s="26">
        <f>IF(Sec_inc_net!P114="","",Sec_inc_net!P114/10/GDP!S110)</f>
        <v>6.4523994223104788</v>
      </c>
      <c r="Q114" s="26" t="str">
        <f>IF(Sec_inc_net!Q114="","",Sec_inc_net!Q114/10/GDP!T110)</f>
        <v/>
      </c>
    </row>
    <row r="115" spans="1:17" x14ac:dyDescent="0.25">
      <c r="A115" s="12" t="s">
        <v>449</v>
      </c>
      <c r="B115" s="26">
        <f>IF(Sec_inc_net!B115="","",Sec_inc_net!B115/10/GDP!E111)</f>
        <v>-2.9781416701278194</v>
      </c>
      <c r="C115" s="26">
        <f>IF(Sec_inc_net!C115="","",Sec_inc_net!C115/10/GDP!F111)</f>
        <v>-2.6760215375195311</v>
      </c>
      <c r="D115" s="26">
        <f>IF(Sec_inc_net!D115="","",Sec_inc_net!D115/10/GDP!G111)</f>
        <v>-2.3025527081753863</v>
      </c>
      <c r="E115" s="26">
        <f>IF(Sec_inc_net!E115="","",Sec_inc_net!E115/10/GDP!H111)</f>
        <v>-2.1764049591835888</v>
      </c>
      <c r="F115" s="26">
        <f>IF(Sec_inc_net!F115="","",Sec_inc_net!F115/10/GDP!I111)</f>
        <v>-2.6282168242797188</v>
      </c>
      <c r="G115" s="26">
        <f>IF(Sec_inc_net!G115="","",Sec_inc_net!G115/10/GDP!J111)</f>
        <v>-2.6174504428918848</v>
      </c>
      <c r="H115" s="26">
        <f>IF(Sec_inc_net!H115="","",Sec_inc_net!H115/10/GDP!K111)</f>
        <v>-2.2780708223431421</v>
      </c>
      <c r="I115" s="26">
        <f>IF(Sec_inc_net!I115="","",Sec_inc_net!I115/10/GDP!L111)</f>
        <v>-1.8744285727527161</v>
      </c>
      <c r="J115" s="26">
        <f>IF(Sec_inc_net!J115="","",Sec_inc_net!J115/10/GDP!M111)</f>
        <v>-1.6947669673471935</v>
      </c>
      <c r="K115" s="26">
        <f>IF(Sec_inc_net!K115="","",Sec_inc_net!K115/10/GDP!N111)</f>
        <v>-1.553672537433713</v>
      </c>
      <c r="L115" s="26">
        <f>IF(Sec_inc_net!L115="","",Sec_inc_net!L115/10/GDP!O111)</f>
        <v>-1.8240045374347438</v>
      </c>
      <c r="M115" s="26">
        <f>IF(Sec_inc_net!M115="","",Sec_inc_net!M115/10/GDP!P111)</f>
        <v>-1.4943382495110589</v>
      </c>
      <c r="N115" s="26">
        <f>IF(Sec_inc_net!N115="","",Sec_inc_net!N115/10/GDP!Q111)</f>
        <v>-1.2626457078783342</v>
      </c>
      <c r="O115" s="26">
        <f>IF(Sec_inc_net!O115="","",Sec_inc_net!O115/10/GDP!R111)</f>
        <v>-1.3627732371828523</v>
      </c>
      <c r="P115" s="26">
        <f>IF(Sec_inc_net!P115="","",Sec_inc_net!P115/10/GDP!S111)</f>
        <v>-1.4097984718154333</v>
      </c>
      <c r="Q115" s="26">
        <f>IF(Sec_inc_net!Q115="","",Sec_inc_net!Q115/10/GDP!T111)</f>
        <v>-0.1993275359859977</v>
      </c>
    </row>
    <row r="116" spans="1:17" x14ac:dyDescent="0.25">
      <c r="A116" s="12" t="s">
        <v>451</v>
      </c>
      <c r="B116" s="26">
        <f>IF(Sec_inc_net!B116="","",Sec_inc_net!B116/10/GDP!E112)</f>
        <v>12.208005977247206</v>
      </c>
      <c r="C116" s="26">
        <f>IF(Sec_inc_net!C116="","",Sec_inc_net!C116/10/GDP!F112)</f>
        <v>0.5187520692063492</v>
      </c>
      <c r="D116" s="26">
        <f>IF(Sec_inc_net!D116="","",Sec_inc_net!D116/10/GDP!G112)</f>
        <v>-8.3794973891862945</v>
      </c>
      <c r="E116" s="26">
        <f>IF(Sec_inc_net!E116="","",Sec_inc_net!E116/10/GDP!H112)</f>
        <v>-9.4510525188539187</v>
      </c>
      <c r="F116" s="26">
        <f>IF(Sec_inc_net!F116="","",Sec_inc_net!F116/10/GDP!I112)</f>
        <v>-7.7007065151385925</v>
      </c>
      <c r="G116" s="26">
        <f>IF(Sec_inc_net!G116="","",Sec_inc_net!G116/10/GDP!J112)</f>
        <v>-7.6916935860985323</v>
      </c>
      <c r="H116" s="26">
        <f>IF(Sec_inc_net!H116="","",Sec_inc_net!H116/10/GDP!K112)</f>
        <v>-8.96538607835679</v>
      </c>
      <c r="I116" s="26">
        <f>IF(Sec_inc_net!I116="","",Sec_inc_net!I116/10/GDP!L112)</f>
        <v>-8.7295047559930321</v>
      </c>
      <c r="J116" s="26">
        <f>IF(Sec_inc_net!J116="","",Sec_inc_net!J116/10/GDP!M112)</f>
        <v>-8.2784853175742832</v>
      </c>
      <c r="K116" s="26">
        <f>IF(Sec_inc_net!K116="","",Sec_inc_net!K116/10/GDP!N112)</f>
        <v>-8.3407016838601074</v>
      </c>
      <c r="L116" s="26">
        <f>IF(Sec_inc_net!L116="","",Sec_inc_net!L116/10/GDP!O112)</f>
        <v>-8.4224698767470958</v>
      </c>
      <c r="M116" s="26">
        <f>IF(Sec_inc_net!M116="","",Sec_inc_net!M116/10/GDP!P112)</f>
        <v>-14.399468950075978</v>
      </c>
      <c r="N116" s="26">
        <f>IF(Sec_inc_net!N116="","",Sec_inc_net!N116/10/GDP!Q112)</f>
        <v>-9.875749506612717</v>
      </c>
      <c r="O116" s="26">
        <f>IF(Sec_inc_net!O116="","",Sec_inc_net!O116/10/GDP!R112)</f>
        <v>-9.3063565391793261</v>
      </c>
      <c r="P116" s="26">
        <f>IF(Sec_inc_net!P116="","",Sec_inc_net!P116/10/GDP!S112)</f>
        <v>-10.32453260497163</v>
      </c>
      <c r="Q116" s="26">
        <f>IF(Sec_inc_net!Q116="","",Sec_inc_net!Q116/10/GDP!T112)</f>
        <v>-4.9434400284485882</v>
      </c>
    </row>
    <row r="117" spans="1:17" x14ac:dyDescent="0.25">
      <c r="A117" s="12" t="s">
        <v>454</v>
      </c>
      <c r="B117" s="26">
        <f>IF(Sec_inc_net!B117="","",Sec_inc_net!B117/10/GDP!E113)</f>
        <v>3.6410174372100457</v>
      </c>
      <c r="C117" s="26">
        <f>IF(Sec_inc_net!C117="","",Sec_inc_net!C117/10/GDP!F113)</f>
        <v>4.7077340438909454</v>
      </c>
      <c r="D117" s="26">
        <f>IF(Sec_inc_net!D117="","",Sec_inc_net!D117/10/GDP!G113)</f>
        <v>4.9030803322668497</v>
      </c>
      <c r="E117" s="26">
        <f>IF(Sec_inc_net!E117="","",Sec_inc_net!E117/10/GDP!H113)</f>
        <v>4.6242272789885117</v>
      </c>
      <c r="F117" s="26">
        <f>IF(Sec_inc_net!F117="","",Sec_inc_net!F117/10/GDP!I113)</f>
        <v>4.7583862035537026</v>
      </c>
      <c r="G117" s="26">
        <f>IF(Sec_inc_net!G117="","",Sec_inc_net!G117/10/GDP!J113)</f>
        <v>5.0246546697269538</v>
      </c>
      <c r="H117" s="26">
        <f>IF(Sec_inc_net!H117="","",Sec_inc_net!H117/10/GDP!K113)</f>
        <v>6.5857587677011704</v>
      </c>
      <c r="I117" s="26">
        <f>IF(Sec_inc_net!I117="","",Sec_inc_net!I117/10/GDP!L113)</f>
        <v>6.3850287526988438</v>
      </c>
      <c r="J117" s="26">
        <f>IF(Sec_inc_net!J117="","",Sec_inc_net!J117/10/GDP!M113)</f>
        <v>15.368999482416365</v>
      </c>
      <c r="K117" s="26">
        <f>IF(Sec_inc_net!K117="","",Sec_inc_net!K117/10/GDP!N113)</f>
        <v>13.473880111277889</v>
      </c>
      <c r="L117" s="26">
        <f>IF(Sec_inc_net!L117="","",Sec_inc_net!L117/10/GDP!O113)</f>
        <v>12.478701183883894</v>
      </c>
      <c r="M117" s="26">
        <f>IF(Sec_inc_net!M117="","",Sec_inc_net!M117/10/GDP!P113)</f>
        <v>12.304710437230879</v>
      </c>
      <c r="N117" s="26">
        <f>IF(Sec_inc_net!N117="","",Sec_inc_net!N117/10/GDP!Q113)</f>
        <v>9.6641737827279854</v>
      </c>
      <c r="O117" s="26">
        <f>IF(Sec_inc_net!O117="","",Sec_inc_net!O117/10/GDP!R113)</f>
        <v>9.1807301254551188</v>
      </c>
      <c r="P117" s="26" t="str">
        <f>IF(Sec_inc_net!P117="","",Sec_inc_net!P117/10/GDP!S113)</f>
        <v/>
      </c>
      <c r="Q117" s="26" t="str">
        <f>IF(Sec_inc_net!Q117="","",Sec_inc_net!Q117/10/GDP!T113)</f>
        <v/>
      </c>
    </row>
    <row r="118" spans="1:17" x14ac:dyDescent="0.25">
      <c r="A118" s="12" t="s">
        <v>458</v>
      </c>
      <c r="B118" s="26">
        <f>IF(Sec_inc_net!B118="","",Sec_inc_net!B118/10/GDP!E114)</f>
        <v>0.67874276778470999</v>
      </c>
      <c r="C118" s="26">
        <f>IF(Sec_inc_net!C118="","",Sec_inc_net!C118/10/GDP!F114)</f>
        <v>-0.16720123887016436</v>
      </c>
      <c r="D118" s="26">
        <f>IF(Sec_inc_net!D118="","",Sec_inc_net!D118/10/GDP!G114)</f>
        <v>-0.45126993745162303</v>
      </c>
      <c r="E118" s="26">
        <f>IF(Sec_inc_net!E118="","",Sec_inc_net!E118/10/GDP!H114)</f>
        <v>0.77115793925149212</v>
      </c>
      <c r="F118" s="26">
        <f>IF(Sec_inc_net!F118="","",Sec_inc_net!F118/10/GDP!I114)</f>
        <v>1.4802999028708095</v>
      </c>
      <c r="G118" s="26">
        <f>IF(Sec_inc_net!G118="","",Sec_inc_net!G118/10/GDP!J114)</f>
        <v>1.1200909459212012</v>
      </c>
      <c r="H118" s="26">
        <f>IF(Sec_inc_net!H118="","",Sec_inc_net!H118/10/GDP!K114)</f>
        <v>1.4610918844439444</v>
      </c>
      <c r="I118" s="26">
        <f>IF(Sec_inc_net!I118="","",Sec_inc_net!I118/10/GDP!L114)</f>
        <v>1.7890295647405496</v>
      </c>
      <c r="J118" s="26">
        <f>IF(Sec_inc_net!J118="","",Sec_inc_net!J118/10/GDP!M114)</f>
        <v>1.8533256983497293</v>
      </c>
      <c r="K118" s="26">
        <f>IF(Sec_inc_net!K118="","",Sec_inc_net!K118/10/GDP!N114)</f>
        <v>2.3478723465492348</v>
      </c>
      <c r="L118" s="26">
        <f>IF(Sec_inc_net!L118="","",Sec_inc_net!L118/10/GDP!O114)</f>
        <v>-0.91106968723969128</v>
      </c>
      <c r="M118" s="26">
        <f>IF(Sec_inc_net!M118="","",Sec_inc_net!M118/10/GDP!P114)</f>
        <v>-1.3168240648786087</v>
      </c>
      <c r="N118" s="26">
        <f>IF(Sec_inc_net!N118="","",Sec_inc_net!N118/10/GDP!Q114)</f>
        <v>-1.2037832533388344</v>
      </c>
      <c r="O118" s="26">
        <f>IF(Sec_inc_net!O118="","",Sec_inc_net!O118/10/GDP!R114)</f>
        <v>-1.2660387246922851</v>
      </c>
      <c r="P118" s="26">
        <f>IF(Sec_inc_net!P118="","",Sec_inc_net!P118/10/GDP!S114)</f>
        <v>-1.195248080185505</v>
      </c>
      <c r="Q118" s="26">
        <f>IF(Sec_inc_net!Q118="","",Sec_inc_net!Q118/10/GDP!T114)</f>
        <v>-1.1506530513186846</v>
      </c>
    </row>
    <row r="119" spans="1:17" x14ac:dyDescent="0.25">
      <c r="A119" s="12" t="s">
        <v>459</v>
      </c>
      <c r="B119" s="26">
        <f>IF(Sec_inc_net!B119="","",Sec_inc_net!B119/10/GDP!E115)</f>
        <v>41.897810218978101</v>
      </c>
      <c r="C119" s="26">
        <f>IF(Sec_inc_net!C119="","",Sec_inc_net!C119/10/GDP!F115)</f>
        <v>38.075548683229371</v>
      </c>
      <c r="D119" s="26">
        <f>IF(Sec_inc_net!D119="","",Sec_inc_net!D119/10/GDP!G115)</f>
        <v>41.834038358899129</v>
      </c>
      <c r="E119" s="26">
        <f>IF(Sec_inc_net!E119="","",Sec_inc_net!E119/10/GDP!H115)</f>
        <v>40.827593394759873</v>
      </c>
      <c r="F119" s="26">
        <f>IF(Sec_inc_net!F119="","",Sec_inc_net!F119/10/GDP!I115)</f>
        <v>40.018959559874268</v>
      </c>
      <c r="G119" s="26">
        <f>IF(Sec_inc_net!G119="","",Sec_inc_net!G119/10/GDP!J115)</f>
        <v>37.327085048379878</v>
      </c>
      <c r="H119" s="26">
        <f>IF(Sec_inc_net!H119="","",Sec_inc_net!H119/10/GDP!K115)</f>
        <v>33.906225061113602</v>
      </c>
      <c r="I119" s="26">
        <f>IF(Sec_inc_net!I119="","",Sec_inc_net!I119/10/GDP!L115)</f>
        <v>29.795339234589616</v>
      </c>
      <c r="J119" s="26">
        <f>IF(Sec_inc_net!J119="","",Sec_inc_net!J119/10/GDP!M115)</f>
        <v>30.459877106268976</v>
      </c>
      <c r="K119" s="26">
        <f>IF(Sec_inc_net!K119="","",Sec_inc_net!K119/10/GDP!N115)</f>
        <v>29.62123611196462</v>
      </c>
      <c r="L119" s="26">
        <f>IF(Sec_inc_net!L119="","",Sec_inc_net!L119/10/GDP!O115)</f>
        <v>29.091220945652172</v>
      </c>
      <c r="M119" s="26">
        <f>IF(Sec_inc_net!M119="","",Sec_inc_net!M119/10/GDP!P115)</f>
        <v>26.668046039800991</v>
      </c>
      <c r="N119" s="26">
        <f>IF(Sec_inc_net!N119="","",Sec_inc_net!N119/10/GDP!Q115)</f>
        <v>19.404525026509667</v>
      </c>
      <c r="O119" s="26">
        <f>IF(Sec_inc_net!O119="","",Sec_inc_net!O119/10/GDP!R115)</f>
        <v>19.35362961540563</v>
      </c>
      <c r="P119" s="26" t="str">
        <f>IF(Sec_inc_net!P119="","",Sec_inc_net!P119/10/GDP!S115)</f>
        <v/>
      </c>
      <c r="Q119" s="26" t="str">
        <f>IF(Sec_inc_net!Q119="","",Sec_inc_net!Q119/10/GDP!T115)</f>
        <v/>
      </c>
    </row>
    <row r="120" spans="1:17" x14ac:dyDescent="0.25">
      <c r="A120" s="12" t="s">
        <v>463</v>
      </c>
      <c r="B120" s="26" t="str">
        <f>IF(Sec_inc_net!B120="","",Sec_inc_net!B120/10/GDP!E116)</f>
        <v/>
      </c>
      <c r="C120" s="26" t="str">
        <f>IF(Sec_inc_net!C120="","",Sec_inc_net!C120/10/GDP!F116)</f>
        <v/>
      </c>
      <c r="D120" s="26" t="str">
        <f>IF(Sec_inc_net!D120="","",Sec_inc_net!D120/10/GDP!G116)</f>
        <v/>
      </c>
      <c r="E120" s="26" t="str">
        <f>IF(Sec_inc_net!E120="","",Sec_inc_net!E120/10/GDP!H116)</f>
        <v/>
      </c>
      <c r="F120" s="26" t="str">
        <f>IF(Sec_inc_net!F120="","",Sec_inc_net!F120/10/GDP!I116)</f>
        <v/>
      </c>
      <c r="G120" s="26" t="str">
        <f>IF(Sec_inc_net!G120="","",Sec_inc_net!G120/10/GDP!J116)</f>
        <v/>
      </c>
      <c r="H120" s="26" t="str">
        <f>IF(Sec_inc_net!H120="","",Sec_inc_net!H120/10/GDP!K116)</f>
        <v/>
      </c>
      <c r="I120" s="26">
        <f>IF(Sec_inc_net!I120="","",Sec_inc_net!I120/10/GDP!L116)</f>
        <v>4.6271535376941104</v>
      </c>
      <c r="J120" s="26">
        <f>IF(Sec_inc_net!J120="","",Sec_inc_net!J120/10/GDP!M116)</f>
        <v>1.9199310139500299</v>
      </c>
      <c r="K120" s="26">
        <f>IF(Sec_inc_net!K120="","",Sec_inc_net!K120/10/GDP!N116)</f>
        <v>1.7208607565782814</v>
      </c>
      <c r="L120" s="26">
        <f>IF(Sec_inc_net!L120="","",Sec_inc_net!L120/10/GDP!O116)</f>
        <v>2.8814673890409046</v>
      </c>
      <c r="M120" s="26">
        <f>IF(Sec_inc_net!M120="","",Sec_inc_net!M120/10/GDP!P116)</f>
        <v>3.8129901288326531</v>
      </c>
      <c r="N120" s="26">
        <f>IF(Sec_inc_net!N120="","",Sec_inc_net!N120/10/GDP!Q116)</f>
        <v>3.7013561320754715</v>
      </c>
      <c r="O120" s="26">
        <f>IF(Sec_inc_net!O120="","",Sec_inc_net!O120/10/GDP!R116)</f>
        <v>2.9103008902721483</v>
      </c>
      <c r="P120" s="26">
        <f>IF(Sec_inc_net!P120="","",Sec_inc_net!P120/10/GDP!S116)</f>
        <v>3.9869716476255865</v>
      </c>
      <c r="Q120" s="26" t="str">
        <f>IF(Sec_inc_net!Q120="","",Sec_inc_net!Q120/10/GDP!T116)</f>
        <v/>
      </c>
    </row>
    <row r="121" spans="1:17" x14ac:dyDescent="0.25">
      <c r="A121" s="12" t="s">
        <v>473</v>
      </c>
      <c r="B121" s="26">
        <f>IF(Sec_inc_net!B121="","",Sec_inc_net!B121/10/GDP!E117)</f>
        <v>0.90065830025852078</v>
      </c>
      <c r="C121" s="26">
        <f>IF(Sec_inc_net!C121="","",Sec_inc_net!C121/10/GDP!F117)</f>
        <v>1.0109579416338201</v>
      </c>
      <c r="D121" s="26">
        <f>IF(Sec_inc_net!D121="","",Sec_inc_net!D121/10/GDP!G117)</f>
        <v>1.5329033624012169</v>
      </c>
      <c r="E121" s="26">
        <f>IF(Sec_inc_net!E121="","",Sec_inc_net!E121/10/GDP!H117)</f>
        <v>2.2441266349477296</v>
      </c>
      <c r="F121" s="26">
        <f>IF(Sec_inc_net!F121="","",Sec_inc_net!F121/10/GDP!I117)</f>
        <v>2.4506415502066217</v>
      </c>
      <c r="G121" s="26">
        <f>IF(Sec_inc_net!G121="","",Sec_inc_net!G121/10/GDP!J117)</f>
        <v>1.8322443535901503</v>
      </c>
      <c r="H121" s="26">
        <f>IF(Sec_inc_net!H121="","",Sec_inc_net!H121/10/GDP!K117)</f>
        <v>1.0446891973468477</v>
      </c>
      <c r="I121" s="26">
        <f>IF(Sec_inc_net!I121="","",Sec_inc_net!I121/10/GDP!L117)</f>
        <v>1.2164223190755654</v>
      </c>
      <c r="J121" s="26">
        <f>IF(Sec_inc_net!J121="","",Sec_inc_net!J121/10/GDP!M117)</f>
        <v>-0.75927452596867262</v>
      </c>
      <c r="K121" s="26">
        <f>IF(Sec_inc_net!K121="","",Sec_inc_net!K121/10/GDP!N117)</f>
        <v>-2.7338531959767991</v>
      </c>
      <c r="L121" s="26">
        <f>IF(Sec_inc_net!L121="","",Sec_inc_net!L121/10/GDP!O117)</f>
        <v>-2.7737480594640016</v>
      </c>
      <c r="M121" s="26">
        <f>IF(Sec_inc_net!M121="","",Sec_inc_net!M121/10/GDP!P117)</f>
        <v>-2.6824491279534688</v>
      </c>
      <c r="N121" s="26">
        <f>IF(Sec_inc_net!N121="","",Sec_inc_net!N121/10/GDP!Q117)</f>
        <v>-2.0507771600453379</v>
      </c>
      <c r="O121" s="26">
        <f>IF(Sec_inc_net!O121="","",Sec_inc_net!O121/10/GDP!R117)</f>
        <v>-2.8660089337610892</v>
      </c>
      <c r="P121" s="26">
        <f>IF(Sec_inc_net!P121="","",Sec_inc_net!P121/10/GDP!S117)</f>
        <v>-2.7346984832412704</v>
      </c>
      <c r="Q121" s="26">
        <f>IF(Sec_inc_net!Q121="","",Sec_inc_net!Q121/10/GDP!T117)</f>
        <v>-2.8372137846150243</v>
      </c>
    </row>
    <row r="122" spans="1:17" x14ac:dyDescent="0.25">
      <c r="A122" s="12" t="s">
        <v>476</v>
      </c>
      <c r="B122" s="26">
        <f>IF(Sec_inc_net!B122="","",Sec_inc_net!B122/10/GDP!E118)</f>
        <v>2.5228549969970726</v>
      </c>
      <c r="C122" s="26">
        <f>IF(Sec_inc_net!C122="","",Sec_inc_net!C122/10/GDP!F118)</f>
        <v>2.6780864542441276</v>
      </c>
      <c r="D122" s="26">
        <f>IF(Sec_inc_net!D122="","",Sec_inc_net!D122/10/GDP!G118)</f>
        <v>2.5095441270067442</v>
      </c>
      <c r="E122" s="26">
        <f>IF(Sec_inc_net!E122="","",Sec_inc_net!E122/10/GDP!H118)</f>
        <v>2.2957205081126859</v>
      </c>
      <c r="F122" s="26">
        <f>IF(Sec_inc_net!F122="","",Sec_inc_net!F122/10/GDP!I118)</f>
        <v>2.4070918577585392</v>
      </c>
      <c r="G122" s="26">
        <f>IF(Sec_inc_net!G122="","",Sec_inc_net!G122/10/GDP!J118)</f>
        <v>2.07075153649083</v>
      </c>
      <c r="H122" s="26">
        <f>IF(Sec_inc_net!H122="","",Sec_inc_net!H122/10/GDP!K118)</f>
        <v>1.998320506823438</v>
      </c>
      <c r="I122" s="26">
        <f>IF(Sec_inc_net!I122="","",Sec_inc_net!I122/10/GDP!L118)</f>
        <v>1.8847857126443481</v>
      </c>
      <c r="J122" s="26">
        <f>IF(Sec_inc_net!J122="","",Sec_inc_net!J122/10/GDP!M118)</f>
        <v>1.7216586812246946</v>
      </c>
      <c r="K122" s="26">
        <f>IF(Sec_inc_net!K122="","",Sec_inc_net!K122/10/GDP!N118)</f>
        <v>1.7748219393930178</v>
      </c>
      <c r="L122" s="26">
        <f>IF(Sec_inc_net!L122="","",Sec_inc_net!L122/10/GDP!O118)</f>
        <v>2.0727424150289711</v>
      </c>
      <c r="M122" s="26">
        <f>IF(Sec_inc_net!M122="","",Sec_inc_net!M122/10/GDP!P118)</f>
        <v>2.5108350685680905</v>
      </c>
      <c r="N122" s="26">
        <f>IF(Sec_inc_net!N122="","",Sec_inc_net!N122/10/GDP!Q118)</f>
        <v>2.5986099265689311</v>
      </c>
      <c r="O122" s="26">
        <f>IF(Sec_inc_net!O122="","",Sec_inc_net!O122/10/GDP!R118)</f>
        <v>2.6902833364420995</v>
      </c>
      <c r="P122" s="26">
        <f>IF(Sec_inc_net!P122="","",Sec_inc_net!P122/10/GDP!S118)</f>
        <v>2.8113388522070819</v>
      </c>
      <c r="Q122" s="26">
        <f>IF(Sec_inc_net!Q122="","",Sec_inc_net!Q122/10/GDP!T118)</f>
        <v>3.7230270963425509</v>
      </c>
    </row>
    <row r="123" spans="1:17" x14ac:dyDescent="0.25">
      <c r="A123" s="12" t="s">
        <v>478</v>
      </c>
      <c r="B123" s="26" t="str">
        <f>IF(Sec_inc_net!B123="","",Sec_inc_net!B123/10/GDP!E119)</f>
        <v/>
      </c>
      <c r="C123" s="26" t="str">
        <f>IF(Sec_inc_net!C123="","",Sec_inc_net!C123/10/GDP!F119)</f>
        <v/>
      </c>
      <c r="D123" s="26" t="str">
        <f>IF(Sec_inc_net!D123="","",Sec_inc_net!D123/10/GDP!G119)</f>
        <v/>
      </c>
      <c r="E123" s="26" t="str">
        <f>IF(Sec_inc_net!E123="","",Sec_inc_net!E123/10/GDP!H119)</f>
        <v/>
      </c>
      <c r="F123" s="26">
        <f>IF(Sec_inc_net!F123="","",Sec_inc_net!F123/10/GDP!I119)</f>
        <v>38.678571428571423</v>
      </c>
      <c r="G123" s="26">
        <f>IF(Sec_inc_net!G123="","",Sec_inc_net!G123/10/GDP!J119)</f>
        <v>37.836767676767678</v>
      </c>
      <c r="H123" s="26">
        <f>IF(Sec_inc_net!H123="","",Sec_inc_net!H123/10/GDP!K119)</f>
        <v>34.605434083601288</v>
      </c>
      <c r="I123" s="26">
        <f>IF(Sec_inc_net!I123="","",Sec_inc_net!I123/10/GDP!L119)</f>
        <v>32.41948012232416</v>
      </c>
      <c r="J123" s="26">
        <f>IF(Sec_inc_net!J123="","",Sec_inc_net!J123/10/GDP!M119)</f>
        <v>32.758170347003151</v>
      </c>
      <c r="K123" s="26">
        <f>IF(Sec_inc_net!K123="","",Sec_inc_net!K123/10/GDP!N119)</f>
        <v>31.610846394984325</v>
      </c>
      <c r="L123" s="26" t="str">
        <f>IF(Sec_inc_net!L123="","",Sec_inc_net!L123/10/GDP!O119)</f>
        <v/>
      </c>
      <c r="M123" s="26" t="str">
        <f>IF(Sec_inc_net!M123="","",Sec_inc_net!M123/10/GDP!P119)</f>
        <v/>
      </c>
      <c r="N123" s="26" t="str">
        <f>IF(Sec_inc_net!N123="","",Sec_inc_net!N123/10/GDP!Q119)</f>
        <v/>
      </c>
      <c r="O123" s="26" t="str">
        <f>IF(Sec_inc_net!O123="","",Sec_inc_net!O123/10/GDP!R119)</f>
        <v/>
      </c>
      <c r="P123" s="26" t="str">
        <f>IF(Sec_inc_net!P123="","",Sec_inc_net!P123/10/GDP!S119)</f>
        <v/>
      </c>
      <c r="Q123" s="26" t="str">
        <f>IF(Sec_inc_net!Q123="","",Sec_inc_net!Q123/10/GDP!T119)</f>
        <v/>
      </c>
    </row>
    <row r="124" spans="1:17" x14ac:dyDescent="0.25">
      <c r="A124" s="12" t="s">
        <v>490</v>
      </c>
      <c r="B124" s="26">
        <f>IF(Sec_inc_net!B124="","",Sec_inc_net!B124/10/GDP!E120)</f>
        <v>19.261713520749662</v>
      </c>
      <c r="C124" s="26">
        <f>IF(Sec_inc_net!C124="","",Sec_inc_net!C124/10/GDP!F120)</f>
        <v>23.89348591549296</v>
      </c>
      <c r="D124" s="26">
        <f>IF(Sec_inc_net!D124="","",Sec_inc_net!D124/10/GDP!G120)</f>
        <v>28</v>
      </c>
      <c r="E124" s="26">
        <f>IF(Sec_inc_net!E124="","",Sec_inc_net!E124/10/GDP!H120)</f>
        <v>27.065235342691992</v>
      </c>
      <c r="F124" s="26">
        <f>IF(Sec_inc_net!F124="","",Sec_inc_net!F124/10/GDP!I120)</f>
        <v>21.905112173593235</v>
      </c>
      <c r="G124" s="26">
        <f>IF(Sec_inc_net!G124="","",Sec_inc_net!G124/10/GDP!J120)</f>
        <v>18.178443457073239</v>
      </c>
      <c r="H124" s="26">
        <f>IF(Sec_inc_net!H124="","",Sec_inc_net!H124/10/GDP!K120)</f>
        <v>16.585838184626354</v>
      </c>
      <c r="I124" s="26">
        <f>IF(Sec_inc_net!I124="","",Sec_inc_net!I124/10/GDP!L120)</f>
        <v>17.297312815801561</v>
      </c>
      <c r="J124" s="26">
        <f>IF(Sec_inc_net!J124="","",Sec_inc_net!J124/10/GDP!M120)</f>
        <v>16.869418702611625</v>
      </c>
      <c r="K124" s="26">
        <f>IF(Sec_inc_net!K124="","",Sec_inc_net!K124/10/GDP!N120)</f>
        <v>16.013985278654051</v>
      </c>
      <c r="L124" s="26">
        <f>IF(Sec_inc_net!L124="","",Sec_inc_net!L124/10/GDP!O120)</f>
        <v>13.967641729225992</v>
      </c>
      <c r="M124" s="26">
        <f>IF(Sec_inc_net!M124="","",Sec_inc_net!M124/10/GDP!P120)</f>
        <v>13.921085232903868</v>
      </c>
      <c r="N124" s="26">
        <f>IF(Sec_inc_net!N124="","",Sec_inc_net!N124/10/GDP!Q120)</f>
        <v>11.823474663908996</v>
      </c>
      <c r="O124" s="26">
        <f>IF(Sec_inc_net!O124="","",Sec_inc_net!O124/10/GDP!R120)</f>
        <v>10.493412326465648</v>
      </c>
      <c r="P124" s="26">
        <f>IF(Sec_inc_net!P124="","",Sec_inc_net!P124/10/GDP!S120)</f>
        <v>10.21236199397792</v>
      </c>
      <c r="Q124" s="26">
        <f>IF(Sec_inc_net!Q124="","",Sec_inc_net!Q124/10/GDP!T120)</f>
        <v>12.33886956521739</v>
      </c>
    </row>
    <row r="125" spans="1:17" x14ac:dyDescent="0.25">
      <c r="A125" s="12" t="s">
        <v>492</v>
      </c>
      <c r="B125" s="26">
        <f>IF(Sec_inc_net!B125="","",Sec_inc_net!B125/10/GDP!E121)</f>
        <v>8.9257222764805899</v>
      </c>
      <c r="C125" s="26">
        <f>IF(Sec_inc_net!C125="","",Sec_inc_net!C125/10/GDP!F121)</f>
        <v>6.1933183151923838</v>
      </c>
      <c r="D125" s="26">
        <f>IF(Sec_inc_net!D125="","",Sec_inc_net!D125/10/GDP!G121)</f>
        <v>5.0132703659976388</v>
      </c>
      <c r="E125" s="26">
        <f>IF(Sec_inc_net!E125="","",Sec_inc_net!E125/10/GDP!H121)</f>
        <v>3.9246634378273288</v>
      </c>
      <c r="F125" s="26">
        <f>IF(Sec_inc_net!F125="","",Sec_inc_net!F125/10/GDP!I121)</f>
        <v>4.0500856004338877</v>
      </c>
      <c r="G125" s="26">
        <f>IF(Sec_inc_net!G125="","",Sec_inc_net!G125/10/GDP!J121)</f>
        <v>2.6026480774125877</v>
      </c>
      <c r="H125" s="26">
        <f>IF(Sec_inc_net!H125="","",Sec_inc_net!H125/10/GDP!K121)</f>
        <v>2.3854178108142565</v>
      </c>
      <c r="I125" s="26">
        <f>IF(Sec_inc_net!I125="","",Sec_inc_net!I125/10/GDP!L121)</f>
        <v>1.9692699046483813</v>
      </c>
      <c r="J125" s="26">
        <f>IF(Sec_inc_net!J125="","",Sec_inc_net!J125/10/GDP!M121)</f>
        <v>1.1836369068956398</v>
      </c>
      <c r="K125" s="26">
        <f>IF(Sec_inc_net!K125="","",Sec_inc_net!K125/10/GDP!N121)</f>
        <v>1.2241861162238881</v>
      </c>
      <c r="L125" s="26">
        <f>IF(Sec_inc_net!L125="","",Sec_inc_net!L125/10/GDP!O121)</f>
        <v>1.4813832305326329</v>
      </c>
      <c r="M125" s="26">
        <f>IF(Sec_inc_net!M125="","",Sec_inc_net!M125/10/GDP!P121)</f>
        <v>1.9004490285509879</v>
      </c>
      <c r="N125" s="26">
        <f>IF(Sec_inc_net!N125="","",Sec_inc_net!N125/10/GDP!Q121)</f>
        <v>1.5713482488161492</v>
      </c>
      <c r="O125" s="26">
        <f>IF(Sec_inc_net!O125="","",Sec_inc_net!O125/10/GDP!R121)</f>
        <v>2.1633554430862949</v>
      </c>
      <c r="P125" s="26">
        <f>IF(Sec_inc_net!P125="","",Sec_inc_net!P125/10/GDP!S121)</f>
        <v>1.7196280756350482</v>
      </c>
      <c r="Q125" s="26">
        <f>IF(Sec_inc_net!Q125="","",Sec_inc_net!Q125/10/GDP!T121)</f>
        <v>3.4735549559645058</v>
      </c>
    </row>
    <row r="126" spans="1:17" x14ac:dyDescent="0.25">
      <c r="A126" s="12" t="s">
        <v>493</v>
      </c>
      <c r="B126" s="26" t="str">
        <f>IF(Sec_inc_net!B126="","",Sec_inc_net!B126/10/GDP!E122)</f>
        <v/>
      </c>
      <c r="C126" s="26" t="str">
        <f>IF(Sec_inc_net!C126="","",Sec_inc_net!C126/10/GDP!F122)</f>
        <v/>
      </c>
      <c r="D126" s="26">
        <f>IF(Sec_inc_net!D126="","",Sec_inc_net!D126/10/GDP!G122)</f>
        <v>2.220388691710236</v>
      </c>
      <c r="E126" s="26">
        <f>IF(Sec_inc_net!E126="","",Sec_inc_net!E126/10/GDP!H122)</f>
        <v>2.3487299813230509</v>
      </c>
      <c r="F126" s="26">
        <f>IF(Sec_inc_net!F126="","",Sec_inc_net!F126/10/GDP!I122)</f>
        <v>2.8727655433506345</v>
      </c>
      <c r="G126" s="26">
        <f>IF(Sec_inc_net!G126="","",Sec_inc_net!G126/10/GDP!J122)</f>
        <v>5.779064158224795</v>
      </c>
      <c r="H126" s="26">
        <f>IF(Sec_inc_net!H126="","",Sec_inc_net!H126/10/GDP!K122)</f>
        <v>6.103242876477168</v>
      </c>
      <c r="I126" s="26">
        <f>IF(Sec_inc_net!I126="","",Sec_inc_net!I126/10/GDP!L122)</f>
        <v>7.2701571296938301</v>
      </c>
      <c r="J126" s="26">
        <f>IF(Sec_inc_net!J126="","",Sec_inc_net!J126/10/GDP!M122)</f>
        <v>6.747610313624822</v>
      </c>
      <c r="K126" s="26">
        <f>IF(Sec_inc_net!K126="","",Sec_inc_net!K126/10/GDP!N122)</f>
        <v>6.0893268324957734</v>
      </c>
      <c r="L126" s="26">
        <f>IF(Sec_inc_net!L126="","",Sec_inc_net!L126/10/GDP!O122)</f>
        <v>5.2821103611177413</v>
      </c>
      <c r="M126" s="26">
        <f>IF(Sec_inc_net!M126="","",Sec_inc_net!M126/10/GDP!P122)</f>
        <v>5.3557929285654984</v>
      </c>
      <c r="N126" s="26">
        <f>IF(Sec_inc_net!N126="","",Sec_inc_net!N126/10/GDP!Q122)</f>
        <v>5.3249009120550914</v>
      </c>
      <c r="O126" s="26">
        <f>IF(Sec_inc_net!O126="","",Sec_inc_net!O126/10/GDP!R122)</f>
        <v>5.660147587152192</v>
      </c>
      <c r="P126" s="26">
        <f>IF(Sec_inc_net!P126="","",Sec_inc_net!P126/10/GDP!S122)</f>
        <v>5.7363878185933981</v>
      </c>
      <c r="Q126" s="26">
        <f>IF(Sec_inc_net!Q126="","",Sec_inc_net!Q126/10/GDP!T122)</f>
        <v>7.4332600540829663</v>
      </c>
    </row>
    <row r="127" spans="1:17" x14ac:dyDescent="0.25">
      <c r="A127" s="12" t="s">
        <v>497</v>
      </c>
      <c r="B127" s="26">
        <f>IF(Sec_inc_net!B127="","",Sec_inc_net!B127/10/GDP!E123)</f>
        <v>45.505557744771153</v>
      </c>
      <c r="C127" s="26">
        <f>IF(Sec_inc_net!C127="","",Sec_inc_net!C127/10/GDP!F123)</f>
        <v>42.090347351801356</v>
      </c>
      <c r="D127" s="26">
        <f>IF(Sec_inc_net!D127="","",Sec_inc_net!D127/10/GDP!G123)</f>
        <v>38.150393862593333</v>
      </c>
      <c r="E127" s="26">
        <f>IF(Sec_inc_net!E127="","",Sec_inc_net!E127/10/GDP!H123)</f>
        <v>41.268920575521001</v>
      </c>
      <c r="F127" s="26">
        <f>IF(Sec_inc_net!F127="","",Sec_inc_net!F127/10/GDP!I123)</f>
        <v>32.902175946131308</v>
      </c>
      <c r="G127" s="26">
        <f>IF(Sec_inc_net!G127="","",Sec_inc_net!G127/10/GDP!J123)</f>
        <v>26.564404857219106</v>
      </c>
      <c r="H127" s="26">
        <f>IF(Sec_inc_net!H127="","",Sec_inc_net!H127/10/GDP!K123)</f>
        <v>41.927292342578056</v>
      </c>
      <c r="I127" s="26">
        <f>IF(Sec_inc_net!I127="","",Sec_inc_net!I127/10/GDP!L123)</f>
        <v>39.701955794267029</v>
      </c>
      <c r="J127" s="26">
        <f>IF(Sec_inc_net!J127="","",Sec_inc_net!J127/10/GDP!M123)</f>
        <v>16.142160301351097</v>
      </c>
      <c r="K127" s="26">
        <f>IF(Sec_inc_net!K127="","",Sec_inc_net!K127/10/GDP!N123)</f>
        <v>43.109314750596816</v>
      </c>
      <c r="L127" s="26">
        <f>IF(Sec_inc_net!L127="","",Sec_inc_net!L127/10/GDP!O123)</f>
        <v>54.487922624684721</v>
      </c>
      <c r="M127" s="26">
        <f>IF(Sec_inc_net!M127="","",Sec_inc_net!M127/10/GDP!P123)</f>
        <v>39.348074491680947</v>
      </c>
      <c r="N127" s="26">
        <f>IF(Sec_inc_net!N127="","",Sec_inc_net!N127/10/GDP!Q123)</f>
        <v>43.851094217541906</v>
      </c>
      <c r="O127" s="26">
        <f>IF(Sec_inc_net!O127="","",Sec_inc_net!O127/10/GDP!R123)</f>
        <v>41.58264677483406</v>
      </c>
      <c r="P127" s="26">
        <f>IF(Sec_inc_net!P127="","",Sec_inc_net!P127/10/GDP!S123)</f>
        <v>37.951178968661004</v>
      </c>
      <c r="Q127" s="26">
        <f>IF(Sec_inc_net!Q127="","",Sec_inc_net!Q127/10/GDP!T123)</f>
        <v>46.767804022503718</v>
      </c>
    </row>
    <row r="128" spans="1:17" x14ac:dyDescent="0.25">
      <c r="A128" s="12" t="s">
        <v>501</v>
      </c>
      <c r="B128" s="26">
        <f>IF(Sec_inc_net!B128="","",Sec_inc_net!B128/10/GDP!E124)</f>
        <v>8.6223127649736604</v>
      </c>
      <c r="C128" s="26">
        <f>IF(Sec_inc_net!C128="","",Sec_inc_net!C128/10/GDP!F124)</f>
        <v>9.2200623971551288</v>
      </c>
      <c r="D128" s="26">
        <f>IF(Sec_inc_net!D128="","",Sec_inc_net!D128/10/GDP!G124)</f>
        <v>9.7458182471929771</v>
      </c>
      <c r="E128" s="26">
        <f>IF(Sec_inc_net!E128="","",Sec_inc_net!E128/10/GDP!H124)</f>
        <v>9.4784260778482334</v>
      </c>
      <c r="F128" s="26">
        <f>IF(Sec_inc_net!F128="","",Sec_inc_net!F128/10/GDP!I124)</f>
        <v>8.0205622139950101</v>
      </c>
      <c r="G128" s="26">
        <f>IF(Sec_inc_net!G128="","",Sec_inc_net!G128/10/GDP!J124)</f>
        <v>7.7993986326603562</v>
      </c>
      <c r="H128" s="26">
        <f>IF(Sec_inc_net!H128="","",Sec_inc_net!H128/10/GDP!K124)</f>
        <v>8.0051614046173363</v>
      </c>
      <c r="I128" s="26">
        <f>IF(Sec_inc_net!I128="","",Sec_inc_net!I128/10/GDP!L124)</f>
        <v>7.5172483688913916</v>
      </c>
      <c r="J128" s="26">
        <f>IF(Sec_inc_net!J128="","",Sec_inc_net!J128/10/GDP!M124)</f>
        <v>8.1792746549352131</v>
      </c>
      <c r="K128" s="26">
        <f>IF(Sec_inc_net!K128="","",Sec_inc_net!K128/10/GDP!N124)</f>
        <v>8.8522996702428216</v>
      </c>
      <c r="L128" s="26">
        <f>IF(Sec_inc_net!L128="","",Sec_inc_net!L128/10/GDP!O124)</f>
        <v>7.5601536796234683</v>
      </c>
      <c r="M128" s="26">
        <f>IF(Sec_inc_net!M128="","",Sec_inc_net!M128/10/GDP!P124)</f>
        <v>7.9395631450879538</v>
      </c>
      <c r="N128" s="26">
        <f>IF(Sec_inc_net!N128="","",Sec_inc_net!N128/10/GDP!Q124)</f>
        <v>8.035283636511986</v>
      </c>
      <c r="O128" s="26">
        <f>IF(Sec_inc_net!O128="","",Sec_inc_net!O128/10/GDP!R124)</f>
        <v>6.7753823912003126</v>
      </c>
      <c r="P128" s="26">
        <f>IF(Sec_inc_net!P128="","",Sec_inc_net!P128/10/GDP!S124)</f>
        <v>6.4122631113764648</v>
      </c>
      <c r="Q128" s="26">
        <f>IF(Sec_inc_net!Q128="","",Sec_inc_net!Q128/10/GDP!T124)</f>
        <v>7.606957907757331</v>
      </c>
    </row>
    <row r="129" spans="1:17" x14ac:dyDescent="0.25">
      <c r="A129" s="12" t="s">
        <v>503</v>
      </c>
      <c r="B129" s="26">
        <f>IF(Sec_inc_net!B129="","",Sec_inc_net!B129/10/GDP!E125)</f>
        <v>4.7336073403883461</v>
      </c>
      <c r="C129" s="26">
        <f>IF(Sec_inc_net!C129="","",Sec_inc_net!C129/10/GDP!F125)</f>
        <v>5.3823671495688661</v>
      </c>
      <c r="D129" s="26">
        <f>IF(Sec_inc_net!D129="","",Sec_inc_net!D129/10/GDP!G125)</f>
        <v>5.7166571335546799</v>
      </c>
      <c r="E129" s="26">
        <f>IF(Sec_inc_net!E129="","",Sec_inc_net!E129/10/GDP!H125)</f>
        <v>7.0796489956421276</v>
      </c>
      <c r="F129" s="26">
        <f>IF(Sec_inc_net!F129="","",Sec_inc_net!F129/10/GDP!I125)</f>
        <v>6.2235027960033111</v>
      </c>
      <c r="G129" s="26">
        <f>IF(Sec_inc_net!G129="","",Sec_inc_net!G129/10/GDP!J125)</f>
        <v>7.2503189558593455</v>
      </c>
      <c r="H129" s="26">
        <f>IF(Sec_inc_net!H129="","",Sec_inc_net!H129/10/GDP!K125)</f>
        <v>6.9819997101527882</v>
      </c>
      <c r="I129" s="26">
        <f>IF(Sec_inc_net!I129="","",Sec_inc_net!I129/10/GDP!L125)</f>
        <v>6.3891937512316037</v>
      </c>
      <c r="J129" s="26">
        <f>IF(Sec_inc_net!J129="","",Sec_inc_net!J129/10/GDP!M125)</f>
        <v>8.3736019670479731</v>
      </c>
      <c r="K129" s="26">
        <f>IF(Sec_inc_net!K129="","",Sec_inc_net!K129/10/GDP!N125)</f>
        <v>7.7870310831649867</v>
      </c>
      <c r="L129" s="26">
        <f>IF(Sec_inc_net!L129="","",Sec_inc_net!L129/10/GDP!O125)</f>
        <v>5.0276816270871736</v>
      </c>
      <c r="M129" s="26">
        <f>IF(Sec_inc_net!M129="","",Sec_inc_net!M129/10/GDP!P125)</f>
        <v>4.3602543033310379</v>
      </c>
      <c r="N129" s="26">
        <f>IF(Sec_inc_net!N129="","",Sec_inc_net!N129/10/GDP!Q125)</f>
        <v>4.8483578775516811</v>
      </c>
      <c r="O129" s="26">
        <f>IF(Sec_inc_net!O129="","",Sec_inc_net!O129/10/GDP!R125)</f>
        <v>2.2971919533541061</v>
      </c>
      <c r="P129" s="26">
        <f>IF(Sec_inc_net!P129="","",Sec_inc_net!P129/10/GDP!S125)</f>
        <v>8.1915319716505284</v>
      </c>
      <c r="Q129" s="26">
        <f>IF(Sec_inc_net!Q129="","",Sec_inc_net!Q129/10/GDP!T125)</f>
        <v>4.7101385424173463</v>
      </c>
    </row>
    <row r="130" spans="1:17" x14ac:dyDescent="0.25">
      <c r="A130" s="12" t="s">
        <v>504</v>
      </c>
      <c r="B130" s="26">
        <f>IF(Sec_inc_net!B130="","",Sec_inc_net!B130/10/GDP!E126)</f>
        <v>1.4203097878724071</v>
      </c>
      <c r="C130" s="26">
        <f>IF(Sec_inc_net!C130="","",Sec_inc_net!C130/10/GDP!F126)</f>
        <v>0.89163976988231308</v>
      </c>
      <c r="D130" s="26">
        <f>IF(Sec_inc_net!D130="","",Sec_inc_net!D130/10/GDP!G126)</f>
        <v>1.1448287366240741</v>
      </c>
      <c r="E130" s="26">
        <f>IF(Sec_inc_net!E130="","",Sec_inc_net!E130/10/GDP!H126)</f>
        <v>1.2089703868956219</v>
      </c>
      <c r="F130" s="26">
        <f>IF(Sec_inc_net!F130="","",Sec_inc_net!F130/10/GDP!I126)</f>
        <v>1.4034294029496546</v>
      </c>
      <c r="G130" s="26">
        <f>IF(Sec_inc_net!G130="","",Sec_inc_net!G130/10/GDP!J126)</f>
        <v>0.62664542012865232</v>
      </c>
      <c r="H130" s="26">
        <f>IF(Sec_inc_net!H130="","",Sec_inc_net!H130/10/GDP!K126)</f>
        <v>0.73191715549544389</v>
      </c>
      <c r="I130" s="26">
        <f>IF(Sec_inc_net!I130="","",Sec_inc_net!I130/10/GDP!L126)</f>
        <v>0.93229473534017682</v>
      </c>
      <c r="J130" s="26">
        <f>IF(Sec_inc_net!J130="","",Sec_inc_net!J130/10/GDP!M126)</f>
        <v>1.888741112917262</v>
      </c>
      <c r="K130" s="26">
        <f>IF(Sec_inc_net!K130="","",Sec_inc_net!K130/10/GDP!N126)</f>
        <v>2.026160589101031</v>
      </c>
      <c r="L130" s="26">
        <f>IF(Sec_inc_net!L130="","",Sec_inc_net!L130/10/GDP!O126)</f>
        <v>2.7498038194902441</v>
      </c>
      <c r="M130" s="26">
        <f>IF(Sec_inc_net!M130="","",Sec_inc_net!M130/10/GDP!P126)</f>
        <v>3.6374191177435211</v>
      </c>
      <c r="N130" s="26">
        <f>IF(Sec_inc_net!N130="","",Sec_inc_net!N130/10/GDP!Q126)</f>
        <v>3.3421721533861715</v>
      </c>
      <c r="O130" s="26">
        <f>IF(Sec_inc_net!O130="","",Sec_inc_net!O130/10/GDP!R126)</f>
        <v>3.4692102079616247</v>
      </c>
      <c r="P130" s="26">
        <f>IF(Sec_inc_net!P130="","",Sec_inc_net!P130/10/GDP!S126)</f>
        <v>3.3290356513349169</v>
      </c>
      <c r="Q130" s="26" t="str">
        <f>IF(Sec_inc_net!Q130="","",Sec_inc_net!Q130/10/GDP!T126)</f>
        <v/>
      </c>
    </row>
    <row r="131" spans="1:17" x14ac:dyDescent="0.25">
      <c r="A131" s="12" t="s">
        <v>507</v>
      </c>
      <c r="B131" s="26">
        <f>IF(Sec_inc_net!B131="","",Sec_inc_net!B131/10/GDP!E127)</f>
        <v>9.2316197106235141</v>
      </c>
      <c r="C131" s="26">
        <f>IF(Sec_inc_net!C131="","",Sec_inc_net!C131/10/GDP!F127)</f>
        <v>11.858614828346752</v>
      </c>
      <c r="D131" s="26">
        <f>IF(Sec_inc_net!D131="","",Sec_inc_net!D131/10/GDP!G127)</f>
        <v>11.443690948553405</v>
      </c>
      <c r="E131" s="26">
        <f>IF(Sec_inc_net!E131="","",Sec_inc_net!E131/10/GDP!H127)</f>
        <v>13.312754760490742</v>
      </c>
      <c r="F131" s="26">
        <f>IF(Sec_inc_net!F131="","",Sec_inc_net!F131/10/GDP!I127)</f>
        <v>12.944475602916436</v>
      </c>
      <c r="G131" s="26">
        <f>IF(Sec_inc_net!G131="","",Sec_inc_net!G131/10/GDP!J127)</f>
        <v>10.214940059854939</v>
      </c>
      <c r="H131" s="26">
        <f>IF(Sec_inc_net!H131="","",Sec_inc_net!H131/10/GDP!K127)</f>
        <v>6.5327426025464792</v>
      </c>
      <c r="I131" s="26">
        <f>IF(Sec_inc_net!I131="","",Sec_inc_net!I131/10/GDP!L127)</f>
        <v>12.374899315261834</v>
      </c>
      <c r="J131" s="26">
        <f>IF(Sec_inc_net!J131="","",Sec_inc_net!J131/10/GDP!M127)</f>
        <v>12.65293779285633</v>
      </c>
      <c r="K131" s="26">
        <f>IF(Sec_inc_net!K131="","",Sec_inc_net!K131/10/GDP!N127)</f>
        <v>13.787506194532694</v>
      </c>
      <c r="L131" s="26">
        <f>IF(Sec_inc_net!L131="","",Sec_inc_net!L131/10/GDP!O127)</f>
        <v>12.265301703857237</v>
      </c>
      <c r="M131" s="26">
        <f>IF(Sec_inc_net!M131="","",Sec_inc_net!M131/10/GDP!P127)</f>
        <v>9.9300154329617527</v>
      </c>
      <c r="N131" s="26">
        <f>IF(Sec_inc_net!N131="","",Sec_inc_net!N131/10/GDP!Q127)</f>
        <v>11.154703869744734</v>
      </c>
      <c r="O131" s="26">
        <f>IF(Sec_inc_net!O131="","",Sec_inc_net!O131/10/GDP!R127)</f>
        <v>10.381765502232588</v>
      </c>
      <c r="P131" s="26">
        <f>IF(Sec_inc_net!P131="","",Sec_inc_net!P131/10/GDP!S127)</f>
        <v>10.386921963408536</v>
      </c>
      <c r="Q131" s="26">
        <f>IF(Sec_inc_net!Q131="","",Sec_inc_net!Q131/10/GDP!T127)</f>
        <v>12.734723908718085</v>
      </c>
    </row>
    <row r="132" spans="1:17" x14ac:dyDescent="0.25">
      <c r="A132" s="12" t="s">
        <v>509</v>
      </c>
      <c r="B132" s="26" t="str">
        <f>IF(Sec_inc_net!B132="","",Sec_inc_net!B132/10/GDP!E128)</f>
        <v/>
      </c>
      <c r="C132" s="26" t="str">
        <f>IF(Sec_inc_net!C132="","",Sec_inc_net!C132/10/GDP!F128)</f>
        <v/>
      </c>
      <c r="D132" s="26" t="str">
        <f>IF(Sec_inc_net!D132="","",Sec_inc_net!D132/10/GDP!G128)</f>
        <v/>
      </c>
      <c r="E132" s="26">
        <f>IF(Sec_inc_net!E132="","",Sec_inc_net!E132/10/GDP!H128)</f>
        <v>26.486486486486491</v>
      </c>
      <c r="F132" s="26">
        <f>IF(Sec_inc_net!F132="","",Sec_inc_net!F132/10/GDP!I128)</f>
        <v>26.610987641270015</v>
      </c>
      <c r="G132" s="26">
        <f>IF(Sec_inc_net!G132="","",Sec_inc_net!G132/10/GDP!J128)</f>
        <v>27.491526262915826</v>
      </c>
      <c r="H132" s="26">
        <f>IF(Sec_inc_net!H132="","",Sec_inc_net!H132/10/GDP!K128)</f>
        <v>22.754081924436949</v>
      </c>
      <c r="I132" s="26">
        <f>IF(Sec_inc_net!I132="","",Sec_inc_net!I132/10/GDP!L128)</f>
        <v>-1.9355732574230968</v>
      </c>
      <c r="J132" s="26">
        <f>IF(Sec_inc_net!J132="","",Sec_inc_net!J132/10/GDP!M128)</f>
        <v>10.420123156708</v>
      </c>
      <c r="K132" s="26">
        <f>IF(Sec_inc_net!K132="","",Sec_inc_net!K132/10/GDP!N128)</f>
        <v>12.354238717438202</v>
      </c>
      <c r="L132" s="26">
        <f>IF(Sec_inc_net!L132="","",Sec_inc_net!L132/10/GDP!O128)</f>
        <v>14.009773312947795</v>
      </c>
      <c r="M132" s="26">
        <f>IF(Sec_inc_net!M132="","",Sec_inc_net!M132/10/GDP!P128)</f>
        <v>8.7813895925710526</v>
      </c>
      <c r="N132" s="26">
        <f>IF(Sec_inc_net!N132="","",Sec_inc_net!N132/10/GDP!Q128)</f>
        <v>19.360652273887798</v>
      </c>
      <c r="O132" s="26">
        <f>IF(Sec_inc_net!O132="","",Sec_inc_net!O132/10/GDP!R128)</f>
        <v>25.252038325875752</v>
      </c>
      <c r="P132" s="26" t="str">
        <f>IF(Sec_inc_net!P132="","",Sec_inc_net!P132/10/GDP!S128)</f>
        <v/>
      </c>
      <c r="Q132" s="26" t="str">
        <f>IF(Sec_inc_net!Q132="","",Sec_inc_net!Q132/10/GDP!T128)</f>
        <v/>
      </c>
    </row>
    <row r="133" spans="1:17" x14ac:dyDescent="0.25">
      <c r="A133" s="12" t="s">
        <v>516</v>
      </c>
      <c r="B133" s="26">
        <f>IF(Sec_inc_net!B133="","",Sec_inc_net!B133/10/GDP!E129)</f>
        <v>16.391362630594639</v>
      </c>
      <c r="C133" s="26">
        <f>IF(Sec_inc_net!C133="","",Sec_inc_net!C133/10/GDP!F129)</f>
        <v>17.287477555963264</v>
      </c>
      <c r="D133" s="26">
        <f>IF(Sec_inc_net!D133="","",Sec_inc_net!D133/10/GDP!G129)</f>
        <v>17.689533653088294</v>
      </c>
      <c r="E133" s="26">
        <f>IF(Sec_inc_net!E133="","",Sec_inc_net!E133/10/GDP!H129)</f>
        <v>22.613201757605168</v>
      </c>
      <c r="F133" s="26">
        <f>IF(Sec_inc_net!F133="","",Sec_inc_net!F133/10/GDP!I129)</f>
        <v>23.290189784349796</v>
      </c>
      <c r="G133" s="26">
        <f>IF(Sec_inc_net!G133="","",Sec_inc_net!G133/10/GDP!J129)</f>
        <v>22.337697862214679</v>
      </c>
      <c r="H133" s="26">
        <f>IF(Sec_inc_net!H133="","",Sec_inc_net!H133/10/GDP!K129)</f>
        <v>21.745798755127712</v>
      </c>
      <c r="I133" s="26">
        <f>IF(Sec_inc_net!I133="","",Sec_inc_net!I133/10/GDP!L129)</f>
        <v>24.735807042933459</v>
      </c>
      <c r="J133" s="26">
        <f>IF(Sec_inc_net!J133="","",Sec_inc_net!J133/10/GDP!M129)</f>
        <v>28.232945975063966</v>
      </c>
      <c r="K133" s="26">
        <f>IF(Sec_inc_net!K133="","",Sec_inc_net!K133/10/GDP!N129)</f>
        <v>28.770115648411828</v>
      </c>
      <c r="L133" s="26">
        <f>IF(Sec_inc_net!L133="","",Sec_inc_net!L133/10/GDP!O129)</f>
        <v>31.049842684100906</v>
      </c>
      <c r="M133" s="26">
        <f>IF(Sec_inc_net!M133="","",Sec_inc_net!M133/10/GDP!P129)</f>
        <v>30.358604104763327</v>
      </c>
      <c r="N133" s="26">
        <f>IF(Sec_inc_net!N133="","",Sec_inc_net!N133/10/GDP!Q129)</f>
        <v>27.888230660124655</v>
      </c>
      <c r="O133" s="26">
        <f>IF(Sec_inc_net!O133="","",Sec_inc_net!O133/10/GDP!R129)</f>
        <v>27.126946713370899</v>
      </c>
      <c r="P133" s="26">
        <f>IF(Sec_inc_net!P133="","",Sec_inc_net!P133/10/GDP!S129)</f>
        <v>25.82737278866454</v>
      </c>
      <c r="Q133" s="26">
        <f>IF(Sec_inc_net!Q133="","",Sec_inc_net!Q133/10/GDP!T129)</f>
        <v>25.135513002004807</v>
      </c>
    </row>
    <row r="134" spans="1:17" x14ac:dyDescent="0.25">
      <c r="A134" s="12" t="s">
        <v>517</v>
      </c>
      <c r="B134" s="26" t="e">
        <f>IF(Sec_inc_net!B134="","",Sec_inc_net!B134/10/GDP!E130)</f>
        <v>#DIV/0!</v>
      </c>
      <c r="C134" s="26" t="e">
        <f>IF(Sec_inc_net!C134="","",Sec_inc_net!C134/10/GDP!F130)</f>
        <v>#DIV/0!</v>
      </c>
      <c r="D134" s="26" t="e">
        <f>IF(Sec_inc_net!D134="","",Sec_inc_net!D134/10/GDP!G130)</f>
        <v>#DIV/0!</v>
      </c>
      <c r="E134" s="26" t="e">
        <f>IF(Sec_inc_net!E134="","",Sec_inc_net!E134/10/GDP!H130)</f>
        <v>#DIV/0!</v>
      </c>
      <c r="F134" s="26" t="e">
        <f>IF(Sec_inc_net!F134="","",Sec_inc_net!F134/10/GDP!I130)</f>
        <v>#DIV/0!</v>
      </c>
      <c r="G134" s="26" t="str">
        <f>IF(Sec_inc_net!G134="","",Sec_inc_net!G134/10/GDP!J130)</f>
        <v/>
      </c>
      <c r="H134" s="26" t="str">
        <f>IF(Sec_inc_net!H134="","",Sec_inc_net!H134/10/GDP!K130)</f>
        <v/>
      </c>
      <c r="I134" s="26" t="str">
        <f>IF(Sec_inc_net!I134="","",Sec_inc_net!I134/10/GDP!L130)</f>
        <v/>
      </c>
      <c r="J134" s="26" t="str">
        <f>IF(Sec_inc_net!J134="","",Sec_inc_net!J134/10/GDP!M130)</f>
        <v/>
      </c>
      <c r="K134" s="26" t="str">
        <f>IF(Sec_inc_net!K134="","",Sec_inc_net!K134/10/GDP!N130)</f>
        <v/>
      </c>
      <c r="L134" s="26" t="str">
        <f>IF(Sec_inc_net!L134="","",Sec_inc_net!L134/10/GDP!O130)</f>
        <v/>
      </c>
      <c r="M134" s="26" t="str">
        <f>IF(Sec_inc_net!M134="","",Sec_inc_net!M134/10/GDP!P130)</f>
        <v/>
      </c>
      <c r="N134" s="26" t="str">
        <f>IF(Sec_inc_net!N134="","",Sec_inc_net!N134/10/GDP!Q130)</f>
        <v/>
      </c>
      <c r="O134" s="26" t="str">
        <f>IF(Sec_inc_net!O134="","",Sec_inc_net!O134/10/GDP!R130)</f>
        <v/>
      </c>
      <c r="P134" s="26" t="str">
        <f>IF(Sec_inc_net!P134="","",Sec_inc_net!P134/10/GDP!S130)</f>
        <v/>
      </c>
      <c r="Q134" s="26" t="str">
        <f>IF(Sec_inc_net!Q134="","",Sec_inc_net!Q134/10/GDP!T130)</f>
        <v/>
      </c>
    </row>
    <row r="135" spans="1:17" x14ac:dyDescent="0.25">
      <c r="A135" s="12" t="s">
        <v>529</v>
      </c>
      <c r="B135" s="26">
        <f>IF(Sec_inc_net!B135="","",Sec_inc_net!B135/10/GDP!E131)</f>
        <v>-1.827411595324264</v>
      </c>
      <c r="C135" s="26">
        <f>IF(Sec_inc_net!C135="","",Sec_inc_net!C135/10/GDP!F131)</f>
        <v>-2.1545446328800222</v>
      </c>
      <c r="D135" s="26">
        <f>IF(Sec_inc_net!D135="","",Sec_inc_net!D135/10/GDP!G131)</f>
        <v>-2.2701182050797142</v>
      </c>
      <c r="E135" s="26">
        <f>IF(Sec_inc_net!E135="","",Sec_inc_net!E135/10/GDP!H131)</f>
        <v>-1.6026216892649161</v>
      </c>
      <c r="F135" s="26">
        <f>IF(Sec_inc_net!F135="","",Sec_inc_net!F135/10/GDP!I131)</f>
        <v>-1.2730483754233231</v>
      </c>
      <c r="G135" s="26">
        <f>IF(Sec_inc_net!G135="","",Sec_inc_net!G135/10/GDP!J131)</f>
        <v>-1.4018997806944011</v>
      </c>
      <c r="H135" s="26">
        <f>IF(Sec_inc_net!H135="","",Sec_inc_net!H135/10/GDP!K131)</f>
        <v>-1.3163621022770216</v>
      </c>
      <c r="I135" s="26">
        <f>IF(Sec_inc_net!I135="","",Sec_inc_net!I135/10/GDP!L131)</f>
        <v>-1.3566842768585274</v>
      </c>
      <c r="J135" s="26">
        <f>IF(Sec_inc_net!J135="","",Sec_inc_net!J135/10/GDP!M131)</f>
        <v>-2.0146556820585855</v>
      </c>
      <c r="K135" s="26">
        <f>IF(Sec_inc_net!K135="","",Sec_inc_net!K135/10/GDP!N131)</f>
        <v>-1.6619842116194157</v>
      </c>
      <c r="L135" s="26">
        <f>IF(Sec_inc_net!L135="","",Sec_inc_net!L135/10/GDP!O131)</f>
        <v>-1.2790844939594759</v>
      </c>
      <c r="M135" s="26">
        <f>IF(Sec_inc_net!M135="","",Sec_inc_net!M135/10/GDP!P131)</f>
        <v>-0.67779684985861932</v>
      </c>
      <c r="N135" s="26">
        <f>IF(Sec_inc_net!N135="","",Sec_inc_net!N135/10/GDP!Q131)</f>
        <v>-0.6839583539735532</v>
      </c>
      <c r="O135" s="26">
        <f>IF(Sec_inc_net!O135="","",Sec_inc_net!O135/10/GDP!R131)</f>
        <v>-0.84697306044801779</v>
      </c>
      <c r="P135" s="26">
        <f>IF(Sec_inc_net!P135="","",Sec_inc_net!P135/10/GDP!S131)</f>
        <v>-0.87445523400002434</v>
      </c>
      <c r="Q135" s="26">
        <f>IF(Sec_inc_net!Q135="","",Sec_inc_net!Q135/10/GDP!T131)</f>
        <v>-1.6958187894865309</v>
      </c>
    </row>
    <row r="136" spans="1:17" x14ac:dyDescent="0.25">
      <c r="A136" s="12" t="s">
        <v>530</v>
      </c>
      <c r="B136" s="26">
        <f>IF(Sec_inc_net!B136="","",Sec_inc_net!B136/10/GDP!E132)</f>
        <v>6.6879587274106731</v>
      </c>
      <c r="C136" s="26">
        <f>IF(Sec_inc_net!C136="","",Sec_inc_net!C136/10/GDP!F132)</f>
        <v>6.1398613872820178</v>
      </c>
      <c r="D136" s="26">
        <f>IF(Sec_inc_net!D136="","",Sec_inc_net!D136/10/GDP!G132)</f>
        <v>6.4714661941698832</v>
      </c>
      <c r="E136" s="26">
        <f>IF(Sec_inc_net!E136="","",Sec_inc_net!E136/10/GDP!H132)</f>
        <v>7.4963402639043455</v>
      </c>
      <c r="F136" s="26">
        <f>IF(Sec_inc_net!F136="","",Sec_inc_net!F136/10/GDP!I132)</f>
        <v>7.7383428072484115</v>
      </c>
      <c r="G136" s="26">
        <f>IF(Sec_inc_net!G136="","",Sec_inc_net!G136/10/GDP!J132)</f>
        <v>6.7180155084628712</v>
      </c>
      <c r="H136" s="26">
        <f>IF(Sec_inc_net!H136="","",Sec_inc_net!H136/10/GDP!K132)</f>
        <v>6.7509693001662638</v>
      </c>
      <c r="I136" s="26">
        <f>IF(Sec_inc_net!I136="","",Sec_inc_net!I136/10/GDP!L132)</f>
        <v>3.4507521660911382</v>
      </c>
      <c r="J136" s="26">
        <f>IF(Sec_inc_net!J136="","",Sec_inc_net!J136/10/GDP!M132)</f>
        <v>4.0107414128213819</v>
      </c>
      <c r="K136" s="26">
        <f>IF(Sec_inc_net!K136="","",Sec_inc_net!K136/10/GDP!N132)</f>
        <v>2.9438098862643272</v>
      </c>
      <c r="L136" s="26">
        <f>IF(Sec_inc_net!L136="","",Sec_inc_net!L136/10/GDP!O132)</f>
        <v>3.4265598853807626</v>
      </c>
      <c r="M136" s="26">
        <f>IF(Sec_inc_net!M136="","",Sec_inc_net!M136/10/GDP!P132)</f>
        <v>3.6757951136109144</v>
      </c>
      <c r="N136" s="26" t="str">
        <f>IF(Sec_inc_net!N136="","",Sec_inc_net!N136/10/GDP!Q132)</f>
        <v/>
      </c>
      <c r="O136" s="26" t="str">
        <f>IF(Sec_inc_net!O136="","",Sec_inc_net!O136/10/GDP!R132)</f>
        <v/>
      </c>
      <c r="P136" s="26" t="str">
        <f>IF(Sec_inc_net!P136="","",Sec_inc_net!P136/10/GDP!S132)</f>
        <v/>
      </c>
      <c r="Q136" s="26" t="str">
        <f>IF(Sec_inc_net!Q136="","",Sec_inc_net!Q136/10/GDP!T132)</f>
        <v/>
      </c>
    </row>
    <row r="137" spans="1:17" x14ac:dyDescent="0.25">
      <c r="A137" s="12" t="s">
        <v>536</v>
      </c>
      <c r="B137" s="26">
        <f>IF(Sec_inc_net!B137="","",Sec_inc_net!B137/10/GDP!E133)</f>
        <v>0.1830416749946942</v>
      </c>
      <c r="C137" s="26">
        <f>IF(Sec_inc_net!C137="","",Sec_inc_net!C137/10/GDP!F133)</f>
        <v>0.35503781089638409</v>
      </c>
      <c r="D137" s="26">
        <f>IF(Sec_inc_net!D137="","",Sec_inc_net!D137/10/GDP!G133)</f>
        <v>0.28862676227640849</v>
      </c>
      <c r="E137" s="26">
        <f>IF(Sec_inc_net!E137="","",Sec_inc_net!E137/10/GDP!H133)</f>
        <v>0.48892956491104966</v>
      </c>
      <c r="F137" s="26">
        <f>IF(Sec_inc_net!F137="","",Sec_inc_net!F137/10/GDP!I133)</f>
        <v>0.22459647904679619</v>
      </c>
      <c r="G137" s="26">
        <f>IF(Sec_inc_net!G137="","",Sec_inc_net!G137/10/GDP!J133)</f>
        <v>2.601264110388635E-2</v>
      </c>
      <c r="H137" s="26">
        <f>IF(Sec_inc_net!H137="","",Sec_inc_net!H137/10/GDP!K133)</f>
        <v>-0.1083826212101732</v>
      </c>
      <c r="I137" s="26">
        <f>IF(Sec_inc_net!I137="","",Sec_inc_net!I137/10/GDP!L133)</f>
        <v>-0.20932595970833112</v>
      </c>
      <c r="J137" s="26">
        <f>IF(Sec_inc_net!J137="","",Sec_inc_net!J137/10/GDP!M133)</f>
        <v>-0.19340331976767963</v>
      </c>
      <c r="K137" s="26">
        <f>IF(Sec_inc_net!K137="","",Sec_inc_net!K137/10/GDP!N133)</f>
        <v>-0.1517284423798719</v>
      </c>
      <c r="L137" s="26">
        <f>IF(Sec_inc_net!L137="","",Sec_inc_net!L137/10/GDP!O133)</f>
        <v>-7.5881620410964037E-2</v>
      </c>
      <c r="M137" s="26">
        <f>IF(Sec_inc_net!M137="","",Sec_inc_net!M137/10/GDP!P133)</f>
        <v>-9.040973733964025E-2</v>
      </c>
      <c r="N137" s="26">
        <f>IF(Sec_inc_net!N137="","",Sec_inc_net!N137/10/GDP!Q133)</f>
        <v>-0.13819889349738967</v>
      </c>
      <c r="O137" s="26">
        <f>IF(Sec_inc_net!O137="","",Sec_inc_net!O137/10/GDP!R133)</f>
        <v>-9.5051196998004781E-2</v>
      </c>
      <c r="P137" s="26">
        <f>IF(Sec_inc_net!P137="","",Sec_inc_net!P137/10/GDP!S133)</f>
        <v>-0.18219744913253696</v>
      </c>
      <c r="Q137" s="26">
        <f>IF(Sec_inc_net!Q137="","",Sec_inc_net!Q137/10/GDP!T133)</f>
        <v>-0.27027051121305912</v>
      </c>
    </row>
    <row r="138" spans="1:17" x14ac:dyDescent="0.25">
      <c r="A138" s="12" t="s">
        <v>537</v>
      </c>
      <c r="B138" s="26">
        <f>IF(Sec_inc_net!B138="","",Sec_inc_net!B138/10/GDP!E134)</f>
        <v>13.564309444708115</v>
      </c>
      <c r="C138" s="26">
        <f>IF(Sec_inc_net!C138="","",Sec_inc_net!C138/10/GDP!F134)</f>
        <v>14.832939089296273</v>
      </c>
      <c r="D138" s="26">
        <f>IF(Sec_inc_net!D138="","",Sec_inc_net!D138/10/GDP!G134)</f>
        <v>13.39889532534016</v>
      </c>
      <c r="E138" s="26">
        <f>IF(Sec_inc_net!E138="","",Sec_inc_net!E138/10/GDP!H134)</f>
        <v>13.36000941508768</v>
      </c>
      <c r="F138" s="26">
        <f>IF(Sec_inc_net!F138="","",Sec_inc_net!F138/10/GDP!I134)</f>
        <v>13.479570929251537</v>
      </c>
      <c r="G138" s="26">
        <f>IF(Sec_inc_net!G138="","",Sec_inc_net!G138/10/GDP!J134)</f>
        <v>13.250371046923163</v>
      </c>
      <c r="H138" s="26">
        <f>IF(Sec_inc_net!H138="","",Sec_inc_net!H138/10/GDP!K134)</f>
        <v>12.580315121751587</v>
      </c>
      <c r="I138" s="26">
        <f>IF(Sec_inc_net!I138="","",Sec_inc_net!I138/10/GDP!L134)</f>
        <v>12.436384352449677</v>
      </c>
      <c r="J138" s="26">
        <f>IF(Sec_inc_net!J138="","",Sec_inc_net!J138/10/GDP!M134)</f>
        <v>12.464718200855868</v>
      </c>
      <c r="K138" s="26">
        <f>IF(Sec_inc_net!K138="","",Sec_inc_net!K138/10/GDP!N134)</f>
        <v>12.204545454545455</v>
      </c>
      <c r="L138" s="26">
        <f>IF(Sec_inc_net!L138="","",Sec_inc_net!L138/10/GDP!O134)</f>
        <v>11.871913459277259</v>
      </c>
      <c r="M138" s="26">
        <f>IF(Sec_inc_net!M138="","",Sec_inc_net!M138/10/GDP!P134)</f>
        <v>12.133825079030558</v>
      </c>
      <c r="N138" s="26">
        <f>IF(Sec_inc_net!N138="","",Sec_inc_net!N138/10/GDP!Q134)</f>
        <v>11.36732917452488</v>
      </c>
      <c r="O138" s="26">
        <f>IF(Sec_inc_net!O138="","",Sec_inc_net!O138/10/GDP!R134)</f>
        <v>12.333894672382119</v>
      </c>
      <c r="P138" s="26">
        <f>IF(Sec_inc_net!P138="","",Sec_inc_net!P138/10/GDP!S134)</f>
        <v>14.023932987634625</v>
      </c>
      <c r="Q138" s="26">
        <f>IF(Sec_inc_net!Q138="","",Sec_inc_net!Q138/10/GDP!T134)</f>
        <v>15.810966573357485</v>
      </c>
    </row>
    <row r="139" spans="1:17" x14ac:dyDescent="0.25">
      <c r="A139" s="12" t="s">
        <v>539</v>
      </c>
      <c r="B139" s="26">
        <f>IF(Sec_inc_net!B139="","",Sec_inc_net!B139/10/GDP!E135)</f>
        <v>4.1573442278015156</v>
      </c>
      <c r="C139" s="26">
        <f>IF(Sec_inc_net!C139="","",Sec_inc_net!C139/10/GDP!F135)</f>
        <v>3.4473633148630065</v>
      </c>
      <c r="D139" s="26">
        <f>IF(Sec_inc_net!D139="","",Sec_inc_net!D139/10/GDP!G135)</f>
        <v>3.2454388963626601</v>
      </c>
      <c r="E139" s="26">
        <f>IF(Sec_inc_net!E139="","",Sec_inc_net!E139/10/GDP!H135)</f>
        <v>3.1772397164946562</v>
      </c>
      <c r="F139" s="26">
        <f>IF(Sec_inc_net!F139="","",Sec_inc_net!F139/10/GDP!I135)</f>
        <v>2.0680060273216383</v>
      </c>
      <c r="G139" s="26">
        <f>IF(Sec_inc_net!G139="","",Sec_inc_net!G139/10/GDP!J135)</f>
        <v>5.7262685606599248</v>
      </c>
      <c r="H139" s="26">
        <f>IF(Sec_inc_net!H139="","",Sec_inc_net!H139/10/GDP!K135)</f>
        <v>3.9239204934886911</v>
      </c>
      <c r="I139" s="26">
        <f>IF(Sec_inc_net!I139="","",Sec_inc_net!I139/10/GDP!L135)</f>
        <v>3.4919367265852124</v>
      </c>
      <c r="J139" s="26">
        <f>IF(Sec_inc_net!J139="","",Sec_inc_net!J139/10/GDP!M135)</f>
        <v>2.8959441017024101</v>
      </c>
      <c r="K139" s="26">
        <f>IF(Sec_inc_net!K139="","",Sec_inc_net!K139/10/GDP!N135)</f>
        <v>3.2265542490544914</v>
      </c>
      <c r="L139" s="26">
        <f>IF(Sec_inc_net!L139="","",Sec_inc_net!L139/10/GDP!O135)</f>
        <v>3.0666590649596235</v>
      </c>
      <c r="M139" s="26">
        <f>IF(Sec_inc_net!M139="","",Sec_inc_net!M139/10/GDP!P135)</f>
        <v>2.6885723848870393</v>
      </c>
      <c r="N139" s="26">
        <f>IF(Sec_inc_net!N139="","",Sec_inc_net!N139/10/GDP!Q135)</f>
        <v>3.687713994502209</v>
      </c>
      <c r="O139" s="26">
        <f>IF(Sec_inc_net!O139="","",Sec_inc_net!O139/10/GDP!R135)</f>
        <v>3.7841231845693701</v>
      </c>
      <c r="P139" s="26">
        <f>IF(Sec_inc_net!P139="","",Sec_inc_net!P139/10/GDP!S135)</f>
        <v>4.8699486839235924</v>
      </c>
      <c r="Q139" s="26" t="str">
        <f>IF(Sec_inc_net!Q139="","",Sec_inc_net!Q139/10/GDP!T135)</f>
        <v/>
      </c>
    </row>
    <row r="140" spans="1:17" x14ac:dyDescent="0.25">
      <c r="A140" s="12" t="s">
        <v>542</v>
      </c>
      <c r="B140" s="26">
        <f>IF(Sec_inc_net!B140="","",Sec_inc_net!B140/10/GDP!E136)</f>
        <v>8.9318773569883767</v>
      </c>
      <c r="C140" s="26">
        <f>IF(Sec_inc_net!C140="","",Sec_inc_net!C140/10/GDP!F136)</f>
        <v>7.9885120100834746</v>
      </c>
      <c r="D140" s="26">
        <f>IF(Sec_inc_net!D140="","",Sec_inc_net!D140/10/GDP!G136)</f>
        <v>7.0736445427752175</v>
      </c>
      <c r="E140" s="26">
        <f>IF(Sec_inc_net!E140="","",Sec_inc_net!E140/10/GDP!H136)</f>
        <v>6.1745396838960023</v>
      </c>
      <c r="F140" s="26">
        <f>IF(Sec_inc_net!F140="","",Sec_inc_net!F140/10/GDP!I136)</f>
        <v>6.5099821603218091</v>
      </c>
      <c r="G140" s="26">
        <f>IF(Sec_inc_net!G140="","",Sec_inc_net!G140/10/GDP!J136)</f>
        <v>5.6101814374311338</v>
      </c>
      <c r="H140" s="26">
        <f>IF(Sec_inc_net!H140="","",Sec_inc_net!H140/10/GDP!K136)</f>
        <v>5.2660886570695959</v>
      </c>
      <c r="I140" s="26">
        <f>IF(Sec_inc_net!I140="","",Sec_inc_net!I140/10/GDP!L136)</f>
        <v>4.7315351586437462</v>
      </c>
      <c r="J140" s="26">
        <f>IF(Sec_inc_net!J140="","",Sec_inc_net!J140/10/GDP!M136)</f>
        <v>4.2341598376500755</v>
      </c>
      <c r="K140" s="26">
        <f>IF(Sec_inc_net!K140="","",Sec_inc_net!K140/10/GDP!N136)</f>
        <v>3.8573506725605498</v>
      </c>
      <c r="L140" s="26">
        <f>IF(Sec_inc_net!L140="","",Sec_inc_net!L140/10/GDP!O136)</f>
        <v>4.0957088108897093</v>
      </c>
      <c r="M140" s="26">
        <f>IF(Sec_inc_net!M140="","",Sec_inc_net!M140/10/GDP!P136)</f>
        <v>4.9151655690828111</v>
      </c>
      <c r="N140" s="26">
        <f>IF(Sec_inc_net!N140="","",Sec_inc_net!N140/10/GDP!Q136)</f>
        <v>5.8538562245633603</v>
      </c>
      <c r="O140" s="26">
        <f>IF(Sec_inc_net!O140="","",Sec_inc_net!O140/10/GDP!R136)</f>
        <v>5.7225465109002061</v>
      </c>
      <c r="P140" s="26">
        <f>IF(Sec_inc_net!P140="","",Sec_inc_net!P140/10/GDP!S136)</f>
        <v>5.884427833665117</v>
      </c>
      <c r="Q140" s="26">
        <f>IF(Sec_inc_net!Q140="","",Sec_inc_net!Q140/10/GDP!T136)</f>
        <v>4.8954803603263146</v>
      </c>
    </row>
    <row r="141" spans="1:17" x14ac:dyDescent="0.25">
      <c r="A141" s="12" t="s">
        <v>544</v>
      </c>
      <c r="B141" s="26">
        <f>IF(Sec_inc_net!B141="","",Sec_inc_net!B141/10/GDP!E137)</f>
        <v>16.681362815985331</v>
      </c>
      <c r="C141" s="26">
        <f>IF(Sec_inc_net!C141="","",Sec_inc_net!C141/10/GDP!F137)</f>
        <v>17.863428791947477</v>
      </c>
      <c r="D141" s="26">
        <f>IF(Sec_inc_net!D141="","",Sec_inc_net!D141/10/GDP!G137)</f>
        <v>16.455300673927169</v>
      </c>
      <c r="E141" s="26">
        <f>IF(Sec_inc_net!E141="","",Sec_inc_net!E141/10/GDP!H137)</f>
        <v>14.592469657234927</v>
      </c>
      <c r="F141" s="26">
        <f>IF(Sec_inc_net!F141="","",Sec_inc_net!F141/10/GDP!I137)</f>
        <v>16.955463824986701</v>
      </c>
      <c r="G141" s="26">
        <f>IF(Sec_inc_net!G141="","",Sec_inc_net!G141/10/GDP!J137)</f>
        <v>19.010301398097614</v>
      </c>
      <c r="H141" s="26">
        <f>IF(Sec_inc_net!H141="","",Sec_inc_net!H141/10/GDP!K137)</f>
        <v>19.677588045203752</v>
      </c>
      <c r="I141" s="26">
        <f>IF(Sec_inc_net!I141="","",Sec_inc_net!I141/10/GDP!L137)</f>
        <v>21.353610411443444</v>
      </c>
      <c r="J141" s="26">
        <f>IF(Sec_inc_net!J141="","",Sec_inc_net!J141/10/GDP!M137)</f>
        <v>18.990827336004184</v>
      </c>
      <c r="K141" s="26">
        <f>IF(Sec_inc_net!K141="","",Sec_inc_net!K141/10/GDP!N137)</f>
        <v>18.492589152155993</v>
      </c>
      <c r="L141" s="26">
        <f>IF(Sec_inc_net!L141="","",Sec_inc_net!L141/10/GDP!O137)</f>
        <v>17.442695126670905</v>
      </c>
      <c r="M141" s="26">
        <f>IF(Sec_inc_net!M141="","",Sec_inc_net!M141/10/GDP!P137)</f>
        <v>16.339745194440617</v>
      </c>
      <c r="N141" s="26">
        <f>IF(Sec_inc_net!N141="","",Sec_inc_net!N141/10/GDP!Q137)</f>
        <v>17.108855848933409</v>
      </c>
      <c r="O141" s="26">
        <f>IF(Sec_inc_net!O141="","",Sec_inc_net!O141/10/GDP!R137)</f>
        <v>16.758971948305295</v>
      </c>
      <c r="P141" s="26">
        <f>IF(Sec_inc_net!P141="","",Sec_inc_net!P141/10/GDP!S137)</f>
        <v>15.742082747292374</v>
      </c>
      <c r="Q141" s="26">
        <f>IF(Sec_inc_net!Q141="","",Sec_inc_net!Q141/10/GDP!T137)</f>
        <v>13.236585914409991</v>
      </c>
    </row>
    <row r="142" spans="1:17" x14ac:dyDescent="0.25">
      <c r="A142" s="12" t="s">
        <v>545</v>
      </c>
      <c r="B142" s="26">
        <f>IF(Sec_inc_net!B142="","",Sec_inc_net!B142/10/GDP!E138)</f>
        <v>-0.85206387494194624</v>
      </c>
      <c r="C142" s="26">
        <f>IF(Sec_inc_net!C142="","",Sec_inc_net!C142/10/GDP!F138)</f>
        <v>-0.86224292432132277</v>
      </c>
      <c r="D142" s="26">
        <f>IF(Sec_inc_net!D142="","",Sec_inc_net!D142/10/GDP!G138)</f>
        <v>-0.89972174427653118</v>
      </c>
      <c r="E142" s="26">
        <f>IF(Sec_inc_net!E142="","",Sec_inc_net!E142/10/GDP!H138)</f>
        <v>-0.77370942981652546</v>
      </c>
      <c r="F142" s="26">
        <f>IF(Sec_inc_net!F142="","",Sec_inc_net!F142/10/GDP!I138)</f>
        <v>-1.1867142717913581</v>
      </c>
      <c r="G142" s="26">
        <f>IF(Sec_inc_net!G142="","",Sec_inc_net!G142/10/GDP!J138)</f>
        <v>-1.1804221935227344</v>
      </c>
      <c r="H142" s="26">
        <f>IF(Sec_inc_net!H142="","",Sec_inc_net!H142/10/GDP!K138)</f>
        <v>-1.150099328412606</v>
      </c>
      <c r="I142" s="26">
        <f>IF(Sec_inc_net!I142="","",Sec_inc_net!I142/10/GDP!L138)</f>
        <v>-1.3265201979957058</v>
      </c>
      <c r="J142" s="26">
        <f>IF(Sec_inc_net!J142="","",Sec_inc_net!J142/10/GDP!M138)</f>
        <v>-1.5140849868711734</v>
      </c>
      <c r="K142" s="26">
        <f>IF(Sec_inc_net!K142="","",Sec_inc_net!K142/10/GDP!N138)</f>
        <v>-1.5438067434357323</v>
      </c>
      <c r="L142" s="26">
        <f>IF(Sec_inc_net!L142="","",Sec_inc_net!L142/10/GDP!O138)</f>
        <v>-1.77811927211923</v>
      </c>
      <c r="M142" s="26">
        <f>IF(Sec_inc_net!M142="","",Sec_inc_net!M142/10/GDP!P138)</f>
        <v>-1.8936284700701178</v>
      </c>
      <c r="N142" s="26">
        <f>IF(Sec_inc_net!N142="","",Sec_inc_net!N142/10/GDP!Q138)</f>
        <v>-1.7044237291471613</v>
      </c>
      <c r="O142" s="26">
        <f>IF(Sec_inc_net!O142="","",Sec_inc_net!O142/10/GDP!R138)</f>
        <v>-1.5274222587294586</v>
      </c>
      <c r="P142" s="26">
        <f>IF(Sec_inc_net!P142="","",Sec_inc_net!P142/10/GDP!S138)</f>
        <v>-1.6508012016585079</v>
      </c>
      <c r="Q142" s="26">
        <f>IF(Sec_inc_net!Q142="","",Sec_inc_net!Q142/10/GDP!T138)</f>
        <v>-1.9768127792187198</v>
      </c>
    </row>
    <row r="143" spans="1:17" x14ac:dyDescent="0.25">
      <c r="A143" s="12" t="s">
        <v>548</v>
      </c>
      <c r="B143" s="26">
        <f>IF(Sec_inc_net!B143="","",Sec_inc_net!B143/10/GDP!E139)</f>
        <v>-7.2629729205744535</v>
      </c>
      <c r="C143" s="26">
        <f>IF(Sec_inc_net!C143="","",Sec_inc_net!C143/10/GDP!F139)</f>
        <v>-7.4914993844671018</v>
      </c>
      <c r="D143" s="26">
        <f>IF(Sec_inc_net!D143="","",Sec_inc_net!D143/10/GDP!G139)</f>
        <v>-8.7197360348653472</v>
      </c>
      <c r="E143" s="26">
        <f>IF(Sec_inc_net!E143="","",Sec_inc_net!E143/10/GDP!H139)</f>
        <v>-8.506287211670438</v>
      </c>
      <c r="F143" s="26">
        <f>IF(Sec_inc_net!F143="","",Sec_inc_net!F143/10/GDP!I139)</f>
        <v>-10.986184174670436</v>
      </c>
      <c r="G143" s="26">
        <f>IF(Sec_inc_net!G143="","",Sec_inc_net!G143/10/GDP!J139)</f>
        <v>-9.997740592686851</v>
      </c>
      <c r="H143" s="26">
        <f>IF(Sec_inc_net!H143="","",Sec_inc_net!H143/10/GDP!K139)</f>
        <v>-10.607001733847117</v>
      </c>
      <c r="I143" s="26">
        <f>IF(Sec_inc_net!I143="","",Sec_inc_net!I143/10/GDP!L139)</f>
        <v>-10.554722227464941</v>
      </c>
      <c r="J143" s="26">
        <f>IF(Sec_inc_net!J143="","",Sec_inc_net!J143/10/GDP!M139)</f>
        <v>-11.556177302012697</v>
      </c>
      <c r="K143" s="26">
        <f>IF(Sec_inc_net!K143="","",Sec_inc_net!K143/10/GDP!N139)</f>
        <v>-12.704999259561777</v>
      </c>
      <c r="L143" s="26">
        <f>IF(Sec_inc_net!L143="","",Sec_inc_net!L143/10/GDP!O139)</f>
        <v>-15.947557667959133</v>
      </c>
      <c r="M143" s="26">
        <f>IF(Sec_inc_net!M143="","",Sec_inc_net!M143/10/GDP!P139)</f>
        <v>-15.748222580730943</v>
      </c>
      <c r="N143" s="26">
        <f>IF(Sec_inc_net!N143="","",Sec_inc_net!N143/10/GDP!Q139)</f>
        <v>-13.903148252614825</v>
      </c>
      <c r="O143" s="26">
        <f>IF(Sec_inc_net!O143="","",Sec_inc_net!O143/10/GDP!R139)</f>
        <v>-12.479999874832417</v>
      </c>
      <c r="P143" s="26">
        <f>IF(Sec_inc_net!P143="","",Sec_inc_net!P143/10/GDP!S139)</f>
        <v>-11.966226280350863</v>
      </c>
      <c r="Q143" s="26" t="str">
        <f>IF(Sec_inc_net!Q143="","",Sec_inc_net!Q143/10/GDP!T139)</f>
        <v/>
      </c>
    </row>
    <row r="144" spans="1:17" x14ac:dyDescent="0.25">
      <c r="A144" s="12" t="s">
        <v>550</v>
      </c>
      <c r="B144" s="26">
        <f>IF(Sec_inc_net!B144="","",Sec_inc_net!B144/10/GDP!E140)</f>
        <v>7.7072615833885125</v>
      </c>
      <c r="C144" s="26">
        <f>IF(Sec_inc_net!C144="","",Sec_inc_net!C144/10/GDP!F140)</f>
        <v>7.9705974487677294</v>
      </c>
      <c r="D144" s="26">
        <f>IF(Sec_inc_net!D144="","",Sec_inc_net!D144/10/GDP!G140)</f>
        <v>7.2730613262641253</v>
      </c>
      <c r="E144" s="26">
        <f>IF(Sec_inc_net!E144="","",Sec_inc_net!E144/10/GDP!H140)</f>
        <v>6.5611632867091663</v>
      </c>
      <c r="F144" s="26">
        <f>IF(Sec_inc_net!F144="","",Sec_inc_net!F144/10/GDP!I140)</f>
        <v>7.4548990276738971</v>
      </c>
      <c r="G144" s="26">
        <f>IF(Sec_inc_net!G144="","",Sec_inc_net!G144/10/GDP!J140)</f>
        <v>7.804207357783838</v>
      </c>
      <c r="H144" s="26">
        <f>IF(Sec_inc_net!H144="","",Sec_inc_net!H144/10/GDP!K140)</f>
        <v>7.7835805501903348</v>
      </c>
      <c r="I144" s="26">
        <f>IF(Sec_inc_net!I144="","",Sec_inc_net!I144/10/GDP!L140)</f>
        <v>8.3233610763762833</v>
      </c>
      <c r="J144" s="26">
        <f>IF(Sec_inc_net!J144="","",Sec_inc_net!J144/10/GDP!M140)</f>
        <v>8.0951596399646206</v>
      </c>
      <c r="K144" s="26">
        <f>IF(Sec_inc_net!K144="","",Sec_inc_net!K144/10/GDP!N140)</f>
        <v>8.6898417643682873</v>
      </c>
      <c r="L144" s="26">
        <f>IF(Sec_inc_net!L144="","",Sec_inc_net!L144/10/GDP!O140)</f>
        <v>8.2222304474960204</v>
      </c>
      <c r="M144" s="26">
        <f>IF(Sec_inc_net!M144="","",Sec_inc_net!M144/10/GDP!P140)</f>
        <v>8.2155073501113201</v>
      </c>
      <c r="N144" s="26">
        <f>IF(Sec_inc_net!N144="","",Sec_inc_net!N144/10/GDP!Q140)</f>
        <v>7.8748403659845758</v>
      </c>
      <c r="O144" s="26">
        <f>IF(Sec_inc_net!O144="","",Sec_inc_net!O144/10/GDP!R140)</f>
        <v>7.7390896052997231</v>
      </c>
      <c r="P144" s="26">
        <f>IF(Sec_inc_net!P144="","",Sec_inc_net!P144/10/GDP!S140)</f>
        <v>8.992300281767676</v>
      </c>
      <c r="Q144" s="26">
        <f>IF(Sec_inc_net!Q144="","",Sec_inc_net!Q144/10/GDP!T140)</f>
        <v>11.085278102275884</v>
      </c>
    </row>
    <row r="145" spans="1:17" x14ac:dyDescent="0.25">
      <c r="A145" s="12" t="s">
        <v>552</v>
      </c>
      <c r="B145" s="26">
        <f>IF(Sec_inc_net!B145="","",Sec_inc_net!B145/10/GDP!E141)</f>
        <v>11.567567567567567</v>
      </c>
      <c r="C145" s="26">
        <f>IF(Sec_inc_net!C145="","",Sec_inc_net!C145/10/GDP!F141)</f>
        <v>11.015533414550262</v>
      </c>
      <c r="D145" s="26">
        <f>IF(Sec_inc_net!D145="","",Sec_inc_net!D145/10/GDP!G141)</f>
        <v>11.91939061088646</v>
      </c>
      <c r="E145" s="26">
        <f>IF(Sec_inc_net!E145="","",Sec_inc_net!E145/10/GDP!H141)</f>
        <v>12.527964392401868</v>
      </c>
      <c r="F145" s="26">
        <f>IF(Sec_inc_net!F145="","",Sec_inc_net!F145/10/GDP!I141)</f>
        <v>12.259167361237663</v>
      </c>
      <c r="G145" s="26">
        <f>IF(Sec_inc_net!G145="","",Sec_inc_net!G145/10/GDP!J141)</f>
        <v>14.424019738435216</v>
      </c>
      <c r="H145" s="26">
        <f>IF(Sec_inc_net!H145="","",Sec_inc_net!H145/10/GDP!K141)</f>
        <v>13.666130783431864</v>
      </c>
      <c r="I145" s="26">
        <f>IF(Sec_inc_net!I145="","",Sec_inc_net!I145/10/GDP!L141)</f>
        <v>12.390003395870851</v>
      </c>
      <c r="J145" s="26">
        <f>IF(Sec_inc_net!J145="","",Sec_inc_net!J145/10/GDP!M141)</f>
        <v>11.586168243261383</v>
      </c>
      <c r="K145" s="26">
        <f>IF(Sec_inc_net!K145="","",Sec_inc_net!K145/10/GDP!N141)</f>
        <v>10.538561286003649</v>
      </c>
      <c r="L145" s="26">
        <f>IF(Sec_inc_net!L145="","",Sec_inc_net!L145/10/GDP!O141)</f>
        <v>6.5622667845608964</v>
      </c>
      <c r="M145" s="26">
        <f>IF(Sec_inc_net!M145="","",Sec_inc_net!M145/10/GDP!P141)</f>
        <v>7.0079960062350519</v>
      </c>
      <c r="N145" s="26">
        <f>IF(Sec_inc_net!N145="","",Sec_inc_net!N145/10/GDP!Q141)</f>
        <v>5.4896014405894107</v>
      </c>
      <c r="O145" s="26" t="str">
        <f>IF(Sec_inc_net!O145="","",Sec_inc_net!O145/10/GDP!R141)</f>
        <v/>
      </c>
      <c r="P145" s="26" t="str">
        <f>IF(Sec_inc_net!P145="","",Sec_inc_net!P145/10/GDP!S141)</f>
        <v/>
      </c>
      <c r="Q145" s="26" t="str">
        <f>IF(Sec_inc_net!Q145="","",Sec_inc_net!Q145/10/GDP!T141)</f>
        <v/>
      </c>
    </row>
    <row r="146" spans="1:17" x14ac:dyDescent="0.25">
      <c r="A146" s="12" t="s">
        <v>557</v>
      </c>
      <c r="B146" s="26">
        <f>IF(Sec_inc_net!B146="","",Sec_inc_net!B146/10/GDP!E142)</f>
        <v>1.4526986416636611</v>
      </c>
      <c r="C146" s="26">
        <f>IF(Sec_inc_net!C146="","",Sec_inc_net!C146/10/GDP!F142)</f>
        <v>1.51914524351882</v>
      </c>
      <c r="D146" s="26">
        <f>IF(Sec_inc_net!D146="","",Sec_inc_net!D146/10/GDP!G142)</f>
        <v>2.9860067618332082</v>
      </c>
      <c r="E146" s="26">
        <f>IF(Sec_inc_net!E146="","",Sec_inc_net!E146/10/GDP!H142)</f>
        <v>2.115996183813007</v>
      </c>
      <c r="F146" s="26">
        <f>IF(Sec_inc_net!F146="","",Sec_inc_net!F146/10/GDP!I142)</f>
        <v>0.46575948666887923</v>
      </c>
      <c r="G146" s="26">
        <f>IF(Sec_inc_net!G146="","",Sec_inc_net!G146/10/GDP!J142)</f>
        <v>0.46773097826086951</v>
      </c>
      <c r="H146" s="26">
        <f>IF(Sec_inc_net!H146="","",Sec_inc_net!H146/10/GDP!K142)</f>
        <v>0.49212938937900019</v>
      </c>
      <c r="I146" s="26">
        <f>IF(Sec_inc_net!I146="","",Sec_inc_net!I146/10/GDP!L142)</f>
        <v>0.20727182785060597</v>
      </c>
      <c r="J146" s="26">
        <f>IF(Sec_inc_net!J146="","",Sec_inc_net!J146/10/GDP!M142)</f>
        <v>0.12280701754385964</v>
      </c>
      <c r="K146" s="26">
        <f>IF(Sec_inc_net!K146="","",Sec_inc_net!K146/10/GDP!N142)</f>
        <v>0.24478676308567537</v>
      </c>
      <c r="L146" s="26">
        <f>IF(Sec_inc_net!L146="","",Sec_inc_net!L146/10/GDP!O142)</f>
        <v>-0.1959624343710715</v>
      </c>
      <c r="M146" s="26">
        <f>IF(Sec_inc_net!M146="","",Sec_inc_net!M146/10/GDP!P142)</f>
        <v>-0.17969451543828144</v>
      </c>
      <c r="N146" s="26">
        <f>IF(Sec_inc_net!N146="","",Sec_inc_net!N146/10/GDP!Q142)</f>
        <v>-0.19995739755317266</v>
      </c>
      <c r="O146" s="26">
        <f>IF(Sec_inc_net!O146="","",Sec_inc_net!O146/10/GDP!R142)</f>
        <v>-0.10813331690487928</v>
      </c>
      <c r="P146" s="26">
        <f>IF(Sec_inc_net!P146="","",Sec_inc_net!P146/10/GDP!S142)</f>
        <v>-4.6914424746960538E-2</v>
      </c>
      <c r="Q146" s="26">
        <f>IF(Sec_inc_net!Q146="","",Sec_inc_net!Q146/10/GDP!T142)</f>
        <v>0.2478477668026747</v>
      </c>
    </row>
    <row r="147" spans="1:17" x14ac:dyDescent="0.25">
      <c r="A147" s="12" t="s">
        <v>560</v>
      </c>
      <c r="B147" s="26">
        <f>IF(Sec_inc_net!B147="","",Sec_inc_net!B147/10/GDP!E143)</f>
        <v>3.5167604548908171</v>
      </c>
      <c r="C147" s="26">
        <f>IF(Sec_inc_net!C147="","",Sec_inc_net!C147/10/GDP!F143)</f>
        <v>2.3552543828827508</v>
      </c>
      <c r="D147" s="26">
        <f>IF(Sec_inc_net!D147="","",Sec_inc_net!D147/10/GDP!G143)</f>
        <v>2.6051521894237881</v>
      </c>
      <c r="E147" s="26">
        <f>IF(Sec_inc_net!E147="","",Sec_inc_net!E147/10/GDP!H143)</f>
        <v>1.3700827910331301</v>
      </c>
      <c r="F147" s="26">
        <f>IF(Sec_inc_net!F147="","",Sec_inc_net!F147/10/GDP!I143)</f>
        <v>1.4861042699207712</v>
      </c>
      <c r="G147" s="26">
        <f>IF(Sec_inc_net!G147="","",Sec_inc_net!G147/10/GDP!J143)</f>
        <v>1.3181395458256193</v>
      </c>
      <c r="H147" s="26">
        <f>IF(Sec_inc_net!H147="","",Sec_inc_net!H147/10/GDP!K143)</f>
        <v>1.3450982434037202</v>
      </c>
      <c r="I147" s="26">
        <f>IF(Sec_inc_net!I147="","",Sec_inc_net!I147/10/GDP!L143)</f>
        <v>0.56281803352946058</v>
      </c>
      <c r="J147" s="26">
        <f>IF(Sec_inc_net!J147="","",Sec_inc_net!J147/10/GDP!M143)</f>
        <v>0.63629076178817923</v>
      </c>
      <c r="K147" s="26">
        <f>IF(Sec_inc_net!K147="","",Sec_inc_net!K147/10/GDP!N143)</f>
        <v>0.49384829543176617</v>
      </c>
      <c r="L147" s="26">
        <f>IF(Sec_inc_net!L147="","",Sec_inc_net!L147/10/GDP!O143)</f>
        <v>0.49933126509559889</v>
      </c>
      <c r="M147" s="26">
        <f>IF(Sec_inc_net!M147="","",Sec_inc_net!M147/10/GDP!P143)</f>
        <v>1.1203384217412864</v>
      </c>
      <c r="N147" s="26">
        <f>IF(Sec_inc_net!N147="","",Sec_inc_net!N147/10/GDP!Q143)</f>
        <v>0.89583888242677745</v>
      </c>
      <c r="O147" s="26">
        <f>IF(Sec_inc_net!O147="","",Sec_inc_net!O147/10/GDP!R143)</f>
        <v>1.3025882560348536</v>
      </c>
      <c r="P147" s="26" t="str">
        <f>IF(Sec_inc_net!P147="","",Sec_inc_net!P147/10/GDP!S143)</f>
        <v/>
      </c>
      <c r="Q147" s="26" t="str">
        <f>IF(Sec_inc_net!Q147="","",Sec_inc_net!Q147/10/GDP!T143)</f>
        <v/>
      </c>
    </row>
    <row r="148" spans="1:17" x14ac:dyDescent="0.25">
      <c r="A148" s="12" t="s">
        <v>563</v>
      </c>
      <c r="B148" s="26">
        <f>IF(Sec_inc_net!B148="","",Sec_inc_net!B148/10/GDP!E144)</f>
        <v>2.0841869994412372</v>
      </c>
      <c r="C148" s="26">
        <f>IF(Sec_inc_net!C148="","",Sec_inc_net!C148/10/GDP!F144)</f>
        <v>3.1720029784065527</v>
      </c>
      <c r="D148" s="26">
        <f>IF(Sec_inc_net!D148="","",Sec_inc_net!D148/10/GDP!G144)</f>
        <v>2.0905353942652329</v>
      </c>
      <c r="E148" s="26">
        <f>IF(Sec_inc_net!E148="","",Sec_inc_net!E148/10/GDP!H144)</f>
        <v>1.6854376042641495</v>
      </c>
      <c r="F148" s="26">
        <f>IF(Sec_inc_net!F148="","",Sec_inc_net!F148/10/GDP!I144)</f>
        <v>2.3226355131820418</v>
      </c>
      <c r="G148" s="26">
        <f>IF(Sec_inc_net!G148="","",Sec_inc_net!G148/10/GDP!J144)</f>
        <v>2.0565331267522504</v>
      </c>
      <c r="H148" s="26">
        <f>IF(Sec_inc_net!H148="","",Sec_inc_net!H148/10/GDP!K144)</f>
        <v>2.1176697530864197</v>
      </c>
      <c r="I148" s="26">
        <f>IF(Sec_inc_net!I148="","",Sec_inc_net!I148/10/GDP!L144)</f>
        <v>2.2778311516752732</v>
      </c>
      <c r="J148" s="26">
        <f>IF(Sec_inc_net!J148="","",Sec_inc_net!J148/10/GDP!M144)</f>
        <v>1.8584262701363075</v>
      </c>
      <c r="K148" s="26">
        <f>IF(Sec_inc_net!K148="","",Sec_inc_net!K148/10/GDP!N144)</f>
        <v>1.505176651687067</v>
      </c>
      <c r="L148" s="26">
        <f>IF(Sec_inc_net!L148="","",Sec_inc_net!L148/10/GDP!O144)</f>
        <v>1.858866275854441</v>
      </c>
      <c r="M148" s="26">
        <f>IF(Sec_inc_net!M148="","",Sec_inc_net!M148/10/GDP!P144)</f>
        <v>2.1508248738004103</v>
      </c>
      <c r="N148" s="26">
        <f>IF(Sec_inc_net!N148="","",Sec_inc_net!N148/10/GDP!Q144)</f>
        <v>2.1089328103770923</v>
      </c>
      <c r="O148" s="26">
        <f>IF(Sec_inc_net!O148="","",Sec_inc_net!O148/10/GDP!R144)</f>
        <v>1.9845733955741636</v>
      </c>
      <c r="P148" s="26">
        <f>IF(Sec_inc_net!P148="","",Sec_inc_net!P148/10/GDP!S144)</f>
        <v>2.0830784702944025</v>
      </c>
      <c r="Q148" s="26">
        <f>IF(Sec_inc_net!Q148="","",Sec_inc_net!Q148/10/GDP!T144)</f>
        <v>1.9353727913581522</v>
      </c>
    </row>
    <row r="149" spans="1:17" x14ac:dyDescent="0.25">
      <c r="A149" s="12" t="s">
        <v>564</v>
      </c>
      <c r="B149" s="26">
        <f>IF(Sec_inc_net!B149="","",Sec_inc_net!B149/10/GDP!E145)</f>
        <v>2.3870263377124923</v>
      </c>
      <c r="C149" s="26">
        <f>IF(Sec_inc_net!C149="","",Sec_inc_net!C149/10/GDP!F145)</f>
        <v>2.4985420968758545</v>
      </c>
      <c r="D149" s="26">
        <f>IF(Sec_inc_net!D149="","",Sec_inc_net!D149/10/GDP!G145)</f>
        <v>2.4540017131150691</v>
      </c>
      <c r="E149" s="26">
        <f>IF(Sec_inc_net!E149="","",Sec_inc_net!E149/10/GDP!H145)</f>
        <v>2.4171128559671362</v>
      </c>
      <c r="F149" s="26">
        <f>IF(Sec_inc_net!F149="","",Sec_inc_net!F149/10/GDP!I145)</f>
        <v>2.3766135809935798</v>
      </c>
      <c r="G149" s="26">
        <f>IF(Sec_inc_net!G149="","",Sec_inc_net!G149/10/GDP!J145)</f>
        <v>2.0318385679995976</v>
      </c>
      <c r="H149" s="26">
        <f>IF(Sec_inc_net!H149="","",Sec_inc_net!H149/10/GDP!K145)</f>
        <v>1.8719514607747376</v>
      </c>
      <c r="I149" s="26">
        <f>IF(Sec_inc_net!I149="","",Sec_inc_net!I149/10/GDP!L145)</f>
        <v>1.7142772761995249</v>
      </c>
      <c r="J149" s="26">
        <f>IF(Sec_inc_net!J149="","",Sec_inc_net!J149/10/GDP!M145)</f>
        <v>1.6556504812929542</v>
      </c>
      <c r="K149" s="26">
        <f>IF(Sec_inc_net!K149="","",Sec_inc_net!K149/10/GDP!N145)</f>
        <v>2.1609383794137491</v>
      </c>
      <c r="L149" s="26">
        <f>IF(Sec_inc_net!L149="","",Sec_inc_net!L149/10/GDP!O145)</f>
        <v>1.7411934399298898</v>
      </c>
      <c r="M149" s="26">
        <f>IF(Sec_inc_net!M149="","",Sec_inc_net!M149/10/GDP!P145)</f>
        <v>2.0346545398587228</v>
      </c>
      <c r="N149" s="26">
        <f>IF(Sec_inc_net!N149="","",Sec_inc_net!N149/10/GDP!Q145)</f>
        <v>1.6766654828795393</v>
      </c>
      <c r="O149" s="26">
        <f>IF(Sec_inc_net!O149="","",Sec_inc_net!O149/10/GDP!R145)</f>
        <v>1.5793547851680214</v>
      </c>
      <c r="P149" s="26">
        <f>IF(Sec_inc_net!P149="","",Sec_inc_net!P149/10/GDP!S145)</f>
        <v>1.6114891076135658</v>
      </c>
      <c r="Q149" s="26">
        <f>IF(Sec_inc_net!Q149="","",Sec_inc_net!Q149/10/GDP!T145)</f>
        <v>1.9708301434937088</v>
      </c>
    </row>
    <row r="150" spans="1:17" x14ac:dyDescent="0.25">
      <c r="A150" s="12" t="s">
        <v>566</v>
      </c>
      <c r="B150" s="26">
        <f>IF(Sec_inc_net!B150="","",Sec_inc_net!B150/10/GDP!E146)</f>
        <v>10.830556124443783</v>
      </c>
      <c r="C150" s="26">
        <f>IF(Sec_inc_net!C150="","",Sec_inc_net!C150/10/GDP!F146)</f>
        <v>10.374704963525282</v>
      </c>
      <c r="D150" s="26">
        <f>IF(Sec_inc_net!D150="","",Sec_inc_net!D150/10/GDP!G146)</f>
        <v>9.2612367651674976</v>
      </c>
      <c r="E150" s="26">
        <f>IF(Sec_inc_net!E150="","",Sec_inc_net!E150/10/GDP!H146)</f>
        <v>8.6842432732530348</v>
      </c>
      <c r="F150" s="26">
        <f>IF(Sec_inc_net!F150="","",Sec_inc_net!F150/10/GDP!I146)</f>
        <v>9.4075551677149019</v>
      </c>
      <c r="G150" s="26">
        <f>IF(Sec_inc_net!G150="","",Sec_inc_net!G150/10/GDP!J146)</f>
        <v>8.4445442574956626</v>
      </c>
      <c r="H150" s="26">
        <f>IF(Sec_inc_net!H150="","",Sec_inc_net!H150/10/GDP!K146)</f>
        <v>7.9272757504242337</v>
      </c>
      <c r="I150" s="26">
        <f>IF(Sec_inc_net!I150="","",Sec_inc_net!I150/10/GDP!L146)</f>
        <v>7.4448925790119951</v>
      </c>
      <c r="J150" s="26">
        <f>IF(Sec_inc_net!J150="","",Sec_inc_net!J150/10/GDP!M146)</f>
        <v>7.4227446103761912</v>
      </c>
      <c r="K150" s="26">
        <f>IF(Sec_inc_net!K150="","",Sec_inc_net!K150/10/GDP!N146)</f>
        <v>7.6583655020206258</v>
      </c>
      <c r="L150" s="26">
        <f>IF(Sec_inc_net!L150="","",Sec_inc_net!L150/10/GDP!O146)</f>
        <v>7.5912553769599525</v>
      </c>
      <c r="M150" s="26">
        <f>IF(Sec_inc_net!M150="","",Sec_inc_net!M150/10/GDP!P146)</f>
        <v>7.7606551850861782</v>
      </c>
      <c r="N150" s="26">
        <f>IF(Sec_inc_net!N150="","",Sec_inc_net!N150/10/GDP!Q146)</f>
        <v>7.9616498697126286</v>
      </c>
      <c r="O150" s="26">
        <f>IF(Sec_inc_net!O150="","",Sec_inc_net!O150/10/GDP!R146)</f>
        <v>7.7321645994729069</v>
      </c>
      <c r="P150" s="26">
        <f>IF(Sec_inc_net!P150="","",Sec_inc_net!P150/10/GDP!S146)</f>
        <v>7.4175879715016997</v>
      </c>
      <c r="Q150" s="26">
        <f>IF(Sec_inc_net!Q150="","",Sec_inc_net!Q150/10/GDP!T146)</f>
        <v>7.5588627923584113</v>
      </c>
    </row>
    <row r="151" spans="1:17" x14ac:dyDescent="0.25">
      <c r="A151" s="12" t="s">
        <v>568</v>
      </c>
      <c r="B151" s="26">
        <f>IF(Sec_inc_net!B151="","",Sec_inc_net!B151/10/GDP!E147)</f>
        <v>7.0518178019222749E-2</v>
      </c>
      <c r="C151" s="26">
        <f>IF(Sec_inc_net!C151="","",Sec_inc_net!C151/10/GDP!F147)</f>
        <v>0.20660017932431296</v>
      </c>
      <c r="D151" s="26">
        <f>IF(Sec_inc_net!D151="","",Sec_inc_net!D151/10/GDP!G147)</f>
        <v>0.24847268548625823</v>
      </c>
      <c r="E151" s="26">
        <f>IF(Sec_inc_net!E151="","",Sec_inc_net!E151/10/GDP!H147)</f>
        <v>0.26293103448275862</v>
      </c>
      <c r="F151" s="26">
        <f>IF(Sec_inc_net!F151="","",Sec_inc_net!F151/10/GDP!I147)</f>
        <v>-0.31582968389746113</v>
      </c>
      <c r="G151" s="26">
        <f>IF(Sec_inc_net!G151="","",Sec_inc_net!G151/10/GDP!J147)</f>
        <v>-2.459183801064535E-2</v>
      </c>
      <c r="H151" s="26">
        <f>IF(Sec_inc_net!H151="","",Sec_inc_net!H151/10/GDP!K147)</f>
        <v>0.21124681047602459</v>
      </c>
      <c r="I151" s="26">
        <f>IF(Sec_inc_net!I151="","",Sec_inc_net!I151/10/GDP!L147)</f>
        <v>-4.0118992933039395E-2</v>
      </c>
      <c r="J151" s="26">
        <f>IF(Sec_inc_net!J151="","",Sec_inc_net!J151/10/GDP!M147)</f>
        <v>-0.10345231309007644</v>
      </c>
      <c r="K151" s="26">
        <f>IF(Sec_inc_net!K151="","",Sec_inc_net!K151/10/GDP!N147)</f>
        <v>-0.1011791331399442</v>
      </c>
      <c r="L151" s="26">
        <f>IF(Sec_inc_net!L151="","",Sec_inc_net!L151/10/GDP!O147)</f>
        <v>-0.20251817846731227</v>
      </c>
      <c r="M151" s="26">
        <f>IF(Sec_inc_net!M151="","",Sec_inc_net!M151/10/GDP!P147)</f>
        <v>-0.33435255454668655</v>
      </c>
      <c r="N151" s="26">
        <f>IF(Sec_inc_net!N151="","",Sec_inc_net!N151/10/GDP!Q147)</f>
        <v>-2.8482292558716246E-2</v>
      </c>
      <c r="O151" s="26">
        <f>IF(Sec_inc_net!O151="","",Sec_inc_net!O151/10/GDP!R147)</f>
        <v>-0.28547936530634133</v>
      </c>
      <c r="P151" s="26">
        <f>IF(Sec_inc_net!P151="","",Sec_inc_net!P151/10/GDP!S147)</f>
        <v>-0.34392351436455554</v>
      </c>
      <c r="Q151" s="26">
        <f>IF(Sec_inc_net!Q151="","",Sec_inc_net!Q151/10/GDP!T147)</f>
        <v>-0.31320475276852133</v>
      </c>
    </row>
    <row r="152" spans="1:17" x14ac:dyDescent="0.25">
      <c r="A152" s="12" t="s">
        <v>569</v>
      </c>
      <c r="B152" s="26">
        <f>IF(Sec_inc_net!B152="","",Sec_inc_net!B152/10/GDP!E148)</f>
        <v>0.43928202698640245</v>
      </c>
      <c r="C152" s="26">
        <f>IF(Sec_inc_net!C152="","",Sec_inc_net!C152/10/GDP!F148)</f>
        <v>0.52906676004172659</v>
      </c>
      <c r="D152" s="26">
        <f>IF(Sec_inc_net!D152="","",Sec_inc_net!D152/10/GDP!G148)</f>
        <v>0.76313916582286356</v>
      </c>
      <c r="E152" s="26">
        <f>IF(Sec_inc_net!E152="","",Sec_inc_net!E152/10/GDP!H148)</f>
        <v>0.75374853970640843</v>
      </c>
      <c r="F152" s="26">
        <f>IF(Sec_inc_net!F152="","",Sec_inc_net!F152/10/GDP!I148)</f>
        <v>0.4224258107927108</v>
      </c>
      <c r="G152" s="26">
        <f>IF(Sec_inc_net!G152="","",Sec_inc_net!G152/10/GDP!J148)</f>
        <v>0.31509354876845536</v>
      </c>
      <c r="H152" s="26">
        <f>IF(Sec_inc_net!H152="","",Sec_inc_net!H152/10/GDP!K148)</f>
        <v>0.54375829894925598</v>
      </c>
      <c r="I152" s="26">
        <f>IF(Sec_inc_net!I152="","",Sec_inc_net!I152/10/GDP!L148)</f>
        <v>0.95044482974002953</v>
      </c>
      <c r="J152" s="26">
        <f>IF(Sec_inc_net!J152="","",Sec_inc_net!J152/10/GDP!M148)</f>
        <v>1.2248940685690783</v>
      </c>
      <c r="K152" s="26">
        <f>IF(Sec_inc_net!K152="","",Sec_inc_net!K152/10/GDP!N148)</f>
        <v>1.5450253818883357</v>
      </c>
      <c r="L152" s="26">
        <f>IF(Sec_inc_net!L152="","",Sec_inc_net!L152/10/GDP!O148)</f>
        <v>1.7323903001444738</v>
      </c>
      <c r="M152" s="26">
        <f>IF(Sec_inc_net!M152="","",Sec_inc_net!M152/10/GDP!P148)</f>
        <v>1.7756617548901947</v>
      </c>
      <c r="N152" s="26">
        <f>IF(Sec_inc_net!N152="","",Sec_inc_net!N152/10/GDP!Q148)</f>
        <v>2.1329875277781793</v>
      </c>
      <c r="O152" s="26">
        <f>IF(Sec_inc_net!O152="","",Sec_inc_net!O152/10/GDP!R148)</f>
        <v>2.020431698912323</v>
      </c>
      <c r="P152" s="26">
        <f>IF(Sec_inc_net!P152="","",Sec_inc_net!P152/10/GDP!S148)</f>
        <v>2.0490949001620162</v>
      </c>
      <c r="Q152" s="26">
        <f>IF(Sec_inc_net!Q152="","",Sec_inc_net!Q152/10/GDP!T148)</f>
        <v>2.095663456136049</v>
      </c>
    </row>
    <row r="153" spans="1:17" x14ac:dyDescent="0.25">
      <c r="A153" s="12" t="s">
        <v>570</v>
      </c>
      <c r="B153" s="26" t="str">
        <f>IF(Sec_inc_net!B153="","",Sec_inc_net!B153/10/GDP!E149)</f>
        <v/>
      </c>
      <c r="C153" s="26" t="str">
        <f>IF(Sec_inc_net!C153="","",Sec_inc_net!C153/10/GDP!F149)</f>
        <v/>
      </c>
      <c r="D153" s="26" t="str">
        <f>IF(Sec_inc_net!D153="","",Sec_inc_net!D153/10/GDP!G149)</f>
        <v/>
      </c>
      <c r="E153" s="26" t="str">
        <f>IF(Sec_inc_net!E153="","",Sec_inc_net!E153/10/GDP!H149)</f>
        <v/>
      </c>
      <c r="F153" s="26" t="str">
        <f>IF(Sec_inc_net!F153="","",Sec_inc_net!F153/10/GDP!I149)</f>
        <v/>
      </c>
      <c r="G153" s="26" t="str">
        <f>IF(Sec_inc_net!G153="","",Sec_inc_net!G153/10/GDP!J149)</f>
        <v/>
      </c>
      <c r="H153" s="26">
        <f>IF(Sec_inc_net!H153="","",Sec_inc_net!H153/10/GDP!K149)</f>
        <v>-7.5402541052514422</v>
      </c>
      <c r="I153" s="26">
        <f>IF(Sec_inc_net!I153="","",Sec_inc_net!I153/10/GDP!L149)</f>
        <v>-7.5241617198648578</v>
      </c>
      <c r="J153" s="26">
        <f>IF(Sec_inc_net!J153="","",Sec_inc_net!J153/10/GDP!M149)</f>
        <v>-7.4133577464763798</v>
      </c>
      <c r="K153" s="26">
        <f>IF(Sec_inc_net!K153="","",Sec_inc_net!K153/10/GDP!N149)</f>
        <v>-8.4926711063212466</v>
      </c>
      <c r="L153" s="26">
        <f>IF(Sec_inc_net!L153="","",Sec_inc_net!L153/10/GDP!O149)</f>
        <v>-9.709145188927554</v>
      </c>
      <c r="M153" s="26">
        <f>IF(Sec_inc_net!M153="","",Sec_inc_net!M153/10/GDP!P149)</f>
        <v>-10.6564408096056</v>
      </c>
      <c r="N153" s="26">
        <f>IF(Sec_inc_net!N153="","",Sec_inc_net!N153/10/GDP!Q149)</f>
        <v>-10.035293975603972</v>
      </c>
      <c r="O153" s="26">
        <f>IF(Sec_inc_net!O153="","",Sec_inc_net!O153/10/GDP!R149)</f>
        <v>-8.919449383626981</v>
      </c>
      <c r="P153" s="26">
        <f>IF(Sec_inc_net!P153="","",Sec_inc_net!P153/10/GDP!S149)</f>
        <v>-9.4444136829741758</v>
      </c>
      <c r="Q153" s="26">
        <f>IF(Sec_inc_net!Q153="","",Sec_inc_net!Q153/10/GDP!T149)</f>
        <v>-8.5108607594746264</v>
      </c>
    </row>
    <row r="154" spans="1:17" x14ac:dyDescent="0.25">
      <c r="A154" s="12" t="s">
        <v>577</v>
      </c>
      <c r="B154" s="26">
        <f>IF(Sec_inc_net!B154="","",Sec_inc_net!B154/10/GDP!E150)</f>
        <v>4.5167286245353155</v>
      </c>
      <c r="C154" s="26">
        <f>IF(Sec_inc_net!C154="","",Sec_inc_net!C154/10/GDP!F150)</f>
        <v>5.0043353134867656</v>
      </c>
      <c r="D154" s="26">
        <f>IF(Sec_inc_net!D154="","",Sec_inc_net!D154/10/GDP!G150)</f>
        <v>3.7802944802718255</v>
      </c>
      <c r="E154" s="26">
        <f>IF(Sec_inc_net!E154="","",Sec_inc_net!E154/10/GDP!H150)</f>
        <v>3.7792977181823044</v>
      </c>
      <c r="F154" s="26">
        <f>IF(Sec_inc_net!F154="","",Sec_inc_net!F154/10/GDP!I150)</f>
        <v>3.0227915084739307</v>
      </c>
      <c r="G154" s="26">
        <f>IF(Sec_inc_net!G154="","",Sec_inc_net!G154/10/GDP!J150)</f>
        <v>2.5139233639244298</v>
      </c>
      <c r="H154" s="26">
        <f>IF(Sec_inc_net!H154="","",Sec_inc_net!H154/10/GDP!K150)</f>
        <v>2.1256383031971535</v>
      </c>
      <c r="I154" s="26">
        <f>IF(Sec_inc_net!I154="","",Sec_inc_net!I154/10/GDP!L150)</f>
        <v>2.040498738192654</v>
      </c>
      <c r="J154" s="26">
        <f>IF(Sec_inc_net!J154="","",Sec_inc_net!J154/10/GDP!M150)</f>
        <v>1.4284081717421779</v>
      </c>
      <c r="K154" s="26">
        <f>IF(Sec_inc_net!K154="","",Sec_inc_net!K154/10/GDP!N150)</f>
        <v>0.62826614060925667</v>
      </c>
      <c r="L154" s="26">
        <f>IF(Sec_inc_net!L154="","",Sec_inc_net!L154/10/GDP!O150)</f>
        <v>1.0654042864993785</v>
      </c>
      <c r="M154" s="26">
        <f>IF(Sec_inc_net!M154="","",Sec_inc_net!M154/10/GDP!P150)</f>
        <v>0.79009926007179632</v>
      </c>
      <c r="N154" s="26">
        <f>IF(Sec_inc_net!N154="","",Sec_inc_net!N154/10/GDP!Q150)</f>
        <v>0.79823972978907598</v>
      </c>
      <c r="O154" s="26">
        <f>IF(Sec_inc_net!O154="","",Sec_inc_net!O154/10/GDP!R150)</f>
        <v>0.60553806652570585</v>
      </c>
      <c r="P154" s="26">
        <f>IF(Sec_inc_net!P154="","",Sec_inc_net!P154/10/GDP!S150)</f>
        <v>0.66091892672744534</v>
      </c>
      <c r="Q154" s="26">
        <f>IF(Sec_inc_net!Q154="","",Sec_inc_net!Q154/10/GDP!T150)</f>
        <v>0.92813511289662087</v>
      </c>
    </row>
    <row r="155" spans="1:17" x14ac:dyDescent="0.25">
      <c r="A155" s="12" t="s">
        <v>579</v>
      </c>
      <c r="B155" s="26">
        <f>IF(Sec_inc_net!B155="","",Sec_inc_net!B155/10/GDP!E151)</f>
        <v>-0.2011086965294839</v>
      </c>
      <c r="C155" s="26">
        <f>IF(Sec_inc_net!C155="","",Sec_inc_net!C155/10/GDP!F151)</f>
        <v>-0.24702233952304642</v>
      </c>
      <c r="D155" s="26">
        <f>IF(Sec_inc_net!D155="","",Sec_inc_net!D155/10/GDP!G151)</f>
        <v>-0.40961160310602684</v>
      </c>
      <c r="E155" s="26">
        <f>IF(Sec_inc_net!E155="","",Sec_inc_net!E155/10/GDP!H151)</f>
        <v>-0.38153852207002381</v>
      </c>
      <c r="F155" s="26">
        <f>IF(Sec_inc_net!F155="","",Sec_inc_net!F155/10/GDP!I151)</f>
        <v>-0.42106076013242305</v>
      </c>
      <c r="G155" s="26">
        <f>IF(Sec_inc_net!G155="","",Sec_inc_net!G155/10/GDP!J151)</f>
        <v>-0.38687167429015806</v>
      </c>
      <c r="H155" s="26">
        <f>IF(Sec_inc_net!H155="","",Sec_inc_net!H155/10/GDP!K151)</f>
        <v>-0.27971386969735473</v>
      </c>
      <c r="I155" s="26">
        <f>IF(Sec_inc_net!I155="","",Sec_inc_net!I155/10/GDP!L151)</f>
        <v>-0.2798665741873072</v>
      </c>
      <c r="J155" s="26">
        <f>IF(Sec_inc_net!J155="","",Sec_inc_net!J155/10/GDP!M151)</f>
        <v>-0.40527173651804954</v>
      </c>
      <c r="K155" s="26">
        <f>IF(Sec_inc_net!K155="","",Sec_inc_net!K155/10/GDP!N151)</f>
        <v>-0.39915220319790706</v>
      </c>
      <c r="L155" s="26">
        <f>IF(Sec_inc_net!L155="","",Sec_inc_net!L155/10/GDP!O151)</f>
        <v>-0.42160905137465915</v>
      </c>
      <c r="M155" s="26">
        <f>IF(Sec_inc_net!M155="","",Sec_inc_net!M155/10/GDP!P151)</f>
        <v>-0.49121930269784875</v>
      </c>
      <c r="N155" s="26">
        <f>IF(Sec_inc_net!N155="","",Sec_inc_net!N155/10/GDP!Q151)</f>
        <v>-0.57155808372589101</v>
      </c>
      <c r="O155" s="26">
        <f>IF(Sec_inc_net!O155="","",Sec_inc_net!O155/10/GDP!R151)</f>
        <v>-0.53867066744907777</v>
      </c>
      <c r="P155" s="26">
        <f>IF(Sec_inc_net!P155="","",Sec_inc_net!P155/10/GDP!S151)</f>
        <v>-0.60262949150535727</v>
      </c>
      <c r="Q155" s="26">
        <f>IF(Sec_inc_net!Q155="","",Sec_inc_net!Q155/10/GDP!T151)</f>
        <v>-0.38080049946389066</v>
      </c>
    </row>
    <row r="156" spans="1:17" x14ac:dyDescent="0.25">
      <c r="A156" s="12" t="s">
        <v>580</v>
      </c>
      <c r="B156" s="26" t="str">
        <f>IF(Sec_inc_net!B156="","",Sec_inc_net!B156/10/GDP!E152)</f>
        <v/>
      </c>
      <c r="C156" s="26" t="str">
        <f>IF(Sec_inc_net!C156="","",Sec_inc_net!C156/10/GDP!F152)</f>
        <v/>
      </c>
      <c r="D156" s="26" t="str">
        <f>IF(Sec_inc_net!D156="","",Sec_inc_net!D156/10/GDP!G152)</f>
        <v/>
      </c>
      <c r="E156" s="26" t="str">
        <f>IF(Sec_inc_net!E156="","",Sec_inc_net!E156/10/GDP!H152)</f>
        <v/>
      </c>
      <c r="F156" s="26" t="str">
        <f>IF(Sec_inc_net!F156="","",Sec_inc_net!F156/10/GDP!I152)</f>
        <v/>
      </c>
      <c r="G156" s="26">
        <f>IF(Sec_inc_net!G156="","",Sec_inc_net!G156/10/GDP!J152)</f>
        <v>9.4469746258945992</v>
      </c>
      <c r="H156" s="26">
        <f>IF(Sec_inc_net!H156="","",Sec_inc_net!H156/10/GDP!K152)</f>
        <v>11.544579494544367</v>
      </c>
      <c r="I156" s="26">
        <f>IF(Sec_inc_net!I156="","",Sec_inc_net!I156/10/GDP!L152)</f>
        <v>8.2227966922803954</v>
      </c>
      <c r="J156" s="26">
        <f>IF(Sec_inc_net!J156="","",Sec_inc_net!J156/10/GDP!M152)</f>
        <v>9.4367411613574887</v>
      </c>
      <c r="K156" s="26">
        <f>IF(Sec_inc_net!K156="","",Sec_inc_net!K156/10/GDP!N152)</f>
        <v>6.987880903057011</v>
      </c>
      <c r="L156" s="26">
        <f>IF(Sec_inc_net!L156="","",Sec_inc_net!L156/10/GDP!O152)</f>
        <v>6.2476125761179384</v>
      </c>
      <c r="M156" s="26">
        <f>IF(Sec_inc_net!M156="","",Sec_inc_net!M156/10/GDP!P152)</f>
        <v>6.002101583422407</v>
      </c>
      <c r="N156" s="26">
        <f>IF(Sec_inc_net!N156="","",Sec_inc_net!N156/10/GDP!Q152)</f>
        <v>6.4451723467461477</v>
      </c>
      <c r="O156" s="26">
        <f>IF(Sec_inc_net!O156="","",Sec_inc_net!O156/10/GDP!R152)</f>
        <v>6.9325003515432027</v>
      </c>
      <c r="P156" s="26">
        <f>IF(Sec_inc_net!P156="","",Sec_inc_net!P156/10/GDP!S152)</f>
        <v>5.7772041505651499</v>
      </c>
      <c r="Q156" s="26" t="str">
        <f>IF(Sec_inc_net!Q156="","",Sec_inc_net!Q156/10/GDP!T152)</f>
        <v/>
      </c>
    </row>
    <row r="157" spans="1:17" x14ac:dyDescent="0.25">
      <c r="A157" s="12" t="s">
        <v>588</v>
      </c>
      <c r="B157" s="26">
        <f>IF(Sec_inc_net!B157="","",Sec_inc_net!B157/10/GDP!E153)</f>
        <v>22.278481012658226</v>
      </c>
      <c r="C157" s="26">
        <f>IF(Sec_inc_net!C157="","",Sec_inc_net!C157/10/GDP!F153)</f>
        <v>19.473987006993749</v>
      </c>
      <c r="D157" s="26">
        <f>IF(Sec_inc_net!D157="","",Sec_inc_net!D157/10/GDP!G153)</f>
        <v>19.879737846121699</v>
      </c>
      <c r="E157" s="26">
        <f>IF(Sec_inc_net!E157="","",Sec_inc_net!E157/10/GDP!H153)</f>
        <v>19.374254439281209</v>
      </c>
      <c r="F157" s="26">
        <f>IF(Sec_inc_net!F157="","",Sec_inc_net!F157/10/GDP!I153)</f>
        <v>21.115177123134171</v>
      </c>
      <c r="G157" s="26">
        <f>IF(Sec_inc_net!G157="","",Sec_inc_net!G157/10/GDP!J153)</f>
        <v>22.216478553169036</v>
      </c>
      <c r="H157" s="26">
        <f>IF(Sec_inc_net!H157="","",Sec_inc_net!H157/10/GDP!K153)</f>
        <v>22.810924531582518</v>
      </c>
      <c r="I157" s="26">
        <f>IF(Sec_inc_net!I157="","",Sec_inc_net!I157/10/GDP!L153)</f>
        <v>24.515144130775752</v>
      </c>
      <c r="J157" s="26">
        <f>IF(Sec_inc_net!J157="","",Sec_inc_net!J157/10/GDP!M153)</f>
        <v>23.092418889228181</v>
      </c>
      <c r="K157" s="26">
        <f>IF(Sec_inc_net!K157="","",Sec_inc_net!K157/10/GDP!N153)</f>
        <v>21.772262982509279</v>
      </c>
      <c r="L157" s="26">
        <f>IF(Sec_inc_net!L157="","",Sec_inc_net!L157/10/GDP!O153)</f>
        <v>18.077758933283018</v>
      </c>
      <c r="M157" s="26">
        <f>IF(Sec_inc_net!M157="","",Sec_inc_net!M157/10/GDP!P153)</f>
        <v>17.25928743956548</v>
      </c>
      <c r="N157" s="26">
        <f>IF(Sec_inc_net!N157="","",Sec_inc_net!N157/10/GDP!Q153)</f>
        <v>17.300342107762532</v>
      </c>
      <c r="O157" s="26">
        <f>IF(Sec_inc_net!O157="","",Sec_inc_net!O157/10/GDP!R153)</f>
        <v>21.458672125253297</v>
      </c>
      <c r="P157" s="26" t="str">
        <f>IF(Sec_inc_net!P157="","",Sec_inc_net!P157/10/GDP!S153)</f>
        <v/>
      </c>
      <c r="Q157" s="26" t="str">
        <f>IF(Sec_inc_net!Q157="","",Sec_inc_net!Q157/10/GDP!T153)</f>
        <v/>
      </c>
    </row>
    <row r="158" spans="1:17" x14ac:dyDescent="0.25">
      <c r="A158" s="12" t="s">
        <v>592</v>
      </c>
      <c r="B158" s="26">
        <f>IF(Sec_inc_net!B158="","",Sec_inc_net!B158/10/GDP!E154)</f>
        <v>2.7589782479637681</v>
      </c>
      <c r="C158" s="26">
        <f>IF(Sec_inc_net!C158="","",Sec_inc_net!C158/10/GDP!F154)</f>
        <v>0.14757741894414284</v>
      </c>
      <c r="D158" s="26">
        <f>IF(Sec_inc_net!D158="","",Sec_inc_net!D158/10/GDP!G154)</f>
        <v>0.82967215370427594</v>
      </c>
      <c r="E158" s="26">
        <f>IF(Sec_inc_net!E158="","",Sec_inc_net!E158/10/GDP!H154)</f>
        <v>1.4086442849065695</v>
      </c>
      <c r="F158" s="26">
        <f>IF(Sec_inc_net!F158="","",Sec_inc_net!F158/10/GDP!I154)</f>
        <v>2.4684920552127658</v>
      </c>
      <c r="G158" s="26">
        <f>IF(Sec_inc_net!G158="","",Sec_inc_net!G158/10/GDP!J154)</f>
        <v>4.5671706732239796</v>
      </c>
      <c r="H158" s="26">
        <f>IF(Sec_inc_net!H158="","",Sec_inc_net!H158/10/GDP!K154)</f>
        <v>5.3230146277571118</v>
      </c>
      <c r="I158" s="26">
        <f>IF(Sec_inc_net!I158="","",Sec_inc_net!I158/10/GDP!L154)</f>
        <v>5.5743774206326124</v>
      </c>
      <c r="J158" s="26">
        <f>IF(Sec_inc_net!J158="","",Sec_inc_net!J158/10/GDP!M154)</f>
        <v>14.687472245025447</v>
      </c>
      <c r="K158" s="26">
        <f>IF(Sec_inc_net!K158="","",Sec_inc_net!K158/10/GDP!N154)</f>
        <v>9.018589958104517</v>
      </c>
      <c r="L158" s="26">
        <f>IF(Sec_inc_net!L158="","",Sec_inc_net!L158/10/GDP!O154)</f>
        <v>7.7088321923845537</v>
      </c>
      <c r="M158" s="26">
        <f>IF(Sec_inc_net!M158="","",Sec_inc_net!M158/10/GDP!P154)</f>
        <v>6.8771365193168483</v>
      </c>
      <c r="N158" s="26">
        <f>IF(Sec_inc_net!N158="","",Sec_inc_net!N158/10/GDP!Q154)</f>
        <v>7.794943365002319</v>
      </c>
      <c r="O158" s="26">
        <f>IF(Sec_inc_net!O158="","",Sec_inc_net!O158/10/GDP!R154)</f>
        <v>6.3661655766694718</v>
      </c>
      <c r="P158" s="26">
        <f>IF(Sec_inc_net!P158="","",Sec_inc_net!P158/10/GDP!S154)</f>
        <v>7.2134633595785669</v>
      </c>
      <c r="Q158" s="26" t="str">
        <f>IF(Sec_inc_net!Q158="","",Sec_inc_net!Q158/10/GDP!T154)</f>
        <v/>
      </c>
    </row>
    <row r="159" spans="1:17" x14ac:dyDescent="0.25">
      <c r="A159" s="12" t="s">
        <v>594</v>
      </c>
      <c r="B159" s="26">
        <f>IF(Sec_inc_net!B159="","",Sec_inc_net!B159/10/GDP!E155)</f>
        <v>-4.4991255491977595</v>
      </c>
      <c r="C159" s="26">
        <f>IF(Sec_inc_net!C159="","",Sec_inc_net!C159/10/GDP!F155)</f>
        <v>-4.452274799547288</v>
      </c>
      <c r="D159" s="26">
        <f>IF(Sec_inc_net!D159="","",Sec_inc_net!D159/10/GDP!G155)</f>
        <v>-4.0972629566637071</v>
      </c>
      <c r="E159" s="26">
        <f>IF(Sec_inc_net!E159="","",Sec_inc_net!E159/10/GDP!H155)</f>
        <v>-4.4270588710592786</v>
      </c>
      <c r="F159" s="26">
        <f>IF(Sec_inc_net!F159="","",Sec_inc_net!F159/10/GDP!I155)</f>
        <v>-6.4490110262302149</v>
      </c>
      <c r="G159" s="26">
        <f>IF(Sec_inc_net!G159="","",Sec_inc_net!G159/10/GDP!J155)</f>
        <v>-5.2859741225188861</v>
      </c>
      <c r="H159" s="26">
        <f>IF(Sec_inc_net!H159="","",Sec_inc_net!H159/10/GDP!K155)</f>
        <v>-4.3778438579005883</v>
      </c>
      <c r="I159" s="26">
        <f>IF(Sec_inc_net!I159="","",Sec_inc_net!I159/10/GDP!L155)</f>
        <v>-4.1357745394431422</v>
      </c>
      <c r="J159" s="26">
        <f>IF(Sec_inc_net!J159="","",Sec_inc_net!J159/10/GDP!M155)</f>
        <v>-4.8040568925699381</v>
      </c>
      <c r="K159" s="26">
        <f>IF(Sec_inc_net!K159="","",Sec_inc_net!K159/10/GDP!N155)</f>
        <v>-5.1211727374892577</v>
      </c>
      <c r="L159" s="26">
        <f>IF(Sec_inc_net!L159="","",Sec_inc_net!L159/10/GDP!O155)</f>
        <v>-6.8331037645008932</v>
      </c>
      <c r="M159" s="26">
        <f>IF(Sec_inc_net!M159="","",Sec_inc_net!M159/10/GDP!P155)</f>
        <v>-6.5617961058668355</v>
      </c>
      <c r="N159" s="26">
        <f>IF(Sec_inc_net!N159="","",Sec_inc_net!N159/10/GDP!Q155)</f>
        <v>-5.5550423311927144</v>
      </c>
      <c r="O159" s="26">
        <f>IF(Sec_inc_net!O159="","",Sec_inc_net!O159/10/GDP!R155)</f>
        <v>-5.22124371119265</v>
      </c>
      <c r="P159" s="26">
        <f>IF(Sec_inc_net!P159="","",Sec_inc_net!P159/10/GDP!S155)</f>
        <v>-4.614148028858704</v>
      </c>
      <c r="Q159" s="26">
        <f>IF(Sec_inc_net!Q159="","",Sec_inc_net!Q159/10/GDP!T155)</f>
        <v>-5.6152857931570272</v>
      </c>
    </row>
    <row r="160" spans="1:17" x14ac:dyDescent="0.25">
      <c r="A160" s="12" t="s">
        <v>596</v>
      </c>
      <c r="B160" s="26">
        <f>IF(Sec_inc_net!B160="","",Sec_inc_net!B160/10/GDP!E156)</f>
        <v>6.8461189287335449</v>
      </c>
      <c r="C160" s="26">
        <f>IF(Sec_inc_net!C160="","",Sec_inc_net!C160/10/GDP!F156)</f>
        <v>7.1577259153204276</v>
      </c>
      <c r="D160" s="26">
        <f>IF(Sec_inc_net!D160="","",Sec_inc_net!D160/10/GDP!G156)</f>
        <v>9.22561454979747</v>
      </c>
      <c r="E160" s="26">
        <f>IF(Sec_inc_net!E160="","",Sec_inc_net!E160/10/GDP!H156)</f>
        <v>10.036731411116426</v>
      </c>
      <c r="F160" s="26">
        <f>IF(Sec_inc_net!F160="","",Sec_inc_net!F160/10/GDP!I156)</f>
        <v>9.1713892509356931</v>
      </c>
      <c r="G160" s="26">
        <f>IF(Sec_inc_net!G160="","",Sec_inc_net!G160/10/GDP!J156)</f>
        <v>9.6146683988168586</v>
      </c>
      <c r="H160" s="26">
        <f>IF(Sec_inc_net!H160="","",Sec_inc_net!H160/10/GDP!K156)</f>
        <v>9.9360459249202719</v>
      </c>
      <c r="I160" s="26">
        <f>IF(Sec_inc_net!I160="","",Sec_inc_net!I160/10/GDP!L156)</f>
        <v>9.9478557561312559</v>
      </c>
      <c r="J160" s="26">
        <f>IF(Sec_inc_net!J160="","",Sec_inc_net!J160/10/GDP!M156)</f>
        <v>9.855759065710588</v>
      </c>
      <c r="K160" s="26">
        <f>IF(Sec_inc_net!K160="","",Sec_inc_net!K160/10/GDP!N156)</f>
        <v>9.9150721116317602</v>
      </c>
      <c r="L160" s="26">
        <f>IF(Sec_inc_net!L160="","",Sec_inc_net!L160/10/GDP!O156)</f>
        <v>9.664816985075479</v>
      </c>
      <c r="M160" s="26">
        <f>IF(Sec_inc_net!M160="","",Sec_inc_net!M160/10/GDP!P156)</f>
        <v>9.4002331422513823</v>
      </c>
      <c r="N160" s="26">
        <f>IF(Sec_inc_net!N160="","",Sec_inc_net!N160/10/GDP!Q156)</f>
        <v>9.3719249114726839</v>
      </c>
      <c r="O160" s="26">
        <f>IF(Sec_inc_net!O160="","",Sec_inc_net!O160/10/GDP!R156)</f>
        <v>8.9016167788222109</v>
      </c>
      <c r="P160" s="26" t="str">
        <f>IF(Sec_inc_net!P160="","",Sec_inc_net!P160/10/GDP!S156)</f>
        <v/>
      </c>
      <c r="Q160" s="26" t="str">
        <f>IF(Sec_inc_net!Q160="","",Sec_inc_net!Q160/10/GDP!T156)</f>
        <v/>
      </c>
    </row>
    <row r="161" spans="1:17" x14ac:dyDescent="0.25">
      <c r="A161" s="12" t="s">
        <v>600</v>
      </c>
      <c r="B161" s="26" t="str">
        <f>IF(Sec_inc_net!B161="","",Sec_inc_net!B161/10/GDP!E157)</f>
        <v/>
      </c>
      <c r="C161" s="26" t="str">
        <f>IF(Sec_inc_net!C161="","",Sec_inc_net!C161/10/GDP!F157)</f>
        <v/>
      </c>
      <c r="D161" s="26">
        <f>IF(Sec_inc_net!D161="","",Sec_inc_net!D161/10/GDP!G157)</f>
        <v>9.104202648244101</v>
      </c>
      <c r="E161" s="26">
        <f>IF(Sec_inc_net!E161="","",Sec_inc_net!E161/10/GDP!H157)</f>
        <v>7.1312236314776687</v>
      </c>
      <c r="F161" s="26">
        <f>IF(Sec_inc_net!F161="","",Sec_inc_net!F161/10/GDP!I157)</f>
        <v>10.868189158011527</v>
      </c>
      <c r="G161" s="26">
        <f>IF(Sec_inc_net!G161="","",Sec_inc_net!G161/10/GDP!J157)</f>
        <v>10.732046641252174</v>
      </c>
      <c r="H161" s="26">
        <f>IF(Sec_inc_net!H161="","",Sec_inc_net!H161/10/GDP!K157)</f>
        <v>8.6316611532735781</v>
      </c>
      <c r="I161" s="26">
        <f>IF(Sec_inc_net!I161="","",Sec_inc_net!I161/10/GDP!L157)</f>
        <v>8.734196054028402</v>
      </c>
      <c r="J161" s="26">
        <f>IF(Sec_inc_net!J161="","",Sec_inc_net!J161/10/GDP!M157)</f>
        <v>8.6785234976862444</v>
      </c>
      <c r="K161" s="26">
        <f>IF(Sec_inc_net!K161="","",Sec_inc_net!K161/10/GDP!N157)</f>
        <v>8.4687753018142633</v>
      </c>
      <c r="L161" s="26">
        <f>IF(Sec_inc_net!L161="","",Sec_inc_net!L161/10/GDP!O157)</f>
        <v>9.3356267010083922</v>
      </c>
      <c r="M161" s="26">
        <f>IF(Sec_inc_net!M161="","",Sec_inc_net!M161/10/GDP!P157)</f>
        <v>8.5980674649734325</v>
      </c>
      <c r="N161" s="26">
        <f>IF(Sec_inc_net!N161="","",Sec_inc_net!N161/10/GDP!Q157)</f>
        <v>9.0167157983703721</v>
      </c>
      <c r="O161" s="26">
        <f>IF(Sec_inc_net!O161="","",Sec_inc_net!O161/10/GDP!R157)</f>
        <v>9.7555025252957055</v>
      </c>
      <c r="P161" s="26">
        <f>IF(Sec_inc_net!P161="","",Sec_inc_net!P161/10/GDP!S157)</f>
        <v>8.5406149414555532</v>
      </c>
      <c r="Q161" s="26">
        <f>IF(Sec_inc_net!Q161="","",Sec_inc_net!Q161/10/GDP!T157)</f>
        <v>7.7429662526381353</v>
      </c>
    </row>
    <row r="162" spans="1:17" x14ac:dyDescent="0.25">
      <c r="A162" s="12" t="s">
        <v>604</v>
      </c>
      <c r="B162" s="26">
        <f>IF(Sec_inc_net!B162="","",Sec_inc_net!B162/10/GDP!E158)</f>
        <v>3.3975478872786615</v>
      </c>
      <c r="C162" s="26">
        <f>IF(Sec_inc_net!C162="","",Sec_inc_net!C162/10/GDP!F158)</f>
        <v>4.3306376925504777</v>
      </c>
      <c r="D162" s="26">
        <f>IF(Sec_inc_net!D162="","",Sec_inc_net!D162/10/GDP!G158)</f>
        <v>-2.7272727272727271</v>
      </c>
      <c r="E162" s="26">
        <f>IF(Sec_inc_net!E162="","",Sec_inc_net!E162/10/GDP!H158)</f>
        <v>-0.55308804775820541</v>
      </c>
      <c r="F162" s="26">
        <f>IF(Sec_inc_net!F162="","",Sec_inc_net!F162/10/GDP!I158)</f>
        <v>0.82651229360246636</v>
      </c>
      <c r="G162" s="26">
        <f>IF(Sec_inc_net!G162="","",Sec_inc_net!G162/10/GDP!J158)</f>
        <v>0.4886574454564897</v>
      </c>
      <c r="H162" s="26">
        <f>IF(Sec_inc_net!H162="","",Sec_inc_net!H162/10/GDP!K158)</f>
        <v>0.65013725489671903</v>
      </c>
      <c r="I162" s="26">
        <f>IF(Sec_inc_net!I162="","",Sec_inc_net!I162/10/GDP!L158)</f>
        <v>2.3342891429305208</v>
      </c>
      <c r="J162" s="26">
        <f>IF(Sec_inc_net!J162="","",Sec_inc_net!J162/10/GDP!M158)</f>
        <v>1.1151977172588297</v>
      </c>
      <c r="K162" s="26">
        <f>IF(Sec_inc_net!K162="","",Sec_inc_net!K162/10/GDP!N158)</f>
        <v>0.21217825258771331</v>
      </c>
      <c r="L162" s="26">
        <f>IF(Sec_inc_net!L162="","",Sec_inc_net!L162/10/GDP!O158)</f>
        <v>-1.9611171544605301</v>
      </c>
      <c r="M162" s="26">
        <f>IF(Sec_inc_net!M162="","",Sec_inc_net!M162/10/GDP!P158)</f>
        <v>-0.68005163309732408</v>
      </c>
      <c r="N162" s="26">
        <f>IF(Sec_inc_net!N162="","",Sec_inc_net!N162/10/GDP!Q158)</f>
        <v>-1.0260037163617139</v>
      </c>
      <c r="O162" s="26">
        <f>IF(Sec_inc_net!O162="","",Sec_inc_net!O162/10/GDP!R158)</f>
        <v>9.6986868358494807E-2</v>
      </c>
      <c r="P162" s="26">
        <f>IF(Sec_inc_net!P162="","",Sec_inc_net!P162/10/GDP!S158)</f>
        <v>-0.40524056273438475</v>
      </c>
      <c r="Q162" s="26">
        <f>IF(Sec_inc_net!Q162="","",Sec_inc_net!Q162/10/GDP!T158)</f>
        <v>-1.17229748798677</v>
      </c>
    </row>
    <row r="163" spans="1:17" x14ac:dyDescent="0.25">
      <c r="A163" s="12" t="s">
        <v>606</v>
      </c>
      <c r="B163" s="26">
        <f>IF(Sec_inc_net!B163="","",Sec_inc_net!B163/10/GDP!E159)</f>
        <v>8.5233244576762264</v>
      </c>
      <c r="C163" s="26">
        <f>IF(Sec_inc_net!C163="","",Sec_inc_net!C163/10/GDP!F159)</f>
        <v>4.1032151883825909</v>
      </c>
      <c r="D163" s="26">
        <f>IF(Sec_inc_net!D163="","",Sec_inc_net!D163/10/GDP!G159)</f>
        <v>4.7883102726335371</v>
      </c>
      <c r="E163" s="26">
        <f>IF(Sec_inc_net!E163="","",Sec_inc_net!E163/10/GDP!H159)</f>
        <v>4.4222313562874209</v>
      </c>
      <c r="F163" s="26">
        <f>IF(Sec_inc_net!F163="","",Sec_inc_net!F163/10/GDP!I159)</f>
        <v>3.6671227134811555</v>
      </c>
      <c r="G163" s="26">
        <f>IF(Sec_inc_net!G163="","",Sec_inc_net!G163/10/GDP!J159)</f>
        <v>6.9560448321950314</v>
      </c>
      <c r="H163" s="26">
        <f>IF(Sec_inc_net!H163="","",Sec_inc_net!H163/10/GDP!K159)</f>
        <v>8.4985362168789926</v>
      </c>
      <c r="I163" s="26">
        <f>IF(Sec_inc_net!I163="","",Sec_inc_net!I163/10/GDP!L159)</f>
        <v>6.2156111022384515</v>
      </c>
      <c r="J163" s="26">
        <f>IF(Sec_inc_net!J163="","",Sec_inc_net!J163/10/GDP!M159)</f>
        <v>4.1076802306329085</v>
      </c>
      <c r="K163" s="26">
        <f>IF(Sec_inc_net!K163="","",Sec_inc_net!K163/10/GDP!N159)</f>
        <v>25.513654929140131</v>
      </c>
      <c r="L163" s="26">
        <f>IF(Sec_inc_net!L163="","",Sec_inc_net!L163/10/GDP!O159)</f>
        <v>13.108803343676476</v>
      </c>
      <c r="M163" s="26">
        <f>IF(Sec_inc_net!M163="","",Sec_inc_net!M163/10/GDP!P159)</f>
        <v>11.037613488975357</v>
      </c>
      <c r="N163" s="26">
        <f>IF(Sec_inc_net!N163="","",Sec_inc_net!N163/10/GDP!Q159)</f>
        <v>4.1820144868329265</v>
      </c>
      <c r="O163" s="26">
        <f>IF(Sec_inc_net!O163="","",Sec_inc_net!O163/10/GDP!R159)</f>
        <v>4.4701816267526198</v>
      </c>
      <c r="P163" s="26">
        <f>IF(Sec_inc_net!P163="","",Sec_inc_net!P163/10/GDP!S159)</f>
        <v>5.5629280183251195</v>
      </c>
      <c r="Q163" s="26" t="str">
        <f>IF(Sec_inc_net!Q163="","",Sec_inc_net!Q163/10/GDP!T159)</f>
        <v/>
      </c>
    </row>
    <row r="164" spans="1:17" x14ac:dyDescent="0.25">
      <c r="A164" s="12" t="s">
        <v>609</v>
      </c>
      <c r="B164" s="26">
        <f>IF(Sec_inc_net!B164="","",Sec_inc_net!B164/10/GDP!E160)</f>
        <v>-0.97036847766381151</v>
      </c>
      <c r="C164" s="26">
        <f>IF(Sec_inc_net!C164="","",Sec_inc_net!C164/10/GDP!F160)</f>
        <v>-1.106249051685205</v>
      </c>
      <c r="D164" s="26">
        <f>IF(Sec_inc_net!D164="","",Sec_inc_net!D164/10/GDP!G160)</f>
        <v>-1.4964540088622711</v>
      </c>
      <c r="E164" s="26">
        <f>IF(Sec_inc_net!E164="","",Sec_inc_net!E164/10/GDP!H160)</f>
        <v>-1.8989117772856945</v>
      </c>
      <c r="F164" s="26">
        <f>IF(Sec_inc_net!F164="","",Sec_inc_net!F164/10/GDP!I160)</f>
        <v>-1.9170376827925613</v>
      </c>
      <c r="G164" s="26">
        <f>IF(Sec_inc_net!G164="","",Sec_inc_net!G164/10/GDP!J160)</f>
        <v>-2.298548919137271</v>
      </c>
      <c r="H164" s="26">
        <f>IF(Sec_inc_net!H164="","",Sec_inc_net!H164/10/GDP!K160)</f>
        <v>-1.9021910277440006</v>
      </c>
      <c r="I164" s="26">
        <f>IF(Sec_inc_net!I164="","",Sec_inc_net!I164/10/GDP!L160)</f>
        <v>-2.1362055066840058</v>
      </c>
      <c r="J164" s="26">
        <f>IF(Sec_inc_net!J164="","",Sec_inc_net!J164/10/GDP!M160)</f>
        <v>-2.0204232740613688</v>
      </c>
      <c r="K164" s="26">
        <f>IF(Sec_inc_net!K164="","",Sec_inc_net!K164/10/GDP!N160)</f>
        <v>-2.0109115295601145</v>
      </c>
      <c r="L164" s="26">
        <f>IF(Sec_inc_net!L164="","",Sec_inc_net!L164/10/GDP!O160)</f>
        <v>-1.7815076092593574</v>
      </c>
      <c r="M164" s="26">
        <f>IF(Sec_inc_net!M164="","",Sec_inc_net!M164/10/GDP!P160)</f>
        <v>-2.2722604771012191</v>
      </c>
      <c r="N164" s="26">
        <f>IF(Sec_inc_net!N164="","",Sec_inc_net!N164/10/GDP!Q160)</f>
        <v>-1.5562233743430054</v>
      </c>
      <c r="O164" s="26">
        <f>IF(Sec_inc_net!O164="","",Sec_inc_net!O164/10/GDP!R160)</f>
        <v>-1.785020727560815</v>
      </c>
      <c r="P164" s="26">
        <f>IF(Sec_inc_net!P164="","",Sec_inc_net!P164/10/GDP!S160)</f>
        <v>-2.0555590558565817</v>
      </c>
      <c r="Q164" s="26">
        <f>IF(Sec_inc_net!Q164="","",Sec_inc_net!Q164/10/GDP!T160)</f>
        <v>-2.1102742400967576</v>
      </c>
    </row>
    <row r="165" spans="1:17" x14ac:dyDescent="0.25">
      <c r="A165" s="12" t="s">
        <v>610</v>
      </c>
      <c r="B165" s="26" t="str">
        <f>IF(Sec_inc_net!B165="","",Sec_inc_net!B165/10/GDP!E161)</f>
        <v/>
      </c>
      <c r="C165" s="26" t="str">
        <f>IF(Sec_inc_net!C165="","",Sec_inc_net!C165/10/GDP!F161)</f>
        <v/>
      </c>
      <c r="D165" s="26" t="str">
        <f>IF(Sec_inc_net!D165="","",Sec_inc_net!D165/10/GDP!G161)</f>
        <v/>
      </c>
      <c r="E165" s="26" t="str">
        <f>IF(Sec_inc_net!E165="","",Sec_inc_net!E165/10/GDP!H161)</f>
        <v/>
      </c>
      <c r="F165" s="26" t="str">
        <f>IF(Sec_inc_net!F165="","",Sec_inc_net!F165/10/GDP!I161)</f>
        <v/>
      </c>
      <c r="G165" s="26" t="str">
        <f>IF(Sec_inc_net!G165="","",Sec_inc_net!G165/10/GDP!J161)</f>
        <v/>
      </c>
      <c r="H165" s="26">
        <f>IF(Sec_inc_net!H165="","",Sec_inc_net!H165/10/GDP!K161)</f>
        <v>-4.454828414086041</v>
      </c>
      <c r="I165" s="26">
        <f>IF(Sec_inc_net!I165="","",Sec_inc_net!I165/10/GDP!L161)</f>
        <v>-3.6658564636536752</v>
      </c>
      <c r="J165" s="26">
        <f>IF(Sec_inc_net!J165="","",Sec_inc_net!J165/10/GDP!M161)</f>
        <v>-3.8481159681292039</v>
      </c>
      <c r="K165" s="26">
        <f>IF(Sec_inc_net!K165="","",Sec_inc_net!K165/10/GDP!N161)</f>
        <v>-3.7566668426889325</v>
      </c>
      <c r="L165" s="26">
        <f>IF(Sec_inc_net!L165="","",Sec_inc_net!L165/10/GDP!O161)</f>
        <v>-5.1380376132851699</v>
      </c>
      <c r="M165" s="26">
        <f>IF(Sec_inc_net!M165="","",Sec_inc_net!M165/10/GDP!P161)</f>
        <v>-5.5482021886399426</v>
      </c>
      <c r="N165" s="26">
        <f>IF(Sec_inc_net!N165="","",Sec_inc_net!N165/10/GDP!Q161)</f>
        <v>13.635980646920762</v>
      </c>
      <c r="O165" s="26">
        <f>IF(Sec_inc_net!O165="","",Sec_inc_net!O165/10/GDP!R161)</f>
        <v>54.765454951805388</v>
      </c>
      <c r="P165" s="26">
        <f>IF(Sec_inc_net!P165="","",Sec_inc_net!P165/10/GDP!S161)</f>
        <v>4.0617534757019236</v>
      </c>
      <c r="Q165" s="26" t="str">
        <f>IF(Sec_inc_net!Q165="","",Sec_inc_net!Q165/10/GDP!T161)</f>
        <v/>
      </c>
    </row>
    <row r="166" spans="1:17" x14ac:dyDescent="0.25">
      <c r="A166" s="12" t="s">
        <v>619</v>
      </c>
      <c r="B166" s="26">
        <f>IF(Sec_inc_net!B166="","",Sec_inc_net!B166/10/GDP!E162)</f>
        <v>-0.53825811160563408</v>
      </c>
      <c r="C166" s="26">
        <f>IF(Sec_inc_net!C166="","",Sec_inc_net!C166/10/GDP!F162)</f>
        <v>-0.67168000873968703</v>
      </c>
      <c r="D166" s="26">
        <f>IF(Sec_inc_net!D166="","",Sec_inc_net!D166/10/GDP!G162)</f>
        <v>-0.85873471836327853</v>
      </c>
      <c r="E166" s="26">
        <f>IF(Sec_inc_net!E166="","",Sec_inc_net!E166/10/GDP!H162)</f>
        <v>-1.1430179129321181</v>
      </c>
      <c r="F166" s="26">
        <f>IF(Sec_inc_net!F166="","",Sec_inc_net!F166/10/GDP!I162)</f>
        <v>-1.5260714325691798</v>
      </c>
      <c r="G166" s="26">
        <f>IF(Sec_inc_net!G166="","",Sec_inc_net!G166/10/GDP!J162)</f>
        <v>-0.81861573093111695</v>
      </c>
      <c r="H166" s="26">
        <f>IF(Sec_inc_net!H166="","",Sec_inc_net!H166/10/GDP!K162)</f>
        <v>-1.1024499463926889</v>
      </c>
      <c r="I166" s="26">
        <f>IF(Sec_inc_net!I166="","",Sec_inc_net!I166/10/GDP!L162)</f>
        <v>-1.4053911654246058</v>
      </c>
      <c r="J166" s="26">
        <f>IF(Sec_inc_net!J166="","",Sec_inc_net!J166/10/GDP!M162)</f>
        <v>-2.0329999184055838</v>
      </c>
      <c r="K166" s="26">
        <f>IF(Sec_inc_net!K166="","",Sec_inc_net!K166/10/GDP!N162)</f>
        <v>-1.7317007874127657</v>
      </c>
      <c r="L166" s="26">
        <f>IF(Sec_inc_net!L166="","",Sec_inc_net!L166/10/GDP!O162)</f>
        <v>-1.5414438262713863</v>
      </c>
      <c r="M166" s="26">
        <f>IF(Sec_inc_net!M166="","",Sec_inc_net!M166/10/GDP!P162)</f>
        <v>-1.6811646075581612</v>
      </c>
      <c r="N166" s="26">
        <f>IF(Sec_inc_net!N166="","",Sec_inc_net!N166/10/GDP!Q162)</f>
        <v>-1.5072142952068304</v>
      </c>
      <c r="O166" s="26">
        <f>IF(Sec_inc_net!O166="","",Sec_inc_net!O166/10/GDP!R162)</f>
        <v>-1.1927728472906443</v>
      </c>
      <c r="P166" s="26">
        <f>IF(Sec_inc_net!P166="","",Sec_inc_net!P166/10/GDP!S162)</f>
        <v>-0.92842098408013585</v>
      </c>
      <c r="Q166" s="26">
        <f>IF(Sec_inc_net!Q166="","",Sec_inc_net!Q166/10/GDP!T162)</f>
        <v>-0.56784921568177893</v>
      </c>
    </row>
    <row r="167" spans="1:17" x14ac:dyDescent="0.25">
      <c r="A167" s="12" t="s">
        <v>620</v>
      </c>
      <c r="B167" s="26">
        <f>IF(Sec_inc_net!B167="","",Sec_inc_net!B167/10/GDP!E163)</f>
        <v>-0.33120983977275859</v>
      </c>
      <c r="C167" s="26">
        <f>IF(Sec_inc_net!C167="","",Sec_inc_net!C167/10/GDP!F163)</f>
        <v>-0.55895983898506063</v>
      </c>
      <c r="D167" s="26">
        <f>IF(Sec_inc_net!D167="","",Sec_inc_net!D167/10/GDP!G163)</f>
        <v>-0.69317062236400817</v>
      </c>
      <c r="E167" s="26">
        <f>IF(Sec_inc_net!E167="","",Sec_inc_net!E167/10/GDP!H163)</f>
        <v>-0.7496458860021874</v>
      </c>
      <c r="F167" s="26">
        <f>IF(Sec_inc_net!F167="","",Sec_inc_net!F167/10/GDP!I163)</f>
        <v>-0.81376612452277641</v>
      </c>
      <c r="G167" s="26">
        <f>IF(Sec_inc_net!G167="","",Sec_inc_net!G167/10/GDP!J163)</f>
        <v>-0.18510226567047791</v>
      </c>
      <c r="H167" s="26">
        <f>IF(Sec_inc_net!H167="","",Sec_inc_net!H167/10/GDP!K163)</f>
        <v>1.875039830930416E-2</v>
      </c>
      <c r="I167" s="26">
        <f>IF(Sec_inc_net!I167="","",Sec_inc_net!I167/10/GDP!L163)</f>
        <v>-0.23105994970240148</v>
      </c>
      <c r="J167" s="26">
        <f>IF(Sec_inc_net!J167="","",Sec_inc_net!J167/10/GDP!M163)</f>
        <v>-1.0087359059710228</v>
      </c>
      <c r="K167" s="26">
        <f>IF(Sec_inc_net!K167="","",Sec_inc_net!K167/10/GDP!N163)</f>
        <v>-0.76641779865249648</v>
      </c>
      <c r="L167" s="26">
        <f>IF(Sec_inc_net!L167="","",Sec_inc_net!L167/10/GDP!O163)</f>
        <v>-0.99083901322744694</v>
      </c>
      <c r="M167" s="26">
        <f>IF(Sec_inc_net!M167="","",Sec_inc_net!M167/10/GDP!P163)</f>
        <v>-0.97537718272288121</v>
      </c>
      <c r="N167" s="26">
        <f>IF(Sec_inc_net!N167="","",Sec_inc_net!N167/10/GDP!Q163)</f>
        <v>-0.73062063336277905</v>
      </c>
      <c r="O167" s="26">
        <f>IF(Sec_inc_net!O167="","",Sec_inc_net!O167/10/GDP!R163)</f>
        <v>-0.89425412899428203</v>
      </c>
      <c r="P167" s="26">
        <f>IF(Sec_inc_net!P167="","",Sec_inc_net!P167/10/GDP!S163)</f>
        <v>-1.1213778782109998</v>
      </c>
      <c r="Q167" s="26">
        <f>IF(Sec_inc_net!Q167="","",Sec_inc_net!Q167/10/GDP!T163)</f>
        <v>-1.1297924809288633</v>
      </c>
    </row>
    <row r="168" spans="1:17" x14ac:dyDescent="0.25">
      <c r="A168" s="12" t="s">
        <v>622</v>
      </c>
      <c r="B168" s="26">
        <f>IF(Sec_inc_net!B168="","",Sec_inc_net!B168/10/GDP!E164)</f>
        <v>1.0628878966577078</v>
      </c>
      <c r="C168" s="26">
        <f>IF(Sec_inc_net!C168="","",Sec_inc_net!C168/10/GDP!F164)</f>
        <v>13.450834879406306</v>
      </c>
      <c r="D168" s="26">
        <f>IF(Sec_inc_net!D168="","",Sec_inc_net!D168/10/GDP!G164)</f>
        <v>14.929410524533052</v>
      </c>
      <c r="E168" s="26">
        <f>IF(Sec_inc_net!E168="","",Sec_inc_net!E168/10/GDP!H164)</f>
        <v>15.707318030436683</v>
      </c>
      <c r="F168" s="26">
        <f>IF(Sec_inc_net!F168="","",Sec_inc_net!F168/10/GDP!I164)</f>
        <v>15.788047577497828</v>
      </c>
      <c r="G168" s="26">
        <f>IF(Sec_inc_net!G168="","",Sec_inc_net!G168/10/GDP!J164)</f>
        <v>15.58026285579226</v>
      </c>
      <c r="H168" s="26">
        <f>IF(Sec_inc_net!H168="","",Sec_inc_net!H168/10/GDP!K164)</f>
        <v>12.188810498436622</v>
      </c>
      <c r="I168" s="26">
        <f>IF(Sec_inc_net!I168="","",Sec_inc_net!I168/10/GDP!L164)</f>
        <v>8.5788702048529188</v>
      </c>
      <c r="J168" s="26">
        <f>IF(Sec_inc_net!J168="","",Sec_inc_net!J168/10/GDP!M164)</f>
        <v>7.5261708056753829</v>
      </c>
      <c r="K168" s="26">
        <f>IF(Sec_inc_net!K168="","",Sec_inc_net!K168/10/GDP!N164)</f>
        <v>6.0204797233989327</v>
      </c>
      <c r="L168" s="26">
        <f>IF(Sec_inc_net!L168="","",Sec_inc_net!L168/10/GDP!O164)</f>
        <v>6.286930094348687</v>
      </c>
      <c r="M168" s="26">
        <f>IF(Sec_inc_net!M168="","",Sec_inc_net!M168/10/GDP!P164)</f>
        <v>4.6719214185144944</v>
      </c>
      <c r="N168" s="26">
        <f>IF(Sec_inc_net!N168="","",Sec_inc_net!N168/10/GDP!Q164)</f>
        <v>3.5713435011327679</v>
      </c>
      <c r="O168" s="26">
        <f>IF(Sec_inc_net!O168="","",Sec_inc_net!O168/10/GDP!R164)</f>
        <v>2.5659718240551648</v>
      </c>
      <c r="P168" s="26">
        <f>IF(Sec_inc_net!P168="","",Sec_inc_net!P168/10/GDP!S164)</f>
        <v>1.5207646388729674</v>
      </c>
      <c r="Q168" s="26">
        <f>IF(Sec_inc_net!Q168="","",Sec_inc_net!Q168/10/GDP!T164)</f>
        <v>4.2450363594448577</v>
      </c>
    </row>
    <row r="169" spans="1:17" x14ac:dyDescent="0.25">
      <c r="A169" s="12" t="s">
        <v>624</v>
      </c>
      <c r="B169" s="26" t="str">
        <f>IF(Sec_inc_net!B169="","",Sec_inc_net!B169/10/GDP!E165)</f>
        <v/>
      </c>
      <c r="C169" s="26" t="str">
        <f>IF(Sec_inc_net!C169="","",Sec_inc_net!C169/10/GDP!F165)</f>
        <v/>
      </c>
      <c r="D169" s="26" t="str">
        <f>IF(Sec_inc_net!D169="","",Sec_inc_net!D169/10/GDP!G165)</f>
        <v/>
      </c>
      <c r="E169" s="26" t="str">
        <f>IF(Sec_inc_net!E169="","",Sec_inc_net!E169/10/GDP!H165)</f>
        <v/>
      </c>
      <c r="F169" s="26" t="str">
        <f>IF(Sec_inc_net!F169="","",Sec_inc_net!F169/10/GDP!I165)</f>
        <v/>
      </c>
      <c r="G169" s="26" t="str">
        <f>IF(Sec_inc_net!G169="","",Sec_inc_net!G169/10/GDP!J165)</f>
        <v/>
      </c>
      <c r="H169" s="26" t="str">
        <f>IF(Sec_inc_net!H169="","",Sec_inc_net!H169/10/GDP!K165)</f>
        <v/>
      </c>
      <c r="I169" s="26" t="str">
        <f>IF(Sec_inc_net!I169="","",Sec_inc_net!I169/10/GDP!L165)</f>
        <v/>
      </c>
      <c r="J169" s="26" t="str">
        <f>IF(Sec_inc_net!J169="","",Sec_inc_net!J169/10/GDP!M165)</f>
        <v/>
      </c>
      <c r="K169" s="26" t="str">
        <f>IF(Sec_inc_net!K169="","",Sec_inc_net!K169/10/GDP!N165)</f>
        <v/>
      </c>
      <c r="L169" s="26" t="str">
        <f>IF(Sec_inc_net!L169="","",Sec_inc_net!L169/10/GDP!O165)</f>
        <v/>
      </c>
      <c r="M169" s="26" t="str">
        <f>IF(Sec_inc_net!M169="","",Sec_inc_net!M169/10/GDP!P165)</f>
        <v/>
      </c>
      <c r="N169" s="26" t="str">
        <f>IF(Sec_inc_net!N169="","",Sec_inc_net!N169/10/GDP!Q165)</f>
        <v/>
      </c>
      <c r="O169" s="26" t="str">
        <f>IF(Sec_inc_net!O169="","",Sec_inc_net!O169/10/GDP!R165)</f>
        <v/>
      </c>
      <c r="P169" s="26" t="str">
        <f>IF(Sec_inc_net!P169="","",Sec_inc_net!P169/10/GDP!S165)</f>
        <v/>
      </c>
      <c r="Q169" s="26" t="str">
        <f>IF(Sec_inc_net!Q169="","",Sec_inc_net!Q169/10/GDP!T165)</f>
        <v/>
      </c>
    </row>
    <row r="170" spans="1:17" x14ac:dyDescent="0.25">
      <c r="A170" s="12" t="s">
        <v>641</v>
      </c>
      <c r="B170" s="26">
        <f>IF(Sec_inc_net!B170="","",Sec_inc_net!B170/10/GDP!E166)</f>
        <v>-0.95203407755495906</v>
      </c>
      <c r="C170" s="26">
        <f>IF(Sec_inc_net!C170="","",Sec_inc_net!C170/10/GDP!F166)</f>
        <v>-0.86911255100549367</v>
      </c>
      <c r="D170" s="26">
        <f>IF(Sec_inc_net!D170="","",Sec_inc_net!D170/10/GDP!G166)</f>
        <v>-0.78622137807584302</v>
      </c>
      <c r="E170" s="26">
        <f>IF(Sec_inc_net!E170="","",Sec_inc_net!E170/10/GDP!H166)</f>
        <v>-0.81256460347863169</v>
      </c>
      <c r="F170" s="26">
        <f>IF(Sec_inc_net!F170="","",Sec_inc_net!F170/10/GDP!I166)</f>
        <v>-0.90317128669649027</v>
      </c>
      <c r="G170" s="26">
        <f>IF(Sec_inc_net!G170="","",Sec_inc_net!G170/10/GDP!J166)</f>
        <v>-0.60699507341825154</v>
      </c>
      <c r="H170" s="26">
        <f>IF(Sec_inc_net!H170="","",Sec_inc_net!H170/10/GDP!K166)</f>
        <v>-0.47306990845568608</v>
      </c>
      <c r="I170" s="26">
        <f>IF(Sec_inc_net!I170="","",Sec_inc_net!I170/10/GDP!L166)</f>
        <v>-0.95906126683538306</v>
      </c>
      <c r="J170" s="26">
        <f>IF(Sec_inc_net!J170="","",Sec_inc_net!J170/10/GDP!M166)</f>
        <v>-0.87112765642636669</v>
      </c>
      <c r="K170" s="26">
        <f>IF(Sec_inc_net!K170="","",Sec_inc_net!K170/10/GDP!N166)</f>
        <v>-0.90518386473300261</v>
      </c>
      <c r="L170" s="26">
        <f>IF(Sec_inc_net!L170="","",Sec_inc_net!L170/10/GDP!O166)</f>
        <v>-0.83314067467550068</v>
      </c>
      <c r="M170" s="26">
        <f>IF(Sec_inc_net!M170="","",Sec_inc_net!M170/10/GDP!P166)</f>
        <v>-0.62665521838735294</v>
      </c>
      <c r="N170" s="26">
        <f>IF(Sec_inc_net!N170="","",Sec_inc_net!N170/10/GDP!Q166)</f>
        <v>-0.82261209666088775</v>
      </c>
      <c r="O170" s="26">
        <f>IF(Sec_inc_net!O170="","",Sec_inc_net!O170/10/GDP!R166)</f>
        <v>-0.74383578312534415</v>
      </c>
      <c r="P170" s="26">
        <f>IF(Sec_inc_net!P170="","",Sec_inc_net!P170/10/GDP!S166)</f>
        <v>-0.70075932300336363</v>
      </c>
      <c r="Q170" s="26">
        <f>IF(Sec_inc_net!Q170="","",Sec_inc_net!Q170/10/GDP!T166)</f>
        <v>-0.8733682575704631</v>
      </c>
    </row>
    <row r="171" spans="1:17" x14ac:dyDescent="0.25">
      <c r="A171" s="12" t="s">
        <v>642</v>
      </c>
      <c r="B171" s="26" t="str">
        <f>IF(Sec_inc_net!B171="","",Sec_inc_net!B171/10/GDP!E167)</f>
        <v/>
      </c>
      <c r="C171" s="26" t="str">
        <f>IF(Sec_inc_net!C171="","",Sec_inc_net!C171/10/GDP!F167)</f>
        <v/>
      </c>
      <c r="D171" s="26" t="str">
        <f>IF(Sec_inc_net!D171="","",Sec_inc_net!D171/10/GDP!G167)</f>
        <v/>
      </c>
      <c r="E171" s="26" t="str">
        <f>IF(Sec_inc_net!E171="","",Sec_inc_net!E171/10/GDP!H167)</f>
        <v/>
      </c>
      <c r="F171" s="26" t="str">
        <f>IF(Sec_inc_net!F171="","",Sec_inc_net!F171/10/GDP!I167)</f>
        <v/>
      </c>
      <c r="G171" s="26" t="str">
        <f>IF(Sec_inc_net!G171="","",Sec_inc_net!G171/10/GDP!J167)</f>
        <v/>
      </c>
      <c r="H171" s="26" t="str">
        <f>IF(Sec_inc_net!H171="","",Sec_inc_net!H171/10/GDP!K167)</f>
        <v/>
      </c>
      <c r="I171" s="26" t="str">
        <f>IF(Sec_inc_net!I171="","",Sec_inc_net!I171/10/GDP!L167)</f>
        <v/>
      </c>
      <c r="J171" s="26" t="str">
        <f>IF(Sec_inc_net!J171="","",Sec_inc_net!J171/10/GDP!M167)</f>
        <v/>
      </c>
      <c r="K171" s="26">
        <f>IF(Sec_inc_net!K171="","",Sec_inc_net!K171/10/GDP!N167)</f>
        <v>4.4035623740492751</v>
      </c>
      <c r="L171" s="26">
        <f>IF(Sec_inc_net!L171="","",Sec_inc_net!L171/10/GDP!O167)</f>
        <v>4.0276332680224307</v>
      </c>
      <c r="M171" s="26">
        <f>IF(Sec_inc_net!M171="","",Sec_inc_net!M171/10/GDP!P167)</f>
        <v>10.915167095115681</v>
      </c>
      <c r="N171" s="26">
        <f>IF(Sec_inc_net!N171="","",Sec_inc_net!N171/10/GDP!Q167)</f>
        <v>-3.3728183118741057</v>
      </c>
      <c r="O171" s="26">
        <f>IF(Sec_inc_net!O171="","",Sec_inc_net!O171/10/GDP!R167)</f>
        <v>10.533590899334621</v>
      </c>
      <c r="P171" s="26">
        <f>IF(Sec_inc_net!P171="","",Sec_inc_net!P171/10/GDP!S167)</f>
        <v>15.483224716389092</v>
      </c>
      <c r="Q171" s="26" t="str">
        <f>IF(Sec_inc_net!Q171="","",Sec_inc_net!Q171/10/GDP!T167)</f>
        <v/>
      </c>
    </row>
    <row r="172" spans="1:17" x14ac:dyDescent="0.25">
      <c r="A172" s="12" t="s">
        <v>654</v>
      </c>
      <c r="B172" s="26">
        <f>IF(Sec_inc_net!B172="","",Sec_inc_net!B172/10/GDP!E168)</f>
        <v>-1.0790549034208878</v>
      </c>
      <c r="C172" s="26">
        <f>IF(Sec_inc_net!C172="","",Sec_inc_net!C172/10/GDP!F168)</f>
        <v>-1.3055624012628682</v>
      </c>
      <c r="D172" s="26">
        <f>IF(Sec_inc_net!D172="","",Sec_inc_net!D172/10/GDP!G168)</f>
        <v>-1.1961766539865437</v>
      </c>
      <c r="E172" s="26">
        <f>IF(Sec_inc_net!E172="","",Sec_inc_net!E172/10/GDP!H168)</f>
        <v>-1.3827759248815956</v>
      </c>
      <c r="F172" s="26">
        <f>IF(Sec_inc_net!F172="","",Sec_inc_net!F172/10/GDP!I168)</f>
        <v>-1.294380389845087</v>
      </c>
      <c r="G172" s="26">
        <f>IF(Sec_inc_net!G172="","",Sec_inc_net!G172/10/GDP!J168)</f>
        <v>-1.1764751818645456</v>
      </c>
      <c r="H172" s="26">
        <f>IF(Sec_inc_net!H172="","",Sec_inc_net!H172/10/GDP!K168)</f>
        <v>-1.2286769034126082</v>
      </c>
      <c r="I172" s="26">
        <f>IF(Sec_inc_net!I172="","",Sec_inc_net!I172/10/GDP!L168)</f>
        <v>-1.1832035337696394</v>
      </c>
      <c r="J172" s="26">
        <f>IF(Sec_inc_net!J172="","",Sec_inc_net!J172/10/GDP!M168)</f>
        <v>-1.2169080066748301</v>
      </c>
      <c r="K172" s="26">
        <f>IF(Sec_inc_net!K172="","",Sec_inc_net!K172/10/GDP!N168)</f>
        <v>-1.0481925607025868</v>
      </c>
      <c r="L172" s="26">
        <f>IF(Sec_inc_net!L172="","",Sec_inc_net!L172/10/GDP!O168)</f>
        <v>-0.99613951389668365</v>
      </c>
      <c r="M172" s="26">
        <f>IF(Sec_inc_net!M172="","",Sec_inc_net!M172/10/GDP!P168)</f>
        <v>-1.056833354004111</v>
      </c>
      <c r="N172" s="26">
        <f>IF(Sec_inc_net!N172="","",Sec_inc_net!N172/10/GDP!Q168)</f>
        <v>-0.86713175533494724</v>
      </c>
      <c r="O172" s="26">
        <f>IF(Sec_inc_net!O172="","",Sec_inc_net!O172/10/GDP!R168)</f>
        <v>-0.97369069701015354</v>
      </c>
      <c r="P172" s="26">
        <f>IF(Sec_inc_net!P172="","",Sec_inc_net!P172/10/GDP!S168)</f>
        <v>-1.025232523319296</v>
      </c>
      <c r="Q172" s="26">
        <f>IF(Sec_inc_net!Q172="","",Sec_inc_net!Q172/10/GDP!T168)</f>
        <v>-1.2942048734329021</v>
      </c>
    </row>
    <row r="173" spans="1:17" x14ac:dyDescent="0.25">
      <c r="A173" s="12" t="s">
        <v>655</v>
      </c>
      <c r="B173" s="26">
        <f>IF(Sec_inc_net!B173="","",Sec_inc_net!B173/10/GDP!E169)</f>
        <v>6.543219156018468</v>
      </c>
      <c r="C173" s="26">
        <f>IF(Sec_inc_net!C173="","",Sec_inc_net!C173/10/GDP!F169)</f>
        <v>6.1937138795314768</v>
      </c>
      <c r="D173" s="26">
        <f>IF(Sec_inc_net!D173="","",Sec_inc_net!D173/10/GDP!G169)</f>
        <v>6.2408502822569751</v>
      </c>
      <c r="E173" s="26">
        <f>IF(Sec_inc_net!E173="","",Sec_inc_net!E173/10/GDP!H169)</f>
        <v>5.7200480604188133</v>
      </c>
      <c r="F173" s="26">
        <f>IF(Sec_inc_net!F173="","",Sec_inc_net!F173/10/GDP!I169)</f>
        <v>6.2425980178270901</v>
      </c>
      <c r="G173" s="26">
        <f>IF(Sec_inc_net!G173="","",Sec_inc_net!G173/10/GDP!J169)</f>
        <v>6.4519318902911937</v>
      </c>
      <c r="H173" s="26">
        <f>IF(Sec_inc_net!H173="","",Sec_inc_net!H173/10/GDP!K169)</f>
        <v>7.1137669501264078</v>
      </c>
      <c r="I173" s="26">
        <f>IF(Sec_inc_net!I173="","",Sec_inc_net!I173/10/GDP!L169)</f>
        <v>7.8852312776940972</v>
      </c>
      <c r="J173" s="26">
        <f>IF(Sec_inc_net!J173="","",Sec_inc_net!J173/10/GDP!M169)</f>
        <v>7.594973066704874</v>
      </c>
      <c r="K173" s="26">
        <f>IF(Sec_inc_net!K173="","",Sec_inc_net!K173/10/GDP!N169)</f>
        <v>7.8513280024145402</v>
      </c>
      <c r="L173" s="26">
        <f>IF(Sec_inc_net!L173="","",Sec_inc_net!L173/10/GDP!O169)</f>
        <v>7.6881098883181966</v>
      </c>
      <c r="M173" s="26">
        <f>IF(Sec_inc_net!M173="","",Sec_inc_net!M173/10/GDP!P169)</f>
        <v>7.8323171984597044</v>
      </c>
      <c r="N173" s="26">
        <f>IF(Sec_inc_net!N173="","",Sec_inc_net!N173/10/GDP!Q169)</f>
        <v>7.2368311297342336</v>
      </c>
      <c r="O173" s="26">
        <f>IF(Sec_inc_net!O173="","",Sec_inc_net!O173/10/GDP!R169)</f>
        <v>7.0091178991388396</v>
      </c>
      <c r="P173" s="26">
        <f>IF(Sec_inc_net!P173="","",Sec_inc_net!P173/10/GDP!S169)</f>
        <v>6.8660292676103989</v>
      </c>
      <c r="Q173" s="26">
        <f>IF(Sec_inc_net!Q173="","",Sec_inc_net!Q173/10/GDP!T169)</f>
        <v>7.6911665223171539</v>
      </c>
    </row>
    <row r="174" spans="1:17" x14ac:dyDescent="0.25">
      <c r="A174" s="12" t="s">
        <v>658</v>
      </c>
      <c r="B174" s="26">
        <f>IF(Sec_inc_net!B174="","",Sec_inc_net!B174/10/GDP!E170)</f>
        <v>4.3672394881170016</v>
      </c>
      <c r="C174" s="26">
        <f>IF(Sec_inc_net!C174="","",Sec_inc_net!C174/10/GDP!F170)</f>
        <v>5.001813262019783</v>
      </c>
      <c r="D174" s="26">
        <f>IF(Sec_inc_net!D174="","",Sec_inc_net!D174/10/GDP!G170)</f>
        <v>4.5296643552115254</v>
      </c>
      <c r="E174" s="26">
        <f>IF(Sec_inc_net!E174="","",Sec_inc_net!E174/10/GDP!H170)</f>
        <v>4.4104048429254812</v>
      </c>
      <c r="F174" s="26">
        <f>IF(Sec_inc_net!F174="","",Sec_inc_net!F174/10/GDP!I170)</f>
        <v>6.0367227173697753</v>
      </c>
      <c r="G174" s="26">
        <f>IF(Sec_inc_net!G174="","",Sec_inc_net!G174/10/GDP!J170)</f>
        <v>6.1213728557504874</v>
      </c>
      <c r="H174" s="26">
        <f>IF(Sec_inc_net!H174="","",Sec_inc_net!H174/10/GDP!K170)</f>
        <v>5.6962327718916965</v>
      </c>
      <c r="I174" s="26">
        <f>IF(Sec_inc_net!I174="","",Sec_inc_net!I174/10/GDP!L170)</f>
        <v>3.638229305555555</v>
      </c>
      <c r="J174" s="26">
        <f>IF(Sec_inc_net!J174="","",Sec_inc_net!J174/10/GDP!M170)</f>
        <v>4.1667753086419754</v>
      </c>
      <c r="K174" s="26">
        <f>IF(Sec_inc_net!K174="","",Sec_inc_net!K174/10/GDP!N170)</f>
        <v>-1.2816796169026634</v>
      </c>
      <c r="L174" s="26">
        <f>IF(Sec_inc_net!L174="","",Sec_inc_net!L174/10/GDP!O170)</f>
        <v>-2.0681022402503229</v>
      </c>
      <c r="M174" s="26">
        <f>IF(Sec_inc_net!M174="","",Sec_inc_net!M174/10/GDP!P170)</f>
        <v>-1.3092362140101252</v>
      </c>
      <c r="N174" s="26">
        <f>IF(Sec_inc_net!N174="","",Sec_inc_net!N174/10/GDP!Q170)</f>
        <v>-2.591380768223924</v>
      </c>
      <c r="O174" s="26">
        <f>IF(Sec_inc_net!O174="","",Sec_inc_net!O174/10/GDP!R170)</f>
        <v>-2.8245544308637762</v>
      </c>
      <c r="P174" s="26">
        <f>IF(Sec_inc_net!P174="","",Sec_inc_net!P174/10/GDP!S170)</f>
        <v>-2.8317594933957206</v>
      </c>
      <c r="Q174" s="26">
        <f>IF(Sec_inc_net!Q174="","",Sec_inc_net!Q174/10/GDP!T170)</f>
        <v>-2.830047137397909</v>
      </c>
    </row>
    <row r="175" spans="1:17" x14ac:dyDescent="0.25">
      <c r="A175" s="12" t="s">
        <v>662</v>
      </c>
      <c r="B175" s="26">
        <f>IF(Sec_inc_net!B175="","",Sec_inc_net!B175/10/GDP!E171)</f>
        <v>1.1417784950443404</v>
      </c>
      <c r="C175" s="26">
        <f>IF(Sec_inc_net!C175="","",Sec_inc_net!C175/10/GDP!F171)</f>
        <v>0.94476954083420961</v>
      </c>
      <c r="D175" s="26">
        <f>IF(Sec_inc_net!D175="","",Sec_inc_net!D175/10/GDP!G171)</f>
        <v>1.0158732534930142</v>
      </c>
      <c r="E175" s="26">
        <f>IF(Sec_inc_net!E175="","",Sec_inc_net!E175/10/GDP!H171)</f>
        <v>1.1290109720290524</v>
      </c>
      <c r="F175" s="26">
        <f>IF(Sec_inc_net!F175="","",Sec_inc_net!F175/10/GDP!I171)</f>
        <v>0.88624113700005269</v>
      </c>
      <c r="G175" s="26">
        <f>IF(Sec_inc_net!G175="","",Sec_inc_net!G175/10/GDP!J171)</f>
        <v>1.0335706991456821</v>
      </c>
      <c r="H175" s="26">
        <f>IF(Sec_inc_net!H175="","",Sec_inc_net!H175/10/GDP!K171)</f>
        <v>1.3029169308814204</v>
      </c>
      <c r="I175" s="26">
        <f>IF(Sec_inc_net!I175="","",Sec_inc_net!I175/10/GDP!L171)</f>
        <v>0.44511194184839054</v>
      </c>
      <c r="J175" s="26">
        <f>IF(Sec_inc_net!J175="","",Sec_inc_net!J175/10/GDP!M171)</f>
        <v>0.4363518184851517</v>
      </c>
      <c r="K175" s="26">
        <f>IF(Sec_inc_net!K175="","",Sec_inc_net!K175/10/GDP!N171)</f>
        <v>3.7459916192826508E-2</v>
      </c>
      <c r="L175" s="26">
        <f>IF(Sec_inc_net!L175="","",Sec_inc_net!L175/10/GDP!O171)</f>
        <v>0.49805247156249655</v>
      </c>
      <c r="M175" s="26">
        <f>IF(Sec_inc_net!M175="","",Sec_inc_net!M175/10/GDP!P171)</f>
        <v>-8.7570290064588871E-2</v>
      </c>
      <c r="N175" s="26">
        <f>IF(Sec_inc_net!N175="","",Sec_inc_net!N175/10/GDP!Q171)</f>
        <v>0.32783364272283066</v>
      </c>
      <c r="O175" s="26">
        <f>IF(Sec_inc_net!O175="","",Sec_inc_net!O175/10/GDP!R171)</f>
        <v>0.34357267899509197</v>
      </c>
      <c r="P175" s="26">
        <f>IF(Sec_inc_net!P175="","",Sec_inc_net!P175/10/GDP!S171)</f>
        <v>0.25359878649778389</v>
      </c>
      <c r="Q175" s="26">
        <f>IF(Sec_inc_net!Q175="","",Sec_inc_net!Q175/10/GDP!T171)</f>
        <v>1.3006110752733702</v>
      </c>
    </row>
    <row r="176" spans="1:17" x14ac:dyDescent="0.25">
      <c r="A176" s="12" t="s">
        <v>666</v>
      </c>
      <c r="B176" s="26">
        <f>IF(Sec_inc_net!B176="","",Sec_inc_net!B176/10/GDP!E172)</f>
        <v>3.2764206493244603</v>
      </c>
      <c r="C176" s="26">
        <f>IF(Sec_inc_net!C176="","",Sec_inc_net!C176/10/GDP!F172)</f>
        <v>3.3005443413954048</v>
      </c>
      <c r="D176" s="26">
        <f>IF(Sec_inc_net!D176="","",Sec_inc_net!D176/10/GDP!G172)</f>
        <v>2.9468042018626814</v>
      </c>
      <c r="E176" s="26">
        <f>IF(Sec_inc_net!E176="","",Sec_inc_net!E176/10/GDP!H172)</f>
        <v>1.8937930189181988</v>
      </c>
      <c r="F176" s="26">
        <f>IF(Sec_inc_net!F176="","",Sec_inc_net!F176/10/GDP!I172)</f>
        <v>1.6919643347050752</v>
      </c>
      <c r="G176" s="26">
        <f>IF(Sec_inc_net!G176="","",Sec_inc_net!G176/10/GDP!J172)</f>
        <v>1.4621964975254256</v>
      </c>
      <c r="H176" s="26">
        <f>IF(Sec_inc_net!H176="","",Sec_inc_net!H176/10/GDP!K172)</f>
        <v>1.1669115713346485</v>
      </c>
      <c r="I176" s="26">
        <f>IF(Sec_inc_net!I176="","",Sec_inc_net!I176/10/GDP!L172)</f>
        <v>3.5732683982683988</v>
      </c>
      <c r="J176" s="26">
        <f>IF(Sec_inc_net!J176="","",Sec_inc_net!J176/10/GDP!M172)</f>
        <v>3.3620265577644228</v>
      </c>
      <c r="K176" s="26">
        <f>IF(Sec_inc_net!K176="","",Sec_inc_net!K176/10/GDP!N172)</f>
        <v>4.4572847165969796</v>
      </c>
      <c r="L176" s="26">
        <f>IF(Sec_inc_net!L176="","",Sec_inc_net!L176/10/GDP!O172)</f>
        <v>4.6515353907194479</v>
      </c>
      <c r="M176" s="26">
        <f>IF(Sec_inc_net!M176="","",Sec_inc_net!M176/10/GDP!P172)</f>
        <v>4.8395346335457967</v>
      </c>
      <c r="N176" s="26">
        <f>IF(Sec_inc_net!N176="","",Sec_inc_net!N176/10/GDP!Q172)</f>
        <v>5.0995544121623677</v>
      </c>
      <c r="O176" s="26">
        <f>IF(Sec_inc_net!O176="","",Sec_inc_net!O176/10/GDP!R172)</f>
        <v>5.1009749876658645</v>
      </c>
      <c r="P176" s="26">
        <f>IF(Sec_inc_net!P176="","",Sec_inc_net!P176/10/GDP!S172)</f>
        <v>5.0934797985832905</v>
      </c>
      <c r="Q176" s="26">
        <f>IF(Sec_inc_net!Q176="","",Sec_inc_net!Q176/10/GDP!T172)</f>
        <v>5.178388514955671</v>
      </c>
    </row>
    <row r="177" spans="1:17" x14ac:dyDescent="0.25">
      <c r="A177" s="12" t="s">
        <v>670</v>
      </c>
      <c r="B177" s="26">
        <f>IF(Sec_inc_net!B177="","",Sec_inc_net!B177/10/GDP!E173)</f>
        <v>3.9985749037277856</v>
      </c>
      <c r="C177" s="26">
        <f>IF(Sec_inc_net!C177="","",Sec_inc_net!C177/10/GDP!F173)</f>
        <v>2.6525104013686374</v>
      </c>
      <c r="D177" s="26">
        <f>IF(Sec_inc_net!D177="","",Sec_inc_net!D177/10/GDP!G173)</f>
        <v>1.2989040434456125</v>
      </c>
      <c r="E177" s="26">
        <f>IF(Sec_inc_net!E177="","",Sec_inc_net!E177/10/GDP!H173)</f>
        <v>0.96044915746060178</v>
      </c>
      <c r="F177" s="26">
        <f>IF(Sec_inc_net!F177="","",Sec_inc_net!F177/10/GDP!I173)</f>
        <v>2.2190577094740767</v>
      </c>
      <c r="G177" s="26">
        <f>IF(Sec_inc_net!G177="","",Sec_inc_net!G177/10/GDP!J173)</f>
        <v>3.2976748432649581</v>
      </c>
      <c r="H177" s="26">
        <f>IF(Sec_inc_net!H177="","",Sec_inc_net!H177/10/GDP!K173)</f>
        <v>1.6999947254834278</v>
      </c>
      <c r="I177" s="26">
        <f>IF(Sec_inc_net!I177="","",Sec_inc_net!I177/10/GDP!L173)</f>
        <v>1.7805789774902365</v>
      </c>
      <c r="J177" s="26">
        <f>IF(Sec_inc_net!J177="","",Sec_inc_net!J177/10/GDP!M173)</f>
        <v>3.1914281793993231</v>
      </c>
      <c r="K177" s="26">
        <f>IF(Sec_inc_net!K177="","",Sec_inc_net!K177/10/GDP!N173)</f>
        <v>2.5713854763507471</v>
      </c>
      <c r="L177" s="26">
        <f>IF(Sec_inc_net!L177="","",Sec_inc_net!L177/10/GDP!O173)</f>
        <v>1.4764080528034833</v>
      </c>
      <c r="M177" s="26">
        <f>IF(Sec_inc_net!M177="","",Sec_inc_net!M177/10/GDP!P173)</f>
        <v>1.437400469042629</v>
      </c>
      <c r="N177" s="26">
        <f>IF(Sec_inc_net!N177="","",Sec_inc_net!N177/10/GDP!Q173)</f>
        <v>2.0386953074182035</v>
      </c>
      <c r="O177" s="26">
        <f>IF(Sec_inc_net!O177="","",Sec_inc_net!O177/10/GDP!R173)</f>
        <v>1.0460737155582691</v>
      </c>
      <c r="P177" s="26">
        <f>IF(Sec_inc_net!P177="","",Sec_inc_net!P177/10/GDP!S173)</f>
        <v>3.2291349128686333</v>
      </c>
      <c r="Q177" s="26" t="str">
        <f>IF(Sec_inc_net!Q177="","",Sec_inc_net!Q177/10/GDP!T173)</f>
        <v/>
      </c>
    </row>
    <row r="178" spans="1:17" x14ac:dyDescent="0.25">
      <c r="A178" s="12" t="s">
        <v>673</v>
      </c>
      <c r="B178" s="26">
        <f>IF(Sec_inc_net!B178="","",Sec_inc_net!B178/10/GDP!E174)</f>
        <v>0.98881431767337813</v>
      </c>
      <c r="C178" s="26">
        <f>IF(Sec_inc_net!C178="","",Sec_inc_net!C178/10/GDP!F174)</f>
        <v>1.3670982482863672</v>
      </c>
      <c r="D178" s="26">
        <f>IF(Sec_inc_net!D178="","",Sec_inc_net!D178/10/GDP!G174)</f>
        <v>2.6362397820163488</v>
      </c>
      <c r="E178" s="26">
        <f>IF(Sec_inc_net!E178="","",Sec_inc_net!E178/10/GDP!H174)</f>
        <v>2.5615624115482594</v>
      </c>
      <c r="F178" s="26">
        <f>IF(Sec_inc_net!F178="","",Sec_inc_net!F178/10/GDP!I174)</f>
        <v>2.4251805985552117</v>
      </c>
      <c r="G178" s="26">
        <f>IF(Sec_inc_net!G178="","",Sec_inc_net!G178/10/GDP!J174)</f>
        <v>1.9814102564102563</v>
      </c>
      <c r="H178" s="26">
        <f>IF(Sec_inc_net!H178="","",Sec_inc_net!H178/10/GDP!K174)</f>
        <v>1.9744705554169744</v>
      </c>
      <c r="I178" s="26">
        <f>IF(Sec_inc_net!I178="","",Sec_inc_net!I178/10/GDP!L174)</f>
        <v>1.4612837204819276</v>
      </c>
      <c r="J178" s="26">
        <f>IF(Sec_inc_net!J178="","",Sec_inc_net!J178/10/GDP!M174)</f>
        <v>1.2934632089664828</v>
      </c>
      <c r="K178" s="26">
        <f>IF(Sec_inc_net!K178="","",Sec_inc_net!K178/10/GDP!N174)</f>
        <v>1.3580953597034973</v>
      </c>
      <c r="L178" s="26">
        <f>IF(Sec_inc_net!L178="","",Sec_inc_net!L178/10/GDP!O174)</f>
        <v>1.3648639816293631</v>
      </c>
      <c r="M178" s="26">
        <f>IF(Sec_inc_net!M178="","",Sec_inc_net!M178/10/GDP!P174)</f>
        <v>3.2538694725187538</v>
      </c>
      <c r="N178" s="26">
        <f>IF(Sec_inc_net!N178="","",Sec_inc_net!N178/10/GDP!Q174)</f>
        <v>3.1001243781094527</v>
      </c>
      <c r="O178" s="26">
        <f>IF(Sec_inc_net!O178="","",Sec_inc_net!O178/10/GDP!R174)</f>
        <v>2.9647303962736395</v>
      </c>
      <c r="P178" s="26">
        <f>IF(Sec_inc_net!P178="","",Sec_inc_net!P178/10/GDP!S174)</f>
        <v>2.4274629103132566</v>
      </c>
      <c r="Q178" s="26" t="str">
        <f>IF(Sec_inc_net!Q178="","",Sec_inc_net!Q178/10/GDP!T174)</f>
        <v/>
      </c>
    </row>
    <row r="179" spans="1:17" x14ac:dyDescent="0.25">
      <c r="A179" s="12" t="s">
        <v>676</v>
      </c>
      <c r="B179" s="26">
        <f>IF(Sec_inc_net!B179="","",Sec_inc_net!B179/10/GDP!E175)</f>
        <v>-1.5381180705005271</v>
      </c>
      <c r="C179" s="26">
        <f>IF(Sec_inc_net!C179="","",Sec_inc_net!C179/10/GDP!F175)</f>
        <v>-1.4948731922963405</v>
      </c>
      <c r="D179" s="26">
        <f>IF(Sec_inc_net!D179="","",Sec_inc_net!D179/10/GDP!G175)</f>
        <v>-1.3801544298607791</v>
      </c>
      <c r="E179" s="26">
        <f>IF(Sec_inc_net!E179="","",Sec_inc_net!E179/10/GDP!H175)</f>
        <v>-1.6093974837032101</v>
      </c>
      <c r="F179" s="26">
        <f>IF(Sec_inc_net!F179="","",Sec_inc_net!F179/10/GDP!I175)</f>
        <v>-1.4448010991084772</v>
      </c>
      <c r="G179" s="26">
        <f>IF(Sec_inc_net!G179="","",Sec_inc_net!G179/10/GDP!J175)</f>
        <v>-1.6470345124208972</v>
      </c>
      <c r="H179" s="26">
        <f>IF(Sec_inc_net!H179="","",Sec_inc_net!H179/10/GDP!K175)</f>
        <v>-1.5947736781781379</v>
      </c>
      <c r="I179" s="26">
        <f>IF(Sec_inc_net!I179="","",Sec_inc_net!I179/10/GDP!L175)</f>
        <v>-1.9597733114581362</v>
      </c>
      <c r="J179" s="26">
        <f>IF(Sec_inc_net!J179="","",Sec_inc_net!J179/10/GDP!M175)</f>
        <v>-1.6701332495367593</v>
      </c>
      <c r="K179" s="26">
        <f>IF(Sec_inc_net!K179="","",Sec_inc_net!K179/10/GDP!N175)</f>
        <v>-1.6487891159762258</v>
      </c>
      <c r="L179" s="26">
        <f>IF(Sec_inc_net!L179="","",Sec_inc_net!L179/10/GDP!O175)</f>
        <v>-1.5532635259696765</v>
      </c>
      <c r="M179" s="26">
        <f>IF(Sec_inc_net!M179="","",Sec_inc_net!M179/10/GDP!P175)</f>
        <v>-1.2535209193548611</v>
      </c>
      <c r="N179" s="26">
        <f>IF(Sec_inc_net!N179="","",Sec_inc_net!N179/10/GDP!Q175)</f>
        <v>-1.4824134472879704</v>
      </c>
      <c r="O179" s="26">
        <f>IF(Sec_inc_net!O179="","",Sec_inc_net!O179/10/GDP!R175)</f>
        <v>-1.5584787565857592</v>
      </c>
      <c r="P179" s="26">
        <f>IF(Sec_inc_net!P179="","",Sec_inc_net!P179/10/GDP!S175)</f>
        <v>-1.8968167252328119</v>
      </c>
      <c r="Q179" s="26">
        <f>IF(Sec_inc_net!Q179="","",Sec_inc_net!Q179/10/GDP!T175)</f>
        <v>-2.0404976040587681</v>
      </c>
    </row>
    <row r="180" spans="1:17" x14ac:dyDescent="0.25">
      <c r="A180" s="12" t="s">
        <v>678</v>
      </c>
      <c r="B180" s="26">
        <f>IF(Sec_inc_net!B180="","",Sec_inc_net!B180/10/GDP!E176)</f>
        <v>-1.9655390801336037</v>
      </c>
      <c r="C180" s="26">
        <f>IF(Sec_inc_net!C180="","",Sec_inc_net!C180/10/GDP!F176)</f>
        <v>-1.3955240162429303</v>
      </c>
      <c r="D180" s="26">
        <f>IF(Sec_inc_net!D180="","",Sec_inc_net!D180/10/GDP!G176)</f>
        <v>-1.1953301644535397</v>
      </c>
      <c r="E180" s="26">
        <f>IF(Sec_inc_net!E180="","",Sec_inc_net!E180/10/GDP!H176)</f>
        <v>-1.5327286780302412</v>
      </c>
      <c r="F180" s="26">
        <f>IF(Sec_inc_net!F180="","",Sec_inc_net!F180/10/GDP!I176)</f>
        <v>-1.4196563294613898</v>
      </c>
      <c r="G180" s="26">
        <f>IF(Sec_inc_net!G180="","",Sec_inc_net!G180/10/GDP!J176)</f>
        <v>-1.3390661611083539</v>
      </c>
      <c r="H180" s="26">
        <f>IF(Sec_inc_net!H180="","",Sec_inc_net!H180/10/GDP!K176)</f>
        <v>-1.1357197911534658</v>
      </c>
      <c r="I180" s="26">
        <f>IF(Sec_inc_net!I180="","",Sec_inc_net!I180/10/GDP!L176)</f>
        <v>-1.2055572556531526</v>
      </c>
      <c r="J180" s="26">
        <f>IF(Sec_inc_net!J180="","",Sec_inc_net!J180/10/GDP!M176)</f>
        <v>-1.6389659917342945</v>
      </c>
      <c r="K180" s="26">
        <f>IF(Sec_inc_net!K180="","",Sec_inc_net!K180/10/GDP!N176)</f>
        <v>-2.4549675540851674</v>
      </c>
      <c r="L180" s="26">
        <f>IF(Sec_inc_net!L180="","",Sec_inc_net!L180/10/GDP!O176)</f>
        <v>-1.7527597100159391</v>
      </c>
      <c r="M180" s="26">
        <f>IF(Sec_inc_net!M180="","",Sec_inc_net!M180/10/GDP!P176)</f>
        <v>-1.3815533301541461</v>
      </c>
      <c r="N180" s="26">
        <f>IF(Sec_inc_net!N180="","",Sec_inc_net!N180/10/GDP!Q176)</f>
        <v>-1.8867773094921534</v>
      </c>
      <c r="O180" s="26">
        <f>IF(Sec_inc_net!O180="","",Sec_inc_net!O180/10/GDP!R176)</f>
        <v>-1.2466494710692471</v>
      </c>
      <c r="P180" s="26">
        <f>IF(Sec_inc_net!P180="","",Sec_inc_net!P180/10/GDP!S176)</f>
        <v>-1.6197106650158635</v>
      </c>
      <c r="Q180" s="26">
        <f>IF(Sec_inc_net!Q180="","",Sec_inc_net!Q180/10/GDP!T176)</f>
        <v>-2.0575269711409936</v>
      </c>
    </row>
    <row r="181" spans="1:17" x14ac:dyDescent="0.25">
      <c r="A181" s="12" t="s">
        <v>679</v>
      </c>
      <c r="B181" s="26">
        <f>IF(Sec_inc_net!B181="","",Sec_inc_net!B181/10/GDP!E177)</f>
        <v>2.600325473494685</v>
      </c>
      <c r="C181" s="26">
        <f>IF(Sec_inc_net!C181="","",Sec_inc_net!C181/10/GDP!F177)</f>
        <v>1.6704115421002839</v>
      </c>
      <c r="D181" s="26">
        <f>IF(Sec_inc_net!D181="","",Sec_inc_net!D181/10/GDP!G177)</f>
        <v>2.0276784810675514</v>
      </c>
      <c r="E181" s="26">
        <f>IF(Sec_inc_net!E181="","",Sec_inc_net!E181/10/GDP!H177)</f>
        <v>2.1850240352643877</v>
      </c>
      <c r="F181" s="26">
        <f>IF(Sec_inc_net!F181="","",Sec_inc_net!F181/10/GDP!I177)</f>
        <v>1.9689323172882698</v>
      </c>
      <c r="G181" s="26">
        <f>IF(Sec_inc_net!G181="","",Sec_inc_net!G181/10/GDP!J177)</f>
        <v>1.5810577011245639</v>
      </c>
      <c r="H181" s="26" t="str">
        <f>IF(Sec_inc_net!H181="","",Sec_inc_net!H181/10/GDP!K177)</f>
        <v/>
      </c>
      <c r="I181" s="26" t="str">
        <f>IF(Sec_inc_net!I181="","",Sec_inc_net!I181/10/GDP!L177)</f>
        <v/>
      </c>
      <c r="J181" s="26" t="str">
        <f>IF(Sec_inc_net!J181="","",Sec_inc_net!J181/10/GDP!M177)</f>
        <v/>
      </c>
      <c r="K181" s="26" t="str">
        <f>IF(Sec_inc_net!K181="","",Sec_inc_net!K181/10/GDP!N177)</f>
        <v/>
      </c>
      <c r="L181" s="26" t="str">
        <f>IF(Sec_inc_net!L181="","",Sec_inc_net!L181/10/GDP!O177)</f>
        <v/>
      </c>
      <c r="M181" s="26" t="str">
        <f>IF(Sec_inc_net!M181="","",Sec_inc_net!M181/10/GDP!P177)</f>
        <v/>
      </c>
      <c r="N181" s="26" t="str">
        <f>IF(Sec_inc_net!N181="","",Sec_inc_net!N181/10/GDP!Q177)</f>
        <v/>
      </c>
      <c r="O181" s="26" t="str">
        <f>IF(Sec_inc_net!O181="","",Sec_inc_net!O181/10/GDP!R177)</f>
        <v/>
      </c>
      <c r="P181" s="26" t="str">
        <f>IF(Sec_inc_net!P181="","",Sec_inc_net!P181/10/GDP!S177)</f>
        <v/>
      </c>
      <c r="Q181" s="26" t="str">
        <f>IF(Sec_inc_net!Q181="","",Sec_inc_net!Q181/10/GDP!T177)</f>
        <v/>
      </c>
    </row>
    <row r="182" spans="1:17" x14ac:dyDescent="0.25">
      <c r="A182" s="12" t="s">
        <v>690</v>
      </c>
      <c r="B182" s="26">
        <f>IF(Sec_inc_net!B182="","",Sec_inc_net!B182/10/GDP!E178)</f>
        <v>-1.1343100037427152</v>
      </c>
      <c r="C182" s="26">
        <f>IF(Sec_inc_net!C182="","",Sec_inc_net!C182/10/GDP!F178)</f>
        <v>-1.0133264329149956</v>
      </c>
      <c r="D182" s="26">
        <f>IF(Sec_inc_net!D182="","",Sec_inc_net!D182/10/GDP!G178)</f>
        <v>-0.92527285104458767</v>
      </c>
      <c r="E182" s="26">
        <f>IF(Sec_inc_net!E182="","",Sec_inc_net!E182/10/GDP!H178)</f>
        <v>-0.90526351223007395</v>
      </c>
      <c r="F182" s="26">
        <f>IF(Sec_inc_net!F182="","",Sec_inc_net!F182/10/GDP!I178)</f>
        <v>-0.71130852623525886</v>
      </c>
      <c r="G182" s="26">
        <f>IF(Sec_inc_net!G182="","",Sec_inc_net!G182/10/GDP!J178)</f>
        <v>-0.48032664012190485</v>
      </c>
      <c r="H182" s="26">
        <f>IF(Sec_inc_net!H182="","",Sec_inc_net!H182/10/GDP!K178)</f>
        <v>-0.55540173645691715</v>
      </c>
      <c r="I182" s="26">
        <f>IF(Sec_inc_net!I182="","",Sec_inc_net!I182/10/GDP!L178)</f>
        <v>-0.73868566009563974</v>
      </c>
      <c r="J182" s="26">
        <f>IF(Sec_inc_net!J182="","",Sec_inc_net!J182/10/GDP!M178)</f>
        <v>-0.50375967700114821</v>
      </c>
      <c r="K182" s="26">
        <f>IF(Sec_inc_net!K182="","",Sec_inc_net!K182/10/GDP!N178)</f>
        <v>-0.55367923964373245</v>
      </c>
      <c r="L182" s="26">
        <f>IF(Sec_inc_net!L182="","",Sec_inc_net!L182/10/GDP!O178)</f>
        <v>-0.51560760689597118</v>
      </c>
      <c r="M182" s="26">
        <f>IF(Sec_inc_net!M182="","",Sec_inc_net!M182/10/GDP!P178)</f>
        <v>-0.6203494506344357</v>
      </c>
      <c r="N182" s="26">
        <f>IF(Sec_inc_net!N182="","",Sec_inc_net!N182/10/GDP!Q178)</f>
        <v>-0.53662145165413144</v>
      </c>
      <c r="O182" s="26">
        <f>IF(Sec_inc_net!O182="","",Sec_inc_net!O182/10/GDP!R178)</f>
        <v>-0.67908955708981322</v>
      </c>
      <c r="P182" s="26">
        <f>IF(Sec_inc_net!P182="","",Sec_inc_net!P182/10/GDP!S178)</f>
        <v>-0.54249813776610345</v>
      </c>
      <c r="Q182" s="26">
        <f>IF(Sec_inc_net!Q182="","",Sec_inc_net!Q182/10/GDP!T178)</f>
        <v>-0.42467577149182506</v>
      </c>
    </row>
    <row r="183" spans="1:17" x14ac:dyDescent="0.25">
      <c r="A183" s="12" t="s">
        <v>707</v>
      </c>
      <c r="B183" s="26">
        <f>IF(Sec_inc_net!B183="","",Sec_inc_net!B183/10/GDP!E179)</f>
        <v>10.798252635778104</v>
      </c>
      <c r="C183" s="26">
        <f>IF(Sec_inc_net!C183="","",Sec_inc_net!C183/10/GDP!F179)</f>
        <v>11.941281505127572</v>
      </c>
      <c r="D183" s="26">
        <f>IF(Sec_inc_net!D183="","",Sec_inc_net!D183/10/GDP!G179)</f>
        <v>11.175976565912931</v>
      </c>
      <c r="E183" s="26">
        <f>IF(Sec_inc_net!E183="","",Sec_inc_net!E183/10/GDP!H179)</f>
        <v>14.889055585624147</v>
      </c>
      <c r="F183" s="26">
        <f>IF(Sec_inc_net!F183="","",Sec_inc_net!F183/10/GDP!I179)</f>
        <v>10.912156204895801</v>
      </c>
      <c r="G183" s="26">
        <f>IF(Sec_inc_net!G183="","",Sec_inc_net!G183/10/GDP!J179)</f>
        <v>10.514002126905353</v>
      </c>
      <c r="H183" s="26">
        <f>IF(Sec_inc_net!H183="","",Sec_inc_net!H183/10/GDP!K179)</f>
        <v>12.082192129173693</v>
      </c>
      <c r="I183" s="26">
        <f>IF(Sec_inc_net!I183="","",Sec_inc_net!I183/10/GDP!L179)</f>
        <v>11.611560558790201</v>
      </c>
      <c r="J183" s="26">
        <f>IF(Sec_inc_net!J183="","",Sec_inc_net!J183/10/GDP!M179)</f>
        <v>10.159488426899953</v>
      </c>
      <c r="K183" s="26">
        <f>IF(Sec_inc_net!K183="","",Sec_inc_net!K183/10/GDP!N179)</f>
        <v>9.3270043526258384</v>
      </c>
      <c r="L183" s="26">
        <f>IF(Sec_inc_net!L183="","",Sec_inc_net!L183/10/GDP!O179)</f>
        <v>6.3245066953021309</v>
      </c>
      <c r="M183" s="26">
        <f>IF(Sec_inc_net!M183="","",Sec_inc_net!M183/10/GDP!P179)</f>
        <v>8.2293642717113613</v>
      </c>
      <c r="N183" s="26">
        <f>IF(Sec_inc_net!N183="","",Sec_inc_net!N183/10/GDP!Q179)</f>
        <v>8.1547464670051841</v>
      </c>
      <c r="O183" s="26">
        <f>IF(Sec_inc_net!O183="","",Sec_inc_net!O183/10/GDP!R179)</f>
        <v>6.6462858706630454</v>
      </c>
      <c r="P183" s="26">
        <f>IF(Sec_inc_net!P183="","",Sec_inc_net!P183/10/GDP!S179)</f>
        <v>8.0019186811322527</v>
      </c>
      <c r="Q183" s="26">
        <f>IF(Sec_inc_net!Q183="","",Sec_inc_net!Q183/10/GDP!T179)</f>
        <v>8.6039682332248226</v>
      </c>
    </row>
    <row r="184" spans="1:17" x14ac:dyDescent="0.25">
      <c r="A184" s="12" t="s">
        <v>709</v>
      </c>
      <c r="B184" s="26">
        <f>IF(Sec_inc_net!B184="","",Sec_inc_net!B184/10/GDP!E180)</f>
        <v>2.8866090860862004</v>
      </c>
      <c r="C184" s="26">
        <f>IF(Sec_inc_net!C184="","",Sec_inc_net!C184/10/GDP!F180)</f>
        <v>3.1200902948371816</v>
      </c>
      <c r="D184" s="26">
        <f>IF(Sec_inc_net!D184="","",Sec_inc_net!D184/10/GDP!G180)</f>
        <v>3.3907063507826161</v>
      </c>
      <c r="E184" s="26">
        <f>IF(Sec_inc_net!E184="","",Sec_inc_net!E184/10/GDP!H180)</f>
        <v>3.0034852898315685</v>
      </c>
      <c r="F184" s="26">
        <f>IF(Sec_inc_net!F184="","",Sec_inc_net!F184/10/GDP!I180)</f>
        <v>3.074802848212479</v>
      </c>
      <c r="G184" s="26">
        <f>IF(Sec_inc_net!G184="","",Sec_inc_net!G184/10/GDP!J180)</f>
        <v>3.3336504614213682</v>
      </c>
      <c r="H184" s="26">
        <f>IF(Sec_inc_net!H184="","",Sec_inc_net!H184/10/GDP!K180)</f>
        <v>2.648197148623066</v>
      </c>
      <c r="I184" s="26">
        <f>IF(Sec_inc_net!I184="","",Sec_inc_net!I184/10/GDP!L180)</f>
        <v>2.0481053182140148</v>
      </c>
      <c r="J184" s="26">
        <f>IF(Sec_inc_net!J184="","",Sec_inc_net!J184/10/GDP!M180)</f>
        <v>1.6979985045772163</v>
      </c>
      <c r="K184" s="26">
        <f>IF(Sec_inc_net!K184="","",Sec_inc_net!K184/10/GDP!N180)</f>
        <v>0.9545450063783667</v>
      </c>
      <c r="L184" s="26">
        <f>IF(Sec_inc_net!L184="","",Sec_inc_net!L184/10/GDP!O180)</f>
        <v>1.0128588463131183</v>
      </c>
      <c r="M184" s="26">
        <f>IF(Sec_inc_net!M184="","",Sec_inc_net!M184/10/GDP!P180)</f>
        <v>0.76889949017082415</v>
      </c>
      <c r="N184" s="26">
        <f>IF(Sec_inc_net!N184="","",Sec_inc_net!N184/10/GDP!Q180)</f>
        <v>0.82721356890617381</v>
      </c>
      <c r="O184" s="26">
        <f>IF(Sec_inc_net!O184="","",Sec_inc_net!O184/10/GDP!R180)</f>
        <v>0.82634901946704531</v>
      </c>
      <c r="P184" s="26">
        <f>IF(Sec_inc_net!P184="","",Sec_inc_net!P184/10/GDP!S180)</f>
        <v>0.68823170608185258</v>
      </c>
      <c r="Q184" s="26" t="str">
        <f>IF(Sec_inc_net!Q184="","",Sec_inc_net!Q184/10/GDP!T180)</f>
        <v/>
      </c>
    </row>
    <row r="185" spans="1:17" x14ac:dyDescent="0.25">
      <c r="A185" s="12" t="s">
        <v>712</v>
      </c>
      <c r="B185" s="26">
        <f>IF(Sec_inc_net!B185="","",Sec_inc_net!B185/10/GDP!E181)</f>
        <v>2.2213407797592604</v>
      </c>
      <c r="C185" s="26">
        <f>IF(Sec_inc_net!C185="","",Sec_inc_net!C185/10/GDP!F181)</f>
        <v>2.1179850076045112</v>
      </c>
      <c r="D185" s="26">
        <f>IF(Sec_inc_net!D185="","",Sec_inc_net!D185/10/GDP!G181)</f>
        <v>2.1269319827989364</v>
      </c>
      <c r="E185" s="26">
        <f>IF(Sec_inc_net!E185="","",Sec_inc_net!E185/10/GDP!H181)</f>
        <v>2.2935629102656629</v>
      </c>
      <c r="F185" s="26">
        <f>IF(Sec_inc_net!F185="","",Sec_inc_net!F185/10/GDP!I181)</f>
        <v>1.8261543217992955</v>
      </c>
      <c r="G185" s="26">
        <f>IF(Sec_inc_net!G185="","",Sec_inc_net!G185/10/GDP!J181)</f>
        <v>1.7940122254552282</v>
      </c>
      <c r="H185" s="26">
        <f>IF(Sec_inc_net!H185="","",Sec_inc_net!H185/10/GDP!K181)</f>
        <v>2.9476988857705928</v>
      </c>
      <c r="I185" s="26">
        <f>IF(Sec_inc_net!I185="","",Sec_inc_net!I185/10/GDP!L181)</f>
        <v>3.1332845524207209</v>
      </c>
      <c r="J185" s="26">
        <f>IF(Sec_inc_net!J185="","",Sec_inc_net!J185/10/GDP!M181)</f>
        <v>2.5279482864938667</v>
      </c>
      <c r="K185" s="26">
        <f>IF(Sec_inc_net!K185="","",Sec_inc_net!K185/10/GDP!N181)</f>
        <v>2.1424667849835899</v>
      </c>
      <c r="L185" s="26">
        <f>IF(Sec_inc_net!L185="","",Sec_inc_net!L185/10/GDP!O181)</f>
        <v>1.6689328599630306</v>
      </c>
      <c r="M185" s="26">
        <f>IF(Sec_inc_net!M185="","",Sec_inc_net!M185/10/GDP!P181)</f>
        <v>1.6480041506927765</v>
      </c>
      <c r="N185" s="26">
        <f>IF(Sec_inc_net!N185="","",Sec_inc_net!N185/10/GDP!Q181)</f>
        <v>1.6508674237570222</v>
      </c>
      <c r="O185" s="26">
        <f>IF(Sec_inc_net!O185="","",Sec_inc_net!O185/10/GDP!R181)</f>
        <v>1.5827362859900533</v>
      </c>
      <c r="P185" s="26">
        <f>IF(Sec_inc_net!P185="","",Sec_inc_net!P185/10/GDP!S181)</f>
        <v>1.3192726983276397</v>
      </c>
      <c r="Q185" s="26">
        <f>IF(Sec_inc_net!Q185="","",Sec_inc_net!Q185/10/GDP!T181)</f>
        <v>1.1710095733366905</v>
      </c>
    </row>
    <row r="186" spans="1:17" x14ac:dyDescent="0.25">
      <c r="A186" s="12" t="s">
        <v>714</v>
      </c>
      <c r="B186" s="26" t="str">
        <f>IF(Sec_inc_net!B186="","",Sec_inc_net!B186/10/GDP!E182)</f>
        <v/>
      </c>
      <c r="C186" s="26">
        <f>IF(Sec_inc_net!C186="","",Sec_inc_net!C186/10/GDP!F182)</f>
        <v>40.784173217596035</v>
      </c>
      <c r="D186" s="26">
        <f>IF(Sec_inc_net!D186="","",Sec_inc_net!D186/10/GDP!G182)</f>
        <v>51.215583179611414</v>
      </c>
      <c r="E186" s="26">
        <f>IF(Sec_inc_net!E186="","",Sec_inc_net!E186/10/GDP!H182)</f>
        <v>55.021107700150928</v>
      </c>
      <c r="F186" s="26">
        <f>IF(Sec_inc_net!F186="","",Sec_inc_net!F186/10/GDP!I182)</f>
        <v>62.095557725836585</v>
      </c>
      <c r="G186" s="26">
        <f>IF(Sec_inc_net!G186="","",Sec_inc_net!G186/10/GDP!J182)</f>
        <v>54.923119879917458</v>
      </c>
      <c r="H186" s="26">
        <f>IF(Sec_inc_net!H186="","",Sec_inc_net!H186/10/GDP!K182)</f>
        <v>50.517721658635068</v>
      </c>
      <c r="I186" s="26">
        <f>IF(Sec_inc_net!I186="","",Sec_inc_net!I186/10/GDP!L182)</f>
        <v>37.640889580663767</v>
      </c>
      <c r="J186" s="26">
        <f>IF(Sec_inc_net!J186="","",Sec_inc_net!J186/10/GDP!M182)</f>
        <v>12.884235476303639</v>
      </c>
      <c r="K186" s="26">
        <f>IF(Sec_inc_net!K186="","",Sec_inc_net!K186/10/GDP!N182)</f>
        <v>5.805333851558431</v>
      </c>
      <c r="L186" s="26">
        <f>IF(Sec_inc_net!L186="","",Sec_inc_net!L186/10/GDP!O182)</f>
        <v>10.269761606022582</v>
      </c>
      <c r="M186" s="26">
        <f>IF(Sec_inc_net!M186="","",Sec_inc_net!M186/10/GDP!P182)</f>
        <v>-6.3143549364021806E-2</v>
      </c>
      <c r="N186" s="26">
        <f>IF(Sec_inc_net!N186="","",Sec_inc_net!N186/10/GDP!Q182)</f>
        <v>-3.7991301098692309</v>
      </c>
      <c r="O186" s="26">
        <f>IF(Sec_inc_net!O186="","",Sec_inc_net!O186/10/GDP!R182)</f>
        <v>-6.1491676980158338</v>
      </c>
      <c r="P186" s="26">
        <f>IF(Sec_inc_net!P186="","",Sec_inc_net!P186/10/GDP!S182)</f>
        <v>-3.492252644496185</v>
      </c>
      <c r="Q186" s="26">
        <f>IF(Sec_inc_net!Q186="","",Sec_inc_net!Q186/10/GDP!T182)</f>
        <v>-7.9768740514238416</v>
      </c>
    </row>
    <row r="187" spans="1:17" x14ac:dyDescent="0.25">
      <c r="A187" s="12" t="s">
        <v>717</v>
      </c>
      <c r="B187" s="26">
        <f>IF(Sec_inc_net!B187="","",Sec_inc_net!B187/10/GDP!E183)</f>
        <v>6.0981451973378826</v>
      </c>
      <c r="C187" s="26">
        <f>IF(Sec_inc_net!C187="","",Sec_inc_net!C187/10/GDP!F183)</f>
        <v>7.6855771627662053</v>
      </c>
      <c r="D187" s="26">
        <f>IF(Sec_inc_net!D187="","",Sec_inc_net!D187/10/GDP!G183)</f>
        <v>7.7775087865776085</v>
      </c>
      <c r="E187" s="26">
        <f>IF(Sec_inc_net!E187="","",Sec_inc_net!E187/10/GDP!H183)</f>
        <v>7.2530099522975204</v>
      </c>
      <c r="F187" s="26">
        <f>IF(Sec_inc_net!F187="","",Sec_inc_net!F187/10/GDP!I183)</f>
        <v>7.4007549789867362</v>
      </c>
      <c r="G187" s="26">
        <f>IF(Sec_inc_net!G187="","",Sec_inc_net!G187/10/GDP!J183)</f>
        <v>7.6908288157306304</v>
      </c>
      <c r="H187" s="26">
        <f>IF(Sec_inc_net!H187="","",Sec_inc_net!H187/10/GDP!K183)</f>
        <v>5.1866743251005163</v>
      </c>
      <c r="I187" s="26">
        <f>IF(Sec_inc_net!I187="","",Sec_inc_net!I187/10/GDP!L183)</f>
        <v>4.6313576420727154</v>
      </c>
      <c r="J187" s="26">
        <f>IF(Sec_inc_net!J187="","",Sec_inc_net!J187/10/GDP!M183)</f>
        <v>4.5001070692301557</v>
      </c>
      <c r="K187" s="26">
        <f>IF(Sec_inc_net!K187="","",Sec_inc_net!K187/10/GDP!N183)</f>
        <v>5.1883047668525073</v>
      </c>
      <c r="L187" s="26">
        <f>IF(Sec_inc_net!L187="","",Sec_inc_net!L187/10/GDP!O183)</f>
        <v>5.6150794066824368</v>
      </c>
      <c r="M187" s="26">
        <f>IF(Sec_inc_net!M187="","",Sec_inc_net!M187/10/GDP!P183)</f>
        <v>5.6637209384951568</v>
      </c>
      <c r="N187" s="26">
        <f>IF(Sec_inc_net!N187="","",Sec_inc_net!N187/10/GDP!Q183)</f>
        <v>6.2623588865893165</v>
      </c>
      <c r="O187" s="26">
        <f>IF(Sec_inc_net!O187="","",Sec_inc_net!O187/10/GDP!R183)</f>
        <v>5.9269766113209084</v>
      </c>
      <c r="P187" s="26" t="str">
        <f>IF(Sec_inc_net!P187="","",Sec_inc_net!P187/10/GDP!S183)</f>
        <v/>
      </c>
      <c r="Q187" s="26" t="str">
        <f>IF(Sec_inc_net!Q187="","",Sec_inc_net!Q187/10/GDP!T183)</f>
        <v/>
      </c>
    </row>
    <row r="188" spans="1:17" x14ac:dyDescent="0.25">
      <c r="A188" s="12" t="s">
        <v>721</v>
      </c>
      <c r="B188" s="26">
        <f>IF(Sec_inc_net!B188="","",Sec_inc_net!B188/10/GDP!E184)</f>
        <v>30.316580003891655</v>
      </c>
      <c r="C188" s="26">
        <f>IF(Sec_inc_net!C188="","",Sec_inc_net!C188/10/GDP!F184)</f>
        <v>29.057612590558517</v>
      </c>
      <c r="D188" s="26">
        <f>IF(Sec_inc_net!D188="","",Sec_inc_net!D188/10/GDP!G184)</f>
        <v>30.474335298595932</v>
      </c>
      <c r="E188" s="26">
        <f>IF(Sec_inc_net!E188="","",Sec_inc_net!E188/10/GDP!H184)</f>
        <v>29.578877304153107</v>
      </c>
      <c r="F188" s="26">
        <f>IF(Sec_inc_net!F188="","",Sec_inc_net!F188/10/GDP!I184)</f>
        <v>31.417992658670784</v>
      </c>
      <c r="G188" s="26">
        <f>IF(Sec_inc_net!G188="","",Sec_inc_net!G188/10/GDP!J184)</f>
        <v>24.904717396092511</v>
      </c>
      <c r="H188" s="26">
        <f>IF(Sec_inc_net!H188="","",Sec_inc_net!H188/10/GDP!K184)</f>
        <v>23.180722891566269</v>
      </c>
      <c r="I188" s="26">
        <f>IF(Sec_inc_net!I188="","",Sec_inc_net!I188/10/GDP!L184)</f>
        <v>26.280269319032513</v>
      </c>
      <c r="J188" s="26">
        <f>IF(Sec_inc_net!J188="","",Sec_inc_net!J188/10/GDP!M184)</f>
        <v>30.00557558965453</v>
      </c>
      <c r="K188" s="26">
        <f>IF(Sec_inc_net!K188="","",Sec_inc_net!K188/10/GDP!N184)</f>
        <v>33.441665988305211</v>
      </c>
      <c r="L188" s="26">
        <f>IF(Sec_inc_net!L188="","",Sec_inc_net!L188/10/GDP!O184)</f>
        <v>30.17853234876215</v>
      </c>
      <c r="M188" s="26">
        <f>IF(Sec_inc_net!M188="","",Sec_inc_net!M188/10/GDP!P184)</f>
        <v>30.202102228904099</v>
      </c>
      <c r="N188" s="26">
        <f>IF(Sec_inc_net!N188="","",Sec_inc_net!N188/10/GDP!Q184)</f>
        <v>33.271267598216163</v>
      </c>
      <c r="O188" s="26">
        <f>IF(Sec_inc_net!O188="","",Sec_inc_net!O188/10/GDP!R184)</f>
        <v>32.909389779160009</v>
      </c>
      <c r="P188" s="26">
        <f>IF(Sec_inc_net!P188="","",Sec_inc_net!P188/10/GDP!S184)</f>
        <v>33.062528938168867</v>
      </c>
      <c r="Q188" s="26">
        <f>IF(Sec_inc_net!Q188="","",Sec_inc_net!Q188/10/GDP!T184)</f>
        <v>29.432750637791159</v>
      </c>
    </row>
    <row r="189" spans="1:17" x14ac:dyDescent="0.25">
      <c r="A189" s="12" t="s">
        <v>723</v>
      </c>
      <c r="B189" s="26">
        <f>IF(Sec_inc_net!B189="","",Sec_inc_net!B189/10/GDP!E185)</f>
        <v>0.30983302411873836</v>
      </c>
      <c r="C189" s="26">
        <f>IF(Sec_inc_net!C189="","",Sec_inc_net!C189/10/GDP!F185)</f>
        <v>0.29677419354838708</v>
      </c>
      <c r="D189" s="26">
        <f>IF(Sec_inc_net!D189="","",Sec_inc_net!D189/10/GDP!G185)</f>
        <v>0.27356175588475873</v>
      </c>
      <c r="E189" s="26">
        <f>IF(Sec_inc_net!E189="","",Sec_inc_net!E189/10/GDP!H185)</f>
        <v>0.16611766372684444</v>
      </c>
      <c r="F189" s="26">
        <f>IF(Sec_inc_net!F189="","",Sec_inc_net!F189/10/GDP!I185)</f>
        <v>0.13802269706573969</v>
      </c>
      <c r="G189" s="26">
        <f>IF(Sec_inc_net!G189="","",Sec_inc_net!G189/10/GDP!J185)</f>
        <v>0.12787496669922743</v>
      </c>
      <c r="H189" s="26">
        <f>IF(Sec_inc_net!H189="","",Sec_inc_net!H189/10/GDP!K185)</f>
        <v>-0.11322656946760246</v>
      </c>
      <c r="I189" s="26">
        <f>IF(Sec_inc_net!I189="","",Sec_inc_net!I189/10/GDP!L185)</f>
        <v>-9.4179759507964519E-2</v>
      </c>
      <c r="J189" s="26">
        <f>IF(Sec_inc_net!J189="","",Sec_inc_net!J189/10/GDP!M185)</f>
        <v>-0.19803867758767016</v>
      </c>
      <c r="K189" s="26">
        <f>IF(Sec_inc_net!K189="","",Sec_inc_net!K189/10/GDP!N185)</f>
        <v>-0.3127017701064122</v>
      </c>
      <c r="L189" s="26">
        <f>IF(Sec_inc_net!L189="","",Sec_inc_net!L189/10/GDP!O185)</f>
        <v>-0.44329590034311295</v>
      </c>
      <c r="M189" s="26">
        <f>IF(Sec_inc_net!M189="","",Sec_inc_net!M189/10/GDP!P185)</f>
        <v>4.4651085276003574E-2</v>
      </c>
      <c r="N189" s="26">
        <f>IF(Sec_inc_net!N189="","",Sec_inc_net!N189/10/GDP!Q185)</f>
        <v>1.2483858491722699</v>
      </c>
      <c r="O189" s="26">
        <f>IF(Sec_inc_net!O189="","",Sec_inc_net!O189/10/GDP!R185)</f>
        <v>-0.4214653910172213</v>
      </c>
      <c r="P189" s="26">
        <f>IF(Sec_inc_net!P189="","",Sec_inc_net!P189/10/GDP!S185)</f>
        <v>9.3989492238233122E-2</v>
      </c>
      <c r="Q189" s="26" t="str">
        <f>IF(Sec_inc_net!Q189="","",Sec_inc_net!Q189/10/GDP!T185)</f>
        <v/>
      </c>
    </row>
    <row r="190" spans="1:17" x14ac:dyDescent="0.25">
      <c r="A190" s="12" t="s">
        <v>726</v>
      </c>
      <c r="B190" s="26">
        <f>IF(Sec_inc_net!B190="","",Sec_inc_net!B190/10/GDP!E186)</f>
        <v>4.0660825192273293</v>
      </c>
      <c r="C190" s="26">
        <f>IF(Sec_inc_net!C190="","",Sec_inc_net!C190/10/GDP!F186)</f>
        <v>4.1965488077178277</v>
      </c>
      <c r="D190" s="26">
        <f>IF(Sec_inc_net!D190="","",Sec_inc_net!D190/10/GDP!G186)</f>
        <v>4.1601105466886947</v>
      </c>
      <c r="E190" s="26">
        <f>IF(Sec_inc_net!E190="","",Sec_inc_net!E190/10/GDP!H186)</f>
        <v>4.2865550058511399</v>
      </c>
      <c r="F190" s="26">
        <f>IF(Sec_inc_net!F190="","",Sec_inc_net!F190/10/GDP!I186)</f>
        <v>4.4885887347550524</v>
      </c>
      <c r="G190" s="26">
        <f>IF(Sec_inc_net!G190="","",Sec_inc_net!G190/10/GDP!J186)</f>
        <v>4.391767368662892</v>
      </c>
      <c r="H190" s="26">
        <f>IF(Sec_inc_net!H190="","",Sec_inc_net!H190/10/GDP!K186)</f>
        <v>4.145413263581113</v>
      </c>
      <c r="I190" s="26">
        <f>IF(Sec_inc_net!I190="","",Sec_inc_net!I190/10/GDP!L186)</f>
        <v>4.7717361371135549</v>
      </c>
      <c r="J190" s="26">
        <f>IF(Sec_inc_net!J190="","",Sec_inc_net!J190/10/GDP!M186)</f>
        <v>4.86603182993837</v>
      </c>
      <c r="K190" s="26">
        <f>IF(Sec_inc_net!K190="","",Sec_inc_net!K190/10/GDP!N186)</f>
        <v>4.8626726878309636</v>
      </c>
      <c r="L190" s="26">
        <f>IF(Sec_inc_net!L190="","",Sec_inc_net!L190/10/GDP!O186)</f>
        <v>4.4885137967216089</v>
      </c>
      <c r="M190" s="26">
        <f>IF(Sec_inc_net!M190="","",Sec_inc_net!M190/10/GDP!P186)</f>
        <v>4.0835308991093537</v>
      </c>
      <c r="N190" s="26">
        <f>IF(Sec_inc_net!N190="","",Sec_inc_net!N190/10/GDP!Q186)</f>
        <v>4.6711038445219337</v>
      </c>
      <c r="O190" s="26">
        <f>IF(Sec_inc_net!O190="","",Sec_inc_net!O190/10/GDP!R186)</f>
        <v>4.402472106857072</v>
      </c>
      <c r="P190" s="26">
        <f>IF(Sec_inc_net!P190="","",Sec_inc_net!P190/10/GDP!S186)</f>
        <v>4.7734090506550721</v>
      </c>
      <c r="Q190" s="26" t="str">
        <f>IF(Sec_inc_net!Q190="","",Sec_inc_net!Q190/10/GDP!T186)</f>
        <v/>
      </c>
    </row>
    <row r="191" spans="1:17" x14ac:dyDescent="0.25">
      <c r="A191" s="12" t="s">
        <v>728</v>
      </c>
      <c r="B191" s="26">
        <f>IF(Sec_inc_net!B191="","",Sec_inc_net!B191/10/GDP!E187)</f>
        <v>0.28724619013564184</v>
      </c>
      <c r="C191" s="26">
        <f>IF(Sec_inc_net!C191="","",Sec_inc_net!C191/10/GDP!F187)</f>
        <v>0.32677266062119231</v>
      </c>
      <c r="D191" s="26">
        <f>IF(Sec_inc_net!D191="","",Sec_inc_net!D191/10/GDP!G187)</f>
        <v>0.30433996728822948</v>
      </c>
      <c r="E191" s="26">
        <f>IF(Sec_inc_net!E191="","",Sec_inc_net!E191/10/GDP!H187)</f>
        <v>0.28359409460055524</v>
      </c>
      <c r="F191" s="26">
        <f>IF(Sec_inc_net!F191="","",Sec_inc_net!F191/10/GDP!I187)</f>
        <v>0.35958859242567398</v>
      </c>
      <c r="G191" s="26">
        <f>IF(Sec_inc_net!G191="","",Sec_inc_net!G191/10/GDP!J187)</f>
        <v>0.18994073848959125</v>
      </c>
      <c r="H191" s="26">
        <f>IF(Sec_inc_net!H191="","",Sec_inc_net!H191/10/GDP!K187)</f>
        <v>0.20500698860356728</v>
      </c>
      <c r="I191" s="26">
        <f>IF(Sec_inc_net!I191="","",Sec_inc_net!I191/10/GDP!L187)</f>
        <v>0.16485994857642128</v>
      </c>
      <c r="J191" s="26">
        <f>IF(Sec_inc_net!J191="","",Sec_inc_net!J191/10/GDP!M187)</f>
        <v>0.13336758906490209</v>
      </c>
      <c r="K191" s="26">
        <f>IF(Sec_inc_net!K191="","",Sec_inc_net!K191/10/GDP!N187)</f>
        <v>0.161958504526314</v>
      </c>
      <c r="L191" s="26">
        <f>IF(Sec_inc_net!L191="","",Sec_inc_net!L191/10/GDP!O187)</f>
        <v>0.16098214151383392</v>
      </c>
      <c r="M191" s="26">
        <f>IF(Sec_inc_net!M191="","",Sec_inc_net!M191/10/GDP!P187)</f>
        <v>0.17750322105650657</v>
      </c>
      <c r="N191" s="26">
        <f>IF(Sec_inc_net!N191="","",Sec_inc_net!N191/10/GDP!Q187)</f>
        <v>0.29396972053666648</v>
      </c>
      <c r="O191" s="26">
        <f>IF(Sec_inc_net!O191="","",Sec_inc_net!O191/10/GDP!R187)</f>
        <v>9.6972930955529682E-2</v>
      </c>
      <c r="P191" s="26">
        <f>IF(Sec_inc_net!P191="","",Sec_inc_net!P191/10/GDP!S187)</f>
        <v>0.10841853496990564</v>
      </c>
      <c r="Q191" s="26">
        <f>IF(Sec_inc_net!Q191="","",Sec_inc_net!Q191/10/GDP!T187)</f>
        <v>3.5995369244389099E-2</v>
      </c>
    </row>
    <row r="192" spans="1:17" x14ac:dyDescent="0.25">
      <c r="A192" s="12" t="s">
        <v>730</v>
      </c>
      <c r="B192" s="26" t="str">
        <f>IF(Sec_inc_net!B192="","",Sec_inc_net!B192/10/GDP!E188)</f>
        <v/>
      </c>
      <c r="C192" s="26" t="str">
        <f>IF(Sec_inc_net!C192="","",Sec_inc_net!C192/10/GDP!F188)</f>
        <v/>
      </c>
      <c r="D192" s="26" t="str">
        <f>IF(Sec_inc_net!D192="","",Sec_inc_net!D192/10/GDP!G188)</f>
        <v/>
      </c>
      <c r="E192" s="26" t="str">
        <f>IF(Sec_inc_net!E192="","",Sec_inc_net!E192/10/GDP!H188)</f>
        <v/>
      </c>
      <c r="F192" s="26" t="str">
        <f>IF(Sec_inc_net!F192="","",Sec_inc_net!F192/10/GDP!I188)</f>
        <v/>
      </c>
      <c r="G192" s="26" t="str">
        <f>IF(Sec_inc_net!G192="","",Sec_inc_net!G192/10/GDP!J188)</f>
        <v/>
      </c>
      <c r="H192" s="26" t="str">
        <f>IF(Sec_inc_net!H192="","",Sec_inc_net!H192/10/GDP!K188)</f>
        <v/>
      </c>
      <c r="I192" s="26" t="str">
        <f>IF(Sec_inc_net!I192="","",Sec_inc_net!I192/10/GDP!L188)</f>
        <v/>
      </c>
      <c r="J192" s="26" t="str">
        <f>IF(Sec_inc_net!J192="","",Sec_inc_net!J192/10/GDP!M188)</f>
        <v/>
      </c>
      <c r="K192" s="26" t="str">
        <f>IF(Sec_inc_net!K192="","",Sec_inc_net!K192/10/GDP!N188)</f>
        <v/>
      </c>
      <c r="L192" s="26" t="str">
        <f>IF(Sec_inc_net!L192="","",Sec_inc_net!L192/10/GDP!O188)</f>
        <v/>
      </c>
      <c r="M192" s="26" t="str">
        <f>IF(Sec_inc_net!M192="","",Sec_inc_net!M192/10/GDP!P188)</f>
        <v/>
      </c>
      <c r="N192" s="26" t="str">
        <f>IF(Sec_inc_net!N192="","",Sec_inc_net!N192/10/GDP!Q188)</f>
        <v/>
      </c>
      <c r="O192" s="26" t="str">
        <f>IF(Sec_inc_net!O192="","",Sec_inc_net!O192/10/GDP!R188)</f>
        <v/>
      </c>
      <c r="P192" s="26" t="str">
        <f>IF(Sec_inc_net!P192="","",Sec_inc_net!P192/10/GDP!S188)</f>
        <v/>
      </c>
      <c r="Q192" s="26" t="str">
        <f>IF(Sec_inc_net!Q192="","",Sec_inc_net!Q192/10/GDP!T188)</f>
        <v/>
      </c>
    </row>
    <row r="193" spans="1:17" x14ac:dyDescent="0.25">
      <c r="A193" s="12" t="s">
        <v>747</v>
      </c>
      <c r="B193" s="26" t="str">
        <f>IF(Sec_inc_net!B193="","",Sec_inc_net!B193/10/GDP!E189)</f>
        <v/>
      </c>
      <c r="C193" s="26" t="str">
        <f>IF(Sec_inc_net!C193="","",Sec_inc_net!C193/10/GDP!F189)</f>
        <v/>
      </c>
      <c r="D193" s="26" t="str">
        <f>IF(Sec_inc_net!D193="","",Sec_inc_net!D193/10/GDP!G189)</f>
        <v/>
      </c>
      <c r="E193" s="26" t="str">
        <f>IF(Sec_inc_net!E193="","",Sec_inc_net!E193/10/GDP!H189)</f>
        <v/>
      </c>
      <c r="F193" s="26" t="str">
        <f>IF(Sec_inc_net!F193="","",Sec_inc_net!F193/10/GDP!I189)</f>
        <v/>
      </c>
      <c r="G193" s="26" t="str">
        <f>IF(Sec_inc_net!G193="","",Sec_inc_net!G193/10/GDP!J189)</f>
        <v/>
      </c>
      <c r="H193" s="26" t="str">
        <f>IF(Sec_inc_net!H193="","",Sec_inc_net!H193/10/GDP!K189)</f>
        <v/>
      </c>
      <c r="I193" s="26" t="str">
        <f>IF(Sec_inc_net!I193="","",Sec_inc_net!I193/10/GDP!L189)</f>
        <v/>
      </c>
      <c r="J193" s="26" t="str">
        <f>IF(Sec_inc_net!J193="","",Sec_inc_net!J193/10/GDP!M189)</f>
        <v/>
      </c>
      <c r="K193" s="26">
        <f>IF(Sec_inc_net!K193="","",Sec_inc_net!K193/10/GDP!N189)</f>
        <v>-5.9641202328620651</v>
      </c>
      <c r="L193" s="26">
        <f>IF(Sec_inc_net!L193="","",Sec_inc_net!L193/10/GDP!O189)</f>
        <v>-5.1108183839842045</v>
      </c>
      <c r="M193" s="26">
        <f>IF(Sec_inc_net!M193="","",Sec_inc_net!M193/10/GDP!P189)</f>
        <v>-5.695990120586953</v>
      </c>
      <c r="N193" s="26">
        <f>IF(Sec_inc_net!N193="","",Sec_inc_net!N193/10/GDP!Q189)</f>
        <v>-6.4807238084059584</v>
      </c>
      <c r="O193" s="26">
        <f>IF(Sec_inc_net!O193="","",Sec_inc_net!O193/10/GDP!R189)</f>
        <v>-7.0077030794660349</v>
      </c>
      <c r="P193" s="26" t="str">
        <f>IF(Sec_inc_net!P193="","",Sec_inc_net!P193/10/GDP!S189)</f>
        <v/>
      </c>
      <c r="Q193" s="26" t="str">
        <f>IF(Sec_inc_net!Q193="","",Sec_inc_net!Q193/10/GDP!T189)</f>
        <v/>
      </c>
    </row>
    <row r="194" spans="1:17" x14ac:dyDescent="0.25">
      <c r="A194" s="12" t="s">
        <v>760</v>
      </c>
      <c r="B194" s="26">
        <f>IF(Sec_inc_net!B194="","",Sec_inc_net!B194/10/GDP!E190)</f>
        <v>27.998985937441496</v>
      </c>
      <c r="C194" s="26">
        <f>IF(Sec_inc_net!C194="","",Sec_inc_net!C194/10/GDP!F190)</f>
        <v>56.204258845649051</v>
      </c>
      <c r="D194" s="26">
        <f>IF(Sec_inc_net!D194="","",Sec_inc_net!D194/10/GDP!G190)</f>
        <v>41.313983602356373</v>
      </c>
      <c r="E194" s="26">
        <f>IF(Sec_inc_net!E194="","",Sec_inc_net!E194/10/GDP!H190)</f>
        <v>45.778313108687541</v>
      </c>
      <c r="F194" s="26">
        <f>IF(Sec_inc_net!F194="","",Sec_inc_net!F194/10/GDP!I190)</f>
        <v>52.617904512006959</v>
      </c>
      <c r="G194" s="26">
        <f>IF(Sec_inc_net!G194="","",Sec_inc_net!G194/10/GDP!J190)</f>
        <v>42.942623635914003</v>
      </c>
      <c r="H194" s="26">
        <f>IF(Sec_inc_net!H194="","",Sec_inc_net!H194/10/GDP!K190)</f>
        <v>37.308729892643612</v>
      </c>
      <c r="I194" s="26">
        <f>IF(Sec_inc_net!I194="","",Sec_inc_net!I194/10/GDP!L190)</f>
        <v>58.180865367404017</v>
      </c>
      <c r="J194" s="26">
        <f>IF(Sec_inc_net!J194="","",Sec_inc_net!J194/10/GDP!M190)</f>
        <v>24.534395092413348</v>
      </c>
      <c r="K194" s="26">
        <f>IF(Sec_inc_net!K194="","",Sec_inc_net!K194/10/GDP!N190)</f>
        <v>43.608749504505049</v>
      </c>
      <c r="L194" s="26">
        <f>IF(Sec_inc_net!L194="","",Sec_inc_net!L194/10/GDP!O190)</f>
        <v>52.005617786502761</v>
      </c>
      <c r="M194" s="26">
        <f>IF(Sec_inc_net!M194="","",Sec_inc_net!M194/10/GDP!P190)</f>
        <v>54.502927643489514</v>
      </c>
      <c r="N194" s="26">
        <f>IF(Sec_inc_net!N194="","",Sec_inc_net!N194/10/GDP!Q190)</f>
        <v>43.003998177744144</v>
      </c>
      <c r="O194" s="26">
        <f>IF(Sec_inc_net!O194="","",Sec_inc_net!O194/10/GDP!R190)</f>
        <v>56.547613612867302</v>
      </c>
      <c r="P194" s="26">
        <f>IF(Sec_inc_net!P194="","",Sec_inc_net!P194/10/GDP!S190)</f>
        <v>46.941213274956596</v>
      </c>
      <c r="Q194" s="26" t="str">
        <f>IF(Sec_inc_net!Q194="","",Sec_inc_net!Q194/10/GDP!T190)</f>
        <v/>
      </c>
    </row>
    <row r="195" spans="1:17" x14ac:dyDescent="0.25">
      <c r="A195" s="12" t="s">
        <v>762</v>
      </c>
      <c r="B195" s="26">
        <f>IF(Sec_inc_net!B195="","",Sec_inc_net!B195/10/GDP!E191)</f>
        <v>8.8356365472810818</v>
      </c>
      <c r="C195" s="26">
        <f>IF(Sec_inc_net!C195="","",Sec_inc_net!C195/10/GDP!F191)</f>
        <v>8.3344165494502107</v>
      </c>
      <c r="D195" s="26">
        <f>IF(Sec_inc_net!D195="","",Sec_inc_net!D195/10/GDP!G191)</f>
        <v>6.7177830792244517</v>
      </c>
      <c r="E195" s="26">
        <f>IF(Sec_inc_net!E195="","",Sec_inc_net!E195/10/GDP!H191)</f>
        <v>5.7400078800324623</v>
      </c>
      <c r="F195" s="26">
        <f>IF(Sec_inc_net!F195="","",Sec_inc_net!F195/10/GDP!I191)</f>
        <v>4.9460230948913724</v>
      </c>
      <c r="G195" s="26">
        <f>IF(Sec_inc_net!G195="","",Sec_inc_net!G195/10/GDP!J191)</f>
        <v>5.5183703164396958</v>
      </c>
      <c r="H195" s="26">
        <f>IF(Sec_inc_net!H195="","",Sec_inc_net!H195/10/GDP!K191)</f>
        <v>5.3644649304471725</v>
      </c>
      <c r="I195" s="26">
        <f>IF(Sec_inc_net!I195="","",Sec_inc_net!I195/10/GDP!L191)</f>
        <v>5.2088396058964568</v>
      </c>
      <c r="J195" s="26">
        <f>IF(Sec_inc_net!J195="","",Sec_inc_net!J195/10/GDP!M191)</f>
        <v>3.88689721639909</v>
      </c>
      <c r="K195" s="26">
        <f>IF(Sec_inc_net!K195="","",Sec_inc_net!K195/10/GDP!N191)</f>
        <v>3.8249523707626052</v>
      </c>
      <c r="L195" s="26">
        <f>IF(Sec_inc_net!L195="","",Sec_inc_net!L195/10/GDP!O191)</f>
        <v>4.9840786604099474</v>
      </c>
      <c r="M195" s="26">
        <f>IF(Sec_inc_net!M195="","",Sec_inc_net!M195/10/GDP!P191)</f>
        <v>5.0224092052095282</v>
      </c>
      <c r="N195" s="26">
        <f>IF(Sec_inc_net!N195="","",Sec_inc_net!N195/10/GDP!Q191)</f>
        <v>4.7530509699734642</v>
      </c>
      <c r="O195" s="26">
        <f>IF(Sec_inc_net!O195="","",Sec_inc_net!O195/10/GDP!R191)</f>
        <v>4.9055987237335978</v>
      </c>
      <c r="P195" s="26">
        <f>IF(Sec_inc_net!P195="","",Sec_inc_net!P195/10/GDP!S191)</f>
        <v>4.8007496567739656</v>
      </c>
      <c r="Q195" s="26" t="str">
        <f>IF(Sec_inc_net!Q195="","",Sec_inc_net!Q195/10/GDP!T191)</f>
        <v/>
      </c>
    </row>
    <row r="196" spans="1:17" x14ac:dyDescent="0.25">
      <c r="A196" s="12" t="s">
        <v>764</v>
      </c>
      <c r="B196" s="26">
        <f>IF(Sec_inc_net!B196="","",Sec_inc_net!B196/10/GDP!E192)</f>
        <v>3.3082934089957674</v>
      </c>
      <c r="C196" s="26">
        <f>IF(Sec_inc_net!C196="","",Sec_inc_net!C196/10/GDP!F192)</f>
        <v>2.9443150500617072</v>
      </c>
      <c r="D196" s="26">
        <f>IF(Sec_inc_net!D196="","",Sec_inc_net!D196/10/GDP!G192)</f>
        <v>2.4703336590813905</v>
      </c>
      <c r="E196" s="26">
        <f>IF(Sec_inc_net!E196="","",Sec_inc_net!E196/10/GDP!H192)</f>
        <v>1.7246419175679626</v>
      </c>
      <c r="F196" s="26">
        <f>IF(Sec_inc_net!F196="","",Sec_inc_net!F196/10/GDP!I192)</f>
        <v>2.2728243322884549</v>
      </c>
      <c r="G196" s="26">
        <f>IF(Sec_inc_net!G196="","",Sec_inc_net!G196/10/GDP!J192)</f>
        <v>2.1873230841623106</v>
      </c>
      <c r="H196" s="26">
        <f>IF(Sec_inc_net!H196="","",Sec_inc_net!H196/10/GDP!K192)</f>
        <v>2.2726019085443214</v>
      </c>
      <c r="I196" s="26">
        <f>IF(Sec_inc_net!I196="","",Sec_inc_net!I196/10/GDP!L192)</f>
        <v>1.6937287643634007</v>
      </c>
      <c r="J196" s="26">
        <f>IF(Sec_inc_net!J196="","",Sec_inc_net!J196/10/GDP!M192)</f>
        <v>1.1967344574878043</v>
      </c>
      <c r="K196" s="26">
        <f>IF(Sec_inc_net!K196="","",Sec_inc_net!K196/10/GDP!N192)</f>
        <v>1.1802008102871235</v>
      </c>
      <c r="L196" s="26">
        <f>IF(Sec_inc_net!L196="","",Sec_inc_net!L196/10/GDP!O192)</f>
        <v>3.981699433080264</v>
      </c>
      <c r="M196" s="26">
        <f>IF(Sec_inc_net!M196="","",Sec_inc_net!M196/10/GDP!P192)</f>
        <v>3.8965631798356073</v>
      </c>
      <c r="N196" s="26">
        <f>IF(Sec_inc_net!N196="","",Sec_inc_net!N196/10/GDP!Q192)</f>
        <v>3.2312151616499443</v>
      </c>
      <c r="O196" s="26">
        <f>IF(Sec_inc_net!O196="","",Sec_inc_net!O196/10/GDP!R192)</f>
        <v>2.7893406249283954</v>
      </c>
      <c r="P196" s="26">
        <f>IF(Sec_inc_net!P196="","",Sec_inc_net!P196/10/GDP!S192)</f>
        <v>4.1996166217226021</v>
      </c>
      <c r="Q196" s="26">
        <f>IF(Sec_inc_net!Q196="","",Sec_inc_net!Q196/10/GDP!T192)</f>
        <v>2.4824637231676814</v>
      </c>
    </row>
    <row r="197" spans="1:17" x14ac:dyDescent="0.25">
      <c r="A197" s="12" t="s">
        <v>765</v>
      </c>
      <c r="B197" s="26">
        <f>IF(Sec_inc_net!B197="","",Sec_inc_net!B197/10/GDP!E193)</f>
        <v>-0.90047108453562341</v>
      </c>
      <c r="C197" s="26">
        <f>IF(Sec_inc_net!C197="","",Sec_inc_net!C197/10/GDP!F193)</f>
        <v>-0.83137587462883544</v>
      </c>
      <c r="D197" s="26">
        <f>IF(Sec_inc_net!D197="","",Sec_inc_net!D197/10/GDP!G193)</f>
        <v>-0.86908277294139391</v>
      </c>
      <c r="E197" s="26">
        <f>IF(Sec_inc_net!E197="","",Sec_inc_net!E197/10/GDP!H193)</f>
        <v>-0.86755948095741209</v>
      </c>
      <c r="F197" s="26">
        <f>IF(Sec_inc_net!F197="","",Sec_inc_net!F197/10/GDP!I193)</f>
        <v>-0.9727625397573717</v>
      </c>
      <c r="G197" s="26">
        <f>IF(Sec_inc_net!G197="","",Sec_inc_net!G197/10/GDP!J193)</f>
        <v>-1.2464441653544072</v>
      </c>
      <c r="H197" s="26">
        <f>IF(Sec_inc_net!H197="","",Sec_inc_net!H197/10/GDP!K193)</f>
        <v>-1.250820572314435</v>
      </c>
      <c r="I197" s="26">
        <f>IF(Sec_inc_net!I197="","",Sec_inc_net!I197/10/GDP!L193)</f>
        <v>-1.2201196560557954</v>
      </c>
      <c r="J197" s="26">
        <f>IF(Sec_inc_net!J197="","",Sec_inc_net!J197/10/GDP!M193)</f>
        <v>-1.4470836668935825</v>
      </c>
      <c r="K197" s="26">
        <f>IF(Sec_inc_net!K197="","",Sec_inc_net!K197/10/GDP!N193)</f>
        <v>-1.2796247421715397</v>
      </c>
      <c r="L197" s="26">
        <f>IF(Sec_inc_net!L197="","",Sec_inc_net!L197/10/GDP!O193)</f>
        <v>-1.2409684192412231</v>
      </c>
      <c r="M197" s="26">
        <f>IF(Sec_inc_net!M197="","",Sec_inc_net!M197/10/GDP!P193)</f>
        <v>-1.1935469261335148</v>
      </c>
      <c r="N197" s="26">
        <f>IF(Sec_inc_net!N197="","",Sec_inc_net!N197/10/GDP!Q193)</f>
        <v>-1.0839924263061629</v>
      </c>
      <c r="O197" s="26">
        <f>IF(Sec_inc_net!O197="","",Sec_inc_net!O197/10/GDP!R193)</f>
        <v>-1.1892904095538448</v>
      </c>
      <c r="P197" s="26">
        <f>IF(Sec_inc_net!P197="","",Sec_inc_net!P197/10/GDP!S193)</f>
        <v>-1.192801878919534</v>
      </c>
      <c r="Q197" s="26">
        <f>IF(Sec_inc_net!Q197="","",Sec_inc_net!Q197/10/GDP!T193)</f>
        <v>-1.3337412950690186</v>
      </c>
    </row>
    <row r="198" spans="1:17" x14ac:dyDescent="0.25">
      <c r="A198" s="12" t="s">
        <v>766</v>
      </c>
      <c r="B198" s="26">
        <f>IF(Sec_inc_net!B198="","",Sec_inc_net!B198/10/GDP!E194)</f>
        <v>-0.58969994546136539</v>
      </c>
      <c r="C198" s="26">
        <f>IF(Sec_inc_net!C198="","",Sec_inc_net!C198/10/GDP!F194)</f>
        <v>-0.50010858077685927</v>
      </c>
      <c r="D198" s="26">
        <f>IF(Sec_inc_net!D198="","",Sec_inc_net!D198/10/GDP!G194)</f>
        <v>-0.6221335909238106</v>
      </c>
      <c r="E198" s="26">
        <f>IF(Sec_inc_net!E198="","",Sec_inc_net!E198/10/GDP!H194)</f>
        <v>-0.65380351706639706</v>
      </c>
      <c r="F198" s="26">
        <f>IF(Sec_inc_net!F198="","",Sec_inc_net!F198/10/GDP!I194)</f>
        <v>-0.69553247195467072</v>
      </c>
      <c r="G198" s="26">
        <f>IF(Sec_inc_net!G198="","",Sec_inc_net!G198/10/GDP!J194)</f>
        <v>-0.65924940218315708</v>
      </c>
      <c r="H198" s="26">
        <f>IF(Sec_inc_net!H198="","",Sec_inc_net!H198/10/GDP!K194)</f>
        <v>-0.66405234645426114</v>
      </c>
      <c r="I198" s="26">
        <f>IF(Sec_inc_net!I198="","",Sec_inc_net!I198/10/GDP!L194)</f>
        <v>-0.55647787714429475</v>
      </c>
      <c r="J198" s="26">
        <f>IF(Sec_inc_net!J198="","",Sec_inc_net!J198/10/GDP!M194)</f>
        <v>-0.50966259414006576</v>
      </c>
      <c r="K198" s="26">
        <f>IF(Sec_inc_net!K198="","",Sec_inc_net!K198/10/GDP!N194)</f>
        <v>-0.47912739455294828</v>
      </c>
      <c r="L198" s="26">
        <f>IF(Sec_inc_net!L198="","",Sec_inc_net!L198/10/GDP!O194)</f>
        <v>-0.55636216094701818</v>
      </c>
      <c r="M198" s="26">
        <f>IF(Sec_inc_net!M198="","",Sec_inc_net!M198/10/GDP!P194)</f>
        <v>-0.59063968717158088</v>
      </c>
      <c r="N198" s="26">
        <f>IF(Sec_inc_net!N198="","",Sec_inc_net!N198/10/GDP!Q194)</f>
        <v>-0.55912660198188813</v>
      </c>
      <c r="O198" s="26">
        <f>IF(Sec_inc_net!O198="","",Sec_inc_net!O198/10/GDP!R194)</f>
        <v>-0.58671504006427355</v>
      </c>
      <c r="P198" s="26">
        <f>IF(Sec_inc_net!P198="","",Sec_inc_net!P198/10/GDP!S194)</f>
        <v>-0.65182429339861514</v>
      </c>
      <c r="Q198" s="26">
        <f>IF(Sec_inc_net!Q198="","",Sec_inc_net!Q198/10/GDP!T194)</f>
        <v>-0.70264537626446588</v>
      </c>
    </row>
    <row r="199" spans="1:17" x14ac:dyDescent="0.25">
      <c r="A199" s="12" t="s">
        <v>767</v>
      </c>
      <c r="B199" s="26">
        <f>IF(Sec_inc_net!B199="","",Sec_inc_net!B199/10/GDP!E195)</f>
        <v>0.76085685942542713</v>
      </c>
      <c r="C199" s="26">
        <f>IF(Sec_inc_net!C199="","",Sec_inc_net!C199/10/GDP!F195)</f>
        <v>0.59273348855212538</v>
      </c>
      <c r="D199" s="26">
        <f>IF(Sec_inc_net!D199="","",Sec_inc_net!D199/10/GDP!G195)</f>
        <v>0.53940873420701563</v>
      </c>
      <c r="E199" s="26">
        <f>IF(Sec_inc_net!E199="","",Sec_inc_net!E199/10/GDP!H195)</f>
        <v>0.44985165817873168</v>
      </c>
      <c r="F199" s="26">
        <f>IF(Sec_inc_net!F199="","",Sec_inc_net!F199/10/GDP!I195)</f>
        <v>0.40135381260357611</v>
      </c>
      <c r="G199" s="26">
        <f>IF(Sec_inc_net!G199="","",Sec_inc_net!G199/10/GDP!J195)</f>
        <v>0.31996520027191921</v>
      </c>
      <c r="H199" s="26">
        <f>IF(Sec_inc_net!H199="","",Sec_inc_net!H199/10/GDP!K195)</f>
        <v>0.29873177567745807</v>
      </c>
      <c r="I199" s="26">
        <f>IF(Sec_inc_net!I199="","",Sec_inc_net!I199/10/GDP!L195)</f>
        <v>0.22247360482654602</v>
      </c>
      <c r="J199" s="26">
        <f>IF(Sec_inc_net!J199="","",Sec_inc_net!J199/10/GDP!M195)</f>
        <v>7.2195738471320811E-2</v>
      </c>
      <c r="K199" s="26">
        <f>IF(Sec_inc_net!K199="","",Sec_inc_net!K199/10/GDP!N195)</f>
        <v>0.11395647797631527</v>
      </c>
      <c r="L199" s="26">
        <f>IF(Sec_inc_net!L199="","",Sec_inc_net!L199/10/GDP!O195)</f>
        <v>0.11748527058906988</v>
      </c>
      <c r="M199" s="26">
        <f>IF(Sec_inc_net!M199="","",Sec_inc_net!M199/10/GDP!P195)</f>
        <v>0.12150858511042768</v>
      </c>
      <c r="N199" s="26">
        <f>IF(Sec_inc_net!N199="","",Sec_inc_net!N199/10/GDP!Q195)</f>
        <v>0.13421935538870444</v>
      </c>
      <c r="O199" s="26">
        <f>IF(Sec_inc_net!O199="","",Sec_inc_net!O199/10/GDP!R195)</f>
        <v>0.1522935884377826</v>
      </c>
      <c r="P199" s="26">
        <f>IF(Sec_inc_net!P199="","",Sec_inc_net!P199/10/GDP!S195)</f>
        <v>0.30514969990042967</v>
      </c>
      <c r="Q199" s="26">
        <f>IF(Sec_inc_net!Q199="","",Sec_inc_net!Q199/10/GDP!T195)</f>
        <v>0.33403317246760722</v>
      </c>
    </row>
    <row r="200" spans="1:17" x14ac:dyDescent="0.25">
      <c r="A200" s="12" t="s">
        <v>769</v>
      </c>
      <c r="B200" s="26" t="str">
        <f>IF(Sec_inc_net!B200="","",Sec_inc_net!B200/10/GDP!E196)</f>
        <v/>
      </c>
      <c r="C200" s="26" t="str">
        <f>IF(Sec_inc_net!C200="","",Sec_inc_net!C200/10/GDP!F196)</f>
        <v/>
      </c>
      <c r="D200" s="26" t="str">
        <f>IF(Sec_inc_net!D200="","",Sec_inc_net!D200/10/GDP!G196)</f>
        <v/>
      </c>
      <c r="E200" s="26" t="str">
        <f>IF(Sec_inc_net!E200="","",Sec_inc_net!E200/10/GDP!H196)</f>
        <v/>
      </c>
      <c r="F200" s="26" t="str">
        <f>IF(Sec_inc_net!F200="","",Sec_inc_net!F200/10/GDP!I196)</f>
        <v/>
      </c>
      <c r="G200" s="26">
        <f>IF(Sec_inc_net!G200="","",Sec_inc_net!G200/10/GDP!J196)</f>
        <v>4.2879992659430286</v>
      </c>
      <c r="H200" s="26">
        <f>IF(Sec_inc_net!H200="","",Sec_inc_net!H200/10/GDP!K196)</f>
        <v>5.2900527411661571</v>
      </c>
      <c r="I200" s="26">
        <f>IF(Sec_inc_net!I200="","",Sec_inc_net!I200/10/GDP!L196)</f>
        <v>6.6645191694673658</v>
      </c>
      <c r="J200" s="26">
        <f>IF(Sec_inc_net!J200="","",Sec_inc_net!J200/10/GDP!M196)</f>
        <v>5.5680301802522596</v>
      </c>
      <c r="K200" s="26">
        <f>IF(Sec_inc_net!K200="","",Sec_inc_net!K200/10/GDP!N196)</f>
        <v>5.7844442384658166</v>
      </c>
      <c r="L200" s="26">
        <f>IF(Sec_inc_net!L200="","",Sec_inc_net!L200/10/GDP!O196)</f>
        <v>2.8171549365652817</v>
      </c>
      <c r="M200" s="26">
        <f>IF(Sec_inc_net!M200="","",Sec_inc_net!M200/10/GDP!P196)</f>
        <v>4.0475634199426977</v>
      </c>
      <c r="N200" s="26">
        <f>IF(Sec_inc_net!N200="","",Sec_inc_net!N200/10/GDP!Q196)</f>
        <v>7.4344623161635184</v>
      </c>
      <c r="O200" s="26">
        <f>IF(Sec_inc_net!O200="","",Sec_inc_net!O200/10/GDP!R196)</f>
        <v>8.352238992302615</v>
      </c>
      <c r="P200" s="26">
        <f>IF(Sec_inc_net!P200="","",Sec_inc_net!P200/10/GDP!S196)</f>
        <v>9.4490347542763899</v>
      </c>
      <c r="Q200" s="26">
        <f>IF(Sec_inc_net!Q200="","",Sec_inc_net!Q200/10/GDP!T196)</f>
        <v>8.9063342188840853</v>
      </c>
    </row>
    <row r="201" spans="1:17" x14ac:dyDescent="0.25">
      <c r="A201" s="12" t="s">
        <v>776</v>
      </c>
      <c r="B201" s="26">
        <f>IF(Sec_inc_net!B201="","",Sec_inc_net!B201/10/GDP!E197)</f>
        <v>5.1052635354415852</v>
      </c>
      <c r="C201" s="26">
        <f>IF(Sec_inc_net!C201="","",Sec_inc_net!C201/10/GDP!F197)</f>
        <v>5.808346327601126</v>
      </c>
      <c r="D201" s="26">
        <f>IF(Sec_inc_net!D201="","",Sec_inc_net!D201/10/GDP!G197)</f>
        <v>4.4486802460480419</v>
      </c>
      <c r="E201" s="26">
        <f>IF(Sec_inc_net!E201="","",Sec_inc_net!E201/10/GDP!H197)</f>
        <v>6.4497439589779981</v>
      </c>
      <c r="F201" s="26">
        <f>IF(Sec_inc_net!F201="","",Sec_inc_net!F201/10/GDP!I197)</f>
        <v>4.2109151353590875</v>
      </c>
      <c r="G201" s="26">
        <f>IF(Sec_inc_net!G201="","",Sec_inc_net!G201/10/GDP!J197)</f>
        <v>3.4202453987730062</v>
      </c>
      <c r="H201" s="26">
        <f>IF(Sec_inc_net!H201="","",Sec_inc_net!H201/10/GDP!K197)</f>
        <v>1.7000032272362027</v>
      </c>
      <c r="I201" s="26">
        <f>IF(Sec_inc_net!I201="","",Sec_inc_net!I201/10/GDP!L197)</f>
        <v>2.3344080249064403</v>
      </c>
      <c r="J201" s="26">
        <f>IF(Sec_inc_net!J201="","",Sec_inc_net!J201/10/GDP!M197)</f>
        <v>2.7477968592529414</v>
      </c>
      <c r="K201" s="26">
        <f>IF(Sec_inc_net!K201="","",Sec_inc_net!K201/10/GDP!N197)</f>
        <v>8.1561096091646696</v>
      </c>
      <c r="L201" s="26">
        <f>IF(Sec_inc_net!L201="","",Sec_inc_net!L201/10/GDP!O197)</f>
        <v>20.460208588520818</v>
      </c>
      <c r="M201" s="26">
        <f>IF(Sec_inc_net!M201="","",Sec_inc_net!M201/10/GDP!P197)</f>
        <v>12.638873826612137</v>
      </c>
      <c r="N201" s="26">
        <f>IF(Sec_inc_net!N201="","",Sec_inc_net!N201/10/GDP!Q197)</f>
        <v>1.8496528500532448</v>
      </c>
      <c r="O201" s="26">
        <f>IF(Sec_inc_net!O201="","",Sec_inc_net!O201/10/GDP!R197)</f>
        <v>2.3057582666953618</v>
      </c>
      <c r="P201" s="26">
        <f>IF(Sec_inc_net!P201="","",Sec_inc_net!P201/10/GDP!S197)</f>
        <v>15.349046001522746</v>
      </c>
      <c r="Q201" s="26" t="str">
        <f>IF(Sec_inc_net!Q201="","",Sec_inc_net!Q201/10/GDP!T197)</f>
        <v/>
      </c>
    </row>
    <row r="202" spans="1:17" x14ac:dyDescent="0.25">
      <c r="A202" s="12" t="s">
        <v>779</v>
      </c>
      <c r="B202" s="26">
        <f>IF(Sec_inc_net!B202="","",Sec_inc_net!B202/10/GDP!E198)</f>
        <v>-4.3243243243243246E-2</v>
      </c>
      <c r="C202" s="26">
        <f>IF(Sec_inc_net!C202="","",Sec_inc_net!C202/10/GDP!F198)</f>
        <v>-4.3692338716453526E-2</v>
      </c>
      <c r="D202" s="26">
        <f>IF(Sec_inc_net!D202="","",Sec_inc_net!D202/10/GDP!G198)</f>
        <v>-0.31736215789089445</v>
      </c>
      <c r="E202" s="26">
        <f>IF(Sec_inc_net!E202="","",Sec_inc_net!E202/10/GDP!H198)</f>
        <v>-0.30414259821882617</v>
      </c>
      <c r="F202" s="26">
        <f>IF(Sec_inc_net!F202="","",Sec_inc_net!F202/10/GDP!I198)</f>
        <v>-0.24234617904580374</v>
      </c>
      <c r="G202" s="26">
        <f>IF(Sec_inc_net!G202="","",Sec_inc_net!G202/10/GDP!J198)</f>
        <v>-0.28276899972037289</v>
      </c>
      <c r="H202" s="26">
        <f>IF(Sec_inc_net!H202="","",Sec_inc_net!H202/10/GDP!K198)</f>
        <v>-0.22720826005559649</v>
      </c>
      <c r="I202" s="26">
        <f>IF(Sec_inc_net!I202="","",Sec_inc_net!I202/10/GDP!L198)</f>
        <v>-0.28478865161233535</v>
      </c>
      <c r="J202" s="26">
        <f>IF(Sec_inc_net!J202="","",Sec_inc_net!J202/10/GDP!M198)</f>
        <v>-0.47028298062109786</v>
      </c>
      <c r="K202" s="26">
        <f>IF(Sec_inc_net!K202="","",Sec_inc_net!K202/10/GDP!N198)</f>
        <v>-0.10155920361884389</v>
      </c>
      <c r="L202" s="26">
        <f>IF(Sec_inc_net!L202="","",Sec_inc_net!L202/10/GDP!O198)</f>
        <v>-4.7899380398337424E-2</v>
      </c>
      <c r="M202" s="26">
        <f>IF(Sec_inc_net!M202="","",Sec_inc_net!M202/10/GDP!P198)</f>
        <v>6.2309981414436569E-2</v>
      </c>
      <c r="N202" s="26" t="str">
        <f>IF(Sec_inc_net!N202="","",Sec_inc_net!N202/10/GDP!Q198)</f>
        <v/>
      </c>
      <c r="O202" s="26" t="str">
        <f>IF(Sec_inc_net!O202="","",Sec_inc_net!O202/10/GDP!R198)</f>
        <v/>
      </c>
      <c r="P202" s="26" t="str">
        <f>IF(Sec_inc_net!P202="","",Sec_inc_net!P202/10/GDP!S198)</f>
        <v/>
      </c>
      <c r="Q202" s="26" t="str">
        <f>IF(Sec_inc_net!Q202="","",Sec_inc_net!Q202/10/GDP!T198)</f>
        <v/>
      </c>
    </row>
    <row r="203" spans="1:17" x14ac:dyDescent="0.25">
      <c r="A203" s="12" t="s">
        <v>785</v>
      </c>
      <c r="B203" s="26">
        <f>IF(Sec_inc_net!B203="","",Sec_inc_net!B203/10/GDP!E199)</f>
        <v>4.6176755877973141</v>
      </c>
      <c r="C203" s="26">
        <f>IF(Sec_inc_net!C203="","",Sec_inc_net!C203/10/GDP!F199)</f>
        <v>4.8030272476008582</v>
      </c>
      <c r="D203" s="26">
        <f>IF(Sec_inc_net!D203="","",Sec_inc_net!D203/10/GDP!G199)</f>
        <v>6.5326275792703372</v>
      </c>
      <c r="E203" s="26">
        <f>IF(Sec_inc_net!E203="","",Sec_inc_net!E203/10/GDP!H199)</f>
        <v>5.8593937839614023</v>
      </c>
      <c r="F203" s="26">
        <f>IF(Sec_inc_net!F203="","",Sec_inc_net!F203/10/GDP!I199)</f>
        <v>4.9963581136578483</v>
      </c>
      <c r="G203" s="26">
        <f>IF(Sec_inc_net!G203="","",Sec_inc_net!G203/10/GDP!J199)</f>
        <v>5.5040940407798571</v>
      </c>
      <c r="H203" s="26">
        <f>IF(Sec_inc_net!H203="","",Sec_inc_net!H203/10/GDP!K199)</f>
        <v>5.0680407077167269</v>
      </c>
      <c r="I203" s="26">
        <f>IF(Sec_inc_net!I203="","",Sec_inc_net!I203/10/GDP!L199)</f>
        <v>4.2076569929496639</v>
      </c>
      <c r="J203" s="26">
        <f>IF(Sec_inc_net!J203="","",Sec_inc_net!J203/10/GDP!M199)</f>
        <v>4.4547753574819735</v>
      </c>
      <c r="K203" s="26">
        <f>IF(Sec_inc_net!K203="","",Sec_inc_net!K203/10/GDP!N199)</f>
        <v>4.1250703112588187</v>
      </c>
      <c r="L203" s="26">
        <f>IF(Sec_inc_net!L203="","",Sec_inc_net!L203/10/GDP!O199)</f>
        <v>3.1671170410403651</v>
      </c>
      <c r="M203" s="26">
        <f>IF(Sec_inc_net!M203="","",Sec_inc_net!M203/10/GDP!P199)</f>
        <v>3.1667783731047914</v>
      </c>
      <c r="N203" s="26">
        <f>IF(Sec_inc_net!N203="","",Sec_inc_net!N203/10/GDP!Q199)</f>
        <v>3.0778781119845235</v>
      </c>
      <c r="O203" s="26">
        <f>IF(Sec_inc_net!O203="","",Sec_inc_net!O203/10/GDP!R199)</f>
        <v>2.9133085100784171</v>
      </c>
      <c r="P203" s="26">
        <f>IF(Sec_inc_net!P203="","",Sec_inc_net!P203/10/GDP!S199)</f>
        <v>2.8042374604369162</v>
      </c>
      <c r="Q203" s="26" t="str">
        <f>IF(Sec_inc_net!Q203="","",Sec_inc_net!Q203/10/GDP!T199)</f>
        <v/>
      </c>
    </row>
    <row r="204" spans="1:17" x14ac:dyDescent="0.25">
      <c r="A204" s="12" t="s">
        <v>788</v>
      </c>
      <c r="B204" s="26">
        <f>IF(Sec_inc_net!B204="","",Sec_inc_net!B204/10/GDP!E200)</f>
        <v>22.168915136508389</v>
      </c>
      <c r="C204" s="26">
        <f>IF(Sec_inc_net!C204="","",Sec_inc_net!C204/10/GDP!F200)</f>
        <v>24.138611107281601</v>
      </c>
      <c r="D204" s="26">
        <f>IF(Sec_inc_net!D204="","",Sec_inc_net!D204/10/GDP!G200)</f>
        <v>38.629349720764438</v>
      </c>
      <c r="E204" s="26">
        <f>IF(Sec_inc_net!E204="","",Sec_inc_net!E204/10/GDP!H200)</f>
        <v>43.632420145781126</v>
      </c>
      <c r="F204" s="26">
        <f>IF(Sec_inc_net!F204="","",Sec_inc_net!F204/10/GDP!I200)</f>
        <v>26.476804619832301</v>
      </c>
      <c r="G204" s="26">
        <f>IF(Sec_inc_net!G204="","",Sec_inc_net!G204/10/GDP!J200)</f>
        <v>20.563653077118158</v>
      </c>
      <c r="H204" s="26">
        <f>IF(Sec_inc_net!H204="","",Sec_inc_net!H204/10/GDP!K200)</f>
        <v>9.8760028205898429</v>
      </c>
      <c r="I204" s="26">
        <f>IF(Sec_inc_net!I204="","",Sec_inc_net!I204/10/GDP!L200)</f>
        <v>14.338679394020724</v>
      </c>
      <c r="J204" s="26">
        <f>IF(Sec_inc_net!J204="","",Sec_inc_net!J204/10/GDP!M200)</f>
        <v>11.674307513675926</v>
      </c>
      <c r="K204" s="26">
        <f>IF(Sec_inc_net!K204="","",Sec_inc_net!K204/10/GDP!N200)</f>
        <v>11.909129584655867</v>
      </c>
      <c r="L204" s="26">
        <f>IF(Sec_inc_net!L204="","",Sec_inc_net!L204/10/GDP!O200)</f>
        <v>12.521011163841361</v>
      </c>
      <c r="M204" s="26">
        <f>IF(Sec_inc_net!M204="","",Sec_inc_net!M204/10/GDP!P200)</f>
        <v>10.557278540035702</v>
      </c>
      <c r="N204" s="26">
        <f>IF(Sec_inc_net!N204="","",Sec_inc_net!N204/10/GDP!Q200)</f>
        <v>10.593277641890918</v>
      </c>
      <c r="O204" s="26">
        <f>IF(Sec_inc_net!O204="","",Sec_inc_net!O204/10/GDP!R200)</f>
        <v>9.2097084507660139</v>
      </c>
      <c r="P204" s="26">
        <f>IF(Sec_inc_net!P204="","",Sec_inc_net!P204/10/GDP!S200)</f>
        <v>11.725602766351399</v>
      </c>
      <c r="Q204" s="26" t="str">
        <f>IF(Sec_inc_net!Q204="","",Sec_inc_net!Q204/10/GDP!T200)</f>
        <v/>
      </c>
    </row>
    <row r="205" spans="1:17" x14ac:dyDescent="0.25">
      <c r="A205" s="12" t="s">
        <v>824</v>
      </c>
      <c r="B205" s="26">
        <f>IF(Sec_inc_net!B205="","",Sec_inc_net!B205/10/GDP!E201)</f>
        <v>8.4011418240497253</v>
      </c>
      <c r="C205" s="26">
        <f>IF(Sec_inc_net!C205="","",Sec_inc_net!C205/10/GDP!F201)</f>
        <v>7.1131511304621533</v>
      </c>
      <c r="D205" s="26">
        <f>IF(Sec_inc_net!D205="","",Sec_inc_net!D205/10/GDP!G201)</f>
        <v>6.5859775529998625</v>
      </c>
      <c r="E205" s="26">
        <f>IF(Sec_inc_net!E205="","",Sec_inc_net!E205/10/GDP!H201)</f>
        <v>8.0384601092490051</v>
      </c>
      <c r="F205" s="26">
        <f>IF(Sec_inc_net!F205="","",Sec_inc_net!F205/10/GDP!I201)</f>
        <v>6.0283326701154012</v>
      </c>
      <c r="G205" s="26">
        <f>IF(Sec_inc_net!G205="","",Sec_inc_net!G205/10/GDP!J201)</f>
        <v>6.8701588636878377</v>
      </c>
      <c r="H205" s="26">
        <f>IF(Sec_inc_net!H205="","",Sec_inc_net!H205/10/GDP!K201)</f>
        <v>6.5202615097991075</v>
      </c>
      <c r="I205" s="26">
        <f>IF(Sec_inc_net!I205="","",Sec_inc_net!I205/10/GDP!L201)</f>
        <v>15.415122112385529</v>
      </c>
      <c r="J205" s="26">
        <f>IF(Sec_inc_net!J205="","",Sec_inc_net!J205/10/GDP!M201)</f>
        <v>8.9685221729722944</v>
      </c>
      <c r="K205" s="26">
        <f>IF(Sec_inc_net!K205="","",Sec_inc_net!K205/10/GDP!N201)</f>
        <v>14.015828519718257</v>
      </c>
      <c r="L205" s="26">
        <f>IF(Sec_inc_net!L205="","",Sec_inc_net!L205/10/GDP!O201)</f>
        <v>7.8911234431974302</v>
      </c>
      <c r="M205" s="26">
        <f>IF(Sec_inc_net!M205="","",Sec_inc_net!M205/10/GDP!P201)</f>
        <v>16.999731539073284</v>
      </c>
      <c r="N205" s="26" t="str">
        <f>IF(Sec_inc_net!N205="","",Sec_inc_net!N205/10/GDP!Q201)</f>
        <v/>
      </c>
      <c r="O205" s="26" t="str">
        <f>IF(Sec_inc_net!O205="","",Sec_inc_net!O205/10/GDP!R201)</f>
        <v/>
      </c>
      <c r="P205" s="26" t="str">
        <f>IF(Sec_inc_net!P205="","",Sec_inc_net!P205/10/GDP!S201)</f>
        <v/>
      </c>
      <c r="Q205" s="26" t="str">
        <f>IF(Sec_inc_net!Q205="","",Sec_inc_net!Q205/10/GDP!T201)</f>
        <v/>
      </c>
    </row>
    <row r="206" spans="1:17" x14ac:dyDescent="0.25">
      <c r="A206" s="12" t="s">
        <v>846</v>
      </c>
      <c r="B206" s="26">
        <f>IF(Sec_inc_net!B206="","",Sec_inc_net!B206/10/GDP!E202)</f>
        <v>1.2846680273742344</v>
      </c>
      <c r="C206" s="26">
        <f>IF(Sec_inc_net!C206="","",Sec_inc_net!C206/10/GDP!F202)</f>
        <v>2.8383717285691898</v>
      </c>
      <c r="D206" s="26">
        <f>IF(Sec_inc_net!D206="","",Sec_inc_net!D206/10/GDP!G202)</f>
        <v>3.7730298719772408</v>
      </c>
      <c r="E206" s="26">
        <f>IF(Sec_inc_net!E206="","",Sec_inc_net!E206/10/GDP!H202)</f>
        <v>3.1266048900301442</v>
      </c>
      <c r="F206" s="26">
        <f>IF(Sec_inc_net!F206="","",Sec_inc_net!F206/10/GDP!I202)</f>
        <v>3.3653600313070697</v>
      </c>
      <c r="G206" s="26">
        <f>IF(Sec_inc_net!G206="","",Sec_inc_net!G206/10/GDP!J202)</f>
        <v>2.1307063067508882</v>
      </c>
      <c r="H206" s="26">
        <f>IF(Sec_inc_net!H206="","",Sec_inc_net!H206/10/GDP!K202)</f>
        <v>1.6116048840758901</v>
      </c>
      <c r="I206" s="26">
        <f>IF(Sec_inc_net!I206="","",Sec_inc_net!I206/10/GDP!L202)</f>
        <v>1.779754308439325</v>
      </c>
      <c r="J206" s="26">
        <f>IF(Sec_inc_net!J206="","",Sec_inc_net!J206/10/GDP!M202)</f>
        <v>1.4335239123642998</v>
      </c>
      <c r="K206" s="26">
        <f>IF(Sec_inc_net!K206="","",Sec_inc_net!K206/10/GDP!N202)</f>
        <v>1.0955729183430551</v>
      </c>
      <c r="L206" s="26">
        <f>IF(Sec_inc_net!L206="","",Sec_inc_net!L206/10/GDP!O202)</f>
        <v>1.0664482705971305</v>
      </c>
      <c r="M206" s="26">
        <f>IF(Sec_inc_net!M206="","",Sec_inc_net!M206/10/GDP!P202)</f>
        <v>1.0106895272909755</v>
      </c>
      <c r="N206" s="26">
        <f>IF(Sec_inc_net!N206="","",Sec_inc_net!N206/10/GDP!Q202)</f>
        <v>1.3868590984317055</v>
      </c>
      <c r="O206" s="26">
        <f>IF(Sec_inc_net!O206="","",Sec_inc_net!O206/10/GDP!R202)</f>
        <v>1.0486643531612914</v>
      </c>
      <c r="P206" s="26">
        <f>IF(Sec_inc_net!P206="","",Sec_inc_net!P206/10/GDP!S202)</f>
        <v>1.3833735964325355</v>
      </c>
      <c r="Q206" s="26">
        <f>IF(Sec_inc_net!Q206="","",Sec_inc_net!Q206/10/GDP!T202)</f>
        <v>1.1939414582199817</v>
      </c>
    </row>
    <row r="207" spans="1:17" x14ac:dyDescent="0.25">
      <c r="A207" s="18" t="s">
        <v>848</v>
      </c>
      <c r="B207" s="26" t="str">
        <f>IF(Sec_inc_net!B207="","",Sec_inc_net!B207/10/GDP!E203)</f>
        <v/>
      </c>
      <c r="C207" s="26" t="str">
        <f>IF(Sec_inc_net!C207="","",Sec_inc_net!C207/10/GDP!F203)</f>
        <v/>
      </c>
      <c r="D207" s="26" t="str">
        <f>IF(Sec_inc_net!D207="","",Sec_inc_net!D207/10/GDP!G203)</f>
        <v/>
      </c>
      <c r="E207" s="26" t="str">
        <f>IF(Sec_inc_net!E207="","",Sec_inc_net!E207/10/GDP!H203)</f>
        <v/>
      </c>
      <c r="F207" s="26">
        <f>IF(Sec_inc_net!F207="","",Sec_inc_net!F207/10/GDP!I203)</f>
        <v>13.267121870473826</v>
      </c>
      <c r="G207" s="26">
        <f>IF(Sec_inc_net!G207="","",Sec_inc_net!G207/10/GDP!J203)</f>
        <v>12.441748432761251</v>
      </c>
      <c r="H207" s="26">
        <f>IF(Sec_inc_net!H207="","",Sec_inc_net!H207/10/GDP!K203)</f>
        <v>14.184553195681675</v>
      </c>
      <c r="I207" s="26">
        <f>IF(Sec_inc_net!I207="","",Sec_inc_net!I207/10/GDP!L203)</f>
        <v>12.853625167890391</v>
      </c>
      <c r="J207" s="26">
        <f>IF(Sec_inc_net!J207="","",Sec_inc_net!J207/10/GDP!M203)</f>
        <v>10.365596245342832</v>
      </c>
      <c r="K207" s="26">
        <f>IF(Sec_inc_net!K207="","",Sec_inc_net!K207/10/GDP!N203)</f>
        <v>9.6405127957949333</v>
      </c>
      <c r="L207" s="26">
        <f>IF(Sec_inc_net!L207="","",Sec_inc_net!L207/10/GDP!O203)</f>
        <v>10.119027549759306</v>
      </c>
      <c r="M207" s="26">
        <f>IF(Sec_inc_net!M207="","",Sec_inc_net!M207/10/GDP!P203)</f>
        <v>9.112654968679017</v>
      </c>
      <c r="N207" s="26">
        <f>IF(Sec_inc_net!N207="","",Sec_inc_net!N207/10/GDP!Q203)</f>
        <v>7.7540060754674096</v>
      </c>
      <c r="O207" s="26" t="str">
        <f>IF(Sec_inc_net!O207="","",Sec_inc_net!O207/10/GDP!R203)</f>
        <v/>
      </c>
      <c r="P207" s="26" t="str">
        <f>IF(Sec_inc_net!P207="","",Sec_inc_net!P207/10/GDP!S203)</f>
        <v/>
      </c>
      <c r="Q207" s="26" t="str">
        <f>IF(Sec_inc_net!Q207="","",Sec_inc_net!Q207/10/GDP!T203)</f>
        <v/>
      </c>
    </row>
    <row r="208" spans="1:17" x14ac:dyDescent="0.25">
      <c r="A208" s="1"/>
      <c r="B208" s="26"/>
      <c r="C208" s="26"/>
      <c r="D208" s="26"/>
      <c r="E208" s="26"/>
      <c r="F208" s="26"/>
      <c r="G208" s="26"/>
      <c r="H208" s="26"/>
      <c r="I208" s="26"/>
      <c r="J208" s="26"/>
      <c r="Q208" s="26"/>
    </row>
    <row r="209" spans="1:17" x14ac:dyDescent="0.25"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1" t="s">
        <v>858</v>
      </c>
    </row>
    <row r="211" spans="1:17" x14ac:dyDescent="0.25">
      <c r="K211" s="26" t="e">
        <f t="shared" ref="K211:P211" si="0">(SUM(K6:K207)-K68)/1000</f>
        <v>#DIV/0!</v>
      </c>
      <c r="L211" s="26" t="e">
        <f t="shared" si="0"/>
        <v>#DIV/0!</v>
      </c>
      <c r="M211" s="26" t="e">
        <f t="shared" si="0"/>
        <v>#DIV/0!</v>
      </c>
      <c r="N211" s="26" t="e">
        <f t="shared" si="0"/>
        <v>#DIV/0!</v>
      </c>
      <c r="O211" s="26" t="e">
        <f t="shared" si="0"/>
        <v>#DIV/0!</v>
      </c>
      <c r="P211" s="26" t="e">
        <f t="shared" si="0"/>
        <v>#DIV/0!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E2FB-2864-46D3-B743-536959630006}">
  <dimension ref="A2:Q211"/>
  <sheetViews>
    <sheetView workbookViewId="0">
      <pane xSplit="1" ySplit="5" topLeftCell="C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RowHeight="12.5" x14ac:dyDescent="0.25"/>
  <cols>
    <col min="1" max="1" width="34" customWidth="1"/>
  </cols>
  <sheetData>
    <row r="2" spans="1:17" x14ac:dyDescent="0.25">
      <c r="A2" s="2" t="s">
        <v>1</v>
      </c>
    </row>
    <row r="3" spans="1:17" x14ac:dyDescent="0.25">
      <c r="A3" s="2"/>
    </row>
    <row r="5" spans="1:17" ht="14.25" customHeight="1" x14ac:dyDescent="0.2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</row>
    <row r="6" spans="1:17" s="20" customFormat="1" ht="14.25" customHeight="1" x14ac:dyDescent="0.25">
      <c r="A6" s="28" t="s">
        <v>19</v>
      </c>
      <c r="B6" s="26" t="str">
        <f>IF(Prim_inc_net!B6="","",Prim_inc_net!B6/10/GDP!E2)</f>
        <v/>
      </c>
      <c r="C6" s="26" t="str">
        <f>IF(Prim_inc_net!C6="","",Prim_inc_net!C6/10/GDP!F2)</f>
        <v/>
      </c>
      <c r="D6" s="26" t="str">
        <f>IF(Prim_inc_net!D6="","",Prim_inc_net!D6/10/GDP!G2)</f>
        <v/>
      </c>
      <c r="E6" s="26">
        <f>IF(Prim_inc_net!E6="","",Prim_inc_net!E6/10/GDP!H2)</f>
        <v>-2.0394289598912305E-2</v>
      </c>
      <c r="F6" s="26">
        <f>IF(Prim_inc_net!F6="","",Prim_inc_net!F6/10/GDP!I2)</f>
        <v>-0.29396689536867465</v>
      </c>
      <c r="G6" s="26">
        <f>IF(Prim_inc_net!G6="","",Prim_inc_net!G6/10/GDP!J2)</f>
        <v>0.18225909637405807</v>
      </c>
      <c r="H6" s="26">
        <f>IF(Prim_inc_net!H6="","",Prim_inc_net!H6/10/GDP!K2)</f>
        <v>-0.10851511587340375</v>
      </c>
      <c r="I6" s="26">
        <f>IF(Prim_inc_net!I6="","",Prim_inc_net!I6/10/GDP!L2)</f>
        <v>0.1552028399519316</v>
      </c>
      <c r="J6" s="26">
        <f>IF(Prim_inc_net!J6="","",Prim_inc_net!J6/10/GDP!M2)</f>
        <v>0.35566003915248928</v>
      </c>
      <c r="K6" s="26">
        <f>IF(Prim_inc_net!K6="","",Prim_inc_net!K6/10/GDP!N2)</f>
        <v>-1.1488024419189386E-2</v>
      </c>
      <c r="L6" s="26">
        <f>IF(Prim_inc_net!L6="","",Prim_inc_net!L6/10/GDP!O2)</f>
        <v>0.89003976278667662</v>
      </c>
      <c r="M6" s="26">
        <f>IF(Prim_inc_net!M6="","",Prim_inc_net!M6/10/GDP!P2)</f>
        <v>0.99783271031805054</v>
      </c>
      <c r="N6" s="26">
        <f>IF(Prim_inc_net!N6="","",Prim_inc_net!N6/10/GDP!Q2)</f>
        <v>1.3131544631715484</v>
      </c>
      <c r="O6" s="26">
        <f>IF(Prim_inc_net!O6="","",Prim_inc_net!O6/10/GDP!R2)</f>
        <v>1.0365410028138839</v>
      </c>
      <c r="P6" s="26">
        <f>IF(Prim_inc_net!P6="","",Prim_inc_net!P6/10/GDP!S2)</f>
        <v>1.6258991238342821</v>
      </c>
      <c r="Q6" s="26">
        <f>IF(Prim_inc_net!Q6="","",Prim_inc_net!Q6/10/GDP!T2)</f>
        <v>0.98825920930199906</v>
      </c>
    </row>
    <row r="7" spans="1:17" x14ac:dyDescent="0.25">
      <c r="A7" s="12" t="s">
        <v>24</v>
      </c>
      <c r="B7" s="26">
        <f>IF(Prim_inc_net!B7="","",Prim_inc_net!B7/10/GDP!E3)</f>
        <v>2.1616829599940823</v>
      </c>
      <c r="C7" s="26">
        <f>IF(Prim_inc_net!C7="","",Prim_inc_net!C7/10/GDP!F3)</f>
        <v>2.9566231415903999</v>
      </c>
      <c r="D7" s="26">
        <f>IF(Prim_inc_net!D7="","",Prim_inc_net!D7/10/GDP!G3)</f>
        <v>2.7846773438231716</v>
      </c>
      <c r="E7" s="26">
        <f>IF(Prim_inc_net!E7="","",Prim_inc_net!E7/10/GDP!H3)</f>
        <v>0.42543280801180028</v>
      </c>
      <c r="F7" s="26">
        <f>IF(Prim_inc_net!F7="","",Prim_inc_net!F7/10/GDP!I3)</f>
        <v>-1.5972214524908466</v>
      </c>
      <c r="G7" s="26">
        <f>IF(Prim_inc_net!G7="","",Prim_inc_net!G7/10/GDP!J3)</f>
        <v>-1.0028269864358832</v>
      </c>
      <c r="H7" s="26">
        <f>IF(Prim_inc_net!H7="","",Prim_inc_net!H7/10/GDP!K3)</f>
        <v>2.415671627400227E-2</v>
      </c>
      <c r="I7" s="26">
        <f>IF(Prim_inc_net!I7="","",Prim_inc_net!I7/10/GDP!L3)</f>
        <v>-0.738892494871214</v>
      </c>
      <c r="J7" s="26">
        <f>IF(Prim_inc_net!J7="","",Prim_inc_net!J7/10/GDP!M3)</f>
        <v>1.7236365137418641</v>
      </c>
      <c r="K7" s="26">
        <f>IF(Prim_inc_net!K7="","",Prim_inc_net!K7/10/GDP!N3)</f>
        <v>0.9233698127840182</v>
      </c>
      <c r="L7" s="26">
        <f>IF(Prim_inc_net!L7="","",Prim_inc_net!L7/10/GDP!O3)</f>
        <v>1.1781405087208141</v>
      </c>
      <c r="M7" s="26">
        <f>IF(Prim_inc_net!M7="","",Prim_inc_net!M7/10/GDP!P3)</f>
        <v>1.6282024036914831</v>
      </c>
      <c r="N7" s="26">
        <f>IF(Prim_inc_net!N7="","",Prim_inc_net!N7/10/GDP!Q3)</f>
        <v>0.26078412714037175</v>
      </c>
      <c r="O7" s="26">
        <f>IF(Prim_inc_net!O7="","",Prim_inc_net!O7/10/GDP!R3)</f>
        <v>-0.11348071320775602</v>
      </c>
      <c r="P7" s="26">
        <f>IF(Prim_inc_net!P7="","",Prim_inc_net!P7/10/GDP!S3)</f>
        <v>-1.3199415950922246</v>
      </c>
      <c r="Q7" s="26">
        <f>IF(Prim_inc_net!Q7="","",Prim_inc_net!Q7/10/GDP!T3)</f>
        <v>-1.7096110632013997</v>
      </c>
    </row>
    <row r="8" spans="1:17" x14ac:dyDescent="0.25">
      <c r="A8" s="12" t="s">
        <v>26</v>
      </c>
      <c r="B8" s="26">
        <f>IF(Prim_inc_net!B8="","",Prim_inc_net!B8/10/GDP!E4)</f>
        <v>-4.9303281071336498</v>
      </c>
      <c r="C8" s="26">
        <f>IF(Prim_inc_net!C8="","",Prim_inc_net!C8/10/GDP!F4)</f>
        <v>-3.960624471276045</v>
      </c>
      <c r="D8" s="26">
        <f>IF(Prim_inc_net!D8="","",Prim_inc_net!D8/10/GDP!G4)</f>
        <v>-1.4648033593930785</v>
      </c>
      <c r="E8" s="26">
        <f>IF(Prim_inc_net!E8="","",Prim_inc_net!E8/10/GDP!H4)</f>
        <v>-0.71965421318929024</v>
      </c>
      <c r="F8" s="26">
        <f>IF(Prim_inc_net!F8="","",Prim_inc_net!F8/10/GDP!I4)</f>
        <v>-0.95776504700868448</v>
      </c>
      <c r="G8" s="26">
        <f>IF(Prim_inc_net!G8="","",Prim_inc_net!G8/10/GDP!J4)</f>
        <v>-0.24031214525423833</v>
      </c>
      <c r="H8" s="26">
        <f>IF(Prim_inc_net!H8="","",Prim_inc_net!H8/10/GDP!K4)</f>
        <v>-1.0554990173015733</v>
      </c>
      <c r="I8" s="26">
        <f>IF(Prim_inc_net!I8="","",Prim_inc_net!I8/10/GDP!L4)</f>
        <v>-1.8521711892801755</v>
      </c>
      <c r="J8" s="26">
        <f>IF(Prim_inc_net!J8="","",Prim_inc_net!J8/10/GDP!M4)</f>
        <v>-2.1580286084171711</v>
      </c>
      <c r="K8" s="26">
        <f>IF(Prim_inc_net!K8="","",Prim_inc_net!K8/10/GDP!N4)</f>
        <v>-2.2430749833354322</v>
      </c>
      <c r="L8" s="26">
        <f>IF(Prim_inc_net!L8="","",Prim_inc_net!L8/10/GDP!O4)</f>
        <v>-2.6524226976476339</v>
      </c>
      <c r="M8" s="26">
        <f>IF(Prim_inc_net!M8="","",Prim_inc_net!M8/10/GDP!P4)</f>
        <v>-0.98295039380964311</v>
      </c>
      <c r="N8" s="26">
        <f>IF(Prim_inc_net!N8="","",Prim_inc_net!N8/10/GDP!Q4)</f>
        <v>-1.5333458324558504</v>
      </c>
      <c r="O8" s="26">
        <f>IF(Prim_inc_net!O8="","",Prim_inc_net!O8/10/GDP!R4)</f>
        <v>-2.5300385562468595</v>
      </c>
      <c r="P8" s="26">
        <f>IF(Prim_inc_net!P8="","",Prim_inc_net!P8/10/GDP!S4)</f>
        <v>-2.4631606830818842</v>
      </c>
      <c r="Q8" s="26" t="str">
        <f>IF(Prim_inc_net!Q8="","",Prim_inc_net!Q8/10/GDP!T4)</f>
        <v/>
      </c>
    </row>
    <row r="9" spans="1:17" x14ac:dyDescent="0.25">
      <c r="A9" s="12" t="s">
        <v>29</v>
      </c>
      <c r="B9" s="26" t="str">
        <f>IF(Prim_inc_net!B9="","",Prim_inc_net!B9/10/GDP!E5)</f>
        <v/>
      </c>
      <c r="C9" s="26" t="str">
        <f>IF(Prim_inc_net!C9="","",Prim_inc_net!C9/10/GDP!F5)</f>
        <v/>
      </c>
      <c r="D9" s="26" t="str">
        <f>IF(Prim_inc_net!D9="","",Prim_inc_net!D9/10/GDP!G5)</f>
        <v/>
      </c>
      <c r="E9" s="26" t="str">
        <f>IF(Prim_inc_net!E9="","",Prim_inc_net!E9/10/GDP!H5)</f>
        <v/>
      </c>
      <c r="F9" s="26" t="str">
        <f>IF(Prim_inc_net!F9="","",Prim_inc_net!F9/10/GDP!I5)</f>
        <v/>
      </c>
      <c r="G9" s="26" t="str">
        <f>IF(Prim_inc_net!G9="","",Prim_inc_net!G9/10/GDP!J5)</f>
        <v/>
      </c>
      <c r="H9" s="26" t="str">
        <f>IF(Prim_inc_net!H9="","",Prim_inc_net!H9/10/GDP!K5)</f>
        <v/>
      </c>
      <c r="I9" s="26" t="str">
        <f>IF(Prim_inc_net!I9="","",Prim_inc_net!I9/10/GDP!L5)</f>
        <v/>
      </c>
      <c r="J9" s="26" t="str">
        <f>IF(Prim_inc_net!J9="","",Prim_inc_net!J9/10/GDP!M5)</f>
        <v/>
      </c>
      <c r="K9" s="26" t="str">
        <f>IF(Prim_inc_net!K9="","",Prim_inc_net!K9/10/GDP!N5)</f>
        <v/>
      </c>
      <c r="L9" s="26" t="str">
        <f>IF(Prim_inc_net!L9="","",Prim_inc_net!L9/10/GDP!O5)</f>
        <v/>
      </c>
      <c r="M9" s="26" t="str">
        <f>IF(Prim_inc_net!M9="","",Prim_inc_net!M9/10/GDP!P5)</f>
        <v/>
      </c>
      <c r="N9" s="26" t="str">
        <f>IF(Prim_inc_net!N9="","",Prim_inc_net!N9/10/GDP!Q5)</f>
        <v/>
      </c>
      <c r="O9" s="26" t="str">
        <f>IF(Prim_inc_net!O9="","",Prim_inc_net!O9/10/GDP!R5)</f>
        <v/>
      </c>
      <c r="P9" s="26">
        <f>IF(Prim_inc_net!P9="","",Prim_inc_net!P9/10/GDP!S5)</f>
        <v>9.7395881404545772</v>
      </c>
      <c r="Q9" s="26" t="str">
        <f>IF(Prim_inc_net!Q9="","",Prim_inc_net!Q9/10/GDP!T5)</f>
        <v/>
      </c>
    </row>
    <row r="10" spans="1:17" x14ac:dyDescent="0.25">
      <c r="A10" s="12" t="s">
        <v>46</v>
      </c>
      <c r="B10" s="26">
        <f>IF(Prim_inc_net!B10="","",Prim_inc_net!B10/10/GDP!E6)</f>
        <v>-10.902839190338373</v>
      </c>
      <c r="C10" s="26">
        <f>IF(Prim_inc_net!C10="","",Prim_inc_net!C10/10/GDP!F6)</f>
        <v>-11.794099970370935</v>
      </c>
      <c r="D10" s="26">
        <f>IF(Prim_inc_net!D10="","",Prim_inc_net!D10/10/GDP!G6)</f>
        <v>-11.643163889237886</v>
      </c>
      <c r="E10" s="26">
        <f>IF(Prim_inc_net!E10="","",Prim_inc_net!E10/10/GDP!H6)</f>
        <v>-15.493226358440911</v>
      </c>
      <c r="F10" s="26">
        <f>IF(Prim_inc_net!F10="","",Prim_inc_net!F10/10/GDP!I6)</f>
        <v>-9.7047235694881024</v>
      </c>
      <c r="G10" s="26">
        <f>IF(Prim_inc_net!G10="","",Prim_inc_net!G10/10/GDP!J6)</f>
        <v>-9.6503083197293513</v>
      </c>
      <c r="H10" s="26">
        <f>IF(Prim_inc_net!H10="","",Prim_inc_net!H10/10/GDP!K6)</f>
        <v>-8.6745922618351994</v>
      </c>
      <c r="I10" s="26">
        <f>IF(Prim_inc_net!I10="","",Prim_inc_net!I10/10/GDP!L6)</f>
        <v>-8.1386251582665157</v>
      </c>
      <c r="J10" s="26">
        <f>IF(Prim_inc_net!J10="","",Prim_inc_net!J10/10/GDP!M6)</f>
        <v>-7.2416494044350079</v>
      </c>
      <c r="K10" s="26">
        <f>IF(Prim_inc_net!K10="","",Prim_inc_net!K10/10/GDP!N6)</f>
        <v>-6.0735573795984958</v>
      </c>
      <c r="L10" s="26">
        <f>IF(Prim_inc_net!L10="","",Prim_inc_net!L10/10/GDP!O6)</f>
        <v>-5.0842033303944003</v>
      </c>
      <c r="M10" s="26">
        <f>IF(Prim_inc_net!M10="","",Prim_inc_net!M10/10/GDP!P6)</f>
        <v>-5.2150659568879396</v>
      </c>
      <c r="N10" s="26">
        <f>IF(Prim_inc_net!N10="","",Prim_inc_net!N10/10/GDP!Q6)</f>
        <v>-6.1458973114322903</v>
      </c>
      <c r="O10" s="26">
        <f>IF(Prim_inc_net!O10="","",Prim_inc_net!O10/10/GDP!R6)</f>
        <v>-7.3932007904216546</v>
      </c>
      <c r="P10" s="26">
        <f>IF(Prim_inc_net!P10="","",Prim_inc_net!P10/10/GDP!S6)</f>
        <v>-8.3884460114792709</v>
      </c>
      <c r="Q10" s="26">
        <f>IF(Prim_inc_net!Q10="","",Prim_inc_net!Q10/10/GDP!T6)</f>
        <v>-7.8862218453635498</v>
      </c>
    </row>
    <row r="11" spans="1:17" x14ac:dyDescent="0.25">
      <c r="A11" s="12" t="s">
        <v>48</v>
      </c>
      <c r="B11" s="26">
        <f>IF(Prim_inc_net!B11="","",Prim_inc_net!B11/10/GDP!E7)</f>
        <v>1.7350366730140643</v>
      </c>
      <c r="C11" s="26">
        <f>IF(Prim_inc_net!C11="","",Prim_inc_net!C11/10/GDP!F7)</f>
        <v>2.7530319704075166</v>
      </c>
      <c r="D11" s="26">
        <f>IF(Prim_inc_net!D11="","",Prim_inc_net!D11/10/GDP!G7)</f>
        <v>0.47247573827296707</v>
      </c>
      <c r="E11" s="26">
        <f>IF(Prim_inc_net!E11="","",Prim_inc_net!E11/10/GDP!H7)</f>
        <v>-2.3429492229286719</v>
      </c>
      <c r="F11" s="26">
        <f>IF(Prim_inc_net!F11="","",Prim_inc_net!F11/10/GDP!I7)</f>
        <v>-2.2904867969541307</v>
      </c>
      <c r="G11" s="26">
        <f>IF(Prim_inc_net!G11="","",Prim_inc_net!G11/10/GDP!J7)</f>
        <v>1.0069704324698376</v>
      </c>
      <c r="H11" s="26">
        <f>IF(Prim_inc_net!H11="","",Prim_inc_net!H11/10/GDP!K7)</f>
        <v>-0.11502013130148808</v>
      </c>
      <c r="I11" s="26">
        <f>IF(Prim_inc_net!I11="","",Prim_inc_net!I11/10/GDP!L7)</f>
        <v>-0.77642646163873197</v>
      </c>
      <c r="J11" s="26">
        <f>IF(Prim_inc_net!J11="","",Prim_inc_net!J11/10/GDP!M7)</f>
        <v>-0.78037625349928363</v>
      </c>
      <c r="K11" s="26">
        <f>IF(Prim_inc_net!K11="","",Prim_inc_net!K11/10/GDP!N7)</f>
        <v>-2.912110874821388</v>
      </c>
      <c r="L11" s="26">
        <f>IF(Prim_inc_net!L11="","",Prim_inc_net!L11/10/GDP!O7)</f>
        <v>-1.7861246518627087</v>
      </c>
      <c r="M11" s="26">
        <f>IF(Prim_inc_net!M11="","",Prim_inc_net!M11/10/GDP!P7)</f>
        <v>2.6610678580514701E-2</v>
      </c>
      <c r="N11" s="26">
        <f>IF(Prim_inc_net!N11="","",Prim_inc_net!N11/10/GDP!Q7)</f>
        <v>-4.4163820096817741</v>
      </c>
      <c r="O11" s="26">
        <f>IF(Prim_inc_net!O11="","",Prim_inc_net!O11/10/GDP!R7)</f>
        <v>-2.2156886729611354</v>
      </c>
      <c r="P11" s="26">
        <f>IF(Prim_inc_net!P11="","",Prim_inc_net!P11/10/GDP!S7)</f>
        <v>-9.8340450678621885</v>
      </c>
      <c r="Q11" s="26">
        <f>IF(Prim_inc_net!Q11="","",Prim_inc_net!Q11/10/GDP!T7)</f>
        <v>0.75142445658941814</v>
      </c>
    </row>
    <row r="12" spans="1:17" x14ac:dyDescent="0.25">
      <c r="A12" s="12" t="s">
        <v>52</v>
      </c>
      <c r="B12" s="26">
        <f>IF(Prim_inc_net!B12="","",Prim_inc_net!B12/10/GDP!E8)</f>
        <v>-4.1135263463071681</v>
      </c>
      <c r="C12" s="26">
        <f>IF(Prim_inc_net!C12="","",Prim_inc_net!C12/10/GDP!F8)</f>
        <v>-4.0400455520343153</v>
      </c>
      <c r="D12" s="26">
        <f>IF(Prim_inc_net!D12="","",Prim_inc_net!D12/10/GDP!G8)</f>
        <v>-4.0173470350594682</v>
      </c>
      <c r="E12" s="26">
        <f>IF(Prim_inc_net!E12="","",Prim_inc_net!E12/10/GDP!H8)</f>
        <v>-4.4652087123673372</v>
      </c>
      <c r="F12" s="26">
        <f>IF(Prim_inc_net!F12="","",Prim_inc_net!F12/10/GDP!I8)</f>
        <v>-4.1519847494553375</v>
      </c>
      <c r="G12" s="26">
        <f>IF(Prim_inc_net!G12="","",Prim_inc_net!G12/10/GDP!J8)</f>
        <v>-2.74059294716823</v>
      </c>
      <c r="H12" s="26">
        <f>IF(Prim_inc_net!H12="","",Prim_inc_net!H12/10/GDP!K8)</f>
        <v>-3.4684533294278461</v>
      </c>
      <c r="I12" s="26">
        <f>IF(Prim_inc_net!I12="","",Prim_inc_net!I12/10/GDP!L8)</f>
        <v>-4.2574892901234564</v>
      </c>
      <c r="J12" s="26">
        <f>IF(Prim_inc_net!J12="","",Prim_inc_net!J12/10/GDP!M8)</f>
        <v>-4.244835638347916</v>
      </c>
      <c r="K12" s="26">
        <f>IF(Prim_inc_net!K12="","",Prim_inc_net!K12/10/GDP!N8)</f>
        <v>-4.8603880799541663</v>
      </c>
      <c r="L12" s="26">
        <f>IF(Prim_inc_net!L12="","",Prim_inc_net!L12/10/GDP!O8)</f>
        <v>-6.2987300045201184</v>
      </c>
      <c r="M12" s="26">
        <f>IF(Prim_inc_net!M12="","",Prim_inc_net!M12/10/GDP!P8)</f>
        <v>-6.7572852781238018</v>
      </c>
      <c r="N12" s="26">
        <f>IF(Prim_inc_net!N12="","",Prim_inc_net!N12/10/GDP!Q8)</f>
        <v>-5.3644249199853471</v>
      </c>
      <c r="O12" s="26">
        <f>IF(Prim_inc_net!O12="","",Prim_inc_net!O12/10/GDP!R8)</f>
        <v>-4.8567718747951947</v>
      </c>
      <c r="P12" s="26">
        <f>IF(Prim_inc_net!P12="","",Prim_inc_net!P12/10/GDP!S8)</f>
        <v>-6.3811973262457284</v>
      </c>
      <c r="Q12" s="26">
        <f>IF(Prim_inc_net!Q12="","",Prim_inc_net!Q12/10/GDP!T8)</f>
        <v>-1.7761271132001728</v>
      </c>
    </row>
    <row r="13" spans="1:17" x14ac:dyDescent="0.25">
      <c r="A13" s="12" t="s">
        <v>56</v>
      </c>
      <c r="B13" s="26">
        <f>IF(Prim_inc_net!B13="","",Prim_inc_net!B13/10/GDP!E9)</f>
        <v>-3.6660059315612248</v>
      </c>
      <c r="C13" s="26">
        <f>IF(Prim_inc_net!C13="","",Prim_inc_net!C13/10/GDP!F9)</f>
        <v>-3.3159576112532849</v>
      </c>
      <c r="D13" s="26">
        <f>IF(Prim_inc_net!D13="","",Prim_inc_net!D13/10/GDP!G9)</f>
        <v>-2.6377568025423259</v>
      </c>
      <c r="E13" s="26">
        <f>IF(Prim_inc_net!E13="","",Prim_inc_net!E13/10/GDP!H9)</f>
        <v>-2.4850268054954374</v>
      </c>
      <c r="F13" s="26">
        <f>IF(Prim_inc_net!F13="","",Prim_inc_net!F13/10/GDP!I9)</f>
        <v>-3.083639390488377</v>
      </c>
      <c r="G13" s="26">
        <f>IF(Prim_inc_net!G13="","",Prim_inc_net!G13/10/GDP!J9)</f>
        <v>-3.4251330151548305</v>
      </c>
      <c r="H13" s="26">
        <f>IF(Prim_inc_net!H13="","",Prim_inc_net!H13/10/GDP!K9)</f>
        <v>-2.856673647355247</v>
      </c>
      <c r="I13" s="26">
        <f>IF(Prim_inc_net!I13="","",Prim_inc_net!I13/10/GDP!L9)</f>
        <v>-2.3727181906568626</v>
      </c>
      <c r="J13" s="26">
        <f>IF(Prim_inc_net!J13="","",Prim_inc_net!J13/10/GDP!M9)</f>
        <v>-2.152976604752121</v>
      </c>
      <c r="K13" s="26">
        <f>IF(Prim_inc_net!K13="","",Prim_inc_net!K13/10/GDP!N9)</f>
        <v>-2.0606030867237526</v>
      </c>
      <c r="L13" s="26">
        <f>IF(Prim_inc_net!L13="","",Prim_inc_net!L13/10/GDP!O9)</f>
        <v>-1.8840897822452929</v>
      </c>
      <c r="M13" s="26">
        <f>IF(Prim_inc_net!M13="","",Prim_inc_net!M13/10/GDP!P9)</f>
        <v>-2.189795274346142</v>
      </c>
      <c r="N13" s="26">
        <f>IF(Prim_inc_net!N13="","",Prim_inc_net!N13/10/GDP!Q9)</f>
        <v>-2.544071423107725</v>
      </c>
      <c r="O13" s="26">
        <f>IF(Prim_inc_net!O13="","",Prim_inc_net!O13/10/GDP!R9)</f>
        <v>-3.5996975286755761</v>
      </c>
      <c r="P13" s="26">
        <f>IF(Prim_inc_net!P13="","",Prim_inc_net!P13/10/GDP!S9)</f>
        <v>-4.0129623324791543</v>
      </c>
      <c r="Q13" s="26">
        <f>IF(Prim_inc_net!Q13="","",Prim_inc_net!Q13/10/GDP!T9)</f>
        <v>-2.6317378229382271</v>
      </c>
    </row>
    <row r="14" spans="1:17" x14ac:dyDescent="0.25">
      <c r="A14" s="12" t="s">
        <v>58</v>
      </c>
      <c r="B14" s="26">
        <f>IF(Prim_inc_net!B14="","",Prim_inc_net!B14/10/GDP!E10)</f>
        <v>4.2042118257950811</v>
      </c>
      <c r="C14" s="26">
        <f>IF(Prim_inc_net!C14="","",Prim_inc_net!C14/10/GDP!F10)</f>
        <v>4.7309978416380636</v>
      </c>
      <c r="D14" s="26">
        <f>IF(Prim_inc_net!D14="","",Prim_inc_net!D14/10/GDP!G10)</f>
        <v>5.4032240154480444</v>
      </c>
      <c r="E14" s="26">
        <f>IF(Prim_inc_net!E14="","",Prim_inc_net!E14/10/GDP!H10)</f>
        <v>5.9276306569212647</v>
      </c>
      <c r="F14" s="26">
        <f>IF(Prim_inc_net!F14="","",Prim_inc_net!F14/10/GDP!I10)</f>
        <v>4.1487224290117437</v>
      </c>
      <c r="G14" s="26">
        <f>IF(Prim_inc_net!G14="","",Prim_inc_net!G14/10/GDP!J10)</f>
        <v>4.9490414769853244</v>
      </c>
      <c r="H14" s="26">
        <f>IF(Prim_inc_net!H14="","",Prim_inc_net!H14/10/GDP!K10)</f>
        <v>3.5503213513305814</v>
      </c>
      <c r="I14" s="26">
        <f>IF(Prim_inc_net!I14="","",Prim_inc_net!I14/10/GDP!L10)</f>
        <v>3.9837664798818113</v>
      </c>
      <c r="J14" s="26">
        <f>IF(Prim_inc_net!J14="","",Prim_inc_net!J14/10/GDP!M10)</f>
        <v>6.137460431826832</v>
      </c>
      <c r="K14" s="26">
        <f>IF(Prim_inc_net!K14="","",Prim_inc_net!K14/10/GDP!N10)</f>
        <v>4.4979846924163747</v>
      </c>
      <c r="L14" s="26">
        <f>IF(Prim_inc_net!L14="","",Prim_inc_net!L14/10/GDP!O10)</f>
        <v>4.0595803846217509</v>
      </c>
      <c r="M14" s="26">
        <f>IF(Prim_inc_net!M14="","",Prim_inc_net!M14/10/GDP!P10)</f>
        <v>2.324580007470757</v>
      </c>
      <c r="N14" s="26">
        <f>IF(Prim_inc_net!N14="","",Prim_inc_net!N14/10/GDP!Q10)</f>
        <v>3.5340336514677451</v>
      </c>
      <c r="O14" s="26">
        <f>IF(Prim_inc_net!O14="","",Prim_inc_net!O14/10/GDP!R10)</f>
        <v>1.7547428004107561</v>
      </c>
      <c r="P14" s="26">
        <f>IF(Prim_inc_net!P14="","",Prim_inc_net!P14/10/GDP!S10)</f>
        <v>1.6655696478328781</v>
      </c>
      <c r="Q14" s="26">
        <f>IF(Prim_inc_net!Q14="","",Prim_inc_net!Q14/10/GDP!T10)</f>
        <v>-1.6116459726643895</v>
      </c>
    </row>
    <row r="15" spans="1:17" x14ac:dyDescent="0.25">
      <c r="A15" s="12" t="s">
        <v>59</v>
      </c>
      <c r="B15" s="26">
        <f>IF(Prim_inc_net!B15="","",Prim_inc_net!B15/10/GDP!E11)</f>
        <v>-20.276822577699011</v>
      </c>
      <c r="C15" s="26">
        <f>IF(Prim_inc_net!C15="","",Prim_inc_net!C15/10/GDP!F11)</f>
        <v>-4.2869335762485745</v>
      </c>
      <c r="D15" s="26">
        <f>IF(Prim_inc_net!D15="","",Prim_inc_net!D15/10/GDP!G11)</f>
        <v>-14.358668396744006</v>
      </c>
      <c r="E15" s="26">
        <f>IF(Prim_inc_net!E15="","",Prim_inc_net!E15/10/GDP!H11)</f>
        <v>-4.1069214398984464</v>
      </c>
      <c r="F15" s="26">
        <f>IF(Prim_inc_net!F15="","",Prim_inc_net!F15/10/GDP!I11)</f>
        <v>-3.4888858751525702</v>
      </c>
      <c r="G15" s="26">
        <f>IF(Prim_inc_net!G15="","",Prim_inc_net!G15/10/GDP!J11)</f>
        <v>-5.7140775748635209</v>
      </c>
      <c r="H15" s="26">
        <f>IF(Prim_inc_net!H15="","",Prim_inc_net!H15/10/GDP!K11)</f>
        <v>-9.3116928772008585</v>
      </c>
      <c r="I15" s="26">
        <f>IF(Prim_inc_net!I15="","",Prim_inc_net!I15/10/GDP!L11)</f>
        <v>-4.4009100911159296</v>
      </c>
      <c r="J15" s="26">
        <f>IF(Prim_inc_net!J15="","",Prim_inc_net!J15/10/GDP!M11)</f>
        <v>-6.0344570684316574</v>
      </c>
      <c r="K15" s="26">
        <f>IF(Prim_inc_net!K15="","",Prim_inc_net!K15/10/GDP!N11)</f>
        <v>-3.6840000680559419</v>
      </c>
      <c r="L15" s="26">
        <f>IF(Prim_inc_net!L15="","",Prim_inc_net!L15/10/GDP!O11)</f>
        <v>-4.2094955663612872</v>
      </c>
      <c r="M15" s="26">
        <f>IF(Prim_inc_net!M15="","",Prim_inc_net!M15/10/GDP!P11)</f>
        <v>-4.5308310991957104</v>
      </c>
      <c r="N15" s="26">
        <f>IF(Prim_inc_net!N15="","",Prim_inc_net!N15/10/GDP!Q11)</f>
        <v>-5.5197487803194827</v>
      </c>
      <c r="O15" s="26">
        <f>IF(Prim_inc_net!O15="","",Prim_inc_net!O15/10/GDP!R11)</f>
        <v>-6.5770065570226048</v>
      </c>
      <c r="P15" s="26">
        <f>IF(Prim_inc_net!P15="","",Prim_inc_net!P15/10/GDP!S11)</f>
        <v>-4.7255122884391136</v>
      </c>
      <c r="Q15" s="26">
        <f>IF(Prim_inc_net!Q15="","",Prim_inc_net!Q15/10/GDP!T11)</f>
        <v>-2.4598154823347791</v>
      </c>
    </row>
    <row r="16" spans="1:17" x14ac:dyDescent="0.25">
      <c r="A16" s="12" t="s">
        <v>61</v>
      </c>
      <c r="B16" s="26">
        <f>IF(Prim_inc_net!B16="","",Prim_inc_net!B16/10/GDP!E12)</f>
        <v>-3.8278148834136574</v>
      </c>
      <c r="C16" s="26">
        <f>IF(Prim_inc_net!C16="","",Prim_inc_net!C16/10/GDP!F12)</f>
        <v>-4.1660588501332869</v>
      </c>
      <c r="D16" s="26">
        <f>IF(Prim_inc_net!D16="","",Prim_inc_net!D16/10/GDP!G12)</f>
        <v>-4.3414269838698818</v>
      </c>
      <c r="E16" s="26">
        <f>IF(Prim_inc_net!E16="","",Prim_inc_net!E16/10/GDP!H12)</f>
        <v>-3.5995328637385988</v>
      </c>
      <c r="F16" s="26">
        <f>IF(Prim_inc_net!F16="","",Prim_inc_net!F16/10/GDP!I12)</f>
        <v>-3.8074633397045283</v>
      </c>
      <c r="G16" s="26">
        <f>IF(Prim_inc_net!G16="","",Prim_inc_net!G16/10/GDP!J12)</f>
        <v>-3.9376089785433046</v>
      </c>
      <c r="H16" s="26">
        <f>IF(Prim_inc_net!H16="","",Prim_inc_net!H16/10/GDP!K12)</f>
        <v>-3.6189759925688789</v>
      </c>
      <c r="I16" s="26">
        <f>IF(Prim_inc_net!I16="","",Prim_inc_net!I16/10/GDP!L12)</f>
        <v>-2.6005377913841459</v>
      </c>
      <c r="J16" s="26">
        <f>IF(Prim_inc_net!J16="","",Prim_inc_net!J16/10/GDP!M12)</f>
        <v>-2.5381351878910965</v>
      </c>
      <c r="K16" s="26">
        <f>IF(Prim_inc_net!K16="","",Prim_inc_net!K16/10/GDP!N12)</f>
        <v>-2.2460870419435022</v>
      </c>
      <c r="L16" s="26">
        <f>IF(Prim_inc_net!L16="","",Prim_inc_net!L16/10/GDP!O12)</f>
        <v>-2.2958971304367743</v>
      </c>
      <c r="M16" s="26">
        <f>IF(Prim_inc_net!M16="","",Prim_inc_net!M16/10/GDP!P12)</f>
        <v>-2.3712341508420174</v>
      </c>
      <c r="N16" s="26">
        <f>IF(Prim_inc_net!N16="","",Prim_inc_net!N16/10/GDP!Q12)</f>
        <v>-3.0253772082356392</v>
      </c>
      <c r="O16" s="26">
        <f>IF(Prim_inc_net!O16="","",Prim_inc_net!O16/10/GDP!R12)</f>
        <v>-3.253461673920413</v>
      </c>
      <c r="P16" s="26">
        <f>IF(Prim_inc_net!P16="","",Prim_inc_net!P16/10/GDP!S12)</f>
        <v>-2.7452037118258259</v>
      </c>
      <c r="Q16" s="26">
        <f>IF(Prim_inc_net!Q16="","",Prim_inc_net!Q16/10/GDP!T12)</f>
        <v>-1.1210210895539241</v>
      </c>
    </row>
    <row r="17" spans="1:17" x14ac:dyDescent="0.25">
      <c r="A17" s="12" t="s">
        <v>62</v>
      </c>
      <c r="B17" s="26">
        <f>IF(Prim_inc_net!B17="","",Prim_inc_net!B17/10/GDP!E13)</f>
        <v>-0.64553700461442454</v>
      </c>
      <c r="C17" s="26">
        <f>IF(Prim_inc_net!C17="","",Prim_inc_net!C17/10/GDP!F13)</f>
        <v>0.25025423880011177</v>
      </c>
      <c r="D17" s="26">
        <f>IF(Prim_inc_net!D17="","",Prim_inc_net!D17/10/GDP!G13)</f>
        <v>-8.1035130200388425E-2</v>
      </c>
      <c r="E17" s="26">
        <f>IF(Prim_inc_net!E17="","",Prim_inc_net!E17/10/GDP!H13)</f>
        <v>0.78916542476266927</v>
      </c>
      <c r="F17" s="26">
        <f>IF(Prim_inc_net!F17="","",Prim_inc_net!F17/10/GDP!I13)</f>
        <v>-2.3629891378232064E-2</v>
      </c>
      <c r="G17" s="26">
        <f>IF(Prim_inc_net!G17="","",Prim_inc_net!G17/10/GDP!J13)</f>
        <v>0.84811996239841791</v>
      </c>
      <c r="H17" s="26">
        <f>IF(Prim_inc_net!H17="","",Prim_inc_net!H17/10/GDP!K13)</f>
        <v>0.30974822525149082</v>
      </c>
      <c r="I17" s="26">
        <f>IF(Prim_inc_net!I17="","",Prim_inc_net!I17/10/GDP!L13)</f>
        <v>0.12550270270523156</v>
      </c>
      <c r="J17" s="26">
        <f>IF(Prim_inc_net!J17="","",Prim_inc_net!J17/10/GDP!M13)</f>
        <v>0.32005265388842913</v>
      </c>
      <c r="K17" s="26">
        <f>IF(Prim_inc_net!K17="","",Prim_inc_net!K17/10/GDP!N13)</f>
        <v>7.3523406919558082E-2</v>
      </c>
      <c r="L17" s="26">
        <f>IF(Prim_inc_net!L17="","",Prim_inc_net!L17/10/GDP!O13)</f>
        <v>-0.98791376072575765</v>
      </c>
      <c r="M17" s="26">
        <f>IF(Prim_inc_net!M17="","",Prim_inc_net!M17/10/GDP!P13)</f>
        <v>-1.3716193755800221E-2</v>
      </c>
      <c r="N17" s="26">
        <f>IF(Prim_inc_net!N17="","",Prim_inc_net!N17/10/GDP!Q13)</f>
        <v>-0.91398798844440743</v>
      </c>
      <c r="O17" s="26">
        <f>IF(Prim_inc_net!O17="","",Prim_inc_net!O17/10/GDP!R13)</f>
        <v>-0.90675401180282833</v>
      </c>
      <c r="P17" s="26">
        <f>IF(Prim_inc_net!P17="","",Prim_inc_net!P17/10/GDP!S13)</f>
        <v>0.49463462528158053</v>
      </c>
      <c r="Q17" s="26">
        <f>IF(Prim_inc_net!Q17="","",Prim_inc_net!Q17/10/GDP!T13)</f>
        <v>-8.4180552054225602E-2</v>
      </c>
    </row>
    <row r="18" spans="1:17" x14ac:dyDescent="0.25">
      <c r="A18" s="12" t="s">
        <v>64</v>
      </c>
      <c r="B18" s="26">
        <f>IF(Prim_inc_net!B18="","",Prim_inc_net!B18/10/GDP!E14)</f>
        <v>-12.398380170270473</v>
      </c>
      <c r="C18" s="26">
        <f>IF(Prim_inc_net!C18="","",Prim_inc_net!C18/10/GDP!F14)</f>
        <v>-12.748271270271555</v>
      </c>
      <c r="D18" s="26">
        <f>IF(Prim_inc_net!D18="","",Prim_inc_net!D18/10/GDP!G14)</f>
        <v>-15.35024176488365</v>
      </c>
      <c r="E18" s="26">
        <f>IF(Prim_inc_net!E18="","",Prim_inc_net!E18/10/GDP!H14)</f>
        <v>-10.751646624063374</v>
      </c>
      <c r="F18" s="26">
        <f>IF(Prim_inc_net!F18="","",Prim_inc_net!F18/10/GDP!I14)</f>
        <v>-7.9458917564180718</v>
      </c>
      <c r="G18" s="26">
        <f>IF(Prim_inc_net!G18="","",Prim_inc_net!G18/10/GDP!J14)</f>
        <v>-6.5524124506265009</v>
      </c>
      <c r="H18" s="26">
        <f>IF(Prim_inc_net!H18="","",Prim_inc_net!H18/10/GDP!K14)</f>
        <v>-7.3645203818760416</v>
      </c>
      <c r="I18" s="26">
        <f>IF(Prim_inc_net!I18="","",Prim_inc_net!I18/10/GDP!L14)</f>
        <v>-6.1228435719718171</v>
      </c>
      <c r="J18" s="26">
        <f>IF(Prim_inc_net!J18="","",Prim_inc_net!J18/10/GDP!M14)</f>
        <v>-5.5656688241639705</v>
      </c>
      <c r="K18" s="26">
        <f>IF(Prim_inc_net!K18="","",Prim_inc_net!K18/10/GDP!N14)</f>
        <v>-3.4312878787878791</v>
      </c>
      <c r="L18" s="26">
        <f>IF(Prim_inc_net!L18="","",Prim_inc_net!L18/10/GDP!O14)</f>
        <v>-3.9882739359609785</v>
      </c>
      <c r="M18" s="26">
        <f>IF(Prim_inc_net!M18="","",Prim_inc_net!M18/10/GDP!P14)</f>
        <v>-6.5346391752577322</v>
      </c>
      <c r="N18" s="26">
        <f>IF(Prim_inc_net!N18="","",Prim_inc_net!N18/10/GDP!Q14)</f>
        <v>-4.2526864048338373</v>
      </c>
      <c r="O18" s="26">
        <f>IF(Prim_inc_net!O18="","",Prim_inc_net!O18/10/GDP!R14)</f>
        <v>-5.2205654490268083</v>
      </c>
      <c r="P18" s="26">
        <f>IF(Prim_inc_net!P18="","",Prim_inc_net!P18/10/GDP!S14)</f>
        <v>-4.2894892266758902</v>
      </c>
      <c r="Q18" s="26">
        <f>IF(Prim_inc_net!Q18="","",Prim_inc_net!Q18/10/GDP!T14)</f>
        <v>-1.0708991480273196</v>
      </c>
    </row>
    <row r="19" spans="1:17" x14ac:dyDescent="0.25">
      <c r="A19" s="12" t="s">
        <v>66</v>
      </c>
      <c r="B19" s="26">
        <f>IF(Prim_inc_net!B19="","",Prim_inc_net!B19/10/GDP!E15)</f>
        <v>-1.8510036024129046</v>
      </c>
      <c r="C19" s="26">
        <f>IF(Prim_inc_net!C19="","",Prim_inc_net!C19/10/GDP!F15)</f>
        <v>-2.1441919937051246</v>
      </c>
      <c r="D19" s="26">
        <f>IF(Prim_inc_net!D19="","",Prim_inc_net!D19/10/GDP!G15)</f>
        <v>-2.1812017329063855</v>
      </c>
      <c r="E19" s="26">
        <f>IF(Prim_inc_net!E19="","",Prim_inc_net!E19/10/GDP!H15)</f>
        <v>-0.81015614383431489</v>
      </c>
      <c r="F19" s="26">
        <f>IF(Prim_inc_net!F19="","",Prim_inc_net!F19/10/GDP!I15)</f>
        <v>-1.5243538369064318</v>
      </c>
      <c r="G19" s="26">
        <f>IF(Prim_inc_net!G19="","",Prim_inc_net!G19/10/GDP!J15)</f>
        <v>-2.3265055467511884</v>
      </c>
      <c r="H19" s="26">
        <f>IF(Prim_inc_net!H19="","",Prim_inc_net!H19/10/GDP!K15)</f>
        <v>-2.3438331678252231</v>
      </c>
      <c r="I19" s="26">
        <f>IF(Prim_inc_net!I19="","",Prim_inc_net!I19/10/GDP!L15)</f>
        <v>-2.4961847014925374</v>
      </c>
      <c r="J19" s="26">
        <f>IF(Prim_inc_net!J19="","",Prim_inc_net!J19/10/GDP!M15)</f>
        <v>-3.113976154428463</v>
      </c>
      <c r="K19" s="26">
        <f>IF(Prim_inc_net!K19="","",Prim_inc_net!K19/10/GDP!N15)</f>
        <v>-3.9429830542656594</v>
      </c>
      <c r="L19" s="26">
        <f>IF(Prim_inc_net!L19="","",Prim_inc_net!L19/10/GDP!O15)</f>
        <v>-3.4380464300372831</v>
      </c>
      <c r="M19" s="26">
        <f>IF(Prim_inc_net!M19="","",Prim_inc_net!M19/10/GDP!P15)</f>
        <v>-3.6877994869645425</v>
      </c>
      <c r="N19" s="26">
        <f>IF(Prim_inc_net!N19="","",Prim_inc_net!N19/10/GDP!Q15)</f>
        <v>-2.8875619156499091</v>
      </c>
      <c r="O19" s="26">
        <f>IF(Prim_inc_net!O19="","",Prim_inc_net!O19/10/GDP!R15)</f>
        <v>-5.2392319710182687</v>
      </c>
      <c r="P19" s="26">
        <f>IF(Prim_inc_net!P19="","",Prim_inc_net!P19/10/GDP!S15)</f>
        <v>-4.0306913021822943</v>
      </c>
      <c r="Q19" s="26">
        <f>IF(Prim_inc_net!Q19="","",Prim_inc_net!Q19/10/GDP!T15)</f>
        <v>-4.3427199999999999</v>
      </c>
    </row>
    <row r="20" spans="1:17" x14ac:dyDescent="0.25">
      <c r="A20" s="12" t="s">
        <v>68</v>
      </c>
      <c r="B20" s="26">
        <f>IF(Prim_inc_net!B20="","",Prim_inc_net!B20/10/GDP!E16)</f>
        <v>-2.5821990612501229</v>
      </c>
      <c r="C20" s="26">
        <f>IF(Prim_inc_net!C20="","",Prim_inc_net!C20/10/GDP!F16)</f>
        <v>-2.0801267755506059</v>
      </c>
      <c r="D20" s="26">
        <f>IF(Prim_inc_net!D20="","",Prim_inc_net!D20/10/GDP!G16)</f>
        <v>-1.374533357514365</v>
      </c>
      <c r="E20" s="26">
        <f>IF(Prim_inc_net!E20="","",Prim_inc_net!E20/10/GDP!H16)</f>
        <v>-3.5925375711835223</v>
      </c>
      <c r="F20" s="26">
        <f>IF(Prim_inc_net!F20="","",Prim_inc_net!F20/10/GDP!I16)</f>
        <v>-10.462398102444231</v>
      </c>
      <c r="G20" s="26">
        <f>IF(Prim_inc_net!G20="","",Prim_inc_net!G20/10/GDP!J16)</f>
        <v>-9.2288463069067124</v>
      </c>
      <c r="H20" s="26">
        <f>IF(Prim_inc_net!H20="","",Prim_inc_net!H20/10/GDP!K16)</f>
        <v>-13.08114710403329</v>
      </c>
      <c r="I20" s="26">
        <f>IF(Prim_inc_net!I20="","",Prim_inc_net!I20/10/GDP!L16)</f>
        <v>-3.2761910597863935</v>
      </c>
      <c r="J20" s="26">
        <f>IF(Prim_inc_net!J20="","",Prim_inc_net!J20/10/GDP!M16)</f>
        <v>-3.6751715569125309</v>
      </c>
      <c r="K20" s="26">
        <f>IF(Prim_inc_net!K20="","",Prim_inc_net!K20/10/GDP!N16)</f>
        <v>-4.8897806431065662</v>
      </c>
      <c r="L20" s="26">
        <f>IF(Prim_inc_net!L20="","",Prim_inc_net!L20/10/GDP!O16)</f>
        <v>-5.5904801777720525</v>
      </c>
      <c r="M20" s="26">
        <f>IF(Prim_inc_net!M20="","",Prim_inc_net!M20/10/GDP!P16)</f>
        <v>-5.5699665686497761</v>
      </c>
      <c r="N20" s="26">
        <f>IF(Prim_inc_net!N20="","",Prim_inc_net!N20/10/GDP!Q16)</f>
        <v>-5.6087677040061719</v>
      </c>
      <c r="O20" s="26">
        <f>IF(Prim_inc_net!O20="","",Prim_inc_net!O20/10/GDP!R16)</f>
        <v>-5.5135279911489725</v>
      </c>
      <c r="P20" s="26" t="str">
        <f>IF(Prim_inc_net!P20="","",Prim_inc_net!P20/10/GDP!S16)</f>
        <v/>
      </c>
      <c r="Q20" s="26" t="str">
        <f>IF(Prim_inc_net!Q20="","",Prim_inc_net!Q20/10/GDP!T16)</f>
        <v/>
      </c>
    </row>
    <row r="21" spans="1:17" x14ac:dyDescent="0.25">
      <c r="A21" s="12" t="s">
        <v>72</v>
      </c>
      <c r="B21" s="26">
        <f>IF(Prim_inc_net!B21="","",Prim_inc_net!B21/10/GDP!E17)</f>
        <v>-1.1389124832639899</v>
      </c>
      <c r="C21" s="26">
        <f>IF(Prim_inc_net!C21="","",Prim_inc_net!C21/10/GDP!F17)</f>
        <v>-1.1706432374000695</v>
      </c>
      <c r="D21" s="26">
        <f>IF(Prim_inc_net!D21="","",Prim_inc_net!D21/10/GDP!G17)</f>
        <v>-1.2157461679171868</v>
      </c>
      <c r="E21" s="26">
        <f>IF(Prim_inc_net!E21="","",Prim_inc_net!E21/10/GDP!H17)</f>
        <v>-1.1120015828526952</v>
      </c>
      <c r="F21" s="26">
        <f>IF(Prim_inc_net!F21="","",Prim_inc_net!F21/10/GDP!I17)</f>
        <v>-1.3655034103554122</v>
      </c>
      <c r="G21" s="26">
        <f>IF(Prim_inc_net!G21="","",Prim_inc_net!G21/10/GDP!J17)</f>
        <v>-1.2616796996764994</v>
      </c>
      <c r="H21" s="26">
        <f>IF(Prim_inc_net!H21="","",Prim_inc_net!H21/10/GDP!K17)</f>
        <v>-1.1793790142543816</v>
      </c>
      <c r="I21" s="26">
        <f>IF(Prim_inc_net!I21="","",Prim_inc_net!I21/10/GDP!L17)</f>
        <v>-1.3612101088086004</v>
      </c>
      <c r="J21" s="26">
        <f>IF(Prim_inc_net!J21="","",Prim_inc_net!J21/10/GDP!M17)</f>
        <v>-1.6715130048142943</v>
      </c>
      <c r="K21" s="26">
        <f>IF(Prim_inc_net!K21="","",Prim_inc_net!K21/10/GDP!N17)</f>
        <v>-1.5775881282570414</v>
      </c>
      <c r="L21" s="26">
        <f>IF(Prim_inc_net!L21="","",Prim_inc_net!L21/10/GDP!O17)</f>
        <v>-1.3237073237569423</v>
      </c>
      <c r="M21" s="26">
        <f>IF(Prim_inc_net!M21="","",Prim_inc_net!M21/10/GDP!P17)</f>
        <v>-1.2133744774606172</v>
      </c>
      <c r="N21" s="26">
        <f>IF(Prim_inc_net!N21="","",Prim_inc_net!N21/10/GDP!Q17)</f>
        <v>-0.95804324599027668</v>
      </c>
      <c r="O21" s="26">
        <f>IF(Prim_inc_net!O21="","",Prim_inc_net!O21/10/GDP!R17)</f>
        <v>-0.634713490895083</v>
      </c>
      <c r="P21" s="26">
        <f>IF(Prim_inc_net!P21="","",Prim_inc_net!P21/10/GDP!S17)</f>
        <v>-0.84255396702565599</v>
      </c>
      <c r="Q21" s="26">
        <f>IF(Prim_inc_net!Q21="","",Prim_inc_net!Q21/10/GDP!T17)</f>
        <v>-0.84412768584694542</v>
      </c>
    </row>
    <row r="22" spans="1:17" x14ac:dyDescent="0.25">
      <c r="A22" s="12" t="s">
        <v>74</v>
      </c>
      <c r="B22" s="26">
        <f>IF(Prim_inc_net!B22="","",Prim_inc_net!B22/10/GDP!E18)</f>
        <v>-4.840072254188482</v>
      </c>
      <c r="C22" s="26">
        <f>IF(Prim_inc_net!C22="","",Prim_inc_net!C22/10/GDP!F18)</f>
        <v>-8.4789435763971195</v>
      </c>
      <c r="D22" s="26">
        <f>IF(Prim_inc_net!D22="","",Prim_inc_net!D22/10/GDP!G18)</f>
        <v>-5.4362810372272143</v>
      </c>
      <c r="E22" s="26">
        <f>IF(Prim_inc_net!E22="","",Prim_inc_net!E22/10/GDP!H18)</f>
        <v>-3.2417455149864156</v>
      </c>
      <c r="F22" s="26">
        <f>IF(Prim_inc_net!F22="","",Prim_inc_net!F22/10/GDP!I18)</f>
        <v>-5.5338212950067174</v>
      </c>
      <c r="G22" s="26">
        <f>IF(Prim_inc_net!G22="","",Prim_inc_net!G22/10/GDP!J18)</f>
        <v>-3.0106556400728812</v>
      </c>
      <c r="H22" s="26">
        <f>IF(Prim_inc_net!H22="","",Prim_inc_net!H22/10/GDP!K18)</f>
        <v>-0.24499516981537031</v>
      </c>
      <c r="I22" s="26">
        <f>IF(Prim_inc_net!I22="","",Prim_inc_net!I22/10/GDP!L18)</f>
        <v>-6.7906659604818866</v>
      </c>
      <c r="J22" s="26">
        <f>IF(Prim_inc_net!J22="","",Prim_inc_net!J22/10/GDP!M18)</f>
        <v>-4.2741727049580289</v>
      </c>
      <c r="K22" s="26">
        <f>IF(Prim_inc_net!K22="","",Prim_inc_net!K22/10/GDP!N18)</f>
        <v>-14.849311155076343</v>
      </c>
      <c r="L22" s="26">
        <f>IF(Prim_inc_net!L22="","",Prim_inc_net!L22/10/GDP!O18)</f>
        <v>-4.7226259476971473</v>
      </c>
      <c r="M22" s="26">
        <f>IF(Prim_inc_net!M22="","",Prim_inc_net!M22/10/GDP!P18)</f>
        <v>-11.9410209244942</v>
      </c>
      <c r="N22" s="26" t="str">
        <f>IF(Prim_inc_net!N22="","",Prim_inc_net!N22/10/GDP!Q18)</f>
        <v/>
      </c>
      <c r="O22" s="26" t="str">
        <f>IF(Prim_inc_net!O22="","",Prim_inc_net!O22/10/GDP!R18)</f>
        <v/>
      </c>
      <c r="P22" s="26" t="str">
        <f>IF(Prim_inc_net!P22="","",Prim_inc_net!P22/10/GDP!S18)</f>
        <v/>
      </c>
      <c r="Q22" s="26" t="str">
        <f>IF(Prim_inc_net!Q22="","",Prim_inc_net!Q22/10/GDP!T18)</f>
        <v/>
      </c>
    </row>
    <row r="23" spans="1:17" x14ac:dyDescent="0.25">
      <c r="A23" s="12" t="s">
        <v>79</v>
      </c>
      <c r="B23" s="26">
        <f>IF(Prim_inc_net!B23="","",Prim_inc_net!B23/10/GDP!E19)</f>
        <v>-0.15269374819936618</v>
      </c>
      <c r="C23" s="26">
        <f>IF(Prim_inc_net!C23="","",Prim_inc_net!C23/10/GDP!F19)</f>
        <v>-0.26086501478322299</v>
      </c>
      <c r="D23" s="26">
        <f>IF(Prim_inc_net!D23="","",Prim_inc_net!D23/10/GDP!G19)</f>
        <v>-0.79568514365053944</v>
      </c>
      <c r="E23" s="26">
        <f>IF(Prim_inc_net!E23="","",Prim_inc_net!E23/10/GDP!H19)</f>
        <v>-0.76849581196853411</v>
      </c>
      <c r="F23" s="26">
        <f>IF(Prim_inc_net!F23="","",Prim_inc_net!F23/10/GDP!I19)</f>
        <v>-1.5917805525513717</v>
      </c>
      <c r="G23" s="26">
        <f>IF(Prim_inc_net!G23="","",Prim_inc_net!G23/10/GDP!J19)</f>
        <v>-1.9486193638587908</v>
      </c>
      <c r="H23" s="26">
        <f>IF(Prim_inc_net!H23="","",Prim_inc_net!H23/10/GDP!K19)</f>
        <v>-2.2521509581540866</v>
      </c>
      <c r="I23" s="26">
        <f>IF(Prim_inc_net!I23="","",Prim_inc_net!I23/10/GDP!L19)</f>
        <v>-2.2878374880080408</v>
      </c>
      <c r="J23" s="26">
        <f>IF(Prim_inc_net!J23="","",Prim_inc_net!J23/10/GDP!M19)</f>
        <v>-3.6095952103422699</v>
      </c>
      <c r="K23" s="26">
        <f>IF(Prim_inc_net!K23="","",Prim_inc_net!K23/10/GDP!N19)</f>
        <v>-3.1232219061166426</v>
      </c>
      <c r="L23" s="26">
        <f>IF(Prim_inc_net!L23="","",Prim_inc_net!L23/10/GDP!O19)</f>
        <v>-4.4339505405741271</v>
      </c>
      <c r="M23" s="26">
        <f>IF(Prim_inc_net!M23="","",Prim_inc_net!M23/10/GDP!P19)</f>
        <v>-4.64247531601786</v>
      </c>
      <c r="N23" s="26">
        <f>IF(Prim_inc_net!N23="","",Prim_inc_net!N23/10/GDP!Q19)</f>
        <v>-3.8055296675986332</v>
      </c>
      <c r="O23" s="26">
        <f>IF(Prim_inc_net!O23="","",Prim_inc_net!O23/10/GDP!R19)</f>
        <v>-3.5765109729882858</v>
      </c>
      <c r="P23" s="26">
        <f>IF(Prim_inc_net!P23="","",Prim_inc_net!P23/10/GDP!S19)</f>
        <v>-2.9032508460893593</v>
      </c>
      <c r="Q23" s="26">
        <f>IF(Prim_inc_net!Q23="","",Prim_inc_net!Q23/10/GDP!T19)</f>
        <v>-4.3456088769289547</v>
      </c>
    </row>
    <row r="24" spans="1:17" x14ac:dyDescent="0.25">
      <c r="A24" s="12" t="s">
        <v>80</v>
      </c>
      <c r="B24" s="26">
        <f>IF(Prim_inc_net!B24="","",Prim_inc_net!B24/10/GDP!E20)</f>
        <v>1.4057970617931657</v>
      </c>
      <c r="C24" s="26">
        <f>IF(Prim_inc_net!C24="","",Prim_inc_net!C24/10/GDP!F20)</f>
        <v>1.215286345402832</v>
      </c>
      <c r="D24" s="26">
        <f>IF(Prim_inc_net!D24="","",Prim_inc_net!D24/10/GDP!G20)</f>
        <v>1.4885944026474689</v>
      </c>
      <c r="E24" s="26">
        <f>IF(Prim_inc_net!E24="","",Prim_inc_net!E24/10/GDP!H20)</f>
        <v>2.0684942099870476</v>
      </c>
      <c r="F24" s="26">
        <f>IF(Prim_inc_net!F24="","",Prim_inc_net!F24/10/GDP!I20)</f>
        <v>1.978634025994275</v>
      </c>
      <c r="G24" s="26">
        <f>IF(Prim_inc_net!G24="","",Prim_inc_net!G24/10/GDP!J20)</f>
        <v>1.4664234027703487</v>
      </c>
      <c r="H24" s="26">
        <f>IF(Prim_inc_net!H24="","",Prim_inc_net!H24/10/GDP!K20)</f>
        <v>0.15804317942590834</v>
      </c>
      <c r="I24" s="26">
        <f>IF(Prim_inc_net!I24="","",Prim_inc_net!I24/10/GDP!L20)</f>
        <v>2.3110815320677571</v>
      </c>
      <c r="J24" s="26">
        <f>IF(Prim_inc_net!J24="","",Prim_inc_net!J24/10/GDP!M20)</f>
        <v>2.4810562895274941</v>
      </c>
      <c r="K24" s="26">
        <f>IF(Prim_inc_net!K24="","",Prim_inc_net!K24/10/GDP!N20)</f>
        <v>2.0811013093650645</v>
      </c>
      <c r="L24" s="26">
        <f>IF(Prim_inc_net!L24="","",Prim_inc_net!L24/10/GDP!O20)</f>
        <v>1.4219352646476924</v>
      </c>
      <c r="M24" s="26">
        <f>IF(Prim_inc_net!M24="","",Prim_inc_net!M24/10/GDP!P20)</f>
        <v>0.95070211271212501</v>
      </c>
      <c r="N24" s="26">
        <f>IF(Prim_inc_net!N24="","",Prim_inc_net!N24/10/GDP!Q20)</f>
        <v>0.91135725307737669</v>
      </c>
      <c r="O24" s="26">
        <f>IF(Prim_inc_net!O24="","",Prim_inc_net!O24/10/GDP!R20)</f>
        <v>0.95383765961250111</v>
      </c>
      <c r="P24" s="26">
        <f>IF(Prim_inc_net!P24="","",Prim_inc_net!P24/10/GDP!S20)</f>
        <v>1.2504185416169313</v>
      </c>
      <c r="Q24" s="26">
        <f>IF(Prim_inc_net!Q24="","",Prim_inc_net!Q24/10/GDP!T20)</f>
        <v>1.2316328240825449</v>
      </c>
    </row>
    <row r="25" spans="1:17" x14ac:dyDescent="0.25">
      <c r="A25" s="12" t="s">
        <v>99</v>
      </c>
      <c r="B25" s="26">
        <f>IF(Prim_inc_net!B25="","",Prim_inc_net!B25/10/GDP!E21)</f>
        <v>-10.3929373436708</v>
      </c>
      <c r="C25" s="26">
        <f>IF(Prim_inc_net!C25="","",Prim_inc_net!C25/10/GDP!F21)</f>
        <v>-10.362493238644392</v>
      </c>
      <c r="D25" s="26">
        <f>IF(Prim_inc_net!D25="","",Prim_inc_net!D25/10/GDP!G21)</f>
        <v>-12.515970237988572</v>
      </c>
      <c r="E25" s="26">
        <f>IF(Prim_inc_net!E25="","",Prim_inc_net!E25/10/GDP!H21)</f>
        <v>-12.235353649536835</v>
      </c>
      <c r="F25" s="26">
        <f>IF(Prim_inc_net!F25="","",Prim_inc_net!F25/10/GDP!I21)</f>
        <v>-8.3283042965151584</v>
      </c>
      <c r="G25" s="26">
        <f>IF(Prim_inc_net!G25="","",Prim_inc_net!G25/10/GDP!J21)</f>
        <v>-11.456061174745615</v>
      </c>
      <c r="H25" s="26">
        <f>IF(Prim_inc_net!H25="","",Prim_inc_net!H25/10/GDP!K21)</f>
        <v>-6.730637422892392</v>
      </c>
      <c r="I25" s="26">
        <f>IF(Prim_inc_net!I25="","",Prim_inc_net!I25/10/GDP!L21)</f>
        <v>-7.7748682537992115</v>
      </c>
      <c r="J25" s="26">
        <f>IF(Prim_inc_net!J25="","",Prim_inc_net!J25/10/GDP!M21)</f>
        <v>-7.4819098009129688</v>
      </c>
      <c r="K25" s="26">
        <f>IF(Prim_inc_net!K25="","",Prim_inc_net!K25/10/GDP!N21)</f>
        <v>-8.5604736810334412</v>
      </c>
      <c r="L25" s="26">
        <f>IF(Prim_inc_net!L25="","",Prim_inc_net!L25/10/GDP!O21)</f>
        <v>-5.5374656591017333</v>
      </c>
      <c r="M25" s="26">
        <f>IF(Prim_inc_net!M25="","",Prim_inc_net!M25/10/GDP!P21)</f>
        <v>-6.1224610594310178</v>
      </c>
      <c r="N25" s="26">
        <f>IF(Prim_inc_net!N25="","",Prim_inc_net!N25/10/GDP!Q21)</f>
        <v>-9.3445555428682212</v>
      </c>
      <c r="O25" s="26">
        <f>IF(Prim_inc_net!O25="","",Prim_inc_net!O25/10/GDP!R21)</f>
        <v>-7.7192304892993375</v>
      </c>
      <c r="P25" s="26">
        <f>IF(Prim_inc_net!P25="","",Prim_inc_net!P25/10/GDP!S21)</f>
        <v>-8.5158243785246892</v>
      </c>
      <c r="Q25" s="26">
        <f>IF(Prim_inc_net!Q25="","",Prim_inc_net!Q25/10/GDP!T21)</f>
        <v>-3.5515519066779011</v>
      </c>
    </row>
    <row r="26" spans="1:17" x14ac:dyDescent="0.25">
      <c r="A26" s="12" t="s">
        <v>102</v>
      </c>
      <c r="B26" s="26">
        <f>IF(Prim_inc_net!B26="","",Prim_inc_net!B26/10/GDP!E22)</f>
        <v>-0.27036195388120987</v>
      </c>
      <c r="C26" s="26">
        <f>IF(Prim_inc_net!C26="","",Prim_inc_net!C26/10/GDP!F22)</f>
        <v>-0.42990775037140061</v>
      </c>
      <c r="D26" s="26">
        <f>IF(Prim_inc_net!D26="","",Prim_inc_net!D26/10/GDP!G22)</f>
        <v>-0.59392331725210856</v>
      </c>
      <c r="E26" s="26">
        <f>IF(Prim_inc_net!E26="","",Prim_inc_net!E26/10/GDP!H22)</f>
        <v>-0.11601368177062443</v>
      </c>
      <c r="F26" s="26">
        <f>IF(Prim_inc_net!F26="","",Prim_inc_net!F26/10/GDP!I22)</f>
        <v>-0.34054537454957878</v>
      </c>
      <c r="G26" s="26">
        <f>IF(Prim_inc_net!G26="","",Prim_inc_net!G26/10/GDP!J22)</f>
        <v>-0.56099111730430351</v>
      </c>
      <c r="H26" s="26">
        <f>IF(Prim_inc_net!H26="","",Prim_inc_net!H26/10/GDP!K22)</f>
        <v>-0.14498176035918062</v>
      </c>
      <c r="I26" s="26">
        <f>IF(Prim_inc_net!I26="","",Prim_inc_net!I26/10/GDP!L22)</f>
        <v>-0.5986244423759508</v>
      </c>
      <c r="J26" s="26">
        <f>IF(Prim_inc_net!J26="","",Prim_inc_net!J26/10/GDP!M22)</f>
        <v>-0.55133915055339633</v>
      </c>
      <c r="K26" s="26">
        <f>IF(Prim_inc_net!K26="","",Prim_inc_net!K26/10/GDP!N22)</f>
        <v>-0.46083495758379489</v>
      </c>
      <c r="L26" s="26">
        <f>IF(Prim_inc_net!L26="","",Prim_inc_net!L26/10/GDP!O22)</f>
        <v>-0.57653219347844287</v>
      </c>
      <c r="M26" s="26">
        <f>IF(Prim_inc_net!M26="","",Prim_inc_net!M26/10/GDP!P22)</f>
        <v>-0.31982119992176128</v>
      </c>
      <c r="N26" s="26">
        <f>IF(Prim_inc_net!N26="","",Prim_inc_net!N26/10/GDP!Q22)</f>
        <v>-0.25033316781560944</v>
      </c>
      <c r="O26" s="26">
        <f>IF(Prim_inc_net!O26="","",Prim_inc_net!O26/10/GDP!R22)</f>
        <v>-0.38632048733419955</v>
      </c>
      <c r="P26" s="26">
        <f>IF(Prim_inc_net!P26="","",Prim_inc_net!P26/10/GDP!S22)</f>
        <v>-0.49189706836469377</v>
      </c>
      <c r="Q26" s="26" t="str">
        <f>IF(Prim_inc_net!Q26="","",Prim_inc_net!Q26/10/GDP!T22)</f>
        <v/>
      </c>
    </row>
    <row r="27" spans="1:17" x14ac:dyDescent="0.25">
      <c r="A27" s="12" t="s">
        <v>105</v>
      </c>
      <c r="B27" s="26" t="str">
        <f>IF(Prim_inc_net!B27="","",Prim_inc_net!B27/10/GDP!E23)</f>
        <v/>
      </c>
      <c r="C27" s="26">
        <f>IF(Prim_inc_net!C27="","",Prim_inc_net!C27/10/GDP!F23)</f>
        <v>26.004231770833336</v>
      </c>
      <c r="D27" s="26">
        <f>IF(Prim_inc_net!D27="","",Prim_inc_net!D27/10/GDP!G23)</f>
        <v>28.376747471258486</v>
      </c>
      <c r="E27" s="26">
        <f>IF(Prim_inc_net!E27="","",Prim_inc_net!E27/10/GDP!H23)</f>
        <v>24.861175855895514</v>
      </c>
      <c r="F27" s="26">
        <f>IF(Prim_inc_net!F27="","",Prim_inc_net!F27/10/GDP!I23)</f>
        <v>21.069998810663286</v>
      </c>
      <c r="G27" s="26">
        <f>IF(Prim_inc_net!G27="","",Prim_inc_net!G27/10/GDP!J23)</f>
        <v>21.388882550160339</v>
      </c>
      <c r="H27" s="26">
        <f>IF(Prim_inc_net!H27="","",Prim_inc_net!H27/10/GDP!K23)</f>
        <v>20.995366789118112</v>
      </c>
      <c r="I27" s="26">
        <f>IF(Prim_inc_net!I27="","",Prim_inc_net!I27/10/GDP!L23)</f>
        <v>22.9614864636726</v>
      </c>
      <c r="J27" s="26">
        <f>IF(Prim_inc_net!J27="","",Prim_inc_net!J27/10/GDP!M23)</f>
        <v>23.399456052584284</v>
      </c>
      <c r="K27" s="26">
        <f>IF(Prim_inc_net!K27="","",Prim_inc_net!K27/10/GDP!N23)</f>
        <v>24.51586356512157</v>
      </c>
      <c r="L27" s="26">
        <f>IF(Prim_inc_net!L27="","",Prim_inc_net!L27/10/GDP!O23)</f>
        <v>25.200545224873167</v>
      </c>
      <c r="M27" s="26">
        <f>IF(Prim_inc_net!M27="","",Prim_inc_net!M27/10/GDP!P23)</f>
        <v>23.67829704182741</v>
      </c>
      <c r="N27" s="26">
        <f>IF(Prim_inc_net!N27="","",Prim_inc_net!N27/10/GDP!Q23)</f>
        <v>25.059491943240499</v>
      </c>
      <c r="O27" s="26">
        <f>IF(Prim_inc_net!O27="","",Prim_inc_net!O27/10/GDP!R23)</f>
        <v>23.168693518249047</v>
      </c>
      <c r="P27" s="26">
        <f>IF(Prim_inc_net!P27="","",Prim_inc_net!P27/10/GDP!S23)</f>
        <v>21.963405279954337</v>
      </c>
      <c r="Q27" s="26" t="str">
        <f>IF(Prim_inc_net!Q27="","",Prim_inc_net!Q27/10/GDP!T23)</f>
        <v/>
      </c>
    </row>
    <row r="28" spans="1:17" x14ac:dyDescent="0.25">
      <c r="A28" s="12" t="s">
        <v>109</v>
      </c>
      <c r="B28" s="26" t="str">
        <f>IF(Prim_inc_net!B28="","",Prim_inc_net!B28/10/GDP!E24)</f>
        <v/>
      </c>
      <c r="C28" s="26">
        <f>IF(Prim_inc_net!C28="","",Prim_inc_net!C28/10/GDP!F24)</f>
        <v>-0.85261875761266748</v>
      </c>
      <c r="D28" s="26">
        <f>IF(Prim_inc_net!D28="","",Prim_inc_net!D28/10/GDP!G24)</f>
        <v>-2.7226451503822493E-2</v>
      </c>
      <c r="E28" s="26">
        <f>IF(Prim_inc_net!E28="","",Prim_inc_net!E28/10/GDP!H24)</f>
        <v>-2.7745690492494188</v>
      </c>
      <c r="F28" s="26">
        <f>IF(Prim_inc_net!F28="","",Prim_inc_net!F28/10/GDP!I24)</f>
        <v>-2.6744875134002535</v>
      </c>
      <c r="G28" s="26">
        <f>IF(Prim_inc_net!G28="","",Prim_inc_net!G28/10/GDP!J24)</f>
        <v>-5.1530287102858612</v>
      </c>
      <c r="H28" s="26">
        <f>IF(Prim_inc_net!H28="","",Prim_inc_net!H28/10/GDP!K24)</f>
        <v>-6.1428106025099529</v>
      </c>
      <c r="I28" s="26">
        <f>IF(Prim_inc_net!I28="","",Prim_inc_net!I28/10/GDP!L24)</f>
        <v>-6.402765142391825</v>
      </c>
      <c r="J28" s="26">
        <f>IF(Prim_inc_net!J28="","",Prim_inc_net!J28/10/GDP!M24)</f>
        <v>-9.1798592031842325</v>
      </c>
      <c r="K28" s="26">
        <f>IF(Prim_inc_net!K28="","",Prim_inc_net!K28/10/GDP!N24)</f>
        <v>-7.178720960856305</v>
      </c>
      <c r="L28" s="26">
        <f>IF(Prim_inc_net!L28="","",Prim_inc_net!L28/10/GDP!O24)</f>
        <v>-6.931366617519509</v>
      </c>
      <c r="M28" s="26">
        <f>IF(Prim_inc_net!M28="","",Prim_inc_net!M28/10/GDP!P24)</f>
        <v>-8.4769611376713652</v>
      </c>
      <c r="N28" s="26">
        <f>IF(Prim_inc_net!N28="","",Prim_inc_net!N28/10/GDP!Q24)</f>
        <v>-8.4254584284607716</v>
      </c>
      <c r="O28" s="26">
        <f>IF(Prim_inc_net!O28="","",Prim_inc_net!O28/10/GDP!R24)</f>
        <v>-8.9646607698530296</v>
      </c>
      <c r="P28" s="26">
        <f>IF(Prim_inc_net!P28="","",Prim_inc_net!P28/10/GDP!S24)</f>
        <v>-8.8854046994196558</v>
      </c>
      <c r="Q28" s="26">
        <f>IF(Prim_inc_net!Q28="","",Prim_inc_net!Q28/10/GDP!T24)</f>
        <v>-6.3494131936141116</v>
      </c>
    </row>
    <row r="29" spans="1:17" x14ac:dyDescent="0.25">
      <c r="A29" s="12" t="s">
        <v>112</v>
      </c>
      <c r="B29" s="26">
        <f>IF(Prim_inc_net!B29="","",Prim_inc_net!B29/10/GDP!E25)</f>
        <v>-3.931996158004643</v>
      </c>
      <c r="C29" s="26">
        <f>IF(Prim_inc_net!C29="","",Prim_inc_net!C29/10/GDP!F25)</f>
        <v>-3.4483264530601603</v>
      </c>
      <c r="D29" s="26">
        <f>IF(Prim_inc_net!D29="","",Prim_inc_net!D29/10/GDP!G25)</f>
        <v>-3.7033718198814425</v>
      </c>
      <c r="E29" s="26">
        <f>IF(Prim_inc_net!E29="","",Prim_inc_net!E29/10/GDP!H25)</f>
        <v>-3.194283501023869</v>
      </c>
      <c r="F29" s="26">
        <f>IF(Prim_inc_net!F29="","",Prim_inc_net!F29/10/GDP!I25)</f>
        <v>-3.8581653687585891</v>
      </c>
      <c r="G29" s="26">
        <f>IF(Prim_inc_net!G29="","",Prim_inc_net!G29/10/GDP!J25)</f>
        <v>-4.4927641268924949</v>
      </c>
      <c r="H29" s="26">
        <f>IF(Prim_inc_net!H29="","",Prim_inc_net!H29/10/GDP!K25)</f>
        <v>-4.0843639012524342</v>
      </c>
      <c r="I29" s="26">
        <f>IF(Prim_inc_net!I29="","",Prim_inc_net!I29/10/GDP!L25)</f>
        <v>-5.9719886396251738</v>
      </c>
      <c r="J29" s="26">
        <f>IF(Prim_inc_net!J29="","",Prim_inc_net!J29/10/GDP!M25)</f>
        <v>-6.1774737460037175</v>
      </c>
      <c r="K29" s="26">
        <f>IF(Prim_inc_net!K29="","",Prim_inc_net!K29/10/GDP!N25)</f>
        <v>-5.108764328910552</v>
      </c>
      <c r="L29" s="26">
        <f>IF(Prim_inc_net!L29="","",Prim_inc_net!L29/10/GDP!O25)</f>
        <v>-3.3906854079476068</v>
      </c>
      <c r="M29" s="26">
        <f>IF(Prim_inc_net!M29="","",Prim_inc_net!M29/10/GDP!P25)</f>
        <v>-1.8160693487960948</v>
      </c>
      <c r="N29" s="26">
        <f>IF(Prim_inc_net!N29="","",Prim_inc_net!N29/10/GDP!Q25)</f>
        <v>-2.936970982969684</v>
      </c>
      <c r="O29" s="26">
        <f>IF(Prim_inc_net!O29="","",Prim_inc_net!O29/10/GDP!R25)</f>
        <v>-2.404216459600133</v>
      </c>
      <c r="P29" s="26">
        <f>IF(Prim_inc_net!P29="","",Prim_inc_net!P29/10/GDP!S25)</f>
        <v>-2.0365873672839778</v>
      </c>
      <c r="Q29" s="26">
        <f>IF(Prim_inc_net!Q29="","",Prim_inc_net!Q29/10/GDP!T25)</f>
        <v>-1.3145407030191716</v>
      </c>
    </row>
    <row r="30" spans="1:17" x14ac:dyDescent="0.25">
      <c r="A30" s="12" t="s">
        <v>114</v>
      </c>
      <c r="B30" s="26">
        <f>IF(Prim_inc_net!B30="","",Prim_inc_net!B30/10/GDP!E26)</f>
        <v>4.2935733721463185</v>
      </c>
      <c r="C30" s="26">
        <f>IF(Prim_inc_net!C30="","",Prim_inc_net!C30/10/GDP!F26)</f>
        <v>3.1496027958648591</v>
      </c>
      <c r="D30" s="26">
        <f>IF(Prim_inc_net!D30="","",Prim_inc_net!D30/10/GDP!G26)</f>
        <v>3.0588004959864254</v>
      </c>
      <c r="E30" s="26">
        <f>IF(Prim_inc_net!E30="","",Prim_inc_net!E30/10/GDP!H26)</f>
        <v>3.7942578967090319</v>
      </c>
      <c r="F30" s="26">
        <f>IF(Prim_inc_net!F30="","",Prim_inc_net!F30/10/GDP!I26)</f>
        <v>3.8608314070009491</v>
      </c>
      <c r="G30" s="26">
        <f>IF(Prim_inc_net!G30="","",Prim_inc_net!G30/10/GDP!J26)</f>
        <v>1.6285181571883076</v>
      </c>
      <c r="H30" s="26">
        <f>IF(Prim_inc_net!H30="","",Prim_inc_net!H30/10/GDP!K26)</f>
        <v>0.80343024451806422</v>
      </c>
      <c r="I30" s="26">
        <f>IF(Prim_inc_net!I30="","",Prim_inc_net!I30/10/GDP!L26)</f>
        <v>0.78531105634488174</v>
      </c>
      <c r="J30" s="26">
        <f>IF(Prim_inc_net!J30="","",Prim_inc_net!J30/10/GDP!M26)</f>
        <v>1.3604147485126348</v>
      </c>
      <c r="K30" s="26">
        <f>IF(Prim_inc_net!K30="","",Prim_inc_net!K30/10/GDP!N26)</f>
        <v>0.78372310217518215</v>
      </c>
      <c r="L30" s="26">
        <f>IF(Prim_inc_net!L30="","",Prim_inc_net!L30/10/GDP!O26)</f>
        <v>0.67617912672608582</v>
      </c>
      <c r="M30" s="26">
        <f>IF(Prim_inc_net!M30="","",Prim_inc_net!M30/10/GDP!P26)</f>
        <v>0.13189185641734794</v>
      </c>
      <c r="N30" s="26">
        <f>IF(Prim_inc_net!N30="","",Prim_inc_net!N30/10/GDP!Q26)</f>
        <v>-0.83885495033157398</v>
      </c>
      <c r="O30" s="26">
        <f>IF(Prim_inc_net!O30="","",Prim_inc_net!O30/10/GDP!R26)</f>
        <v>-0.59517193232675736</v>
      </c>
      <c r="P30" s="26">
        <f>IF(Prim_inc_net!P30="","",Prim_inc_net!P30/10/GDP!S26)</f>
        <v>-6.1880638256477542E-2</v>
      </c>
      <c r="Q30" s="26">
        <f>IF(Prim_inc_net!Q30="","",Prim_inc_net!Q30/10/GDP!T26)</f>
        <v>0.34607514692743618</v>
      </c>
    </row>
    <row r="31" spans="1:17" x14ac:dyDescent="0.25">
      <c r="A31" s="12" t="s">
        <v>116</v>
      </c>
      <c r="B31" s="26">
        <f>IF(Prim_inc_net!B31="","",Prim_inc_net!B31/10/GDP!E27)</f>
        <v>-8.5736645160919487</v>
      </c>
      <c r="C31" s="26">
        <f>IF(Prim_inc_net!C31="","",Prim_inc_net!C31/10/GDP!F27)</f>
        <v>-7.6049348398970187</v>
      </c>
      <c r="D31" s="26">
        <f>IF(Prim_inc_net!D31="","",Prim_inc_net!D31/10/GDP!G27)</f>
        <v>-6.74609597980474</v>
      </c>
      <c r="E31" s="26">
        <f>IF(Prim_inc_net!E31="","",Prim_inc_net!E31/10/GDP!H27)</f>
        <v>-6.7901523753243884</v>
      </c>
      <c r="F31" s="26">
        <f>IF(Prim_inc_net!F31="","",Prim_inc_net!F31/10/GDP!I27)</f>
        <v>-2.317123986650834</v>
      </c>
      <c r="G31" s="26">
        <f>IF(Prim_inc_net!G31="","",Prim_inc_net!G31/10/GDP!J27)</f>
        <v>-4.9968735344692821</v>
      </c>
      <c r="H31" s="26">
        <f>IF(Prim_inc_net!H31="","",Prim_inc_net!H31/10/GDP!K27)</f>
        <v>-2.1818226641092053</v>
      </c>
      <c r="I31" s="26">
        <f>IF(Prim_inc_net!I31="","",Prim_inc_net!I31/10/GDP!L27)</f>
        <v>-1.3370200577601266</v>
      </c>
      <c r="J31" s="26">
        <f>IF(Prim_inc_net!J31="","",Prim_inc_net!J31/10/GDP!M27)</f>
        <v>-4.3619033070500821</v>
      </c>
      <c r="K31" s="26">
        <f>IF(Prim_inc_net!K31="","",Prim_inc_net!K31/10/GDP!N27)</f>
        <v>-2.9008469265525765</v>
      </c>
      <c r="L31" s="26">
        <f>IF(Prim_inc_net!L31="","",Prim_inc_net!L31/10/GDP!O27)</f>
        <v>-3.142306305230659</v>
      </c>
      <c r="M31" s="26">
        <f>IF(Prim_inc_net!M31="","",Prim_inc_net!M31/10/GDP!P27)</f>
        <v>-8.2418563951047652</v>
      </c>
      <c r="N31" s="26">
        <f>IF(Prim_inc_net!N31="","",Prim_inc_net!N31/10/GDP!Q27)</f>
        <v>-7.8615521129388659</v>
      </c>
      <c r="O31" s="26">
        <f>IF(Prim_inc_net!O31="","",Prim_inc_net!O31/10/GDP!R27)</f>
        <v>-8.4773213262694078</v>
      </c>
      <c r="P31" s="26">
        <f>IF(Prim_inc_net!P31="","",Prim_inc_net!P31/10/GDP!S27)</f>
        <v>-7.5985124106079338</v>
      </c>
      <c r="Q31" s="26" t="str">
        <f>IF(Prim_inc_net!Q31="","",Prim_inc_net!Q31/10/GDP!T27)</f>
        <v/>
      </c>
    </row>
    <row r="32" spans="1:17" x14ac:dyDescent="0.25">
      <c r="A32" s="12" t="s">
        <v>119</v>
      </c>
      <c r="B32" s="26">
        <f>IF(Prim_inc_net!B32="","",Prim_inc_net!B32/10/GDP!E28)</f>
        <v>-2.9123402832529708</v>
      </c>
      <c r="C32" s="26">
        <f>IF(Prim_inc_net!C32="","",Prim_inc_net!C32/10/GDP!F28)</f>
        <v>-2.4817831593586139</v>
      </c>
      <c r="D32" s="26">
        <f>IF(Prim_inc_net!D32="","",Prim_inc_net!D32/10/GDP!G28)</f>
        <v>-2.0965540745597631</v>
      </c>
      <c r="E32" s="26">
        <f>IF(Prim_inc_net!E32="","",Prim_inc_net!E32/10/GDP!H28)</f>
        <v>-2.3918109038984472</v>
      </c>
      <c r="F32" s="26">
        <f>IF(Prim_inc_net!F32="","",Prim_inc_net!F32/10/GDP!I28)</f>
        <v>-2.0170591181404265</v>
      </c>
      <c r="G32" s="26">
        <f>IF(Prim_inc_net!G32="","",Prim_inc_net!G32/10/GDP!J28)</f>
        <v>-3.1803685425816095</v>
      </c>
      <c r="H32" s="26">
        <f>IF(Prim_inc_net!H32="","",Prim_inc_net!H32/10/GDP!K28)</f>
        <v>-2.6675590902594841</v>
      </c>
      <c r="I32" s="26">
        <f>IF(Prim_inc_net!I32="","",Prim_inc_net!I32/10/GDP!L28)</f>
        <v>-2.5928516701450861</v>
      </c>
      <c r="J32" s="26">
        <f>IF(Prim_inc_net!J32="","",Prim_inc_net!J32/10/GDP!M28)</f>
        <v>-1.5168240410807048</v>
      </c>
      <c r="K32" s="26">
        <f>IF(Prim_inc_net!K32="","",Prim_inc_net!K32/10/GDP!N28)</f>
        <v>-2.0121675027373107</v>
      </c>
      <c r="L32" s="26">
        <f>IF(Prim_inc_net!L32="","",Prim_inc_net!L32/10/GDP!O28)</f>
        <v>-2.1089787707863668</v>
      </c>
      <c r="M32" s="26">
        <f>IF(Prim_inc_net!M32="","",Prim_inc_net!M32/10/GDP!P28)</f>
        <v>-2.3123173288747756</v>
      </c>
      <c r="N32" s="26">
        <f>IF(Prim_inc_net!N32="","",Prim_inc_net!N32/10/GDP!Q28)</f>
        <v>-2.0920382876565289</v>
      </c>
      <c r="O32" s="26">
        <f>IF(Prim_inc_net!O32="","",Prim_inc_net!O32/10/GDP!R28)</f>
        <v>-3.0686859489475355</v>
      </c>
      <c r="P32" s="26">
        <f>IF(Prim_inc_net!P32="","",Prim_inc_net!P32/10/GDP!S28)</f>
        <v>-3.0510525263095931</v>
      </c>
      <c r="Q32" s="26">
        <f>IF(Prim_inc_net!Q32="","",Prim_inc_net!Q32/10/GDP!T28)</f>
        <v>-2.6627913365893114</v>
      </c>
    </row>
    <row r="33" spans="1:17" x14ac:dyDescent="0.25">
      <c r="A33" s="12" t="s">
        <v>121</v>
      </c>
      <c r="B33" s="26">
        <f>IF(Prim_inc_net!B33="","",Prim_inc_net!B33/10/GDP!E29)</f>
        <v>0.6927505446300386</v>
      </c>
      <c r="C33" s="26">
        <f>IF(Prim_inc_net!C33="","",Prim_inc_net!C33/10/GDP!F29)</f>
        <v>0.5162833545137846</v>
      </c>
      <c r="D33" s="26">
        <f>IF(Prim_inc_net!D33="","",Prim_inc_net!D33/10/GDP!G29)</f>
        <v>0.46418062273201088</v>
      </c>
      <c r="E33" s="26">
        <f>IF(Prim_inc_net!E33="","",Prim_inc_net!E33/10/GDP!H29)</f>
        <v>0.34217590590771879</v>
      </c>
      <c r="F33" s="26">
        <f>IF(Prim_inc_net!F33="","",Prim_inc_net!F33/10/GDP!I29)</f>
        <v>0.43672128647727598</v>
      </c>
      <c r="G33" s="26">
        <f>IF(Prim_inc_net!G33="","",Prim_inc_net!G33/10/GDP!J29)</f>
        <v>-0.72590647114612961</v>
      </c>
      <c r="H33" s="26">
        <f>IF(Prim_inc_net!H33="","",Prim_inc_net!H33/10/GDP!K29)</f>
        <v>-2.6896531767990388</v>
      </c>
      <c r="I33" s="26">
        <f>IF(Prim_inc_net!I33="","",Prim_inc_net!I33/10/GDP!L29)</f>
        <v>-2.3618786777558887</v>
      </c>
      <c r="J33" s="26">
        <f>IF(Prim_inc_net!J33="","",Prim_inc_net!J33/10/GDP!M29)</f>
        <v>-1.1180906731419276</v>
      </c>
      <c r="K33" s="26">
        <f>IF(Prim_inc_net!K33="","",Prim_inc_net!K33/10/GDP!N29)</f>
        <v>-0.11520717585973642</v>
      </c>
      <c r="L33" s="26">
        <f>IF(Prim_inc_net!L33="","",Prim_inc_net!L33/10/GDP!O29)</f>
        <v>5.0242277097363415</v>
      </c>
      <c r="M33" s="26">
        <f>IF(Prim_inc_net!M33="","",Prim_inc_net!M33/10/GDP!P29)</f>
        <v>7.3199393538783761</v>
      </c>
      <c r="N33" s="26">
        <f>IF(Prim_inc_net!N33="","",Prim_inc_net!N33/10/GDP!Q29)</f>
        <v>5.9472218338473404</v>
      </c>
      <c r="O33" s="26">
        <f>IF(Prim_inc_net!O33="","",Prim_inc_net!O33/10/GDP!R29)</f>
        <v>0.63982211371501119</v>
      </c>
      <c r="P33" s="26">
        <f>IF(Prim_inc_net!P33="","",Prim_inc_net!P33/10/GDP!S29)</f>
        <v>2.6840817010673037</v>
      </c>
      <c r="Q33" s="26" t="str">
        <f>IF(Prim_inc_net!Q33="","",Prim_inc_net!Q33/10/GDP!T29)</f>
        <v/>
      </c>
    </row>
    <row r="34" spans="1:17" x14ac:dyDescent="0.25">
      <c r="A34" s="12" t="s">
        <v>124</v>
      </c>
      <c r="B34" s="26">
        <f>IF(Prim_inc_net!B34="","",Prim_inc_net!B34/10/GDP!E30)</f>
        <v>0.30009277035687693</v>
      </c>
      <c r="C34" s="26">
        <f>IF(Prim_inc_net!C34="","",Prim_inc_net!C34/10/GDP!F30)</f>
        <v>-2.5104873517996711</v>
      </c>
      <c r="D34" s="26">
        <f>IF(Prim_inc_net!D34="","",Prim_inc_net!D34/10/GDP!G30)</f>
        <v>-7.8281587231002199</v>
      </c>
      <c r="E34" s="26">
        <f>IF(Prim_inc_net!E34="","",Prim_inc_net!E34/10/GDP!H30)</f>
        <v>-4.7369141341127854</v>
      </c>
      <c r="F34" s="26">
        <f>IF(Prim_inc_net!F34="","",Prim_inc_net!F34/10/GDP!I30)</f>
        <v>-3.1879326432700021</v>
      </c>
      <c r="G34" s="26">
        <f>IF(Prim_inc_net!G34="","",Prim_inc_net!G34/10/GDP!J30)</f>
        <v>-2.6540698251394317</v>
      </c>
      <c r="H34" s="26">
        <f>IF(Prim_inc_net!H34="","",Prim_inc_net!H34/10/GDP!K30)</f>
        <v>-3.8842092423503174</v>
      </c>
      <c r="I34" s="26">
        <f>IF(Prim_inc_net!I34="","",Prim_inc_net!I34/10/GDP!L30)</f>
        <v>-2.502322740648887</v>
      </c>
      <c r="J34" s="26">
        <f>IF(Prim_inc_net!J34="","",Prim_inc_net!J34/10/GDP!M30)</f>
        <v>-3.7657191146591873</v>
      </c>
      <c r="K34" s="26">
        <f>IF(Prim_inc_net!K34="","",Prim_inc_net!K34/10/GDP!N30)</f>
        <v>-2.0129696671470247</v>
      </c>
      <c r="L34" s="26">
        <f>IF(Prim_inc_net!L34="","",Prim_inc_net!L34/10/GDP!O30)</f>
        <v>-4.4202025786324954</v>
      </c>
      <c r="M34" s="26">
        <f>IF(Prim_inc_net!M34="","",Prim_inc_net!M34/10/GDP!P30)</f>
        <v>-4.9536262592468683</v>
      </c>
      <c r="N34" s="26">
        <f>IF(Prim_inc_net!N34="","",Prim_inc_net!N34/10/GDP!Q30)</f>
        <v>-4.3081921716616183</v>
      </c>
      <c r="O34" s="26">
        <f>IF(Prim_inc_net!O34="","",Prim_inc_net!O34/10/GDP!R30)</f>
        <v>-4.7955320240142401</v>
      </c>
      <c r="P34" s="26">
        <f>IF(Prim_inc_net!P34="","",Prim_inc_net!P34/10/GDP!S30)</f>
        <v>-4.3095547161005205</v>
      </c>
      <c r="Q34" s="26">
        <f>IF(Prim_inc_net!Q34="","",Prim_inc_net!Q34/10/GDP!T30)</f>
        <v>-3.4913580607050654</v>
      </c>
    </row>
    <row r="35" spans="1:17" x14ac:dyDescent="0.25">
      <c r="A35" s="12" t="s">
        <v>126</v>
      </c>
      <c r="B35" s="26">
        <f>IF(Prim_inc_net!B35="","",Prim_inc_net!B35/10/GDP!E31)</f>
        <v>-0.33463485245371299</v>
      </c>
      <c r="C35" s="26">
        <f>IF(Prim_inc_net!C35="","",Prim_inc_net!C35/10/GDP!F31)</f>
        <v>-6.0803726010741459E-3</v>
      </c>
      <c r="D35" s="26">
        <f>IF(Prim_inc_net!D35="","",Prim_inc_net!D35/10/GDP!G31)</f>
        <v>-3.0789970626936756E-2</v>
      </c>
      <c r="E35" s="26">
        <f>IF(Prim_inc_net!E35="","",Prim_inc_net!E35/10/GDP!H31)</f>
        <v>-3.8911425431140172E-2</v>
      </c>
      <c r="F35" s="26">
        <f>IF(Prim_inc_net!F35="","",Prim_inc_net!F35/10/GDP!I31)</f>
        <v>-5.838403378801213E-2</v>
      </c>
      <c r="G35" s="26">
        <f>IF(Prim_inc_net!G35="","",Prim_inc_net!G35/10/GDP!J31)</f>
        <v>-6.4038947886667127E-2</v>
      </c>
      <c r="H35" s="26">
        <f>IF(Prim_inc_net!H35="","",Prim_inc_net!H35/10/GDP!K31)</f>
        <v>-6.5408180162278534E-2</v>
      </c>
      <c r="I35" s="26">
        <f>IF(Prim_inc_net!I35="","",Prim_inc_net!I35/10/GDP!L31)</f>
        <v>-0.60861599746682482</v>
      </c>
      <c r="J35" s="26">
        <f>IF(Prim_inc_net!J35="","",Prim_inc_net!J35/10/GDP!M31)</f>
        <v>-1.4043710690548055</v>
      </c>
      <c r="K35" s="26">
        <f>IF(Prim_inc_net!K35="","",Prim_inc_net!K35/10/GDP!N31)</f>
        <v>-2.5777929972236335</v>
      </c>
      <c r="L35" s="26">
        <f>IF(Prim_inc_net!L35="","",Prim_inc_net!L35/10/GDP!O31)</f>
        <v>-2.8513789881910583</v>
      </c>
      <c r="M35" s="26">
        <f>IF(Prim_inc_net!M35="","",Prim_inc_net!M35/10/GDP!P31)</f>
        <v>-3.0509129455490429</v>
      </c>
      <c r="N35" s="26">
        <f>IF(Prim_inc_net!N35="","",Prim_inc_net!N35/10/GDP!Q31)</f>
        <v>-2.801405348793923</v>
      </c>
      <c r="O35" s="26">
        <f>IF(Prim_inc_net!O35="","",Prim_inc_net!O35/10/GDP!R31)</f>
        <v>-2.965521873972119</v>
      </c>
      <c r="P35" s="26">
        <f>IF(Prim_inc_net!P35="","",Prim_inc_net!P35/10/GDP!S31)</f>
        <v>-3.2459241119280984</v>
      </c>
      <c r="Q35" s="26" t="str">
        <f>IF(Prim_inc_net!Q35="","",Prim_inc_net!Q35/10/GDP!T31)</f>
        <v/>
      </c>
    </row>
    <row r="36" spans="1:17" x14ac:dyDescent="0.25">
      <c r="A36" s="12" t="s">
        <v>129</v>
      </c>
      <c r="B36" s="26">
        <f>IF(Prim_inc_net!B36="","",Prim_inc_net!B36/10/GDP!E32)</f>
        <v>-1.5935541629364369</v>
      </c>
      <c r="C36" s="26">
        <f>IF(Prim_inc_net!C36="","",Prim_inc_net!C36/10/GDP!F32)</f>
        <v>-0.69324183401099304</v>
      </c>
      <c r="D36" s="26">
        <f>IF(Prim_inc_net!D36="","",Prim_inc_net!D36/10/GDP!G32)</f>
        <v>-0.43413998788662528</v>
      </c>
      <c r="E36" s="26">
        <f>IF(Prim_inc_net!E36="","",Prim_inc_net!E36/10/GDP!H32)</f>
        <v>-0.26701774811555001</v>
      </c>
      <c r="F36" s="26">
        <f>IF(Prim_inc_net!F36="","",Prim_inc_net!F36/10/GDP!I32)</f>
        <v>-0.95658572578052303</v>
      </c>
      <c r="G36" s="26">
        <f>IF(Prim_inc_net!G36="","",Prim_inc_net!G36/10/GDP!J32)</f>
        <v>-0.53483960524497198</v>
      </c>
      <c r="H36" s="26">
        <f>IF(Prim_inc_net!H36="","",Prim_inc_net!H36/10/GDP!K32)</f>
        <v>-0.78216586548421196</v>
      </c>
      <c r="I36" s="26">
        <f>IF(Prim_inc_net!I36="","",Prim_inc_net!I36/10/GDP!L32)</f>
        <v>-0.27885231653628956</v>
      </c>
      <c r="J36" s="26">
        <f>IF(Prim_inc_net!J36="","",Prim_inc_net!J36/10/GDP!M32)</f>
        <v>7.2659852780157352E-2</v>
      </c>
      <c r="K36" s="26">
        <f>IF(Prim_inc_net!K36="","",Prim_inc_net!K36/10/GDP!N32)</f>
        <v>-0.2506155948189861</v>
      </c>
      <c r="L36" s="26">
        <f>IF(Prim_inc_net!L36="","",Prim_inc_net!L36/10/GDP!O32)</f>
        <v>-5.3857494062681754E-2</v>
      </c>
      <c r="M36" s="26">
        <f>IF(Prim_inc_net!M36="","",Prim_inc_net!M36/10/GDP!P32)</f>
        <v>-2.8076473090252581E-2</v>
      </c>
      <c r="N36" s="26">
        <f>IF(Prim_inc_net!N36="","",Prim_inc_net!N36/10/GDP!Q32)</f>
        <v>2.8206443290282267E-3</v>
      </c>
      <c r="O36" s="26">
        <f>IF(Prim_inc_net!O36="","",Prim_inc_net!O36/10/GDP!R32)</f>
        <v>0.20064466221221575</v>
      </c>
      <c r="P36" s="26" t="str">
        <f>IF(Prim_inc_net!P36="","",Prim_inc_net!P36/10/GDP!S32)</f>
        <v/>
      </c>
      <c r="Q36" s="26" t="str">
        <f>IF(Prim_inc_net!Q36="","",Prim_inc_net!Q36/10/GDP!T32)</f>
        <v/>
      </c>
    </row>
    <row r="37" spans="1:17" x14ac:dyDescent="0.25">
      <c r="A37" s="12" t="s">
        <v>133</v>
      </c>
      <c r="B37" s="26">
        <f>IF(Prim_inc_net!B37="","",Prim_inc_net!B37/10/GDP!E33)</f>
        <v>-3.0711301027758471</v>
      </c>
      <c r="C37" s="26">
        <f>IF(Prim_inc_net!C37="","",Prim_inc_net!C37/10/GDP!F33)</f>
        <v>-3.2584371016299341</v>
      </c>
      <c r="D37" s="26">
        <f>IF(Prim_inc_net!D37="","",Prim_inc_net!D37/10/GDP!G33)</f>
        <v>-2.1251599180780723</v>
      </c>
      <c r="E37" s="26">
        <f>IF(Prim_inc_net!E37="","",Prim_inc_net!E37/10/GDP!H33)</f>
        <v>-2.6861295696021976</v>
      </c>
      <c r="F37" s="26">
        <f>IF(Prim_inc_net!F37="","",Prim_inc_net!F37/10/GDP!I33)</f>
        <v>-2.5328020795558928</v>
      </c>
      <c r="G37" s="26">
        <f>IF(Prim_inc_net!G37="","",Prim_inc_net!G37/10/GDP!J33)</f>
        <v>-4.7536847403647862</v>
      </c>
      <c r="H37" s="26">
        <f>IF(Prim_inc_net!H37="","",Prim_inc_net!H37/10/GDP!K33)</f>
        <v>-3.8466086531227903</v>
      </c>
      <c r="I37" s="26">
        <f>IF(Prim_inc_net!I37="","",Prim_inc_net!I37/10/GDP!L33)</f>
        <v>-4.2824339839265209</v>
      </c>
      <c r="J37" s="26">
        <f>IF(Prim_inc_net!J37="","",Prim_inc_net!J37/10/GDP!M33)</f>
        <v>-3.499338980662837</v>
      </c>
      <c r="K37" s="26">
        <f>IF(Prim_inc_net!K37="","",Prim_inc_net!K37/10/GDP!N33)</f>
        <v>-4.9721652012044828</v>
      </c>
      <c r="L37" s="26">
        <f>IF(Prim_inc_net!L37="","",Prim_inc_net!L37/10/GDP!O33)</f>
        <v>-3.703757349097772</v>
      </c>
      <c r="M37" s="26">
        <f>IF(Prim_inc_net!M37="","",Prim_inc_net!M37/10/GDP!P33)</f>
        <v>-3.5598138930432608</v>
      </c>
      <c r="N37" s="26">
        <f>IF(Prim_inc_net!N37="","",Prim_inc_net!N37/10/GDP!Q33)</f>
        <v>-3.4259373687462036</v>
      </c>
      <c r="O37" s="26">
        <f>IF(Prim_inc_net!O37="","",Prim_inc_net!O37/10/GDP!R33)</f>
        <v>-2.3439064531507388</v>
      </c>
      <c r="P37" s="26">
        <f>IF(Prim_inc_net!P37="","",Prim_inc_net!P37/10/GDP!S33)</f>
        <v>-2.1394139537489898</v>
      </c>
      <c r="Q37" s="26">
        <f>IF(Prim_inc_net!Q37="","",Prim_inc_net!Q37/10/GDP!T33)</f>
        <v>-2.1967910939618576</v>
      </c>
    </row>
    <row r="38" spans="1:17" x14ac:dyDescent="0.25">
      <c r="A38" s="12" t="s">
        <v>135</v>
      </c>
      <c r="B38" s="26">
        <f>IF(Prim_inc_net!B38="","",Prim_inc_net!B38/10/GDP!E34)</f>
        <v>-4.6669220981730843</v>
      </c>
      <c r="C38" s="26">
        <f>IF(Prim_inc_net!C38="","",Prim_inc_net!C38/10/GDP!F34)</f>
        <v>-4.2122697836565379</v>
      </c>
      <c r="D38" s="26">
        <f>IF(Prim_inc_net!D38="","",Prim_inc_net!D38/10/GDP!G34)</f>
        <v>-4.2169099603639664</v>
      </c>
      <c r="E38" s="26">
        <f>IF(Prim_inc_net!E38="","",Prim_inc_net!E38/10/GDP!H34)</f>
        <v>-4.5911335180946962</v>
      </c>
      <c r="F38" s="26">
        <f>IF(Prim_inc_net!F38="","",Prim_inc_net!F38/10/GDP!I34)</f>
        <v>-4.3316533183347765</v>
      </c>
      <c r="G38" s="26">
        <f>IF(Prim_inc_net!G38="","",Prim_inc_net!G38/10/GDP!J34)</f>
        <v>-3.5514601139601143</v>
      </c>
      <c r="H38" s="26">
        <f>IF(Prim_inc_net!H38="","",Prim_inc_net!H38/10/GDP!K34)</f>
        <v>-4.1563125780082775</v>
      </c>
      <c r="I38" s="26">
        <f>IF(Prim_inc_net!I38="","",Prim_inc_net!I38/10/GDP!L34)</f>
        <v>-4.8313139522581485</v>
      </c>
      <c r="J38" s="26">
        <f>IF(Prim_inc_net!J38="","",Prim_inc_net!J38/10/GDP!M34)</f>
        <v>-5.4182203498328203</v>
      </c>
      <c r="K38" s="26">
        <f>IF(Prim_inc_net!K38="","",Prim_inc_net!K38/10/GDP!N34)</f>
        <v>-5.5752854460432051</v>
      </c>
      <c r="L38" s="26">
        <f>IF(Prim_inc_net!L38="","",Prim_inc_net!L38/10/GDP!O34)</f>
        <v>-5.5192011849086384</v>
      </c>
      <c r="M38" s="26">
        <f>IF(Prim_inc_net!M38="","",Prim_inc_net!M38/10/GDP!P34)</f>
        <v>-5.2403300398527817</v>
      </c>
      <c r="N38" s="26">
        <f>IF(Prim_inc_net!N38="","",Prim_inc_net!N38/10/GDP!Q34)</f>
        <v>-5.1407323315390325</v>
      </c>
      <c r="O38" s="26">
        <f>IF(Prim_inc_net!O38="","",Prim_inc_net!O38/10/GDP!R34)</f>
        <v>-5.4318518616633691</v>
      </c>
      <c r="P38" s="26">
        <f>IF(Prim_inc_net!P38="","",Prim_inc_net!P38/10/GDP!S34)</f>
        <v>-5.8515953679293125</v>
      </c>
      <c r="Q38" s="26">
        <f>IF(Prim_inc_net!Q38="","",Prim_inc_net!Q38/10/GDP!T34)</f>
        <v>-3.9045671781926257</v>
      </c>
    </row>
    <row r="39" spans="1:17" x14ac:dyDescent="0.25">
      <c r="A39" s="12" t="s">
        <v>137</v>
      </c>
      <c r="B39" s="26">
        <f>IF(Prim_inc_net!B39="","",Prim_inc_net!B39/10/GDP!E35)</f>
        <v>-3.4528227201478567</v>
      </c>
      <c r="C39" s="26">
        <f>IF(Prim_inc_net!C39="","",Prim_inc_net!C39/10/GDP!F35)</f>
        <v>-1.7109069195809652</v>
      </c>
      <c r="D39" s="26">
        <f>IF(Prim_inc_net!D39="","",Prim_inc_net!D39/10/GDP!G35)</f>
        <v>-2.2315942741589985</v>
      </c>
      <c r="E39" s="26">
        <f>IF(Prim_inc_net!E39="","",Prim_inc_net!E39/10/GDP!H35)</f>
        <v>-1.2447183865817852</v>
      </c>
      <c r="F39" s="26">
        <f>IF(Prim_inc_net!F39="","",Prim_inc_net!F39/10/GDP!I35)</f>
        <v>-1.8356339605105996</v>
      </c>
      <c r="G39" s="26">
        <f>IF(Prim_inc_net!G39="","",Prim_inc_net!G39/10/GDP!J35)</f>
        <v>-0.91190348538860944</v>
      </c>
      <c r="H39" s="26">
        <f>IF(Prim_inc_net!H39="","",Prim_inc_net!H39/10/GDP!K35)</f>
        <v>-1.0322333396486127</v>
      </c>
      <c r="I39" s="26">
        <f>IF(Prim_inc_net!I39="","",Prim_inc_net!I39/10/GDP!L35)</f>
        <v>-1.5272891933644897</v>
      </c>
      <c r="J39" s="26">
        <f>IF(Prim_inc_net!J39="","",Prim_inc_net!J39/10/GDP!M35)</f>
        <v>-1.9013110289556789</v>
      </c>
      <c r="K39" s="26">
        <f>IF(Prim_inc_net!K39="","",Prim_inc_net!K39/10/GDP!N35)</f>
        <v>-1.9530527760988006</v>
      </c>
      <c r="L39" s="26">
        <f>IF(Prim_inc_net!L39="","",Prim_inc_net!L39/10/GDP!O35)</f>
        <v>-1.412450985718527</v>
      </c>
      <c r="M39" s="26">
        <f>IF(Prim_inc_net!M39="","",Prim_inc_net!M39/10/GDP!P35)</f>
        <v>-1.703998774322047</v>
      </c>
      <c r="N39" s="26">
        <f>IF(Prim_inc_net!N39="","",Prim_inc_net!N39/10/GDP!Q35)</f>
        <v>-1.8614644401182097</v>
      </c>
      <c r="O39" s="26">
        <f>IF(Prim_inc_net!O39="","",Prim_inc_net!O39/10/GDP!R35)</f>
        <v>-1.9152622240062187</v>
      </c>
      <c r="P39" s="26">
        <f>IF(Prim_inc_net!P39="","",Prim_inc_net!P39/10/GDP!S35)</f>
        <v>-2.1703976016727493</v>
      </c>
      <c r="Q39" s="26" t="str">
        <f>IF(Prim_inc_net!Q39="","",Prim_inc_net!Q39/10/GDP!T35)</f>
        <v/>
      </c>
    </row>
    <row r="40" spans="1:17" x14ac:dyDescent="0.25">
      <c r="A40" s="12" t="s">
        <v>140</v>
      </c>
      <c r="B40" s="26">
        <f>IF(Prim_inc_net!B40="","",Prim_inc_net!B40/10/GDP!E36)</f>
        <v>-1.9006759787715564</v>
      </c>
      <c r="C40" s="26">
        <f>IF(Prim_inc_net!C40="","",Prim_inc_net!C40/10/GDP!F36)</f>
        <v>-1.1791730020316613</v>
      </c>
      <c r="D40" s="26">
        <f>IF(Prim_inc_net!D40="","",Prim_inc_net!D40/10/GDP!G36)</f>
        <v>-1.1865988334057727</v>
      </c>
      <c r="E40" s="26">
        <f>IF(Prim_inc_net!E40="","",Prim_inc_net!E40/10/GDP!H36)</f>
        <v>-1.5051174830719489</v>
      </c>
      <c r="F40" s="26">
        <f>IF(Prim_inc_net!F40="","",Prim_inc_net!F40/10/GDP!I36)</f>
        <v>-1.267547534187546</v>
      </c>
      <c r="G40" s="26">
        <f>IF(Prim_inc_net!G40="","",Prim_inc_net!G40/10/GDP!J36)</f>
        <v>-1.4498348208073226</v>
      </c>
      <c r="H40" s="26">
        <f>IF(Prim_inc_net!H40="","",Prim_inc_net!H40/10/GDP!K36)</f>
        <v>-1.3594825587342272</v>
      </c>
      <c r="I40" s="26">
        <f>IF(Prim_inc_net!I40="","",Prim_inc_net!I40/10/GDP!L36)</f>
        <v>-1.4150542316453407</v>
      </c>
      <c r="J40" s="26">
        <f>IF(Prim_inc_net!J40="","",Prim_inc_net!J40/10/GDP!M36)</f>
        <v>-1.3630306536889669</v>
      </c>
      <c r="K40" s="26">
        <f>IF(Prim_inc_net!K40="","",Prim_inc_net!K40/10/GDP!N36)</f>
        <v>-1.242277407327387</v>
      </c>
      <c r="L40" s="26">
        <f>IF(Prim_inc_net!L40="","",Prim_inc_net!L40/10/GDP!O36)</f>
        <v>-0.82324913585511295</v>
      </c>
      <c r="M40" s="26">
        <f>IF(Prim_inc_net!M40="","",Prim_inc_net!M40/10/GDP!P36)</f>
        <v>-0.62172223134956972</v>
      </c>
      <c r="N40" s="26">
        <f>IF(Prim_inc_net!N40="","",Prim_inc_net!N40/10/GDP!Q36)</f>
        <v>-0.40279248466421352</v>
      </c>
      <c r="O40" s="26">
        <f>IF(Prim_inc_net!O40="","",Prim_inc_net!O40/10/GDP!R36)</f>
        <v>-0.30609476680743442</v>
      </c>
      <c r="P40" s="26">
        <f>IF(Prim_inc_net!P40="","",Prim_inc_net!P40/10/GDP!S36)</f>
        <v>-0.34882157142143971</v>
      </c>
      <c r="Q40" s="26">
        <f>IF(Prim_inc_net!Q40="","",Prim_inc_net!Q40/10/GDP!T36)</f>
        <v>0.27332200185273825</v>
      </c>
    </row>
    <row r="41" spans="1:17" x14ac:dyDescent="0.25">
      <c r="A41" s="12" t="s">
        <v>141</v>
      </c>
      <c r="B41" s="26" t="str">
        <f>IF(Prim_inc_net!B41="","",Prim_inc_net!B41/10/GDP!E37)</f>
        <v/>
      </c>
      <c r="C41" s="26" t="str">
        <f>IF(Prim_inc_net!C41="","",Prim_inc_net!C41/10/GDP!F37)</f>
        <v/>
      </c>
      <c r="D41" s="26" t="str">
        <f>IF(Prim_inc_net!D41="","",Prim_inc_net!D41/10/GDP!G37)</f>
        <v/>
      </c>
      <c r="E41" s="26" t="str">
        <f>IF(Prim_inc_net!E41="","",Prim_inc_net!E41/10/GDP!H37)</f>
        <v/>
      </c>
      <c r="F41" s="26" t="str">
        <f>IF(Prim_inc_net!F41="","",Prim_inc_net!F41/10/GDP!I37)</f>
        <v/>
      </c>
      <c r="G41" s="26" t="str">
        <f>IF(Prim_inc_net!G41="","",Prim_inc_net!G41/10/GDP!J37)</f>
        <v/>
      </c>
      <c r="H41" s="26" t="str">
        <f>IF(Prim_inc_net!H41="","",Prim_inc_net!H41/10/GDP!K37)</f>
        <v/>
      </c>
      <c r="I41" s="26" t="str">
        <f>IF(Prim_inc_net!I41="","",Prim_inc_net!I41/10/GDP!L37)</f>
        <v/>
      </c>
      <c r="J41" s="26" t="str">
        <f>IF(Prim_inc_net!J41="","",Prim_inc_net!J41/10/GDP!M37)</f>
        <v/>
      </c>
      <c r="K41" s="26" t="str">
        <f>IF(Prim_inc_net!K41="","",Prim_inc_net!K41/10/GDP!N37)</f>
        <v/>
      </c>
      <c r="L41" s="26" t="str">
        <f>IF(Prim_inc_net!L41="","",Prim_inc_net!L41/10/GDP!O37)</f>
        <v/>
      </c>
      <c r="M41" s="26">
        <f>IF(Prim_inc_net!M41="","",Prim_inc_net!M41/10/GDP!P37)</f>
        <v>-39.894091492245373</v>
      </c>
      <c r="N41" s="26">
        <f>IF(Prim_inc_net!N41="","",Prim_inc_net!N41/10/GDP!Q37)</f>
        <v>-33.102900325145406</v>
      </c>
      <c r="O41" s="26">
        <f>IF(Prim_inc_net!O41="","",Prim_inc_net!O41/10/GDP!R37)</f>
        <v>-30.261169158320392</v>
      </c>
      <c r="P41" s="26">
        <f>IF(Prim_inc_net!P41="","",Prim_inc_net!P41/10/GDP!S37)</f>
        <v>-23.961652598252865</v>
      </c>
      <c r="Q41" s="26" t="str">
        <f>IF(Prim_inc_net!Q41="","",Prim_inc_net!Q41/10/GDP!T37)</f>
        <v/>
      </c>
    </row>
    <row r="42" spans="1:17" x14ac:dyDescent="0.25">
      <c r="A42" s="12" t="s">
        <v>189</v>
      </c>
      <c r="B42" s="26">
        <f>IF(Prim_inc_net!B42="","",Prim_inc_net!B42/10/GDP!E38)</f>
        <v>-8.7193593241591039</v>
      </c>
      <c r="C42" s="26">
        <f>IF(Prim_inc_net!C42="","",Prim_inc_net!C42/10/GDP!F38)</f>
        <v>-12.12526265392729</v>
      </c>
      <c r="D42" s="26">
        <f>IF(Prim_inc_net!D42="","",Prim_inc_net!D42/10/GDP!G38)</f>
        <v>-11.153631950081477</v>
      </c>
      <c r="E42" s="26">
        <f>IF(Prim_inc_net!E42="","",Prim_inc_net!E42/10/GDP!H38)</f>
        <v>-8.1709581091055199</v>
      </c>
      <c r="F42" s="26">
        <f>IF(Prim_inc_net!F42="","",Prim_inc_net!F42/10/GDP!I38)</f>
        <v>-6.9706892193745986</v>
      </c>
      <c r="G42" s="26">
        <f>IF(Prim_inc_net!G42="","",Prim_inc_net!G42/10/GDP!J38)</f>
        <v>-7.0891168181923234</v>
      </c>
      <c r="H42" s="26">
        <f>IF(Prim_inc_net!H42="","",Prim_inc_net!H42/10/GDP!K38)</f>
        <v>-7.1469197005156504</v>
      </c>
      <c r="I42" s="26">
        <f>IF(Prim_inc_net!I42="","",Prim_inc_net!I42/10/GDP!L38)</f>
        <v>-5.2296854606716394</v>
      </c>
      <c r="J42" s="26">
        <f>IF(Prim_inc_net!J42="","",Prim_inc_net!J42/10/GDP!M38)</f>
        <v>-5.0508899771599092</v>
      </c>
      <c r="K42" s="26">
        <f>IF(Prim_inc_net!K42="","",Prim_inc_net!K42/10/GDP!N38)</f>
        <v>-3.8690741414807204</v>
      </c>
      <c r="L42" s="26">
        <f>IF(Prim_inc_net!L42="","",Prim_inc_net!L42/10/GDP!O38)</f>
        <v>-3.0367025275290258</v>
      </c>
      <c r="M42" s="26">
        <f>IF(Prim_inc_net!M42="","",Prim_inc_net!M42/10/GDP!P38)</f>
        <v>-3.1181071935684388</v>
      </c>
      <c r="N42" s="26">
        <f>IF(Prim_inc_net!N42="","",Prim_inc_net!N42/10/GDP!Q38)</f>
        <v>-4.1359466049050564</v>
      </c>
      <c r="O42" s="26">
        <f>IF(Prim_inc_net!O42="","",Prim_inc_net!O42/10/GDP!R38)</f>
        <v>-4.5494175481708172</v>
      </c>
      <c r="P42" s="26">
        <f>IF(Prim_inc_net!P42="","",Prim_inc_net!P42/10/GDP!S38)</f>
        <v>-3.6322060397699181</v>
      </c>
      <c r="Q42" s="26">
        <f>IF(Prim_inc_net!Q42="","",Prim_inc_net!Q42/10/GDP!T38)</f>
        <v>-4.3376941077848725</v>
      </c>
    </row>
    <row r="43" spans="1:17" x14ac:dyDescent="0.25">
      <c r="A43" s="12" t="s">
        <v>190</v>
      </c>
      <c r="B43" s="26">
        <f>IF(Prim_inc_net!B43="","",Prim_inc_net!B43/10/GDP!E39)</f>
        <v>0.52276511561055372</v>
      </c>
      <c r="C43" s="26">
        <f>IF(Prim_inc_net!C43="","",Prim_inc_net!C43/10/GDP!F39)</f>
        <v>2.3620465924926815</v>
      </c>
      <c r="D43" s="26">
        <f>IF(Prim_inc_net!D43="","",Prim_inc_net!D43/10/GDP!G39)</f>
        <v>3.1978347545004899</v>
      </c>
      <c r="E43" s="26">
        <f>IF(Prim_inc_net!E43="","",Prim_inc_net!E43/10/GDP!H39)</f>
        <v>5.8874562176029865</v>
      </c>
      <c r="F43" s="26">
        <f>IF(Prim_inc_net!F43="","",Prim_inc_net!F43/10/GDP!I39)</f>
        <v>2.9989211095352371</v>
      </c>
      <c r="G43" s="26">
        <f>IF(Prim_inc_net!G43="","",Prim_inc_net!G43/10/GDP!J39)</f>
        <v>2.1169891083057033</v>
      </c>
      <c r="H43" s="26">
        <f>IF(Prim_inc_net!H43="","",Prim_inc_net!H43/10/GDP!K39)</f>
        <v>2.7314012526600902</v>
      </c>
      <c r="I43" s="26">
        <f>IF(Prim_inc_net!I43="","",Prim_inc_net!I43/10/GDP!L39)</f>
        <v>1.4452886494220487</v>
      </c>
      <c r="J43" s="26">
        <f>IF(Prim_inc_net!J43="","",Prim_inc_net!J43/10/GDP!M39)</f>
        <v>1.8947045627844936</v>
      </c>
      <c r="K43" s="26">
        <f>IF(Prim_inc_net!K43="","",Prim_inc_net!K43/10/GDP!N39)</f>
        <v>2.0620701406899338</v>
      </c>
      <c r="L43" s="26">
        <f>IF(Prim_inc_net!L43="","",Prim_inc_net!L43/10/GDP!O39)</f>
        <v>1.8503700254621849</v>
      </c>
      <c r="M43" s="26">
        <f>IF(Prim_inc_net!M43="","",Prim_inc_net!M43/10/GDP!P39)</f>
        <v>2.5128723766496628</v>
      </c>
      <c r="N43" s="26">
        <f>IF(Prim_inc_net!N43="","",Prim_inc_net!N43/10/GDP!Q39)</f>
        <v>4.3453881825043688</v>
      </c>
      <c r="O43" s="26">
        <f>IF(Prim_inc_net!O43="","",Prim_inc_net!O43/10/GDP!R39)</f>
        <v>4.7526751869181618</v>
      </c>
      <c r="P43" s="26">
        <f>IF(Prim_inc_net!P43="","",Prim_inc_net!P43/10/GDP!S39)</f>
        <v>5.0151963864412465</v>
      </c>
      <c r="Q43" s="26">
        <f>IF(Prim_inc_net!Q43="","",Prim_inc_net!Q43/10/GDP!T39)</f>
        <v>5.4772982562179582</v>
      </c>
    </row>
    <row r="44" spans="1:17" x14ac:dyDescent="0.25">
      <c r="A44" s="12" t="s">
        <v>191</v>
      </c>
      <c r="B44" s="26">
        <f>IF(Prim_inc_net!B44="","",Prim_inc_net!B44/10/GDP!E40)</f>
        <v>-6.9550505582661106</v>
      </c>
      <c r="C44" s="26">
        <f>IF(Prim_inc_net!C44="","",Prim_inc_net!C44/10/GDP!F40)</f>
        <v>-10.938225127418411</v>
      </c>
      <c r="D44" s="26">
        <f>IF(Prim_inc_net!D44="","",Prim_inc_net!D44/10/GDP!G40)</f>
        <v>-2.0821418193306536</v>
      </c>
      <c r="E44" s="26">
        <f>IF(Prim_inc_net!E44="","",Prim_inc_net!E44/10/GDP!H40)</f>
        <v>-12.369131182378201</v>
      </c>
      <c r="F44" s="26">
        <f>IF(Prim_inc_net!F44="","",Prim_inc_net!F44/10/GDP!I40)</f>
        <v>-10.774405494943007</v>
      </c>
      <c r="G44" s="26">
        <f>IF(Prim_inc_net!G44="","",Prim_inc_net!G44/10/GDP!J40)</f>
        <v>-11.798974465355487</v>
      </c>
      <c r="H44" s="26">
        <f>IF(Prim_inc_net!H44="","",Prim_inc_net!H44/10/GDP!K40)</f>
        <v>-14.40234249772009</v>
      </c>
      <c r="I44" s="26">
        <f>IF(Prim_inc_net!I44="","",Prim_inc_net!I44/10/GDP!L40)</f>
        <v>-15.831873778658466</v>
      </c>
      <c r="J44" s="26">
        <f>IF(Prim_inc_net!J44="","",Prim_inc_net!J44/10/GDP!M40)</f>
        <v>-16.98620191038053</v>
      </c>
      <c r="K44" s="26">
        <f>IF(Prim_inc_net!K44="","",Prim_inc_net!K44/10/GDP!N40)</f>
        <v>-15.985001491572257</v>
      </c>
      <c r="L44" s="26">
        <f>IF(Prim_inc_net!L44="","",Prim_inc_net!L44/10/GDP!O40)</f>
        <v>-10.679361499674831</v>
      </c>
      <c r="M44" s="26">
        <f>IF(Prim_inc_net!M44="","",Prim_inc_net!M44/10/GDP!P40)</f>
        <v>-9.831788542518904</v>
      </c>
      <c r="N44" s="26">
        <f>IF(Prim_inc_net!N44="","",Prim_inc_net!N44/10/GDP!Q40)</f>
        <v>-10.985178889087377</v>
      </c>
      <c r="O44" s="26">
        <f>IF(Prim_inc_net!O44="","",Prim_inc_net!O44/10/GDP!R40)</f>
        <v>-11.51195112594249</v>
      </c>
      <c r="P44" s="26">
        <f>IF(Prim_inc_net!P44="","",Prim_inc_net!P44/10/GDP!S40)</f>
        <v>-11.470278790265356</v>
      </c>
      <c r="Q44" s="26" t="str">
        <f>IF(Prim_inc_net!Q44="","",Prim_inc_net!Q44/10/GDP!T40)</f>
        <v/>
      </c>
    </row>
    <row r="45" spans="1:17" x14ac:dyDescent="0.25">
      <c r="A45" s="12" t="s">
        <v>193</v>
      </c>
      <c r="B45" s="26">
        <f>IF(Prim_inc_net!B45="","",Prim_inc_net!B45/10/GDP!E41)</f>
        <v>-0.70363173499731446</v>
      </c>
      <c r="C45" s="26">
        <f>IF(Prim_inc_net!C45="","",Prim_inc_net!C45/10/GDP!F41)</f>
        <v>-0.18675306853693496</v>
      </c>
      <c r="D45" s="26">
        <f>IF(Prim_inc_net!D45="","",Prim_inc_net!D45/10/GDP!G41)</f>
        <v>0.22623976727027123</v>
      </c>
      <c r="E45" s="26">
        <f>IF(Prim_inc_net!E45="","",Prim_inc_net!E45/10/GDP!H41)</f>
        <v>0.62437258039638177</v>
      </c>
      <c r="F45" s="26">
        <f>IF(Prim_inc_net!F45="","",Prim_inc_net!F45/10/GDP!I41)</f>
        <v>-0.16766746510270328</v>
      </c>
      <c r="G45" s="26">
        <f>IF(Prim_inc_net!G45="","",Prim_inc_net!G45/10/GDP!J41)</f>
        <v>-0.42923690148760396</v>
      </c>
      <c r="H45" s="26">
        <f>IF(Prim_inc_net!H45="","",Prim_inc_net!H45/10/GDP!K41)</f>
        <v>-0.93853612826580368</v>
      </c>
      <c r="I45" s="26">
        <f>IF(Prim_inc_net!I45="","",Prim_inc_net!I45/10/GDP!L41)</f>
        <v>-0.23288133026630808</v>
      </c>
      <c r="J45" s="26">
        <f>IF(Prim_inc_net!J45="","",Prim_inc_net!J45/10/GDP!M41)</f>
        <v>-0.81497977171807789</v>
      </c>
      <c r="K45" s="26">
        <f>IF(Prim_inc_net!K45="","",Prim_inc_net!K45/10/GDP!N41)</f>
        <v>0.12638681961786016</v>
      </c>
      <c r="L45" s="26">
        <f>IF(Prim_inc_net!L45="","",Prim_inc_net!L45/10/GDP!O41)</f>
        <v>-0.46968981777058116</v>
      </c>
      <c r="M45" s="26">
        <f>IF(Prim_inc_net!M45="","",Prim_inc_net!M45/10/GDP!P41)</f>
        <v>-0.48881623749069658</v>
      </c>
      <c r="N45" s="26">
        <f>IF(Prim_inc_net!N45="","",Prim_inc_net!N45/10/GDP!Q41)</f>
        <v>-0.13434231334403479</v>
      </c>
      <c r="O45" s="26">
        <f>IF(Prim_inc_net!O45="","",Prim_inc_net!O45/10/GDP!R41)</f>
        <v>-0.44332464391255105</v>
      </c>
      <c r="P45" s="26">
        <f>IF(Prim_inc_net!P45="","",Prim_inc_net!P45/10/GDP!S41)</f>
        <v>-0.27324140546235864</v>
      </c>
      <c r="Q45" s="26">
        <f>IF(Prim_inc_net!Q45="","",Prim_inc_net!Q45/10/GDP!T41)</f>
        <v>-0.71435024754548571</v>
      </c>
    </row>
    <row r="46" spans="1:17" x14ac:dyDescent="0.25">
      <c r="A46" s="12" t="s">
        <v>195</v>
      </c>
      <c r="B46" s="26">
        <f>IF(Prim_inc_net!B46="","",Prim_inc_net!B46/10/GDP!E42)</f>
        <v>-3.6153287053290111</v>
      </c>
      <c r="C46" s="26">
        <f>IF(Prim_inc_net!C46="","",Prim_inc_net!C46/10/GDP!F42)</f>
        <v>-3.5166717020012856</v>
      </c>
      <c r="D46" s="26">
        <f>IF(Prim_inc_net!D46="","",Prim_inc_net!D46/10/GDP!G42)</f>
        <v>-3.774737692951637</v>
      </c>
      <c r="E46" s="26">
        <f>IF(Prim_inc_net!E46="","",Prim_inc_net!E46/10/GDP!H42)</f>
        <v>-3.9390197544858725</v>
      </c>
      <c r="F46" s="26">
        <f>IF(Prim_inc_net!F46="","",Prim_inc_net!F46/10/GDP!I42)</f>
        <v>-3.6022680820888677</v>
      </c>
      <c r="G46" s="26">
        <f>IF(Prim_inc_net!G46="","",Prim_inc_net!G46/10/GDP!J42)</f>
        <v>-3.9215649272148316</v>
      </c>
      <c r="H46" s="26">
        <f>IF(Prim_inc_net!H46="","",Prim_inc_net!H46/10/GDP!K42)</f>
        <v>-4.6243156345361918</v>
      </c>
      <c r="I46" s="26">
        <f>IF(Prim_inc_net!I46="","",Prim_inc_net!I46/10/GDP!L42)</f>
        <v>-4.048741380284282</v>
      </c>
      <c r="J46" s="26">
        <f>IF(Prim_inc_net!J46="","",Prim_inc_net!J46/10/GDP!M42)</f>
        <v>-3.72248720989545</v>
      </c>
      <c r="K46" s="26">
        <f>IF(Prim_inc_net!K46="","",Prim_inc_net!K46/10/GDP!N42)</f>
        <v>-3.2846616947081366</v>
      </c>
      <c r="L46" s="26">
        <f>IF(Prim_inc_net!L46="","",Prim_inc_net!L46/10/GDP!O42)</f>
        <v>-1.9512367571991365</v>
      </c>
      <c r="M46" s="26">
        <f>IF(Prim_inc_net!M46="","",Prim_inc_net!M46/10/GDP!P42)</f>
        <v>-1.8491938042969049</v>
      </c>
      <c r="N46" s="26">
        <f>IF(Prim_inc_net!N46="","",Prim_inc_net!N46/10/GDP!Q42)</f>
        <v>-2.695514712748972</v>
      </c>
      <c r="O46" s="26">
        <f>IF(Prim_inc_net!O46="","",Prim_inc_net!O46/10/GDP!R42)</f>
        <v>-3.5245181514562645</v>
      </c>
      <c r="P46" s="26">
        <f>IF(Prim_inc_net!P46="","",Prim_inc_net!P46/10/GDP!S42)</f>
        <v>-3.1274892010383457</v>
      </c>
      <c r="Q46" s="26">
        <f>IF(Prim_inc_net!Q46="","",Prim_inc_net!Q46/10/GDP!T42)</f>
        <v>-1.9840158185198682</v>
      </c>
    </row>
    <row r="47" spans="1:17" x14ac:dyDescent="0.25">
      <c r="A47" s="12" t="s">
        <v>196</v>
      </c>
      <c r="B47" s="26">
        <f>IF(Prim_inc_net!B47="","",Prim_inc_net!B47/10/GDP!E43)</f>
        <v>-0.52696277221480181</v>
      </c>
      <c r="C47" s="26">
        <f>IF(Prim_inc_net!C47="","",Prim_inc_net!C47/10/GDP!F43)</f>
        <v>-0.24571845576934942</v>
      </c>
      <c r="D47" s="26">
        <f>IF(Prim_inc_net!D47="","",Prim_inc_net!D47/10/GDP!G43)</f>
        <v>0.19498584631083751</v>
      </c>
      <c r="E47" s="26">
        <f>IF(Prim_inc_net!E47="","",Prim_inc_net!E47/10/GDP!H43)</f>
        <v>-0.19511729605589323</v>
      </c>
      <c r="F47" s="26">
        <f>IF(Prim_inc_net!F47="","",Prim_inc_net!F47/10/GDP!I43)</f>
        <v>-0.13780378106596788</v>
      </c>
      <c r="G47" s="26">
        <f>IF(Prim_inc_net!G47="","",Prim_inc_net!G47/10/GDP!J43)</f>
        <v>-9.365942885688848E-2</v>
      </c>
      <c r="H47" s="26">
        <f>IF(Prim_inc_net!H47="","",Prim_inc_net!H47/10/GDP!K43)</f>
        <v>-7.6720537163747785E-2</v>
      </c>
      <c r="I47" s="26">
        <f>IF(Prim_inc_net!I47="","",Prim_inc_net!I47/10/GDP!L43)</f>
        <v>-0.16660113940424098</v>
      </c>
      <c r="J47" s="26" t="str">
        <f>IF(Prim_inc_net!J47="","",Prim_inc_net!J47/10/GDP!M43)</f>
        <v/>
      </c>
      <c r="K47" s="26">
        <f>IF(Prim_inc_net!K47="","",Prim_inc_net!K47/10/GDP!N43)</f>
        <v>0.39198194174381673</v>
      </c>
      <c r="L47" s="26">
        <f>IF(Prim_inc_net!L47="","",Prim_inc_net!L47/10/GDP!O43)</f>
        <v>0.51880211447232827</v>
      </c>
      <c r="M47" s="26">
        <f>IF(Prim_inc_net!M47="","",Prim_inc_net!M47/10/GDP!P43)</f>
        <v>0.54483912929404621</v>
      </c>
      <c r="N47" s="26">
        <f>IF(Prim_inc_net!N47="","",Prim_inc_net!N47/10/GDP!Q43)</f>
        <v>0.46737551760004792</v>
      </c>
      <c r="O47" s="26">
        <f>IF(Prim_inc_net!O47="","",Prim_inc_net!O47/10/GDP!R43)</f>
        <v>0.53265595493435502</v>
      </c>
      <c r="P47" s="26">
        <f>IF(Prim_inc_net!P47="","",Prim_inc_net!P47/10/GDP!S43)</f>
        <v>0.52671957830181737</v>
      </c>
      <c r="Q47" s="26" t="str">
        <f>IF(Prim_inc_net!Q47="","",Prim_inc_net!Q47/10/GDP!T43)</f>
        <v/>
      </c>
    </row>
    <row r="48" spans="1:17" x14ac:dyDescent="0.25">
      <c r="A48" s="12" t="s">
        <v>199</v>
      </c>
      <c r="B48" s="26">
        <f>IF(Prim_inc_net!B48="","",Prim_inc_net!B48/10/GDP!E44)</f>
        <v>-0.18891374596072583</v>
      </c>
      <c r="C48" s="26">
        <f>IF(Prim_inc_net!C48="","",Prim_inc_net!C48/10/GDP!F44)</f>
        <v>-9.5993322203672793E-2</v>
      </c>
      <c r="D48" s="26">
        <f>IF(Prim_inc_net!D48="","",Prim_inc_net!D48/10/GDP!G44)</f>
        <v>-2.3840743831207538E-3</v>
      </c>
      <c r="E48" s="26">
        <f>IF(Prim_inc_net!E48="","",Prim_inc_net!E48/10/GDP!H44)</f>
        <v>-0.10026601186822183</v>
      </c>
      <c r="F48" s="26">
        <f>IF(Prim_inc_net!F48="","",Prim_inc_net!F48/10/GDP!I44)</f>
        <v>-4.2119491754528253</v>
      </c>
      <c r="G48" s="26">
        <f>IF(Prim_inc_net!G48="","",Prim_inc_net!G48/10/GDP!J44)</f>
        <v>-5.4663200408523283</v>
      </c>
      <c r="H48" s="26">
        <f>IF(Prim_inc_net!H48="","",Prim_inc_net!H48/10/GDP!K44)</f>
        <v>-4.246702510346962</v>
      </c>
      <c r="I48" s="26">
        <f>IF(Prim_inc_net!I48="","",Prim_inc_net!I48/10/GDP!L44)</f>
        <v>-3.5691236291983648</v>
      </c>
      <c r="J48" s="26">
        <f>IF(Prim_inc_net!J48="","",Prim_inc_net!J48/10/GDP!M44)</f>
        <v>-8.8081907630447773</v>
      </c>
      <c r="K48" s="26">
        <f>IF(Prim_inc_net!K48="","",Prim_inc_net!K48/10/GDP!N44)</f>
        <v>-1.6792930824115564</v>
      </c>
      <c r="L48" s="26">
        <f>IF(Prim_inc_net!L48="","",Prim_inc_net!L48/10/GDP!O44)</f>
        <v>-2.8498281301696688</v>
      </c>
      <c r="M48" s="26">
        <f>IF(Prim_inc_net!M48="","",Prim_inc_net!M48/10/GDP!P44)</f>
        <v>-1.6742726792016649</v>
      </c>
      <c r="N48" s="26">
        <f>IF(Prim_inc_net!N48="","",Prim_inc_net!N48/10/GDP!Q44)</f>
        <v>-2.8731349152877836</v>
      </c>
      <c r="O48" s="26">
        <f>IF(Prim_inc_net!O48="","",Prim_inc_net!O48/10/GDP!R44)</f>
        <v>-3.627936070922595</v>
      </c>
      <c r="P48" s="26">
        <f>IF(Prim_inc_net!P48="","",Prim_inc_net!P48/10/GDP!S44)</f>
        <v>-2.8541888361838366</v>
      </c>
      <c r="Q48" s="26" t="str">
        <f>IF(Prim_inc_net!Q48="","",Prim_inc_net!Q48/10/GDP!T44)</f>
        <v/>
      </c>
    </row>
    <row r="49" spans="1:17" x14ac:dyDescent="0.25">
      <c r="A49" s="12" t="s">
        <v>202</v>
      </c>
      <c r="B49" s="26">
        <f>IF(Prim_inc_net!B49="","",Prim_inc_net!B49/10/GDP!E45)</f>
        <v>-23.713784187026057</v>
      </c>
      <c r="C49" s="26">
        <f>IF(Prim_inc_net!C49="","",Prim_inc_net!C49/10/GDP!F45)</f>
        <v>-21.708994106598176</v>
      </c>
      <c r="D49" s="26">
        <f>IF(Prim_inc_net!D49="","",Prim_inc_net!D49/10/GDP!G45)</f>
        <v>-16.063296903460834</v>
      </c>
      <c r="E49" s="26">
        <f>IF(Prim_inc_net!E49="","",Prim_inc_net!E49/10/GDP!H45)</f>
        <v>-12.269491690462285</v>
      </c>
      <c r="F49" s="26">
        <f>IF(Prim_inc_net!F49="","",Prim_inc_net!F49/10/GDP!I45)</f>
        <v>-7.8127128565299531</v>
      </c>
      <c r="G49" s="26">
        <f>IF(Prim_inc_net!G49="","",Prim_inc_net!G49/10/GDP!J45)</f>
        <v>-7.0366786653950895</v>
      </c>
      <c r="H49" s="26">
        <f>IF(Prim_inc_net!H49="","",Prim_inc_net!H49/10/GDP!K45)</f>
        <v>-9.9896152735366055</v>
      </c>
      <c r="I49" s="26">
        <f>IF(Prim_inc_net!I49="","",Prim_inc_net!I49/10/GDP!L45)</f>
        <v>-5.402698380110607</v>
      </c>
      <c r="J49" s="26">
        <f>IF(Prim_inc_net!J49="","",Prim_inc_net!J49/10/GDP!M45)</f>
        <v>-2.2898822283947924</v>
      </c>
      <c r="K49" s="26">
        <f>IF(Prim_inc_net!K49="","",Prim_inc_net!K49/10/GDP!N45)</f>
        <v>1.4650871167838215</v>
      </c>
      <c r="L49" s="26">
        <f>IF(Prim_inc_net!L49="","",Prim_inc_net!L49/10/GDP!O45)</f>
        <v>-0.55346806551654149</v>
      </c>
      <c r="M49" s="26">
        <f>IF(Prim_inc_net!M49="","",Prim_inc_net!M49/10/GDP!P45)</f>
        <v>-3.8442857904035685</v>
      </c>
      <c r="N49" s="26" t="str">
        <f>IF(Prim_inc_net!N49="","",Prim_inc_net!N49/10/GDP!Q45)</f>
        <v/>
      </c>
      <c r="O49" s="26" t="str">
        <f>IF(Prim_inc_net!O49="","",Prim_inc_net!O49/10/GDP!R45)</f>
        <v/>
      </c>
      <c r="P49" s="26" t="str">
        <f>IF(Prim_inc_net!P49="","",Prim_inc_net!P49/10/GDP!S45)</f>
        <v/>
      </c>
      <c r="Q49" s="26" t="str">
        <f>IF(Prim_inc_net!Q49="","",Prim_inc_net!Q49/10/GDP!T45)</f>
        <v/>
      </c>
    </row>
    <row r="50" spans="1:17" x14ac:dyDescent="0.25">
      <c r="A50" s="12" t="s">
        <v>208</v>
      </c>
      <c r="B50" s="26">
        <f>IF(Prim_inc_net!B50="","",Prim_inc_net!B50/10/GDP!E46)</f>
        <v>-3.7573686083979005</v>
      </c>
      <c r="C50" s="26">
        <f>IF(Prim_inc_net!C50="","",Prim_inc_net!C50/10/GDP!F46)</f>
        <v>-2.9077589859891049</v>
      </c>
      <c r="D50" s="26">
        <f>IF(Prim_inc_net!D50="","",Prim_inc_net!D50/10/GDP!G46)</f>
        <v>-2.5566898102360871</v>
      </c>
      <c r="E50" s="26">
        <f>IF(Prim_inc_net!E50="","",Prim_inc_net!E50/10/GDP!H46)</f>
        <v>-1.9109954971224044</v>
      </c>
      <c r="F50" s="26">
        <f>IF(Prim_inc_net!F50="","",Prim_inc_net!F50/10/GDP!I46)</f>
        <v>-3.2562871033549765</v>
      </c>
      <c r="G50" s="26">
        <f>IF(Prim_inc_net!G50="","",Prim_inc_net!G50/10/GDP!J46)</f>
        <v>-3.1500647606313152</v>
      </c>
      <c r="H50" s="26">
        <f>IF(Prim_inc_net!H50="","",Prim_inc_net!H50/10/GDP!K46)</f>
        <v>-3.3163256778311516</v>
      </c>
      <c r="I50" s="26">
        <f>IF(Prim_inc_net!I50="","",Prim_inc_net!I50/10/GDP!L46)</f>
        <v>-3.0820841451815757</v>
      </c>
      <c r="J50" s="26">
        <f>IF(Prim_inc_net!J50="","",Prim_inc_net!J50/10/GDP!M46)</f>
        <v>-3.5880625030940845</v>
      </c>
      <c r="K50" s="26">
        <f>IF(Prim_inc_net!K50="","",Prim_inc_net!K50/10/GDP!N46)</f>
        <v>-4.0638817838268544</v>
      </c>
      <c r="L50" s="26">
        <f>IF(Prim_inc_net!L50="","",Prim_inc_net!L50/10/GDP!O46)</f>
        <v>-4.2165470181530011</v>
      </c>
      <c r="M50" s="26">
        <f>IF(Prim_inc_net!M50="","",Prim_inc_net!M50/10/GDP!P46)</f>
        <v>-4.1659737636472256</v>
      </c>
      <c r="N50" s="26">
        <f>IF(Prim_inc_net!N50="","",Prim_inc_net!N50/10/GDP!Q46)</f>
        <v>-5.1423243800463077</v>
      </c>
      <c r="O50" s="26">
        <f>IF(Prim_inc_net!O50="","",Prim_inc_net!O50/10/GDP!R46)</f>
        <v>-5.3643042766851678</v>
      </c>
      <c r="P50" s="26">
        <f>IF(Prim_inc_net!P50="","",Prim_inc_net!P50/10/GDP!S46)</f>
        <v>-5.8935664466893947</v>
      </c>
      <c r="Q50" s="26">
        <f>IF(Prim_inc_net!Q50="","",Prim_inc_net!Q50/10/GDP!T46)</f>
        <v>-5.584052074857607</v>
      </c>
    </row>
    <row r="51" spans="1:17" x14ac:dyDescent="0.25">
      <c r="A51" s="12" t="s">
        <v>210</v>
      </c>
      <c r="B51" s="26">
        <f>IF(Prim_inc_net!B51="","",Prim_inc_net!B51/10/GDP!E47)</f>
        <v>-2.765998361537418</v>
      </c>
      <c r="C51" s="26">
        <f>IF(Prim_inc_net!C51="","",Prim_inc_net!C51/10/GDP!F47)</f>
        <v>-2.8865645085425382</v>
      </c>
      <c r="D51" s="26">
        <f>IF(Prim_inc_net!D51="","",Prim_inc_net!D51/10/GDP!G47)</f>
        <v>-2.8783735292535493</v>
      </c>
      <c r="E51" s="26">
        <f>IF(Prim_inc_net!E51="","",Prim_inc_net!E51/10/GDP!H47)</f>
        <v>-2.6938721063227926</v>
      </c>
      <c r="F51" s="26">
        <f>IF(Prim_inc_net!F51="","",Prim_inc_net!F51/10/GDP!I47)</f>
        <v>-2.7925687142734179</v>
      </c>
      <c r="G51" s="26">
        <f>IF(Prim_inc_net!G51="","",Prim_inc_net!G51/10/GDP!J47)</f>
        <v>-2.6571827189788668</v>
      </c>
      <c r="H51" s="26">
        <f>IF(Prim_inc_net!H51="","",Prim_inc_net!H51/10/GDP!K47)</f>
        <v>-2.7853302935630047</v>
      </c>
      <c r="I51" s="26">
        <f>IF(Prim_inc_net!I51="","",Prim_inc_net!I51/10/GDP!L47)</f>
        <v>-2.4855848227935806</v>
      </c>
      <c r="J51" s="26">
        <f>IF(Prim_inc_net!J51="","",Prim_inc_net!J51/10/GDP!M47)</f>
        <v>-2.084910129163033</v>
      </c>
      <c r="K51" s="26">
        <f>IF(Prim_inc_net!K51="","",Prim_inc_net!K51/10/GDP!N47)</f>
        <v>-1.8616617944222498</v>
      </c>
      <c r="L51" s="26">
        <f>IF(Prim_inc_net!L51="","",Prim_inc_net!L51/10/GDP!O47)</f>
        <v>-2.1985233280168108</v>
      </c>
      <c r="M51" s="26">
        <f>IF(Prim_inc_net!M51="","",Prim_inc_net!M51/10/GDP!P47)</f>
        <v>-2.2438308470882156</v>
      </c>
      <c r="N51" s="26">
        <f>IF(Prim_inc_net!N51="","",Prim_inc_net!N51/10/GDP!Q47)</f>
        <v>-2.9835197961917292</v>
      </c>
      <c r="O51" s="26">
        <f>IF(Prim_inc_net!O51="","",Prim_inc_net!O51/10/GDP!R47)</f>
        <v>-2.8082056837036538</v>
      </c>
      <c r="P51" s="26">
        <f>IF(Prim_inc_net!P51="","",Prim_inc_net!P51/10/GDP!S47)</f>
        <v>-2.8740445099561773</v>
      </c>
      <c r="Q51" s="26" t="str">
        <f>IF(Prim_inc_net!Q51="","",Prim_inc_net!Q51/10/GDP!T47)</f>
        <v/>
      </c>
    </row>
    <row r="52" spans="1:17" x14ac:dyDescent="0.25">
      <c r="A52" s="12" t="s">
        <v>213</v>
      </c>
      <c r="B52" s="26">
        <f>IF(Prim_inc_net!B52="","",Prim_inc_net!B52/10/GDP!E48)</f>
        <v>-2.4102548218727486</v>
      </c>
      <c r="C52" s="26">
        <f>IF(Prim_inc_net!C52="","",Prim_inc_net!C52/10/GDP!F48)</f>
        <v>-2.5889948995474961</v>
      </c>
      <c r="D52" s="26">
        <f>IF(Prim_inc_net!D52="","",Prim_inc_net!D52/10/GDP!G48)</f>
        <v>-2.3181900759761342</v>
      </c>
      <c r="E52" s="26">
        <f>IF(Prim_inc_net!E52="","",Prim_inc_net!E52/10/GDP!H48)</f>
        <v>-3.2686378551716282</v>
      </c>
      <c r="F52" s="26">
        <f>IF(Prim_inc_net!F52="","",Prim_inc_net!F52/10/GDP!I48)</f>
        <v>-3.7399483376929594</v>
      </c>
      <c r="G52" s="26">
        <f>IF(Prim_inc_net!G52="","",Prim_inc_net!G52/10/GDP!J48)</f>
        <v>-3.4010428634590246</v>
      </c>
      <c r="H52" s="26">
        <f>IF(Prim_inc_net!H52="","",Prim_inc_net!H52/10/GDP!K48)</f>
        <v>-3.2632738401680044</v>
      </c>
      <c r="I52" s="26">
        <f>IF(Prim_inc_net!I52="","",Prim_inc_net!I52/10/GDP!L48)</f>
        <v>-3.3900822504996859</v>
      </c>
      <c r="J52" s="26">
        <f>IF(Prim_inc_net!J52="","",Prim_inc_net!J52/10/GDP!M48)</f>
        <v>-2.013907914548239</v>
      </c>
      <c r="K52" s="26">
        <f>IF(Prim_inc_net!K52="","",Prim_inc_net!K52/10/GDP!N48)</f>
        <v>-2.0930191952602248</v>
      </c>
      <c r="L52" s="26">
        <f>IF(Prim_inc_net!L52="","",Prim_inc_net!L52/10/GDP!O48)</f>
        <v>-0.6254377992676351</v>
      </c>
      <c r="M52" s="26">
        <f>IF(Prim_inc_net!M52="","",Prim_inc_net!M52/10/GDP!P48)</f>
        <v>-2.9904995190521442</v>
      </c>
      <c r="N52" s="26">
        <f>IF(Prim_inc_net!N52="","",Prim_inc_net!N52/10/GDP!Q48)</f>
        <v>-1.4669961177856861</v>
      </c>
      <c r="O52" s="26">
        <f>IF(Prim_inc_net!O52="","",Prim_inc_net!O52/10/GDP!R48)</f>
        <v>-1.4633837246637758</v>
      </c>
      <c r="P52" s="26">
        <f>IF(Prim_inc_net!P52="","",Prim_inc_net!P52/10/GDP!S48)</f>
        <v>-1.5183816558540766</v>
      </c>
      <c r="Q52" s="26">
        <f>IF(Prim_inc_net!Q52="","",Prim_inc_net!Q52/10/GDP!T48)</f>
        <v>0.37460888218492583</v>
      </c>
    </row>
    <row r="53" spans="1:17" x14ac:dyDescent="0.25">
      <c r="A53" s="12" t="s">
        <v>214</v>
      </c>
      <c r="B53" s="26" t="str">
        <f>IF(Prim_inc_net!B53="","",Prim_inc_net!B53/10/GDP!E49)</f>
        <v/>
      </c>
      <c r="C53" s="26" t="str">
        <f>IF(Prim_inc_net!C53="","",Prim_inc_net!C53/10/GDP!F49)</f>
        <v/>
      </c>
      <c r="D53" s="26" t="str">
        <f>IF(Prim_inc_net!D53="","",Prim_inc_net!D53/10/GDP!G49)</f>
        <v/>
      </c>
      <c r="E53" s="26" t="str">
        <f>IF(Prim_inc_net!E53="","",Prim_inc_net!E53/10/GDP!H49)</f>
        <v/>
      </c>
      <c r="F53" s="26" t="str">
        <f>IF(Prim_inc_net!F53="","",Prim_inc_net!F53/10/GDP!I49)</f>
        <v/>
      </c>
      <c r="G53" s="26" t="str">
        <f>IF(Prim_inc_net!G53="","",Prim_inc_net!G53/10/GDP!J49)</f>
        <v/>
      </c>
      <c r="H53" s="26" t="e">
        <f>IF(Prim_inc_net!H53="","",Prim_inc_net!H53/10/GDP!K49)</f>
        <v>#DIV/0!</v>
      </c>
      <c r="I53" s="26" t="e">
        <f>IF(Prim_inc_net!I53="","",Prim_inc_net!I53/10/GDP!L49)</f>
        <v>#DIV/0!</v>
      </c>
      <c r="J53" s="26" t="e">
        <f>IF(Prim_inc_net!J53="","",Prim_inc_net!J53/10/GDP!M49)</f>
        <v>#DIV/0!</v>
      </c>
      <c r="K53" s="26" t="e">
        <f>IF(Prim_inc_net!K53="","",Prim_inc_net!K53/10/GDP!N49)</f>
        <v>#DIV/0!</v>
      </c>
      <c r="L53" s="26" t="e">
        <f>IF(Prim_inc_net!L53="","",Prim_inc_net!L53/10/GDP!O49)</f>
        <v>#DIV/0!</v>
      </c>
      <c r="M53" s="26" t="e">
        <f>IF(Prim_inc_net!M53="","",Prim_inc_net!M53/10/GDP!P49)</f>
        <v>#DIV/0!</v>
      </c>
      <c r="N53" s="26" t="e">
        <f>IF(Prim_inc_net!N53="","",Prim_inc_net!N53/10/GDP!Q49)</f>
        <v>#DIV/0!</v>
      </c>
      <c r="O53" s="26" t="e">
        <f>IF(Prim_inc_net!O53="","",Prim_inc_net!O53/10/GDP!R49)</f>
        <v>#DIV/0!</v>
      </c>
      <c r="P53" s="26" t="e">
        <f>IF(Prim_inc_net!P53="","",Prim_inc_net!P53/10/GDP!S49)</f>
        <v>#DIV/0!</v>
      </c>
      <c r="Q53" s="26" t="str">
        <f>IF(Prim_inc_net!Q53="","",Prim_inc_net!Q53/10/GDP!T49)</f>
        <v/>
      </c>
    </row>
    <row r="54" spans="1:17" x14ac:dyDescent="0.25">
      <c r="A54" s="12" t="s">
        <v>223</v>
      </c>
      <c r="B54" s="26" t="str">
        <f>IF(Prim_inc_net!B54="","",Prim_inc_net!B54/10/GDP!E50)</f>
        <v/>
      </c>
      <c r="C54" s="26" t="str">
        <f>IF(Prim_inc_net!C54="","",Prim_inc_net!C54/10/GDP!F50)</f>
        <v/>
      </c>
      <c r="D54" s="26" t="str">
        <f>IF(Prim_inc_net!D54="","",Prim_inc_net!D54/10/GDP!G50)</f>
        <v/>
      </c>
      <c r="E54" s="26" t="str">
        <f>IF(Prim_inc_net!E54="","",Prim_inc_net!E54/10/GDP!H50)</f>
        <v/>
      </c>
      <c r="F54" s="26" t="str">
        <f>IF(Prim_inc_net!F54="","",Prim_inc_net!F54/10/GDP!I50)</f>
        <v/>
      </c>
      <c r="G54" s="26" t="str">
        <f>IF(Prim_inc_net!G54="","",Prim_inc_net!G54/10/GDP!J50)</f>
        <v/>
      </c>
      <c r="H54" s="26">
        <f>IF(Prim_inc_net!H54="","",Prim_inc_net!H54/10/GDP!K50)</f>
        <v>-0.59564954077624754</v>
      </c>
      <c r="I54" s="26">
        <f>IF(Prim_inc_net!I54="","",Prim_inc_net!I54/10/GDP!L50)</f>
        <v>-1.4386239629416748</v>
      </c>
      <c r="J54" s="26">
        <f>IF(Prim_inc_net!J54="","",Prim_inc_net!J54/10/GDP!M50)</f>
        <v>-1.7370598723173016</v>
      </c>
      <c r="K54" s="26">
        <f>IF(Prim_inc_net!K54="","",Prim_inc_net!K54/10/GDP!N50)</f>
        <v>-1.0328029834414063</v>
      </c>
      <c r="L54" s="26">
        <f>IF(Prim_inc_net!L54="","",Prim_inc_net!L54/10/GDP!O50)</f>
        <v>-6.1326637760976133E-2</v>
      </c>
      <c r="M54" s="26">
        <f>IF(Prim_inc_net!M54="","",Prim_inc_net!M54/10/GDP!P50)</f>
        <v>-0.52407493251011306</v>
      </c>
      <c r="N54" s="26">
        <f>IF(Prim_inc_net!N54="","",Prim_inc_net!N54/10/GDP!Q50)</f>
        <v>0.57421184228901856</v>
      </c>
      <c r="O54" s="26">
        <f>IF(Prim_inc_net!O54="","",Prim_inc_net!O54/10/GDP!R50)</f>
        <v>1.004450622173811</v>
      </c>
      <c r="P54" s="26">
        <f>IF(Prim_inc_net!P54="","",Prim_inc_net!P54/10/GDP!S50)</f>
        <v>1.4555212243795286</v>
      </c>
      <c r="Q54" s="26" t="str">
        <f>IF(Prim_inc_net!Q54="","",Prim_inc_net!Q54/10/GDP!T50)</f>
        <v/>
      </c>
    </row>
    <row r="55" spans="1:17" x14ac:dyDescent="0.25">
      <c r="A55" s="12" t="s">
        <v>232</v>
      </c>
      <c r="B55" s="26">
        <f>IF(Prim_inc_net!B55="","",Prim_inc_net!B55/10/GDP!E51)</f>
        <v>-3.269444685492656</v>
      </c>
      <c r="C55" s="26">
        <f>IF(Prim_inc_net!C55="","",Prim_inc_net!C55/10/GDP!F51)</f>
        <v>-3.7403897260943828</v>
      </c>
      <c r="D55" s="26">
        <f>IF(Prim_inc_net!D55="","",Prim_inc_net!D55/10/GDP!G51)</f>
        <v>-1.5881783672816476</v>
      </c>
      <c r="E55" s="26">
        <f>IF(Prim_inc_net!E55="","",Prim_inc_net!E55/10/GDP!H51)</f>
        <v>-1.2495081380790556</v>
      </c>
      <c r="F55" s="26">
        <f>IF(Prim_inc_net!F55="","",Prim_inc_net!F55/10/GDP!I51)</f>
        <v>-0.34747575491024113</v>
      </c>
      <c r="G55" s="26">
        <f>IF(Prim_inc_net!G55="","",Prim_inc_net!G55/10/GDP!J51)</f>
        <v>-1.4864108846217252</v>
      </c>
      <c r="H55" s="26">
        <f>IF(Prim_inc_net!H55="","",Prim_inc_net!H55/10/GDP!K51)</f>
        <v>2.6966864378031632</v>
      </c>
      <c r="I55" s="26">
        <f>IF(Prim_inc_net!I55="","",Prim_inc_net!I55/10/GDP!L51)</f>
        <v>-0.728371715530858</v>
      </c>
      <c r="J55" s="26">
        <f>IF(Prim_inc_net!J55="","",Prim_inc_net!J55/10/GDP!M51)</f>
        <v>-1.1439715212088739</v>
      </c>
      <c r="K55" s="26">
        <f>IF(Prim_inc_net!K55="","",Prim_inc_net!K55/10/GDP!N51)</f>
        <v>-2.6935417893646321</v>
      </c>
      <c r="L55" s="26">
        <f>IF(Prim_inc_net!L55="","",Prim_inc_net!L55/10/GDP!O51)</f>
        <v>-0.64409970356122359</v>
      </c>
      <c r="M55" s="26">
        <f>IF(Prim_inc_net!M55="","",Prim_inc_net!M55/10/GDP!P51)</f>
        <v>-3.9714215980544649</v>
      </c>
      <c r="N55" s="26">
        <f>IF(Prim_inc_net!N55="","",Prim_inc_net!N55/10/GDP!Q51)</f>
        <v>-3.2827856244680738</v>
      </c>
      <c r="O55" s="26">
        <f>IF(Prim_inc_net!O55="","",Prim_inc_net!O55/10/GDP!R51)</f>
        <v>-3.8167064671400621</v>
      </c>
      <c r="P55" s="26">
        <f>IF(Prim_inc_net!P55="","",Prim_inc_net!P55/10/GDP!S51)</f>
        <v>-4.0161302846772742</v>
      </c>
      <c r="Q55" s="26">
        <f>IF(Prim_inc_net!Q55="","",Prim_inc_net!Q55/10/GDP!T51)</f>
        <v>-4.2676207538491582</v>
      </c>
    </row>
    <row r="56" spans="1:17" x14ac:dyDescent="0.25">
      <c r="A56" s="12" t="s">
        <v>234</v>
      </c>
      <c r="B56" s="26">
        <f>IF(Prim_inc_net!B56="","",Prim_inc_net!B56/10/GDP!E52)</f>
        <v>-3.6842441833576562</v>
      </c>
      <c r="C56" s="26">
        <f>IF(Prim_inc_net!C56="","",Prim_inc_net!C56/10/GDP!F52)</f>
        <v>-4.4675292537849298</v>
      </c>
      <c r="D56" s="26">
        <f>IF(Prim_inc_net!D56="","",Prim_inc_net!D56/10/GDP!G52)</f>
        <v>-6.293455526430793</v>
      </c>
      <c r="E56" s="26">
        <f>IF(Prim_inc_net!E56="","",Prim_inc_net!E56/10/GDP!H52)</f>
        <v>-3.7681534408625987</v>
      </c>
      <c r="F56" s="26">
        <f>IF(Prim_inc_net!F56="","",Prim_inc_net!F56/10/GDP!I52)</f>
        <v>-5.5487326456729873</v>
      </c>
      <c r="G56" s="26">
        <f>IF(Prim_inc_net!G56="","",Prim_inc_net!G56/10/GDP!J52)</f>
        <v>-6.2039935205378001</v>
      </c>
      <c r="H56" s="26">
        <f>IF(Prim_inc_net!H56="","",Prim_inc_net!H56/10/GDP!K52)</f>
        <v>-5.6205125710440544</v>
      </c>
      <c r="I56" s="26">
        <f>IF(Prim_inc_net!I56="","",Prim_inc_net!I56/10/GDP!L52)</f>
        <v>-5.7784962673266618</v>
      </c>
      <c r="J56" s="26">
        <f>IF(Prim_inc_net!J56="","",Prim_inc_net!J56/10/GDP!M52)</f>
        <v>-6.0046606435423042</v>
      </c>
      <c r="K56" s="26">
        <f>IF(Prim_inc_net!K56="","",Prim_inc_net!K56/10/GDP!N52)</f>
        <v>-6.0305750025003046</v>
      </c>
      <c r="L56" s="26">
        <f>IF(Prim_inc_net!L56="","",Prim_inc_net!L56/10/GDP!O52)</f>
        <v>-5.5085807461737621</v>
      </c>
      <c r="M56" s="26">
        <f>IF(Prim_inc_net!M56="","",Prim_inc_net!M56/10/GDP!P52)</f>
        <v>-5.3070849006264718</v>
      </c>
      <c r="N56" s="26">
        <f>IF(Prim_inc_net!N56="","",Prim_inc_net!N56/10/GDP!Q52)</f>
        <v>-5.1252066784178778</v>
      </c>
      <c r="O56" s="26">
        <f>IF(Prim_inc_net!O56="","",Prim_inc_net!O56/10/GDP!R52)</f>
        <v>-4.7883039787108332</v>
      </c>
      <c r="P56" s="26">
        <f>IF(Prim_inc_net!P56="","",Prim_inc_net!P56/10/GDP!S52)</f>
        <v>-5.0687203818140443</v>
      </c>
      <c r="Q56" s="26">
        <f>IF(Prim_inc_net!Q56="","",Prim_inc_net!Q56/10/GDP!T52)</f>
        <v>-2.8519975412465799</v>
      </c>
    </row>
    <row r="57" spans="1:17" x14ac:dyDescent="0.25">
      <c r="A57" s="12" t="s">
        <v>252</v>
      </c>
      <c r="B57" s="26">
        <f>IF(Prim_inc_net!B57="","",Prim_inc_net!B57/10/GDP!E53)</f>
        <v>0.76425414134844805</v>
      </c>
      <c r="C57" s="26">
        <f>IF(Prim_inc_net!C57="","",Prim_inc_net!C57/10/GDP!F53)</f>
        <v>1.2009627799143359</v>
      </c>
      <c r="D57" s="26">
        <f>IF(Prim_inc_net!D57="","",Prim_inc_net!D57/10/GDP!G53)</f>
        <v>0.50913465867392327</v>
      </c>
      <c r="E57" s="26">
        <f>IF(Prim_inc_net!E57="","",Prim_inc_net!E57/10/GDP!H53)</f>
        <v>1.1368445531568181</v>
      </c>
      <c r="F57" s="26">
        <f>IF(Prim_inc_net!F57="","",Prim_inc_net!F57/10/GDP!I53)</f>
        <v>0.99679105792905365</v>
      </c>
      <c r="G57" s="26">
        <f>IF(Prim_inc_net!G57="","",Prim_inc_net!G57/10/GDP!J53)</f>
        <v>1.6290630964000357</v>
      </c>
      <c r="H57" s="26">
        <f>IF(Prim_inc_net!H57="","",Prim_inc_net!H57/10/GDP!K53)</f>
        <v>2.1124486936933216</v>
      </c>
      <c r="I57" s="26">
        <f>IF(Prim_inc_net!I57="","",Prim_inc_net!I57/10/GDP!L53)</f>
        <v>2.253899114323124</v>
      </c>
      <c r="J57" s="26">
        <f>IF(Prim_inc_net!J57="","",Prim_inc_net!J57/10/GDP!M53)</f>
        <v>3.1686268797567179</v>
      </c>
      <c r="K57" s="26">
        <f>IF(Prim_inc_net!K57="","",Prim_inc_net!K57/10/GDP!N53)</f>
        <v>3.620654696554781</v>
      </c>
      <c r="L57" s="26">
        <f>IF(Prim_inc_net!L57="","",Prim_inc_net!L57/10/GDP!O53)</f>
        <v>3.0646014583048089</v>
      </c>
      <c r="M57" s="26">
        <f>IF(Prim_inc_net!M57="","",Prim_inc_net!M57/10/GDP!P53)</f>
        <v>2.4542509894652973</v>
      </c>
      <c r="N57" s="26">
        <f>IF(Prim_inc_net!N57="","",Prim_inc_net!N57/10/GDP!Q53)</f>
        <v>2.2155292437352205</v>
      </c>
      <c r="O57" s="26">
        <f>IF(Prim_inc_net!O57="","",Prim_inc_net!O57/10/GDP!R53)</f>
        <v>2.7439914997011918</v>
      </c>
      <c r="P57" s="26">
        <f>IF(Prim_inc_net!P57="","",Prim_inc_net!P57/10/GDP!S53)</f>
        <v>2.9436643603424604</v>
      </c>
      <c r="Q57" s="26">
        <f>IF(Prim_inc_net!Q57="","",Prim_inc_net!Q57/10/GDP!T53)</f>
        <v>3.0657088043118539</v>
      </c>
    </row>
    <row r="58" spans="1:17" x14ac:dyDescent="0.25">
      <c r="A58" s="12" t="s">
        <v>254</v>
      </c>
      <c r="B58" s="26">
        <f>IF(Prim_inc_net!B58="","",Prim_inc_net!B58/10/GDP!E54)</f>
        <v>2.0895492593424412</v>
      </c>
      <c r="C58" s="26">
        <f>IF(Prim_inc_net!C58="","",Prim_inc_net!C58/10/GDP!F54)</f>
        <v>2.1354711727322977</v>
      </c>
      <c r="D58" s="26">
        <f>IF(Prim_inc_net!D58="","",Prim_inc_net!D58/10/GDP!G54)</f>
        <v>2.0072061775233667</v>
      </c>
      <c r="E58" s="26">
        <f>IF(Prim_inc_net!E58="","",Prim_inc_net!E58/10/GDP!H54)</f>
        <v>2.3685393088674029</v>
      </c>
      <c r="F58" s="26">
        <f>IF(Prim_inc_net!F58="","",Prim_inc_net!F58/10/GDP!I54)</f>
        <v>1.5214069519768667</v>
      </c>
      <c r="G58" s="26">
        <f>IF(Prim_inc_net!G58="","",Prim_inc_net!G58/10/GDP!J54)</f>
        <v>1.1257243141950641</v>
      </c>
      <c r="H58" s="26">
        <f>IF(Prim_inc_net!H58="","",Prim_inc_net!H58/10/GDP!K54)</f>
        <v>0.50282016265753371</v>
      </c>
      <c r="I58" s="26">
        <f>IF(Prim_inc_net!I58="","",Prim_inc_net!I58/10/GDP!L54)</f>
        <v>1.4543789659664663</v>
      </c>
      <c r="J58" s="26">
        <f>IF(Prim_inc_net!J58="","",Prim_inc_net!J58/10/GDP!M54)</f>
        <v>-1.3622191997260751</v>
      </c>
      <c r="K58" s="26">
        <f>IF(Prim_inc_net!K58="","",Prim_inc_net!K58/10/GDP!N54)</f>
        <v>-1.06721345733402</v>
      </c>
      <c r="L58" s="26">
        <f>IF(Prim_inc_net!L58="","",Prim_inc_net!L58/10/GDP!O54)</f>
        <v>-1.1044233547682141</v>
      </c>
      <c r="M58" s="26">
        <f>IF(Prim_inc_net!M58="","",Prim_inc_net!M58/10/GDP!P54)</f>
        <v>-3.05404239195608</v>
      </c>
      <c r="N58" s="26">
        <f>IF(Prim_inc_net!N58="","",Prim_inc_net!N58/10/GDP!Q54)</f>
        <v>-4.5777210444858261</v>
      </c>
      <c r="O58" s="26">
        <f>IF(Prim_inc_net!O58="","",Prim_inc_net!O58/10/GDP!R54)</f>
        <v>-4.7186552025027115</v>
      </c>
      <c r="P58" s="26">
        <f>IF(Prim_inc_net!P58="","",Prim_inc_net!P58/10/GDP!S54)</f>
        <v>-2.8045015706015994</v>
      </c>
      <c r="Q58" s="26" t="str">
        <f>IF(Prim_inc_net!Q58="","",Prim_inc_net!Q58/10/GDP!T54)</f>
        <v/>
      </c>
    </row>
    <row r="59" spans="1:17" x14ac:dyDescent="0.25">
      <c r="A59" s="12" t="s">
        <v>256</v>
      </c>
      <c r="B59" s="26">
        <f>IF(Prim_inc_net!B59="","",Prim_inc_net!B59/10/GDP!E55)</f>
        <v>-7.9614041514041514</v>
      </c>
      <c r="C59" s="26">
        <f>IF(Prim_inc_net!C59="","",Prim_inc_net!C59/10/GDP!F55)</f>
        <v>-3.847260588793922</v>
      </c>
      <c r="D59" s="26">
        <f>IF(Prim_inc_net!D59="","",Prim_inc_net!D59/10/GDP!G55)</f>
        <v>-4.6591132224861438</v>
      </c>
      <c r="E59" s="26">
        <f>IF(Prim_inc_net!E59="","",Prim_inc_net!E59/10/GDP!H55)</f>
        <v>-4.0035098657609565</v>
      </c>
      <c r="F59" s="26">
        <f>IF(Prim_inc_net!F59="","",Prim_inc_net!F59/10/GDP!I55)</f>
        <v>-2.7922388093615083</v>
      </c>
      <c r="G59" s="26">
        <f>IF(Prim_inc_net!G59="","",Prim_inc_net!G59/10/GDP!J55)</f>
        <v>-1.911172514619883</v>
      </c>
      <c r="H59" s="26">
        <f>IF(Prim_inc_net!H59="","",Prim_inc_net!H59/10/GDP!K55)</f>
        <v>-2.1053468618318916</v>
      </c>
      <c r="I59" s="26">
        <f>IF(Prim_inc_net!I59="","",Prim_inc_net!I59/10/GDP!L55)</f>
        <v>-3.7563805822283189</v>
      </c>
      <c r="J59" s="26">
        <f>IF(Prim_inc_net!J59="","",Prim_inc_net!J59/10/GDP!M55)</f>
        <v>-2.7906297034085878</v>
      </c>
      <c r="K59" s="26">
        <f>IF(Prim_inc_net!K59="","",Prim_inc_net!K59/10/GDP!N55)</f>
        <v>-3.1763118843490292</v>
      </c>
      <c r="L59" s="26">
        <f>IF(Prim_inc_net!L59="","",Prim_inc_net!L59/10/GDP!O55)</f>
        <v>-3.4922691948701123</v>
      </c>
      <c r="M59" s="26">
        <f>IF(Prim_inc_net!M59="","",Prim_inc_net!M59/10/GDP!P55)</f>
        <v>-3.6746216737227959</v>
      </c>
      <c r="N59" s="26">
        <f>IF(Prim_inc_net!N59="","",Prim_inc_net!N59/10/GDP!Q55)</f>
        <v>0.34786563079104449</v>
      </c>
      <c r="O59" s="26">
        <f>IF(Prim_inc_net!O59="","",Prim_inc_net!O59/10/GDP!R55)</f>
        <v>-0.11122955447741212</v>
      </c>
      <c r="P59" s="26">
        <f>IF(Prim_inc_net!P59="","",Prim_inc_net!P59/10/GDP!S55)</f>
        <v>-1.7077772771223201</v>
      </c>
      <c r="Q59" s="26">
        <f>IF(Prim_inc_net!Q59="","",Prim_inc_net!Q59/10/GDP!T55)</f>
        <v>2.6708368669664377</v>
      </c>
    </row>
    <row r="60" spans="1:17" x14ac:dyDescent="0.25">
      <c r="A60" s="12" t="s">
        <v>260</v>
      </c>
      <c r="B60" s="26">
        <f>IF(Prim_inc_net!B60="","",Prim_inc_net!B60/10/GDP!E56)</f>
        <v>-5.2912818515633688</v>
      </c>
      <c r="C60" s="26">
        <f>IF(Prim_inc_net!C60="","",Prim_inc_net!C60/10/GDP!F56)</f>
        <v>-4.8765724511816417</v>
      </c>
      <c r="D60" s="26">
        <f>IF(Prim_inc_net!D60="","",Prim_inc_net!D60/10/GDP!G56)</f>
        <v>-4.9542741734177502</v>
      </c>
      <c r="E60" s="26">
        <f>IF(Prim_inc_net!E60="","",Prim_inc_net!E60/10/GDP!H56)</f>
        <v>-3.6281790648466994</v>
      </c>
      <c r="F60" s="26">
        <f>IF(Prim_inc_net!F60="","",Prim_inc_net!F60/10/GDP!I56)</f>
        <v>-3.5631946025373042</v>
      </c>
      <c r="G60" s="26">
        <f>IF(Prim_inc_net!G60="","",Prim_inc_net!G60/10/GDP!J56)</f>
        <v>-3.5741176906956476</v>
      </c>
      <c r="H60" s="26">
        <f>IF(Prim_inc_net!H60="","",Prim_inc_net!H60/10/GDP!K56)</f>
        <v>-3.7456961850984714</v>
      </c>
      <c r="I60" s="26">
        <f>IF(Prim_inc_net!I60="","",Prim_inc_net!I60/10/GDP!L56)</f>
        <v>-3.857918909575782</v>
      </c>
      <c r="J60" s="26">
        <f>IF(Prim_inc_net!J60="","",Prim_inc_net!J60/10/GDP!M56)</f>
        <v>-4.7361292584212373</v>
      </c>
      <c r="K60" s="26">
        <f>IF(Prim_inc_net!K60="","",Prim_inc_net!K60/10/GDP!N56)</f>
        <v>-4.8278425309229309</v>
      </c>
      <c r="L60" s="26">
        <f>IF(Prim_inc_net!L60="","",Prim_inc_net!L60/10/GDP!O56)</f>
        <v>-4.1210318017234115</v>
      </c>
      <c r="M60" s="26">
        <f>IF(Prim_inc_net!M60="","",Prim_inc_net!M60/10/GDP!P56)</f>
        <v>-4.2929912770365677</v>
      </c>
      <c r="N60" s="26">
        <f>IF(Prim_inc_net!N60="","",Prim_inc_net!N60/10/GDP!Q56)</f>
        <v>-4.7373941709747509</v>
      </c>
      <c r="O60" s="26">
        <f>IF(Prim_inc_net!O60="","",Prim_inc_net!O60/10/GDP!R56)</f>
        <v>-4.3112227023239518</v>
      </c>
      <c r="P60" s="26">
        <f>IF(Prim_inc_net!P60="","",Prim_inc_net!P60/10/GDP!S56)</f>
        <v>-4.570154551172612</v>
      </c>
      <c r="Q60" s="26">
        <f>IF(Prim_inc_net!Q60="","",Prim_inc_net!Q60/10/GDP!T56)</f>
        <v>-4.8988327342469935</v>
      </c>
    </row>
    <row r="61" spans="1:17" x14ac:dyDescent="0.25">
      <c r="A61" s="12" t="s">
        <v>262</v>
      </c>
      <c r="B61" s="26">
        <f>IF(Prim_inc_net!B61="","",Prim_inc_net!B61/10/GDP!E57)</f>
        <v>-5.2348747314426696</v>
      </c>
      <c r="C61" s="26">
        <f>IF(Prim_inc_net!C61="","",Prim_inc_net!C61/10/GDP!F57)</f>
        <v>-3.9708231693261511</v>
      </c>
      <c r="D61" s="26">
        <f>IF(Prim_inc_net!D61="","",Prim_inc_net!D61/10/GDP!G57)</f>
        <v>-4.2178245674825439</v>
      </c>
      <c r="E61" s="26">
        <f>IF(Prim_inc_net!E61="","",Prim_inc_net!E61/10/GDP!H57)</f>
        <v>-4.5488311263359176</v>
      </c>
      <c r="F61" s="26">
        <f>IF(Prim_inc_net!F61="","",Prim_inc_net!F61/10/GDP!I57)</f>
        <v>-4.1541569095151765</v>
      </c>
      <c r="G61" s="26">
        <f>IF(Prim_inc_net!G61="","",Prim_inc_net!G61/10/GDP!J57)</f>
        <v>-2.9209948380931969</v>
      </c>
      <c r="H61" s="26">
        <f>IF(Prim_inc_net!H61="","",Prim_inc_net!H61/10/GDP!K57)</f>
        <v>-2.5931289843842289</v>
      </c>
      <c r="I61" s="26">
        <f>IF(Prim_inc_net!I61="","",Prim_inc_net!I61/10/GDP!L57)</f>
        <v>-3.0203807475401376</v>
      </c>
      <c r="J61" s="26">
        <f>IF(Prim_inc_net!J61="","",Prim_inc_net!J61/10/GDP!M57)</f>
        <v>-2.5584396689360682</v>
      </c>
      <c r="K61" s="26">
        <f>IF(Prim_inc_net!K61="","",Prim_inc_net!K61/10/GDP!N57)</f>
        <v>-5.9471118746927161</v>
      </c>
      <c r="L61" s="26">
        <f>IF(Prim_inc_net!L61="","",Prim_inc_net!L61/10/GDP!O57)</f>
        <v>-6.9904291080476613</v>
      </c>
      <c r="M61" s="26">
        <f>IF(Prim_inc_net!M61="","",Prim_inc_net!M61/10/GDP!P57)</f>
        <v>-5.3120025766289416</v>
      </c>
      <c r="N61" s="26">
        <f>IF(Prim_inc_net!N61="","",Prim_inc_net!N61/10/GDP!Q57)</f>
        <v>-5.0062029855271772</v>
      </c>
      <c r="O61" s="26">
        <f>IF(Prim_inc_net!O61="","",Prim_inc_net!O61/10/GDP!R57)</f>
        <v>-4.3725820305089096</v>
      </c>
      <c r="P61" s="26">
        <f>IF(Prim_inc_net!P61="","",Prim_inc_net!P61/10/GDP!S57)</f>
        <v>-5.6308128320640094</v>
      </c>
      <c r="Q61" s="26">
        <f>IF(Prim_inc_net!Q61="","",Prim_inc_net!Q61/10/GDP!T57)</f>
        <v>-1.8925483535554564</v>
      </c>
    </row>
    <row r="62" spans="1:17" x14ac:dyDescent="0.25">
      <c r="A62" s="12" t="s">
        <v>266</v>
      </c>
      <c r="B62" s="26">
        <f>IF(Prim_inc_net!B62="","",Prim_inc_net!B62/10/GDP!E58)</f>
        <v>-4.3740119999036322</v>
      </c>
      <c r="C62" s="26">
        <f>IF(Prim_inc_net!C62="","",Prim_inc_net!C62/10/GDP!F58)</f>
        <v>-3.9049706859927631</v>
      </c>
      <c r="D62" s="26">
        <f>IF(Prim_inc_net!D62="","",Prim_inc_net!D62/10/GDP!G58)</f>
        <v>-3.8584442160179671</v>
      </c>
      <c r="E62" s="26">
        <f>IF(Prim_inc_net!E62="","",Prim_inc_net!E62/10/GDP!H58)</f>
        <v>-2.3134047557941146</v>
      </c>
      <c r="F62" s="26">
        <f>IF(Prim_inc_net!F62="","",Prim_inc_net!F62/10/GDP!I58)</f>
        <v>-2.0319591969560209</v>
      </c>
      <c r="G62" s="26">
        <f>IF(Prim_inc_net!G62="","",Prim_inc_net!G62/10/GDP!J58)</f>
        <v>-1.4906911538917773</v>
      </c>
      <c r="H62" s="26">
        <f>IF(Prim_inc_net!H62="","",Prim_inc_net!H62/10/GDP!K58)</f>
        <v>-1.5858527680427379</v>
      </c>
      <c r="I62" s="26">
        <f>IF(Prim_inc_net!I62="","",Prim_inc_net!I62/10/GDP!L58)</f>
        <v>-1.4583215442711435</v>
      </c>
      <c r="J62" s="26">
        <f>IF(Prim_inc_net!J62="","",Prim_inc_net!J62/10/GDP!M58)</f>
        <v>-1.4303574739463505</v>
      </c>
      <c r="K62" s="26">
        <f>IF(Prim_inc_net!K62="","",Prim_inc_net!K62/10/GDP!N58)</f>
        <v>-1.5168630963554501</v>
      </c>
      <c r="L62" s="26">
        <f>IF(Prim_inc_net!L62="","",Prim_inc_net!L62/10/GDP!O58)</f>
        <v>-1.7409321557391937</v>
      </c>
      <c r="M62" s="26">
        <f>IF(Prim_inc_net!M62="","",Prim_inc_net!M62/10/GDP!P58)</f>
        <v>-1.8135243851187737</v>
      </c>
      <c r="N62" s="26">
        <f>IF(Prim_inc_net!N62="","",Prim_inc_net!N62/10/GDP!Q58)</f>
        <v>-2.222543013042892</v>
      </c>
      <c r="O62" s="26">
        <f>IF(Prim_inc_net!O62="","",Prim_inc_net!O62/10/GDP!R58)</f>
        <v>-2.6300711268175894</v>
      </c>
      <c r="P62" s="26">
        <f>IF(Prim_inc_net!P62="","",Prim_inc_net!P62/10/GDP!S58)</f>
        <v>-2.8011618062432841</v>
      </c>
      <c r="Q62" s="26">
        <f>IF(Prim_inc_net!Q62="","",Prim_inc_net!Q62/10/GDP!T58)</f>
        <v>-2.955741283464175</v>
      </c>
    </row>
    <row r="63" spans="1:17" x14ac:dyDescent="0.25">
      <c r="A63" s="12" t="s">
        <v>268</v>
      </c>
      <c r="B63" s="26">
        <f>IF(Prim_inc_net!B63="","",Prim_inc_net!B63/10/GDP!E59)</f>
        <v>-3.697132597448128E-2</v>
      </c>
      <c r="C63" s="26">
        <f>IF(Prim_inc_net!C63="","",Prim_inc_net!C63/10/GDP!F59)</f>
        <v>0.65392995695381828</v>
      </c>
      <c r="D63" s="26">
        <f>IF(Prim_inc_net!D63="","",Prim_inc_net!D63/10/GDP!G59)</f>
        <v>1.0128780416621064</v>
      </c>
      <c r="E63" s="26">
        <f>IF(Prim_inc_net!E63="","",Prim_inc_net!E63/10/GDP!H59)</f>
        <v>0.75475564559096475</v>
      </c>
      <c r="F63" s="26">
        <f>IF(Prim_inc_net!F63="","",Prim_inc_net!F63/10/GDP!I59)</f>
        <v>-1.0468645999314226</v>
      </c>
      <c r="G63" s="26">
        <f>IF(Prim_inc_net!G63="","",Prim_inc_net!G63/10/GDP!J59)</f>
        <v>-2.5700796438632492</v>
      </c>
      <c r="H63" s="26">
        <f>IF(Prim_inc_net!H63="","",Prim_inc_net!H63/10/GDP!K59)</f>
        <v>-2.5741746930075968</v>
      </c>
      <c r="I63" s="26">
        <f>IF(Prim_inc_net!I63="","",Prim_inc_net!I63/10/GDP!L59)</f>
        <v>-2.3545659668040564</v>
      </c>
      <c r="J63" s="26">
        <f>IF(Prim_inc_net!J63="","",Prim_inc_net!J63/10/GDP!M59)</f>
        <v>-2.4872312131302361</v>
      </c>
      <c r="K63" s="26">
        <f>IF(Prim_inc_net!K63="","",Prim_inc_net!K63/10/GDP!N59)</f>
        <v>-2.2194805067301115</v>
      </c>
      <c r="L63" s="26">
        <f>IF(Prim_inc_net!L63="","",Prim_inc_net!L63/10/GDP!O59)</f>
        <v>-1.516223744636001</v>
      </c>
      <c r="M63" s="26">
        <f>IF(Prim_inc_net!M63="","",Prim_inc_net!M63/10/GDP!P59)</f>
        <v>-1.3040025986212873</v>
      </c>
      <c r="N63" s="26">
        <f>IF(Prim_inc_net!N63="","",Prim_inc_net!N63/10/GDP!Q59)</f>
        <v>-2.2680612866130017</v>
      </c>
      <c r="O63" s="26">
        <f>IF(Prim_inc_net!O63="","",Prim_inc_net!O63/10/GDP!R59)</f>
        <v>-3.3880804978694896</v>
      </c>
      <c r="P63" s="26">
        <f>IF(Prim_inc_net!P63="","",Prim_inc_net!P63/10/GDP!S59)</f>
        <v>-3.8345220563558082</v>
      </c>
      <c r="Q63" s="26">
        <f>IF(Prim_inc_net!Q63="","",Prim_inc_net!Q63/10/GDP!T59)</f>
        <v>-3.0416723090145839</v>
      </c>
    </row>
    <row r="64" spans="1:17" x14ac:dyDescent="0.25">
      <c r="A64" s="12" t="s">
        <v>270</v>
      </c>
      <c r="B64" s="26">
        <f>IF(Prim_inc_net!B64="","",Prim_inc_net!B64/10/GDP!E60)</f>
        <v>-3.3358280038100423</v>
      </c>
      <c r="C64" s="26">
        <f>IF(Prim_inc_net!C64="","",Prim_inc_net!C64/10/GDP!F60)</f>
        <v>-2.7344999999999997</v>
      </c>
      <c r="D64" s="26">
        <f>IF(Prim_inc_net!D64="","",Prim_inc_net!D64/10/GDP!G60)</f>
        <v>-2.6819304020691277</v>
      </c>
      <c r="E64" s="26">
        <f>IF(Prim_inc_net!E64="","",Prim_inc_net!E64/10/GDP!H60)</f>
        <v>-2.1629510201812421</v>
      </c>
      <c r="F64" s="26">
        <f>IF(Prim_inc_net!F64="","",Prim_inc_net!F64/10/GDP!I60)</f>
        <v>-3.1585571049454604</v>
      </c>
      <c r="G64" s="26">
        <f>IF(Prim_inc_net!G64="","",Prim_inc_net!G64/10/GDP!J60)</f>
        <v>-2.9174685648176006</v>
      </c>
      <c r="H64" s="26">
        <f>IF(Prim_inc_net!H64="","",Prim_inc_net!H64/10/GDP!K60)</f>
        <v>-3.0476607500745367</v>
      </c>
      <c r="I64" s="26">
        <f>IF(Prim_inc_net!I64="","",Prim_inc_net!I64/10/GDP!L60)</f>
        <v>-4.0706983191773682</v>
      </c>
      <c r="J64" s="26">
        <f>IF(Prim_inc_net!J64="","",Prim_inc_net!J64/10/GDP!M60)</f>
        <v>-4.5027649548893089</v>
      </c>
      <c r="K64" s="26">
        <f>IF(Prim_inc_net!K64="","",Prim_inc_net!K64/10/GDP!N60)</f>
        <v>-4.5829984390410123</v>
      </c>
      <c r="L64" s="26">
        <f>IF(Prim_inc_net!L64="","",Prim_inc_net!L64/10/GDP!O60)</f>
        <v>-4.6584724154213371</v>
      </c>
      <c r="M64" s="26">
        <f>IF(Prim_inc_net!M64="","",Prim_inc_net!M64/10/GDP!P60)</f>
        <v>-5.1522635496352871</v>
      </c>
      <c r="N64" s="26">
        <f>IF(Prim_inc_net!N64="","",Prim_inc_net!N64/10/GDP!Q60)</f>
        <v>-5.5551498508911488</v>
      </c>
      <c r="O64" s="26">
        <f>IF(Prim_inc_net!O64="","",Prim_inc_net!O64/10/GDP!R60)</f>
        <v>-5.6288741123359491</v>
      </c>
      <c r="P64" s="26">
        <f>IF(Prim_inc_net!P64="","",Prim_inc_net!P64/10/GDP!S60)</f>
        <v>-4.9490880940405209</v>
      </c>
      <c r="Q64" s="26">
        <f>IF(Prim_inc_net!Q64="","",Prim_inc_net!Q64/10/GDP!T60)</f>
        <v>-5.3386397386046243</v>
      </c>
    </row>
    <row r="65" spans="1:17" x14ac:dyDescent="0.25">
      <c r="A65" s="12" t="s">
        <v>305</v>
      </c>
      <c r="B65" s="26">
        <f>IF(Prim_inc_net!B65="","",Prim_inc_net!B65/10/GDP!E61)</f>
        <v>-3.7290317765996117</v>
      </c>
      <c r="C65" s="26">
        <f>IF(Prim_inc_net!C65="","",Prim_inc_net!C65/10/GDP!F61)</f>
        <v>-4.9251604918746734</v>
      </c>
      <c r="D65" s="26">
        <f>IF(Prim_inc_net!D65="","",Prim_inc_net!D65/10/GDP!G61)</f>
        <v>-6.4668354012794342</v>
      </c>
      <c r="E65" s="26">
        <f>IF(Prim_inc_net!E65="","",Prim_inc_net!E65/10/GDP!H61)</f>
        <v>-5.3038427897786224</v>
      </c>
      <c r="F65" s="26">
        <f>IF(Prim_inc_net!F65="","",Prim_inc_net!F65/10/GDP!I61)</f>
        <v>-3.0142449008736421</v>
      </c>
      <c r="G65" s="26">
        <f>IF(Prim_inc_net!G65="","",Prim_inc_net!G65/10/GDP!J61)</f>
        <v>-5.309601548232302</v>
      </c>
      <c r="H65" s="26">
        <f>IF(Prim_inc_net!H65="","",Prim_inc_net!H65/10/GDP!K61)</f>
        <v>-5.0714489091382315</v>
      </c>
      <c r="I65" s="26">
        <f>IF(Prim_inc_net!I65="","",Prim_inc_net!I65/10/GDP!L61)</f>
        <v>-4.1073143062620527</v>
      </c>
      <c r="J65" s="26">
        <f>IF(Prim_inc_net!J65="","",Prim_inc_net!J65/10/GDP!M61)</f>
        <v>-2.4053791920426018</v>
      </c>
      <c r="K65" s="26">
        <f>IF(Prim_inc_net!K65="","",Prim_inc_net!K65/10/GDP!N61)</f>
        <v>-2.8523368921978638</v>
      </c>
      <c r="L65" s="26">
        <f>IF(Prim_inc_net!L65="","",Prim_inc_net!L65/10/GDP!O61)</f>
        <v>-2.181200363678391</v>
      </c>
      <c r="M65" s="26">
        <f>IF(Prim_inc_net!M65="","",Prim_inc_net!M65/10/GDP!P61)</f>
        <v>-2.2018005132350629</v>
      </c>
      <c r="N65" s="26">
        <f>IF(Prim_inc_net!N65="","",Prim_inc_net!N65/10/GDP!Q61)</f>
        <v>-2.411232473968957</v>
      </c>
      <c r="O65" s="26">
        <f>IF(Prim_inc_net!O65="","",Prim_inc_net!O65/10/GDP!R61)</f>
        <v>-1.9484833560005115</v>
      </c>
      <c r="P65" s="26">
        <f>IF(Prim_inc_net!P65="","",Prim_inc_net!P65/10/GDP!S61)</f>
        <v>-2.2392852214857402</v>
      </c>
      <c r="Q65" s="26">
        <f>IF(Prim_inc_net!Q65="","",Prim_inc_net!Q65/10/GDP!T61)</f>
        <v>-1.2374860644049208</v>
      </c>
    </row>
    <row r="66" spans="1:17" x14ac:dyDescent="0.25">
      <c r="A66" s="12" t="s">
        <v>306</v>
      </c>
      <c r="B66" s="26">
        <f>IF(Prim_inc_net!B66="","",Prim_inc_net!B66/10/GDP!E62)</f>
        <v>5.6118293037008229</v>
      </c>
      <c r="C66" s="26">
        <f>IF(Prim_inc_net!C66="","",Prim_inc_net!C66/10/GDP!F62)</f>
        <v>0.42483949980723379</v>
      </c>
      <c r="D66" s="26">
        <f>IF(Prim_inc_net!D66="","",Prim_inc_net!D66/10/GDP!G62)</f>
        <v>1.840536850898983</v>
      </c>
      <c r="E66" s="26">
        <f>IF(Prim_inc_net!E66="","",Prim_inc_net!E66/10/GDP!H62)</f>
        <v>-0.15655326473399897</v>
      </c>
      <c r="F66" s="26">
        <f>IF(Prim_inc_net!F66="","",Prim_inc_net!F66/10/GDP!I62)</f>
        <v>-3.4117174844068288</v>
      </c>
      <c r="G66" s="26">
        <f>IF(Prim_inc_net!G66="","",Prim_inc_net!G66/10/GDP!J62)</f>
        <v>-5.094242397362545</v>
      </c>
      <c r="H66" s="26">
        <f>IF(Prim_inc_net!H66="","",Prim_inc_net!H66/10/GDP!K62)</f>
        <v>-5.8599254040613351</v>
      </c>
      <c r="I66" s="26">
        <f>IF(Prim_inc_net!I66="","",Prim_inc_net!I66/10/GDP!L62)</f>
        <v>-6.3998221148226859</v>
      </c>
      <c r="J66" s="26">
        <f>IF(Prim_inc_net!J66="","",Prim_inc_net!J66/10/GDP!M62)</f>
        <v>-4.0384222627399593</v>
      </c>
      <c r="K66" s="26">
        <f>IF(Prim_inc_net!K66="","",Prim_inc_net!K66/10/GDP!N62)</f>
        <v>-4.1844307041017457</v>
      </c>
      <c r="L66" s="26">
        <f>IF(Prim_inc_net!L66="","",Prim_inc_net!L66/10/GDP!O62)</f>
        <v>-3.6481568303093685</v>
      </c>
      <c r="M66" s="26">
        <f>IF(Prim_inc_net!M66="","",Prim_inc_net!M66/10/GDP!P62)</f>
        <v>-5.4454961590181812</v>
      </c>
      <c r="N66" s="26">
        <f>IF(Prim_inc_net!N66="","",Prim_inc_net!N66/10/GDP!Q62)</f>
        <v>-6.7086278599681064</v>
      </c>
      <c r="O66" s="26">
        <f>IF(Prim_inc_net!O66="","",Prim_inc_net!O66/10/GDP!R62)</f>
        <v>-6.769674620287093</v>
      </c>
      <c r="P66" s="26">
        <f>IF(Prim_inc_net!P66="","",Prim_inc_net!P66/10/GDP!S62)</f>
        <v>-10.087634123841417</v>
      </c>
      <c r="Q66" s="26">
        <f>IF(Prim_inc_net!Q66="","",Prim_inc_net!Q66/10/GDP!T62)</f>
        <v>-10.393930000190323</v>
      </c>
    </row>
    <row r="67" spans="1:17" x14ac:dyDescent="0.25">
      <c r="A67" s="12" t="s">
        <v>308</v>
      </c>
      <c r="B67" s="26">
        <f>IF(Prim_inc_net!B67="","",Prim_inc_net!B67/10/GDP!E63)</f>
        <v>-3.7397183705208191E-2</v>
      </c>
      <c r="C67" s="26">
        <f>IF(Prim_inc_net!C67="","",Prim_inc_net!C67/10/GDP!F63)</f>
        <v>0.11719629173272963</v>
      </c>
      <c r="D67" s="26">
        <f>IF(Prim_inc_net!D67="","",Prim_inc_net!D67/10/GDP!G63)</f>
        <v>0.20455864559088002</v>
      </c>
      <c r="E67" s="26">
        <f>IF(Prim_inc_net!E67="","",Prim_inc_net!E67/10/GDP!H63)</f>
        <v>6.2256913088810728E-3</v>
      </c>
      <c r="F67" s="26">
        <f>IF(Prim_inc_net!F67="","",Prim_inc_net!F67/10/GDP!I63)</f>
        <v>-0.12833200248606605</v>
      </c>
      <c r="G67" s="26">
        <f>IF(Prim_inc_net!G67="","",Prim_inc_net!G67/10/GDP!J63)</f>
        <v>-0.23415259984497869</v>
      </c>
      <c r="H67" s="26">
        <f>IF(Prim_inc_net!H67="","",Prim_inc_net!H67/10/GDP!K63)</f>
        <v>-0.30838526943581773</v>
      </c>
      <c r="I67" s="26">
        <f>IF(Prim_inc_net!I67="","",Prim_inc_net!I67/10/GDP!L63)</f>
        <v>-0.22931567804208827</v>
      </c>
      <c r="J67" s="26">
        <f>IF(Prim_inc_net!J67="","",Prim_inc_net!J67/10/GDP!M63)</f>
        <v>-0.28164692801920388</v>
      </c>
      <c r="K67" s="26">
        <f>IF(Prim_inc_net!K67="","",Prim_inc_net!K67/10/GDP!N63)</f>
        <v>-0.32487810909315618</v>
      </c>
      <c r="L67" s="26">
        <f>IF(Prim_inc_net!L67="","",Prim_inc_net!L67/10/GDP!O63)</f>
        <v>-0.46379090646943905</v>
      </c>
      <c r="M67" s="26">
        <f>IF(Prim_inc_net!M67="","",Prim_inc_net!M67/10/GDP!P63)</f>
        <v>-0.57220925747761653</v>
      </c>
      <c r="N67" s="26">
        <f>IF(Prim_inc_net!N67="","",Prim_inc_net!N67/10/GDP!Q63)</f>
        <v>-0.61342936107653256</v>
      </c>
      <c r="O67" s="26">
        <f>IF(Prim_inc_net!O67="","",Prim_inc_net!O67/10/GDP!R63)</f>
        <v>-0.41619566564454835</v>
      </c>
      <c r="P67" s="26" t="str">
        <f>IF(Prim_inc_net!P67="","",Prim_inc_net!P67/10/GDP!S63)</f>
        <v/>
      </c>
      <c r="Q67" s="26" t="str">
        <f>IF(Prim_inc_net!Q67="","",Prim_inc_net!Q67/10/GDP!T63)</f>
        <v/>
      </c>
    </row>
    <row r="68" spans="1:17" x14ac:dyDescent="0.25">
      <c r="A68" s="12" t="s">
        <v>311</v>
      </c>
      <c r="B68" s="26">
        <f>IF(Prim_inc_net!B68="","",Prim_inc_net!B68/10/GDP!E64)</f>
        <v>4.588029444145543E-2</v>
      </c>
      <c r="C68" s="26">
        <f>IF(Prim_inc_net!C68="","",Prim_inc_net!C68/10/GDP!F64)</f>
        <v>0.21991185598788962</v>
      </c>
      <c r="D68" s="26">
        <f>IF(Prim_inc_net!D68="","",Prim_inc_net!D68/10/GDP!G64)</f>
        <v>8.811403539032639E-2</v>
      </c>
      <c r="E68" s="26">
        <f>IF(Prim_inc_net!E68="","",Prim_inc_net!E68/10/GDP!H64)</f>
        <v>-0.71105449955094924</v>
      </c>
      <c r="F68" s="26">
        <f>IF(Prim_inc_net!F68="","",Prim_inc_net!F68/10/GDP!I64)</f>
        <v>0.20226228914490718</v>
      </c>
      <c r="G68" s="26">
        <f>IF(Prim_inc_net!G68="","",Prim_inc_net!G68/10/GDP!J64)</f>
        <v>0.317904578849733</v>
      </c>
      <c r="H68" s="26">
        <f>IF(Prim_inc_net!H68="","",Prim_inc_net!H68/10/GDP!K64)</f>
        <v>0.17762187870589005</v>
      </c>
      <c r="I68" s="26">
        <f>IF(Prim_inc_net!I68="","",Prim_inc_net!I68/10/GDP!L64)</f>
        <v>0.39142849877431751</v>
      </c>
      <c r="J68" s="26">
        <f>IF(Prim_inc_net!J68="","",Prim_inc_net!J68/10/GDP!M64)</f>
        <v>0.78351338389698</v>
      </c>
      <c r="K68" s="26">
        <f>IF(Prim_inc_net!K68="","",Prim_inc_net!K68/10/GDP!N64)</f>
        <v>0.62073844924134314</v>
      </c>
      <c r="L68" s="26">
        <f>IF(Prim_inc_net!L68="","",Prim_inc_net!L68/10/GDP!O64)</f>
        <v>0.28145449423253888</v>
      </c>
      <c r="M68" s="26">
        <f>IF(Prim_inc_net!M68="","",Prim_inc_net!M68/10/GDP!P64)</f>
        <v>0.56065131147057412</v>
      </c>
      <c r="N68" s="26">
        <f>IF(Prim_inc_net!N68="","",Prim_inc_net!N68/10/GDP!Q64)</f>
        <v>0.54084330039645745</v>
      </c>
      <c r="O68" s="26">
        <f>IF(Prim_inc_net!O68="","",Prim_inc_net!O68/10/GDP!R64)</f>
        <v>0.81188276311474294</v>
      </c>
      <c r="P68" s="26">
        <f>IF(Prim_inc_net!P68="","",Prim_inc_net!P68/10/GDP!S64)</f>
        <v>0.42022331078811315</v>
      </c>
      <c r="Q68" s="26">
        <f>IF(Prim_inc_net!Q68="","",Prim_inc_net!Q68/10/GDP!T64)</f>
        <v>0.36509571740995134</v>
      </c>
    </row>
    <row r="69" spans="1:17" x14ac:dyDescent="0.25">
      <c r="A69" s="12" t="s">
        <v>313</v>
      </c>
      <c r="B69" s="26">
        <f>IF(Prim_inc_net!B69="","",Prim_inc_net!B69/10/GDP!E65)</f>
        <v>4.1644364299304968</v>
      </c>
      <c r="C69" s="26">
        <f>IF(Prim_inc_net!C69="","",Prim_inc_net!C69/10/GDP!F65)</f>
        <v>4.0469481546936477</v>
      </c>
      <c r="D69" s="26">
        <f>IF(Prim_inc_net!D69="","",Prim_inc_net!D69/10/GDP!G65)</f>
        <v>3.8497245389233137</v>
      </c>
      <c r="E69" s="26">
        <f>IF(Prim_inc_net!E69="","",Prim_inc_net!E69/10/GDP!H65)</f>
        <v>1.6253441513979727</v>
      </c>
      <c r="F69" s="26">
        <f>IF(Prim_inc_net!F69="","",Prim_inc_net!F69/10/GDP!I65)</f>
        <v>-0.34449565302679125</v>
      </c>
      <c r="G69" s="26">
        <f>IF(Prim_inc_net!G69="","",Prim_inc_net!G69/10/GDP!J65)</f>
        <v>3.5871294824103934</v>
      </c>
      <c r="H69" s="26">
        <f>IF(Prim_inc_net!H69="","",Prim_inc_net!H69/10/GDP!K65)</f>
        <v>4.8891629191783075</v>
      </c>
      <c r="I69" s="26" t="str">
        <f>IF(Prim_inc_net!I69="","",Prim_inc_net!I69/10/GDP!L65)</f>
        <v/>
      </c>
      <c r="J69" s="26" t="str">
        <f>IF(Prim_inc_net!J69="","",Prim_inc_net!J69/10/GDP!M65)</f>
        <v/>
      </c>
      <c r="K69" s="26" t="str">
        <f>IF(Prim_inc_net!K69="","",Prim_inc_net!K69/10/GDP!N65)</f>
        <v/>
      </c>
      <c r="L69" s="26" t="str">
        <f>IF(Prim_inc_net!L69="","",Prim_inc_net!L69/10/GDP!O65)</f>
        <v/>
      </c>
      <c r="M69" s="26" t="str">
        <f>IF(Prim_inc_net!M69="","",Prim_inc_net!M69/10/GDP!P65)</f>
        <v/>
      </c>
      <c r="N69" s="26" t="str">
        <f>IF(Prim_inc_net!N69="","",Prim_inc_net!N69/10/GDP!Q65)</f>
        <v/>
      </c>
      <c r="O69" s="26" t="str">
        <f>IF(Prim_inc_net!O69="","",Prim_inc_net!O69/10/GDP!R65)</f>
        <v/>
      </c>
      <c r="P69" s="26" t="str">
        <f>IF(Prim_inc_net!P69="","",Prim_inc_net!P69/10/GDP!S65)</f>
        <v/>
      </c>
      <c r="Q69" s="26" t="str">
        <f>IF(Prim_inc_net!Q69="","",Prim_inc_net!Q69/10/GDP!T65)</f>
        <v/>
      </c>
    </row>
    <row r="70" spans="1:17" x14ac:dyDescent="0.25">
      <c r="A70" s="12" t="s">
        <v>323</v>
      </c>
      <c r="B70" s="26">
        <f>IF(Prim_inc_net!B70="","",Prim_inc_net!B70/10/GDP!E66)</f>
        <v>-1.9035922628185447</v>
      </c>
      <c r="C70" s="26">
        <f>IF(Prim_inc_net!C70="","",Prim_inc_net!C70/10/GDP!F66)</f>
        <v>-3.277347441432013</v>
      </c>
      <c r="D70" s="26">
        <f>IF(Prim_inc_net!D70="","",Prim_inc_net!D70/10/GDP!G66)</f>
        <v>-2.5376289071420457</v>
      </c>
      <c r="E70" s="26">
        <f>IF(Prim_inc_net!E70="","",Prim_inc_net!E70/10/GDP!H66)</f>
        <v>-2.2407538929096242</v>
      </c>
      <c r="F70" s="26">
        <f>IF(Prim_inc_net!F70="","",Prim_inc_net!F70/10/GDP!I66)</f>
        <v>-0.38773583339874246</v>
      </c>
      <c r="G70" s="26">
        <f>IF(Prim_inc_net!G70="","",Prim_inc_net!G70/10/GDP!J66)</f>
        <v>-2.9049932227609268</v>
      </c>
      <c r="H70" s="26">
        <f>IF(Prim_inc_net!H70="","",Prim_inc_net!H70/10/GDP!K66)</f>
        <v>-2.8422849265160286</v>
      </c>
      <c r="I70" s="26">
        <f>IF(Prim_inc_net!I70="","",Prim_inc_net!I70/10/GDP!L66)</f>
        <v>-3.408830816536172</v>
      </c>
      <c r="J70" s="26">
        <f>IF(Prim_inc_net!J70="","",Prim_inc_net!J70/10/GDP!M66)</f>
        <v>-1.8130203795167954</v>
      </c>
      <c r="K70" s="26">
        <f>IF(Prim_inc_net!K70="","",Prim_inc_net!K70/10/GDP!N66)</f>
        <v>-4.6401606093808523</v>
      </c>
      <c r="L70" s="26">
        <f>IF(Prim_inc_net!L70="","",Prim_inc_net!L70/10/GDP!O66)</f>
        <v>-6.0576537561930355</v>
      </c>
      <c r="M70" s="26">
        <f>IF(Prim_inc_net!M70="","",Prim_inc_net!M70/10/GDP!P66)</f>
        <v>-5.556052551655819</v>
      </c>
      <c r="N70" s="26">
        <f>IF(Prim_inc_net!N70="","",Prim_inc_net!N70/10/GDP!Q66)</f>
        <v>-7.9171391187123072</v>
      </c>
      <c r="O70" s="26">
        <f>IF(Prim_inc_net!O70="","",Prim_inc_net!O70/10/GDP!R66)</f>
        <v>-6.4240131730820886</v>
      </c>
      <c r="P70" s="26">
        <f>IF(Prim_inc_net!P70="","",Prim_inc_net!P70/10/GDP!S66)</f>
        <v>-8.2168409501125375</v>
      </c>
      <c r="Q70" s="26">
        <f>IF(Prim_inc_net!Q70="","",Prim_inc_net!Q70/10/GDP!T66)</f>
        <v>-6.4629253565925326</v>
      </c>
    </row>
    <row r="71" spans="1:17" x14ac:dyDescent="0.25">
      <c r="A71" s="12" t="s">
        <v>325</v>
      </c>
      <c r="B71" s="26">
        <f>IF(Prim_inc_net!B71="","",Prim_inc_net!B71/10/GDP!E67)</f>
        <v>-0.16873253040258732</v>
      </c>
      <c r="C71" s="26">
        <f>IF(Prim_inc_net!C71="","",Prim_inc_net!C71/10/GDP!F67)</f>
        <v>0.53851392629120631</v>
      </c>
      <c r="D71" s="26">
        <f>IF(Prim_inc_net!D71="","",Prim_inc_net!D71/10/GDP!G67)</f>
        <v>-0.13159108094488423</v>
      </c>
      <c r="E71" s="26">
        <f>IF(Prim_inc_net!E71="","",Prim_inc_net!E71/10/GDP!H67)</f>
        <v>-0.62555467503906492</v>
      </c>
      <c r="F71" s="26">
        <f>IF(Prim_inc_net!F71="","",Prim_inc_net!F71/10/GDP!I67)</f>
        <v>0.85313792943545974</v>
      </c>
      <c r="G71" s="26">
        <f>IF(Prim_inc_net!G71="","",Prim_inc_net!G71/10/GDP!J67)</f>
        <v>0.97078506960637623</v>
      </c>
      <c r="H71" s="26">
        <f>IF(Prim_inc_net!H71="","",Prim_inc_net!H71/10/GDP!K67)</f>
        <v>6.4651741305672791E-2</v>
      </c>
      <c r="I71" s="26">
        <f>IF(Prim_inc_net!I71="","",Prim_inc_net!I71/10/GDP!L67)</f>
        <v>2.3949183018089341E-2</v>
      </c>
      <c r="J71" s="26">
        <f>IF(Prim_inc_net!J71="","",Prim_inc_net!J71/10/GDP!M67)</f>
        <v>0.1158660535016746</v>
      </c>
      <c r="K71" s="26">
        <f>IF(Prim_inc_net!K71="","",Prim_inc_net!K71/10/GDP!N67)</f>
        <v>0.5653121254405199</v>
      </c>
      <c r="L71" s="26">
        <f>IF(Prim_inc_net!L71="","",Prim_inc_net!L71/10/GDP!O67)</f>
        <v>0.98166960830933248</v>
      </c>
      <c r="M71" s="26">
        <f>IF(Prim_inc_net!M71="","",Prim_inc_net!M71/10/GDP!P67)</f>
        <v>0.42850474868182054</v>
      </c>
      <c r="N71" s="26">
        <f>IF(Prim_inc_net!N71="","",Prim_inc_net!N71/10/GDP!Q67)</f>
        <v>9.345491190438894E-2</v>
      </c>
      <c r="O71" s="26">
        <f>IF(Prim_inc_net!O71="","",Prim_inc_net!O71/10/GDP!R67)</f>
        <v>0.31920529749726084</v>
      </c>
      <c r="P71" s="26">
        <f>IF(Prim_inc_net!P71="","",Prim_inc_net!P71/10/GDP!S67)</f>
        <v>0.49670885079585064</v>
      </c>
      <c r="Q71" s="26" t="str">
        <f>IF(Prim_inc_net!Q71="","",Prim_inc_net!Q71/10/GDP!T67)</f>
        <v/>
      </c>
    </row>
    <row r="72" spans="1:17" x14ac:dyDescent="0.25">
      <c r="A72" s="12" t="s">
        <v>328</v>
      </c>
      <c r="B72" s="26">
        <f>IF(Prim_inc_net!B72="","",Prim_inc_net!B72/10/GDP!E68)</f>
        <v>1.7917359545927642</v>
      </c>
      <c r="C72" s="26">
        <f>IF(Prim_inc_net!C72="","",Prim_inc_net!C72/10/GDP!F68)</f>
        <v>2.0708398832527708</v>
      </c>
      <c r="D72" s="26">
        <f>IF(Prim_inc_net!D72="","",Prim_inc_net!D72/10/GDP!G68)</f>
        <v>2.0559757467509487</v>
      </c>
      <c r="E72" s="26">
        <f>IF(Prim_inc_net!E72="","",Prim_inc_net!E72/10/GDP!H68)</f>
        <v>2.1783686742815549</v>
      </c>
      <c r="F72" s="26">
        <f>IF(Prim_inc_net!F72="","",Prim_inc_net!F72/10/GDP!I68)</f>
        <v>2.2695474977990826</v>
      </c>
      <c r="G72" s="26">
        <f>IF(Prim_inc_net!G72="","",Prim_inc_net!G72/10/GDP!J68)</f>
        <v>2.6937269297283257</v>
      </c>
      <c r="H72" s="26">
        <f>IF(Prim_inc_net!H72="","",Prim_inc_net!H72/10/GDP!K68)</f>
        <v>2.7643733250006934</v>
      </c>
      <c r="I72" s="26">
        <f>IF(Prim_inc_net!I72="","",Prim_inc_net!I72/10/GDP!L68)</f>
        <v>2.2441460632970434</v>
      </c>
      <c r="J72" s="26">
        <f>IF(Prim_inc_net!J72="","",Prim_inc_net!J72/10/GDP!M68)</f>
        <v>2.3236838756474043</v>
      </c>
      <c r="K72" s="26">
        <f>IF(Prim_inc_net!K72="","",Prim_inc_net!K72/10/GDP!N68)</f>
        <v>2.2029254854085716</v>
      </c>
      <c r="L72" s="26">
        <f>IF(Prim_inc_net!L72="","",Prim_inc_net!L72/10/GDP!O68)</f>
        <v>2.0791970371491377</v>
      </c>
      <c r="M72" s="26">
        <f>IF(Prim_inc_net!M72="","",Prim_inc_net!M72/10/GDP!P68)</f>
        <v>2.1560029734849069</v>
      </c>
      <c r="N72" s="26">
        <f>IF(Prim_inc_net!N72="","",Prim_inc_net!N72/10/GDP!Q68)</f>
        <v>2.0922705463107807</v>
      </c>
      <c r="O72" s="26">
        <f>IF(Prim_inc_net!O72="","",Prim_inc_net!O72/10/GDP!R68)</f>
        <v>2.3937543506464611</v>
      </c>
      <c r="P72" s="26">
        <f>IF(Prim_inc_net!P72="","",Prim_inc_net!P72/10/GDP!S68)</f>
        <v>2.2233343748287364</v>
      </c>
      <c r="Q72" s="26">
        <f>IF(Prim_inc_net!Q72="","",Prim_inc_net!Q72/10/GDP!T68)</f>
        <v>2.3581222612072699</v>
      </c>
    </row>
    <row r="73" spans="1:17" x14ac:dyDescent="0.25">
      <c r="A73" s="12" t="s">
        <v>329</v>
      </c>
      <c r="B73" s="26">
        <f>IF(Prim_inc_net!B73="","",Prim_inc_net!B73/10/GDP!E69)</f>
        <v>9.1431904784529863</v>
      </c>
      <c r="C73" s="26">
        <f>IF(Prim_inc_net!C73="","",Prim_inc_net!C73/10/GDP!F69)</f>
        <v>10.09770844385414</v>
      </c>
      <c r="D73" s="26">
        <f>IF(Prim_inc_net!D73="","",Prim_inc_net!D73/10/GDP!G69)</f>
        <v>8.9679275208479492</v>
      </c>
      <c r="E73" s="26">
        <f>IF(Prim_inc_net!E73="","",Prim_inc_net!E73/10/GDP!H69)</f>
        <v>9.4429192266826298</v>
      </c>
      <c r="F73" s="26">
        <f>IF(Prim_inc_net!F73="","",Prim_inc_net!F73/10/GDP!I69)</f>
        <v>9.4880533429662339</v>
      </c>
      <c r="G73" s="26">
        <f>IF(Prim_inc_net!G73="","",Prim_inc_net!G73/10/GDP!J69)</f>
        <v>9.1618070997687511</v>
      </c>
      <c r="H73" s="26">
        <f>IF(Prim_inc_net!H73="","",Prim_inc_net!H73/10/GDP!K69)</f>
        <v>10.211249139154784</v>
      </c>
      <c r="I73" s="26">
        <f>IF(Prim_inc_net!I73="","",Prim_inc_net!I73/10/GDP!L69)</f>
        <v>10.054855085247432</v>
      </c>
      <c r="J73" s="26">
        <f>IF(Prim_inc_net!J73="","",Prim_inc_net!J73/10/GDP!M69)</f>
        <v>10.678944347656017</v>
      </c>
      <c r="K73" s="26">
        <f>IF(Prim_inc_net!K73="","",Prim_inc_net!K73/10/GDP!N69)</f>
        <v>10.468944238046046</v>
      </c>
      <c r="L73" s="26">
        <f>IF(Prim_inc_net!L73="","",Prim_inc_net!L73/10/GDP!O69)</f>
        <v>10.248315786855029</v>
      </c>
      <c r="M73" s="26">
        <f>IF(Prim_inc_net!M73="","",Prim_inc_net!M73/10/GDP!P69)</f>
        <v>10.020412508226221</v>
      </c>
      <c r="N73" s="26" t="str">
        <f>IF(Prim_inc_net!N73="","",Prim_inc_net!N73/10/GDP!Q69)</f>
        <v/>
      </c>
      <c r="O73" s="26" t="str">
        <f>IF(Prim_inc_net!O73="","",Prim_inc_net!O73/10/GDP!R69)</f>
        <v/>
      </c>
      <c r="P73" s="26" t="str">
        <f>IF(Prim_inc_net!P73="","",Prim_inc_net!P73/10/GDP!S69)</f>
        <v/>
      </c>
      <c r="Q73" s="26" t="str">
        <f>IF(Prim_inc_net!Q73="","",Prim_inc_net!Q73/10/GDP!T69)</f>
        <v/>
      </c>
    </row>
    <row r="74" spans="1:17" x14ac:dyDescent="0.25">
      <c r="A74" s="12" t="s">
        <v>335</v>
      </c>
      <c r="B74" s="26">
        <f>IF(Prim_inc_net!B74="","",Prim_inc_net!B74/10/GDP!E70)</f>
        <v>-10.113978462649339</v>
      </c>
      <c r="C74" s="26" t="str">
        <f>IF(Prim_inc_net!C74="","",Prim_inc_net!C74/10/GDP!F70)</f>
        <v/>
      </c>
      <c r="D74" s="26">
        <f>IF(Prim_inc_net!D74="","",Prim_inc_net!D74/10/GDP!G70)</f>
        <v>-9.0600753112365666</v>
      </c>
      <c r="E74" s="26">
        <f>IF(Prim_inc_net!E74="","",Prim_inc_net!E74/10/GDP!H70)</f>
        <v>-8.2743240728544674</v>
      </c>
      <c r="F74" s="26">
        <f>IF(Prim_inc_net!F74="","",Prim_inc_net!F74/10/GDP!I70)</f>
        <v>-10.060648911879211</v>
      </c>
      <c r="G74" s="26">
        <f>IF(Prim_inc_net!G74="","",Prim_inc_net!G74/10/GDP!J70)</f>
        <v>-12.077866202158688</v>
      </c>
      <c r="H74" s="26">
        <f>IF(Prim_inc_net!H74="","",Prim_inc_net!H74/10/GDP!K70)</f>
        <v>-6.9546790473607549</v>
      </c>
      <c r="I74" s="26">
        <f>IF(Prim_inc_net!I74="","",Prim_inc_net!I74/10/GDP!L70)</f>
        <v>-9.1178037055537366</v>
      </c>
      <c r="J74" s="26">
        <f>IF(Prim_inc_net!J74="","",Prim_inc_net!J74/10/GDP!M70)</f>
        <v>-4.7878505425502578</v>
      </c>
      <c r="K74" s="26">
        <f>IF(Prim_inc_net!K74="","",Prim_inc_net!K74/10/GDP!N70)</f>
        <v>-2.9326425663413578</v>
      </c>
      <c r="L74" s="26">
        <f>IF(Prim_inc_net!L74="","",Prim_inc_net!L74/10/GDP!O70)</f>
        <v>-0.72525848081558264</v>
      </c>
      <c r="M74" s="26" t="str">
        <f>IF(Prim_inc_net!M74="","",Prim_inc_net!M74/10/GDP!P70)</f>
        <v/>
      </c>
      <c r="N74" s="26" t="str">
        <f>IF(Prim_inc_net!N74="","",Prim_inc_net!N74/10/GDP!Q70)</f>
        <v/>
      </c>
      <c r="O74" s="26" t="str">
        <f>IF(Prim_inc_net!O74="","",Prim_inc_net!O74/10/GDP!R70)</f>
        <v/>
      </c>
      <c r="P74" s="26" t="str">
        <f>IF(Prim_inc_net!P74="","",Prim_inc_net!P74/10/GDP!S70)</f>
        <v/>
      </c>
      <c r="Q74" s="26" t="str">
        <f>IF(Prim_inc_net!Q74="","",Prim_inc_net!Q74/10/GDP!T70)</f>
        <v/>
      </c>
    </row>
    <row r="75" spans="1:17" x14ac:dyDescent="0.25">
      <c r="A75" s="12" t="s">
        <v>342</v>
      </c>
      <c r="B75" s="26">
        <f>IF(Prim_inc_net!B75="","",Prim_inc_net!B75/10/GDP!E71)</f>
        <v>-3.1444862906398221</v>
      </c>
      <c r="C75" s="26">
        <f>IF(Prim_inc_net!C75="","",Prim_inc_net!C75/10/GDP!F71)</f>
        <v>-3.5920697486250774</v>
      </c>
      <c r="D75" s="26">
        <f>IF(Prim_inc_net!D75="","",Prim_inc_net!D75/10/GDP!G71)</f>
        <v>-4.2059351858946847</v>
      </c>
      <c r="E75" s="26">
        <f>IF(Prim_inc_net!E75="","",Prim_inc_net!E75/10/GDP!H71)</f>
        <v>-2.6456883671990852</v>
      </c>
      <c r="F75" s="26">
        <f>IF(Prim_inc_net!F75="","",Prim_inc_net!F75/10/GDP!I71)</f>
        <v>-0.66701513336737106</v>
      </c>
      <c r="G75" s="26">
        <f>IF(Prim_inc_net!G75="","",Prim_inc_net!G75/10/GDP!J71)</f>
        <v>-0.52548474900020026</v>
      </c>
      <c r="H75" s="26">
        <f>IF(Prim_inc_net!H75="","",Prim_inc_net!H75/10/GDP!K71)</f>
        <v>-2.9542361513351301</v>
      </c>
      <c r="I75" s="26">
        <f>IF(Prim_inc_net!I75="","",Prim_inc_net!I75/10/GDP!L71)</f>
        <v>-2.6722402353461341</v>
      </c>
      <c r="J75" s="26">
        <f>IF(Prim_inc_net!J75="","",Prim_inc_net!J75/10/GDP!M71)</f>
        <v>-2.1563400934381569</v>
      </c>
      <c r="K75" s="26">
        <f>IF(Prim_inc_net!K75="","",Prim_inc_net!K75/10/GDP!N71)</f>
        <v>-2.3570036683342743</v>
      </c>
      <c r="L75" s="26">
        <f>IF(Prim_inc_net!L75="","",Prim_inc_net!L75/10/GDP!O71)</f>
        <v>-2.439082267137707</v>
      </c>
      <c r="M75" s="26">
        <f>IF(Prim_inc_net!M75="","",Prim_inc_net!M75/10/GDP!P71)</f>
        <v>-3.6621591322027531</v>
      </c>
      <c r="N75" s="26">
        <f>IF(Prim_inc_net!N75="","",Prim_inc_net!N75/10/GDP!Q71)</f>
        <v>-2.0058384502889886</v>
      </c>
      <c r="O75" s="26">
        <f>IF(Prim_inc_net!O75="","",Prim_inc_net!O75/10/GDP!R71)</f>
        <v>-1.1294772175848757</v>
      </c>
      <c r="P75" s="26" t="str">
        <f>IF(Prim_inc_net!P75="","",Prim_inc_net!P75/10/GDP!S71)</f>
        <v/>
      </c>
      <c r="Q75" s="26" t="str">
        <f>IF(Prim_inc_net!Q75="","",Prim_inc_net!Q75/10/GDP!T71)</f>
        <v/>
      </c>
    </row>
    <row r="76" spans="1:17" x14ac:dyDescent="0.25">
      <c r="A76" s="12" t="s">
        <v>345</v>
      </c>
      <c r="B76" s="26">
        <f>IF(Prim_inc_net!B76="","",Prim_inc_net!B76/10/GDP!E72)</f>
        <v>0.92091729236838105</v>
      </c>
      <c r="C76" s="26">
        <f>IF(Prim_inc_net!C76="","",Prim_inc_net!C76/10/GDP!F72)</f>
        <v>2.0234420244882578</v>
      </c>
      <c r="D76" s="26">
        <f>IF(Prim_inc_net!D76="","",Prim_inc_net!D76/10/GDP!G72)</f>
        <v>0.34334063944927806</v>
      </c>
      <c r="E76" s="26">
        <f>IF(Prim_inc_net!E76="","",Prim_inc_net!E76/10/GDP!H72)</f>
        <v>-0.45129818914398662</v>
      </c>
      <c r="F76" s="26">
        <f>IF(Prim_inc_net!F76="","",Prim_inc_net!F76/10/GDP!I72)</f>
        <v>-0.39369511220525794</v>
      </c>
      <c r="G76" s="26">
        <f>IF(Prim_inc_net!G76="","",Prim_inc_net!G76/10/GDP!J72)</f>
        <v>-1.7766743761333006</v>
      </c>
      <c r="H76" s="26">
        <f>IF(Prim_inc_net!H76="","",Prim_inc_net!H76/10/GDP!K72)</f>
        <v>-2.8188725762891376</v>
      </c>
      <c r="I76" s="26">
        <f>IF(Prim_inc_net!I76="","",Prim_inc_net!I76/10/GDP!L72)</f>
        <v>-1.0452902248165441</v>
      </c>
      <c r="J76" s="26">
        <f>IF(Prim_inc_net!J76="","",Prim_inc_net!J76/10/GDP!M72)</f>
        <v>-1.8444217822571261</v>
      </c>
      <c r="K76" s="26">
        <f>IF(Prim_inc_net!K76="","",Prim_inc_net!K76/10/GDP!N72)</f>
        <v>-1.3037626153060644</v>
      </c>
      <c r="L76" s="26">
        <f>IF(Prim_inc_net!L76="","",Prim_inc_net!L76/10/GDP!O72)</f>
        <v>-2.2656022670367149</v>
      </c>
      <c r="M76" s="26">
        <f>IF(Prim_inc_net!M76="","",Prim_inc_net!M76/10/GDP!P72)</f>
        <v>-4.6325239933293716</v>
      </c>
      <c r="N76" s="26">
        <f>IF(Prim_inc_net!N76="","",Prim_inc_net!N76/10/GDP!Q72)</f>
        <v>-4.8897011767023759</v>
      </c>
      <c r="O76" s="26">
        <f>IF(Prim_inc_net!O76="","",Prim_inc_net!O76/10/GDP!R72)</f>
        <v>-3.8837004887209496</v>
      </c>
      <c r="P76" s="26">
        <f>IF(Prim_inc_net!P76="","",Prim_inc_net!P76/10/GDP!S72)</f>
        <v>-4.4334948455112437</v>
      </c>
      <c r="Q76" s="26">
        <f>IF(Prim_inc_net!Q76="","",Prim_inc_net!Q76/10/GDP!T72)</f>
        <v>-4.8599750238988113</v>
      </c>
    </row>
    <row r="77" spans="1:17" x14ac:dyDescent="0.25">
      <c r="A77" s="12" t="s">
        <v>346</v>
      </c>
      <c r="B77" s="26">
        <f>IF(Prim_inc_net!B77="","",Prim_inc_net!B77/10/GDP!E73)</f>
        <v>0.82892391341458116</v>
      </c>
      <c r="C77" s="26">
        <f>IF(Prim_inc_net!C77="","",Prim_inc_net!C77/10/GDP!F73)</f>
        <v>1.7069566729546115</v>
      </c>
      <c r="D77" s="26">
        <f>IF(Prim_inc_net!D77="","",Prim_inc_net!D77/10/GDP!G73)</f>
        <v>1.4419637403817385</v>
      </c>
      <c r="E77" s="26">
        <f>IF(Prim_inc_net!E77="","",Prim_inc_net!E77/10/GDP!H73)</f>
        <v>0.88645845604295159</v>
      </c>
      <c r="F77" s="26">
        <f>IF(Prim_inc_net!F77="","",Prim_inc_net!F77/10/GDP!I73)</f>
        <v>2.2594407156390015</v>
      </c>
      <c r="G77" s="26">
        <f>IF(Prim_inc_net!G77="","",Prim_inc_net!G77/10/GDP!J73)</f>
        <v>2.0250728958742514</v>
      </c>
      <c r="H77" s="26">
        <f>IF(Prim_inc_net!H77="","",Prim_inc_net!H77/10/GDP!K73)</f>
        <v>2.5417553748865345</v>
      </c>
      <c r="I77" s="26">
        <f>IF(Prim_inc_net!I77="","",Prim_inc_net!I77/10/GDP!L73)</f>
        <v>2.3936259427123603</v>
      </c>
      <c r="J77" s="26">
        <f>IF(Prim_inc_net!J77="","",Prim_inc_net!J77/10/GDP!M73)</f>
        <v>2.2633055741101282</v>
      </c>
      <c r="K77" s="26">
        <f>IF(Prim_inc_net!K77="","",Prim_inc_net!K77/10/GDP!N73)</f>
        <v>1.9440999803644994</v>
      </c>
      <c r="L77" s="26">
        <f>IF(Prim_inc_net!L77="","",Prim_inc_net!L77/10/GDP!O73)</f>
        <v>2.2878542070338077</v>
      </c>
      <c r="M77" s="26">
        <f>IF(Prim_inc_net!M77="","",Prim_inc_net!M77/10/GDP!P73)</f>
        <v>2.414502769703454</v>
      </c>
      <c r="N77" s="26">
        <f>IF(Prim_inc_net!N77="","",Prim_inc_net!N77/10/GDP!Q73)</f>
        <v>2.3138586777936694</v>
      </c>
      <c r="O77" s="26">
        <f>IF(Prim_inc_net!O77="","",Prim_inc_net!O77/10/GDP!R73)</f>
        <v>3.1311013339898777</v>
      </c>
      <c r="P77" s="26">
        <f>IF(Prim_inc_net!P77="","",Prim_inc_net!P77/10/GDP!S73)</f>
        <v>3.2215646428721421</v>
      </c>
      <c r="Q77" s="26">
        <f>IF(Prim_inc_net!Q77="","",Prim_inc_net!Q77/10/GDP!T73)</f>
        <v>2.7922236672624994</v>
      </c>
    </row>
    <row r="78" spans="1:17" x14ac:dyDescent="0.25">
      <c r="A78" s="12" t="s">
        <v>347</v>
      </c>
      <c r="B78" s="26">
        <f>IF(Prim_inc_net!B78="","",Prim_inc_net!B78/10/GDP!E74)</f>
        <v>-0.76307246849639088</v>
      </c>
      <c r="C78" s="26">
        <f>IF(Prim_inc_net!C78="","",Prim_inc_net!C78/10/GDP!F74)</f>
        <v>-0.44246465520236233</v>
      </c>
      <c r="D78" s="26">
        <f>IF(Prim_inc_net!D78="","",Prim_inc_net!D78/10/GDP!G74)</f>
        <v>-1.0643491145290966</v>
      </c>
      <c r="E78" s="26">
        <f>IF(Prim_inc_net!E78="","",Prim_inc_net!E78/10/GDP!H74)</f>
        <v>-0.11191424177937731</v>
      </c>
      <c r="F78" s="26">
        <f>IF(Prim_inc_net!F78="","",Prim_inc_net!F78/10/GDP!I74)</f>
        <v>-1.7375649099139021</v>
      </c>
      <c r="G78" s="26">
        <f>IF(Prim_inc_net!G78="","",Prim_inc_net!G78/10/GDP!J74)</f>
        <v>-1.3517180493924681</v>
      </c>
      <c r="H78" s="26">
        <f>IF(Prim_inc_net!H78="","",Prim_inc_net!H78/10/GDP!K74)</f>
        <v>-2.2930375617485317</v>
      </c>
      <c r="I78" s="26">
        <f>IF(Prim_inc_net!I78="","",Prim_inc_net!I78/10/GDP!L74)</f>
        <v>-3.7695129563755416</v>
      </c>
      <c r="J78" s="26">
        <f>IF(Prim_inc_net!J78="","",Prim_inc_net!J78/10/GDP!M74)</f>
        <v>-2.1356119440634775</v>
      </c>
      <c r="K78" s="26">
        <f>IF(Prim_inc_net!K78="","",Prim_inc_net!K78/10/GDP!N74)</f>
        <v>-3.2298268358677191</v>
      </c>
      <c r="L78" s="26">
        <f>IF(Prim_inc_net!L78="","",Prim_inc_net!L78/10/GDP!O74)</f>
        <v>-2.2860431771484309</v>
      </c>
      <c r="M78" s="26">
        <f>IF(Prim_inc_net!M78="","",Prim_inc_net!M78/10/GDP!P74)</f>
        <v>-2.2223817500769245</v>
      </c>
      <c r="N78" s="26">
        <f>IF(Prim_inc_net!N78="","",Prim_inc_net!N78/10/GDP!Q74)</f>
        <v>-4.6473430770795892</v>
      </c>
      <c r="O78" s="26">
        <f>IF(Prim_inc_net!O78="","",Prim_inc_net!O78/10/GDP!R74)</f>
        <v>-5.9858572756436157</v>
      </c>
      <c r="P78" s="26">
        <f>IF(Prim_inc_net!P78="","",Prim_inc_net!P78/10/GDP!S74)</f>
        <v>-5.8988835018153951</v>
      </c>
      <c r="Q78" s="26" t="str">
        <f>IF(Prim_inc_net!Q78="","",Prim_inc_net!Q78/10/GDP!T74)</f>
        <v/>
      </c>
    </row>
    <row r="79" spans="1:17" x14ac:dyDescent="0.25">
      <c r="A79" s="12" t="s">
        <v>350</v>
      </c>
      <c r="B79" s="26">
        <f>IF(Prim_inc_net!B79="","",Prim_inc_net!B79/10/GDP!E75)</f>
        <v>-2.8579072225453261</v>
      </c>
      <c r="C79" s="26">
        <f>IF(Prim_inc_net!C79="","",Prim_inc_net!C79/10/GDP!F75)</f>
        <v>-3.3040387218819887</v>
      </c>
      <c r="D79" s="26">
        <f>IF(Prim_inc_net!D79="","",Prim_inc_net!D79/10/GDP!G75)</f>
        <v>-3.94205772393479</v>
      </c>
      <c r="E79" s="26">
        <f>IF(Prim_inc_net!E79="","",Prim_inc_net!E79/10/GDP!H75)</f>
        <v>-4.5392083332111302</v>
      </c>
      <c r="F79" s="26">
        <f>IF(Prim_inc_net!F79="","",Prim_inc_net!F79/10/GDP!I75)</f>
        <v>-2.8982252343397654</v>
      </c>
      <c r="G79" s="26">
        <f>IF(Prim_inc_net!G79="","",Prim_inc_net!G79/10/GDP!J75)</f>
        <v>-2.5642935960551037</v>
      </c>
      <c r="H79" s="26">
        <f>IF(Prim_inc_net!H79="","",Prim_inc_net!H79/10/GDP!K75)</f>
        <v>-3.2330033941930378</v>
      </c>
      <c r="I79" s="26">
        <f>IF(Prim_inc_net!I79="","",Prim_inc_net!I79/10/GDP!L75)</f>
        <v>0.43281550229023369</v>
      </c>
      <c r="J79" s="26">
        <f>IF(Prim_inc_net!J79="","",Prim_inc_net!J79/10/GDP!M75)</f>
        <v>-0.25085607447605696</v>
      </c>
      <c r="K79" s="26">
        <f>IF(Prim_inc_net!K79="","",Prim_inc_net!K79/10/GDP!N75)</f>
        <v>0.81248396841143034</v>
      </c>
      <c r="L79" s="26">
        <f>IF(Prim_inc_net!L79="","",Prim_inc_net!L79/10/GDP!O75)</f>
        <v>8.8120546224141477E-2</v>
      </c>
      <c r="M79" s="26">
        <f>IF(Prim_inc_net!M79="","",Prim_inc_net!M79/10/GDP!P75)</f>
        <v>-0.4664879523145733</v>
      </c>
      <c r="N79" s="26">
        <f>IF(Prim_inc_net!N79="","",Prim_inc_net!N79/10/GDP!Q75)</f>
        <v>-0.63818091531081211</v>
      </c>
      <c r="O79" s="26">
        <f>IF(Prim_inc_net!O79="","",Prim_inc_net!O79/10/GDP!R75)</f>
        <v>-0.92692818358975926</v>
      </c>
      <c r="P79" s="26">
        <f>IF(Prim_inc_net!P79="","",Prim_inc_net!P79/10/GDP!S75)</f>
        <v>-0.85555165783950282</v>
      </c>
      <c r="Q79" s="26">
        <f>IF(Prim_inc_net!Q79="","",Prim_inc_net!Q79/10/GDP!T75)</f>
        <v>-0.29189164193456485</v>
      </c>
    </row>
    <row r="80" spans="1:17" x14ac:dyDescent="0.25">
      <c r="A80" s="12" t="s">
        <v>352</v>
      </c>
      <c r="B80" s="26">
        <f>IF(Prim_inc_net!B80="","",Prim_inc_net!B80/10/GDP!E76)</f>
        <v>-4.0693726618705037</v>
      </c>
      <c r="C80" s="26">
        <f>IF(Prim_inc_net!C80="","",Prim_inc_net!C80/10/GDP!F76)</f>
        <v>-4.1323096487044984</v>
      </c>
      <c r="D80" s="26">
        <f>IF(Prim_inc_net!D80="","",Prim_inc_net!D80/10/GDP!G76)</f>
        <v>-5.4139803347484499</v>
      </c>
      <c r="E80" s="26">
        <f>IF(Prim_inc_net!E80="","",Prim_inc_net!E80/10/GDP!H76)</f>
        <v>-5.170909066451439</v>
      </c>
      <c r="F80" s="26">
        <f>IF(Prim_inc_net!F80="","",Prim_inc_net!F80/10/GDP!I76)</f>
        <v>-8.176940193111399</v>
      </c>
      <c r="G80" s="26">
        <f>IF(Prim_inc_net!G80="","",Prim_inc_net!G80/10/GDP!J76)</f>
        <v>-5.1721962338473357</v>
      </c>
      <c r="H80" s="26">
        <f>IF(Prim_inc_net!H80="","",Prim_inc_net!H80/10/GDP!K76)</f>
        <v>-4.0786523082774675</v>
      </c>
      <c r="I80" s="26">
        <f>IF(Prim_inc_net!I80="","",Prim_inc_net!I80/10/GDP!L76)</f>
        <v>-4.2852848611111112</v>
      </c>
      <c r="J80" s="26">
        <f>IF(Prim_inc_net!J80="","",Prim_inc_net!J80/10/GDP!M76)</f>
        <v>-3.0471335178594963</v>
      </c>
      <c r="K80" s="26">
        <f>IF(Prim_inc_net!K80="","",Prim_inc_net!K80/10/GDP!N76)</f>
        <v>-9.0890776884346156</v>
      </c>
      <c r="L80" s="26">
        <f>IF(Prim_inc_net!L80="","",Prim_inc_net!L80/10/GDP!O76)</f>
        <v>-11.728803318285479</v>
      </c>
      <c r="M80" s="26">
        <f>IF(Prim_inc_net!M80="","",Prim_inc_net!M80/10/GDP!P76)</f>
        <v>-9.1359371538917777</v>
      </c>
      <c r="N80" s="26">
        <f>IF(Prim_inc_net!N80="","",Prim_inc_net!N80/10/GDP!Q76)</f>
        <v>-10.801987873969674</v>
      </c>
      <c r="O80" s="26">
        <f>IF(Prim_inc_net!O80="","",Prim_inc_net!O80/10/GDP!R76)</f>
        <v>-9.3163187617783958</v>
      </c>
      <c r="P80" s="26">
        <f>IF(Prim_inc_net!P80="","",Prim_inc_net!P80/10/GDP!S76)</f>
        <v>-9.9275070019615459</v>
      </c>
      <c r="Q80" s="26">
        <f>IF(Prim_inc_net!Q80="","",Prim_inc_net!Q80/10/GDP!T76)</f>
        <v>-7.8103748828529795</v>
      </c>
    </row>
    <row r="81" spans="1:17" x14ac:dyDescent="0.25">
      <c r="A81" s="12" t="s">
        <v>356</v>
      </c>
      <c r="B81" s="26">
        <f>IF(Prim_inc_net!B81="","",Prim_inc_net!B81/10/GDP!E77)</f>
        <v>-1.721139855921076</v>
      </c>
      <c r="C81" s="26">
        <f>IF(Prim_inc_net!C81="","",Prim_inc_net!C81/10/GDP!F77)</f>
        <v>-2.1732464545802985</v>
      </c>
      <c r="D81" s="26">
        <f>IF(Prim_inc_net!D81="","",Prim_inc_net!D81/10/GDP!G77)</f>
        <v>-2.4057896539910932</v>
      </c>
      <c r="E81" s="26">
        <f>IF(Prim_inc_net!E81="","",Prim_inc_net!E81/10/GDP!H77)</f>
        <v>-1.5757169126782966</v>
      </c>
      <c r="F81" s="26">
        <f>IF(Prim_inc_net!F81="","",Prim_inc_net!F81/10/GDP!I77)</f>
        <v>-1.9193222707653437</v>
      </c>
      <c r="G81" s="26">
        <f>IF(Prim_inc_net!G81="","",Prim_inc_net!G81/10/GDP!J77)</f>
        <v>-2.4913089029210451</v>
      </c>
      <c r="H81" s="26">
        <f>IF(Prim_inc_net!H81="","",Prim_inc_net!H81/10/GDP!K77)</f>
        <v>-2.7484729960564338</v>
      </c>
      <c r="I81" s="26">
        <f>IF(Prim_inc_net!I81="","",Prim_inc_net!I81/10/GDP!L77)</f>
        <v>-2.053992064446315</v>
      </c>
      <c r="J81" s="26">
        <f>IF(Prim_inc_net!J81="","",Prim_inc_net!J81/10/GDP!M77)</f>
        <v>-2.3325583611692995</v>
      </c>
      <c r="K81" s="26">
        <f>IF(Prim_inc_net!K81="","",Prim_inc_net!K81/10/GDP!N77)</f>
        <v>-2.6229238350479811</v>
      </c>
      <c r="L81" s="26">
        <f>IF(Prim_inc_net!L81="","",Prim_inc_net!L81/10/GDP!O77)</f>
        <v>-2.3905947571566419</v>
      </c>
      <c r="M81" s="26">
        <f>IF(Prim_inc_net!M81="","",Prim_inc_net!M81/10/GDP!P77)</f>
        <v>-2.1584026259199804</v>
      </c>
      <c r="N81" s="26">
        <f>IF(Prim_inc_net!N81="","",Prim_inc_net!N81/10/GDP!Q77)</f>
        <v>-2.0970731877680455</v>
      </c>
      <c r="O81" s="26">
        <f>IF(Prim_inc_net!O81="","",Prim_inc_net!O81/10/GDP!R77)</f>
        <v>-2.0603036610549639</v>
      </c>
      <c r="P81" s="26">
        <f>IF(Prim_inc_net!P81="","",Prim_inc_net!P81/10/GDP!S77)</f>
        <v>-1.8405410462356899</v>
      </c>
      <c r="Q81" s="26">
        <f>IF(Prim_inc_net!Q81="","",Prim_inc_net!Q81/10/GDP!T77)</f>
        <v>-1.8142640872938642</v>
      </c>
    </row>
    <row r="82" spans="1:17" x14ac:dyDescent="0.25">
      <c r="A82" s="12" t="s">
        <v>358</v>
      </c>
      <c r="B82" s="26">
        <f>IF(Prim_inc_net!B82="","",Prim_inc_net!B82/10/GDP!E78)</f>
        <v>-1.0741233910341765</v>
      </c>
      <c r="C82" s="26">
        <f>IF(Prim_inc_net!C82="","",Prim_inc_net!C82/10/GDP!F78)</f>
        <v>-0.97702249880325509</v>
      </c>
      <c r="D82" s="26">
        <f>IF(Prim_inc_net!D82="","",Prim_inc_net!D82/10/GDP!G78)</f>
        <v>-0.99968339401614681</v>
      </c>
      <c r="E82" s="26">
        <f>IF(Prim_inc_net!E82="","",Prim_inc_net!E82/10/GDP!H78)</f>
        <v>-1.3092161929371233</v>
      </c>
      <c r="F82" s="26">
        <f>IF(Prim_inc_net!F82="","",Prim_inc_net!F82/10/GDP!I78)</f>
        <v>-2.4907448541389012</v>
      </c>
      <c r="G82" s="26">
        <f>IF(Prim_inc_net!G82="","",Prim_inc_net!G82/10/GDP!J78)</f>
        <v>-1.1243802857976086</v>
      </c>
      <c r="H82" s="26">
        <f>IF(Prim_inc_net!H82="","",Prim_inc_net!H82/10/GDP!K78)</f>
        <v>-2.2106397083195226</v>
      </c>
      <c r="I82" s="26">
        <f>IF(Prim_inc_net!I82="","",Prim_inc_net!I82/10/GDP!L78)</f>
        <v>-1.6700438116100766</v>
      </c>
      <c r="J82" s="26">
        <f>IF(Prim_inc_net!J82="","",Prim_inc_net!J82/10/GDP!M78)</f>
        <v>-4.838070217339383</v>
      </c>
      <c r="K82" s="26">
        <f>IF(Prim_inc_net!K82="","",Prim_inc_net!K82/10/GDP!N78)</f>
        <v>-2.4142975225931096</v>
      </c>
      <c r="L82" s="26">
        <f>IF(Prim_inc_net!L82="","",Prim_inc_net!L82/10/GDP!O78)</f>
        <v>-1.6296168565216089</v>
      </c>
      <c r="M82" s="26">
        <f>IF(Prim_inc_net!M82="","",Prim_inc_net!M82/10/GDP!P78)</f>
        <v>-1.7993181321737615</v>
      </c>
      <c r="N82" s="26">
        <f>IF(Prim_inc_net!N82="","",Prim_inc_net!N82/10/GDP!Q78)</f>
        <v>-0.48979394408435722</v>
      </c>
      <c r="O82" s="26">
        <f>IF(Prim_inc_net!O82="","",Prim_inc_net!O82/10/GDP!R78)</f>
        <v>-1.4928166817174289</v>
      </c>
      <c r="P82" s="26">
        <f>IF(Prim_inc_net!P82="","",Prim_inc_net!P82/10/GDP!S78)</f>
        <v>-0.82691889541204611</v>
      </c>
      <c r="Q82" s="26" t="str">
        <f>IF(Prim_inc_net!Q82="","",Prim_inc_net!Q82/10/GDP!T78)</f>
        <v/>
      </c>
    </row>
    <row r="83" spans="1:17" x14ac:dyDescent="0.25">
      <c r="A83" s="12" t="s">
        <v>361</v>
      </c>
      <c r="B83" s="26">
        <f>IF(Prim_inc_net!B83="","",Prim_inc_net!B83/10/GDP!E79)</f>
        <v>-1.3777490827923609</v>
      </c>
      <c r="C83" s="26">
        <f>IF(Prim_inc_net!C83="","",Prim_inc_net!C83/10/GDP!F79)</f>
        <v>-1.391117486128252</v>
      </c>
      <c r="D83" s="26">
        <f>IF(Prim_inc_net!D83="","",Prim_inc_net!D83/10/GDP!G79)</f>
        <v>-1.3147410358565736</v>
      </c>
      <c r="E83" s="26">
        <f>IF(Prim_inc_net!E83="","",Prim_inc_net!E83/10/GDP!H79)</f>
        <v>-1.5425145995742182</v>
      </c>
      <c r="F83" s="26">
        <f>IF(Prim_inc_net!F83="","",Prim_inc_net!F83/10/GDP!I79)</f>
        <v>-1.2497293718171543</v>
      </c>
      <c r="G83" s="26">
        <f>IF(Prim_inc_net!G83="","",Prim_inc_net!G83/10/GDP!J79)</f>
        <v>-0.24654772080151013</v>
      </c>
      <c r="H83" s="26">
        <f>IF(Prim_inc_net!H83="","",Prim_inc_net!H83/10/GDP!K79)</f>
        <v>-1.5997095875635694</v>
      </c>
      <c r="I83" s="26">
        <f>IF(Prim_inc_net!I83="","",Prim_inc_net!I83/10/GDP!L79)</f>
        <v>-3.1459920007517237</v>
      </c>
      <c r="J83" s="26">
        <f>IF(Prim_inc_net!J83="","",Prim_inc_net!J83/10/GDP!M79)</f>
        <v>-0.72270285215994223</v>
      </c>
      <c r="K83" s="26">
        <f>IF(Prim_inc_net!K83="","",Prim_inc_net!K83/10/GDP!N79)</f>
        <v>3.2865597740498327</v>
      </c>
      <c r="L83" s="26">
        <f>IF(Prim_inc_net!L83="","",Prim_inc_net!L83/10/GDP!O79)</f>
        <v>2.2178229117231743</v>
      </c>
      <c r="M83" s="26">
        <f>IF(Prim_inc_net!M83="","",Prim_inc_net!M83/10/GDP!P79)</f>
        <v>1.4154489959839356</v>
      </c>
      <c r="N83" s="26">
        <f>IF(Prim_inc_net!N83="","",Prim_inc_net!N83/10/GDP!Q79)</f>
        <v>0.98475146840124506</v>
      </c>
      <c r="O83" s="26">
        <f>IF(Prim_inc_net!O83="","",Prim_inc_net!O83/10/GDP!R79)</f>
        <v>-3.3959377932221368</v>
      </c>
      <c r="P83" s="26">
        <f>IF(Prim_inc_net!P83="","",Prim_inc_net!P83/10/GDP!S79)</f>
        <v>1.8424204702773337</v>
      </c>
      <c r="Q83" s="26" t="str">
        <f>IF(Prim_inc_net!Q83="","",Prim_inc_net!Q83/10/GDP!T79)</f>
        <v/>
      </c>
    </row>
    <row r="84" spans="1:17" x14ac:dyDescent="0.25">
      <c r="A84" s="12" t="s">
        <v>364</v>
      </c>
      <c r="B84" s="26">
        <f>IF(Prim_inc_net!B84="","",Prim_inc_net!B84/10/GDP!E80)</f>
        <v>-2.2803738317757007</v>
      </c>
      <c r="C84" s="26">
        <f>IF(Prim_inc_net!C84="","",Prim_inc_net!C84/10/GDP!F80)</f>
        <v>-3.6337546076882563</v>
      </c>
      <c r="D84" s="26">
        <f>IF(Prim_inc_net!D84="","",Prim_inc_net!D84/10/GDP!G80)</f>
        <v>-2.0161348314606742</v>
      </c>
      <c r="E84" s="26">
        <f>IF(Prim_inc_net!E84="","",Prim_inc_net!E84/10/GDP!H80)</f>
        <v>-0.59383860594989968</v>
      </c>
      <c r="F84" s="26">
        <f>IF(Prim_inc_net!F84="","",Prim_inc_net!F84/10/GDP!I80)</f>
        <v>-0.65045193306776983</v>
      </c>
      <c r="G84" s="26">
        <f>IF(Prim_inc_net!G84="","",Prim_inc_net!G84/10/GDP!J80)</f>
        <v>0.44236336841948071</v>
      </c>
      <c r="H84" s="26">
        <f>IF(Prim_inc_net!H84="","",Prim_inc_net!H84/10/GDP!K80)</f>
        <v>-0.28031850961538463</v>
      </c>
      <c r="I84" s="26">
        <f>IF(Prim_inc_net!I84="","",Prim_inc_net!I84/10/GDP!L80)</f>
        <v>0.58995077528919526</v>
      </c>
      <c r="J84" s="26">
        <f>IF(Prim_inc_net!J84="","",Prim_inc_net!J84/10/GDP!M80)</f>
        <v>0.6847911708253358</v>
      </c>
      <c r="K84" s="26">
        <f>IF(Prim_inc_net!K84="","",Prim_inc_net!K84/10/GDP!N80)</f>
        <v>0.64571758204724072</v>
      </c>
      <c r="L84" s="26">
        <f>IF(Prim_inc_net!L84="","",Prim_inc_net!L84/10/GDP!O80)</f>
        <v>0.57710280373831768</v>
      </c>
      <c r="M84" s="26">
        <f>IF(Prim_inc_net!M84="","",Prim_inc_net!M84/10/GDP!P80)</f>
        <v>-1.0262424516248405</v>
      </c>
      <c r="N84" s="26">
        <f>IF(Prim_inc_net!N84="","",Prim_inc_net!N84/10/GDP!Q80)</f>
        <v>-1.7419509310877654</v>
      </c>
      <c r="O84" s="26">
        <f>IF(Prim_inc_net!O84="","",Prim_inc_net!O84/10/GDP!R80)</f>
        <v>-2.0669458100758997</v>
      </c>
      <c r="P84" s="26">
        <f>IF(Prim_inc_net!P84="","",Prim_inc_net!P84/10/GDP!S80)</f>
        <v>-1.606759331273852</v>
      </c>
      <c r="Q84" s="26" t="str">
        <f>IF(Prim_inc_net!Q84="","",Prim_inc_net!Q84/10/GDP!T80)</f>
        <v/>
      </c>
    </row>
    <row r="85" spans="1:17" x14ac:dyDescent="0.25">
      <c r="A85" s="12" t="s">
        <v>367</v>
      </c>
      <c r="B85" s="26">
        <f>IF(Prim_inc_net!B85="","",Prim_inc_net!B85/10/GDP!E81)</f>
        <v>-0.49688031764038576</v>
      </c>
      <c r="C85" s="26">
        <f>IF(Prim_inc_net!C85="","",Prim_inc_net!C85/10/GDP!F81)</f>
        <v>8.9443092727764253E-2</v>
      </c>
      <c r="D85" s="26">
        <f>IF(Prim_inc_net!D85="","",Prim_inc_net!D85/10/GDP!G81)</f>
        <v>2.3679690854443963E-2</v>
      </c>
      <c r="E85" s="26">
        <f>IF(Prim_inc_net!E85="","",Prim_inc_net!E85/10/GDP!H81)</f>
        <v>5.3387699200173264E-2</v>
      </c>
      <c r="F85" s="26">
        <f>IF(Prim_inc_net!F85="","",Prim_inc_net!F85/10/GDP!I81)</f>
        <v>0.11356711662992633</v>
      </c>
      <c r="G85" s="26">
        <f>IF(Prim_inc_net!G85="","",Prim_inc_net!G85/10/GDP!J81)</f>
        <v>0.19121736089944233</v>
      </c>
      <c r="H85" s="26">
        <f>IF(Prim_inc_net!H85="","",Prim_inc_net!H85/10/GDP!K81)</f>
        <v>0.31513917781069256</v>
      </c>
      <c r="I85" s="26">
        <f>IF(Prim_inc_net!I85="","",Prim_inc_net!I85/10/GDP!L81)</f>
        <v>0.49930050588655478</v>
      </c>
      <c r="J85" s="26">
        <f>IF(Prim_inc_net!J85="","",Prim_inc_net!J85/10/GDP!M81)</f>
        <v>0.21740248624197656</v>
      </c>
      <c r="K85" s="26">
        <f>IF(Prim_inc_net!K85="","",Prim_inc_net!K85/10/GDP!N81)</f>
        <v>0.33200386381958885</v>
      </c>
      <c r="L85" s="26">
        <f>IF(Prim_inc_net!L85="","",Prim_inc_net!L85/10/GDP!O81)</f>
        <v>0.23682282882337105</v>
      </c>
      <c r="M85" s="26">
        <f>IF(Prim_inc_net!M85="","",Prim_inc_net!M85/10/GDP!P81)</f>
        <v>0.31474902281532185</v>
      </c>
      <c r="N85" s="26">
        <f>IF(Prim_inc_net!N85="","",Prim_inc_net!N85/10/GDP!Q81)</f>
        <v>0.37747103093241879</v>
      </c>
      <c r="O85" s="26">
        <f>IF(Prim_inc_net!O85="","",Prim_inc_net!O85/10/GDP!R81)</f>
        <v>0.33162136454744756</v>
      </c>
      <c r="P85" s="26">
        <f>IF(Prim_inc_net!P85="","",Prim_inc_net!P85/10/GDP!S81)</f>
        <v>0.34645771019952559</v>
      </c>
      <c r="Q85" s="26" t="str">
        <f>IF(Prim_inc_net!Q85="","",Prim_inc_net!Q85/10/GDP!T81)</f>
        <v/>
      </c>
    </row>
    <row r="86" spans="1:17" x14ac:dyDescent="0.25">
      <c r="A86" s="12" t="s">
        <v>369</v>
      </c>
      <c r="B86" s="26">
        <f>IF(Prim_inc_net!B86="","",Prim_inc_net!B86/10/GDP!E82)</f>
        <v>-4.8968572747598342</v>
      </c>
      <c r="C86" s="26">
        <f>IF(Prim_inc_net!C86="","",Prim_inc_net!C86/10/GDP!F82)</f>
        <v>-4.9507432151425004</v>
      </c>
      <c r="D86" s="26">
        <f>IF(Prim_inc_net!D86="","",Prim_inc_net!D86/10/GDP!G82)</f>
        <v>-3.2198908786936267</v>
      </c>
      <c r="E86" s="26">
        <f>IF(Prim_inc_net!E86="","",Prim_inc_net!E86/10/GDP!H82)</f>
        <v>-3.7766385111930143</v>
      </c>
      <c r="F86" s="26">
        <f>IF(Prim_inc_net!F86="","",Prim_inc_net!F86/10/GDP!I82)</f>
        <v>-4.3594216389819334</v>
      </c>
      <c r="G86" s="26">
        <f>IF(Prim_inc_net!G86="","",Prim_inc_net!G86/10/GDP!J82)</f>
        <v>-5.4026960580120962</v>
      </c>
      <c r="H86" s="26">
        <f>IF(Prim_inc_net!H86="","",Prim_inc_net!H86/10/GDP!K82)</f>
        <v>-5.5186091013941212</v>
      </c>
      <c r="I86" s="26">
        <f>IF(Prim_inc_net!I86="","",Prim_inc_net!I86/10/GDP!L82)</f>
        <v>-6.8307784601090216</v>
      </c>
      <c r="J86" s="26">
        <f>IF(Prim_inc_net!J86="","",Prim_inc_net!J86/10/GDP!M82)</f>
        <v>-7.3149077448888296</v>
      </c>
      <c r="K86" s="26">
        <f>IF(Prim_inc_net!K86="","",Prim_inc_net!K86/10/GDP!N82)</f>
        <v>-8.129245683867504</v>
      </c>
      <c r="L86" s="26">
        <f>IF(Prim_inc_net!L86="","",Prim_inc_net!L86/10/GDP!O82)</f>
        <v>-6.7992434147370435</v>
      </c>
      <c r="M86" s="26">
        <f>IF(Prim_inc_net!M86="","",Prim_inc_net!M86/10/GDP!P82)</f>
        <v>-6.9433440981796242</v>
      </c>
      <c r="N86" s="26">
        <f>IF(Prim_inc_net!N86="","",Prim_inc_net!N86/10/GDP!Q82)</f>
        <v>-6.0755431703351341</v>
      </c>
      <c r="O86" s="26">
        <f>IF(Prim_inc_net!O86="","",Prim_inc_net!O86/10/GDP!R82)</f>
        <v>-7.8867408657356348</v>
      </c>
      <c r="P86" s="26">
        <f>IF(Prim_inc_net!P86="","",Prim_inc_net!P86/10/GDP!S82)</f>
        <v>-7.6296222246158969</v>
      </c>
      <c r="Q86" s="26">
        <f>IF(Prim_inc_net!Q86="","",Prim_inc_net!Q86/10/GDP!T82)</f>
        <v>-6.8198894094803935</v>
      </c>
    </row>
    <row r="87" spans="1:17" x14ac:dyDescent="0.25">
      <c r="A87" s="12" t="s">
        <v>371</v>
      </c>
      <c r="B87" s="26">
        <f>IF(Prim_inc_net!B87="","",Prim_inc_net!B87/10/GDP!E83)</f>
        <v>-8.5254116840402716</v>
      </c>
      <c r="C87" s="26">
        <f>IF(Prim_inc_net!C87="","",Prim_inc_net!C87/10/GDP!F83)</f>
        <v>-5.8458923457144758</v>
      </c>
      <c r="D87" s="26">
        <f>IF(Prim_inc_net!D87="","",Prim_inc_net!D87/10/GDP!G83)</f>
        <v>-7.1635806976929928</v>
      </c>
      <c r="E87" s="26">
        <f>IF(Prim_inc_net!E87="","",Prim_inc_net!E87/10/GDP!H83)</f>
        <v>-6.5951137766849515</v>
      </c>
      <c r="F87" s="26">
        <f>IF(Prim_inc_net!F87="","",Prim_inc_net!F87/10/GDP!I83)</f>
        <v>-4.4103467986302309</v>
      </c>
      <c r="G87" s="26">
        <f>IF(Prim_inc_net!G87="","",Prim_inc_net!G87/10/GDP!J83)</f>
        <v>-4.5265790285427707</v>
      </c>
      <c r="H87" s="26">
        <f>IF(Prim_inc_net!H87="","",Prim_inc_net!H87/10/GDP!K83)</f>
        <v>-4.7859118297309484</v>
      </c>
      <c r="I87" s="26">
        <f>IF(Prim_inc_net!I87="","",Prim_inc_net!I87/10/GDP!L83)</f>
        <v>-4.2135654086302639</v>
      </c>
      <c r="J87" s="26">
        <f>IF(Prim_inc_net!J87="","",Prim_inc_net!J87/10/GDP!M83)</f>
        <v>-2.8291033054034531</v>
      </c>
      <c r="K87" s="26">
        <f>IF(Prim_inc_net!K87="","",Prim_inc_net!K87/10/GDP!N83)</f>
        <v>-4.3545118126319107</v>
      </c>
      <c r="L87" s="26">
        <f>IF(Prim_inc_net!L87="","",Prim_inc_net!L87/10/GDP!O83)</f>
        <v>-4.4919148185778619</v>
      </c>
      <c r="M87" s="26">
        <f>IF(Prim_inc_net!M87="","",Prim_inc_net!M87/10/GDP!P83)</f>
        <v>-2.6247614736018394</v>
      </c>
      <c r="N87" s="26">
        <f>IF(Prim_inc_net!N87="","",Prim_inc_net!N87/10/GDP!Q83)</f>
        <v>-3.9378092619501777</v>
      </c>
      <c r="O87" s="26">
        <f>IF(Prim_inc_net!O87="","",Prim_inc_net!O87/10/GDP!R83)</f>
        <v>-3.650139698091408</v>
      </c>
      <c r="P87" s="26">
        <f>IF(Prim_inc_net!P87="","",Prim_inc_net!P87/10/GDP!S83)</f>
        <v>-2.6132317067691986</v>
      </c>
      <c r="Q87" s="26">
        <f>IF(Prim_inc_net!Q87="","",Prim_inc_net!Q87/10/GDP!T83)</f>
        <v>-1.6278648446305521</v>
      </c>
    </row>
    <row r="88" spans="1:17" x14ac:dyDescent="0.25">
      <c r="A88" s="12" t="s">
        <v>372</v>
      </c>
      <c r="B88" s="26">
        <f>IF(Prim_inc_net!B88="","",Prim_inc_net!B88/10/GDP!E84)</f>
        <v>-3.983481644044371</v>
      </c>
      <c r="C88" s="26">
        <f>IF(Prim_inc_net!C88="","",Prim_inc_net!C88/10/GDP!F84)</f>
        <v>-6.0132576063062206</v>
      </c>
      <c r="D88" s="26">
        <f>IF(Prim_inc_net!D88="","",Prim_inc_net!D88/10/GDP!G84)</f>
        <v>-4.4325344880310551</v>
      </c>
      <c r="E88" s="26">
        <f>IF(Prim_inc_net!E88="","",Prim_inc_net!E88/10/GDP!H84)</f>
        <v>-19.173878028912497</v>
      </c>
      <c r="F88" s="26">
        <f>IF(Prim_inc_net!F88="","",Prim_inc_net!F88/10/GDP!I84)</f>
        <v>-16.484581817464061</v>
      </c>
      <c r="G88" s="26">
        <f>IF(Prim_inc_net!G88="","",Prim_inc_net!G88/10/GDP!J84)</f>
        <v>-15.297298846172325</v>
      </c>
      <c r="H88" s="26">
        <f>IF(Prim_inc_net!H88="","",Prim_inc_net!H88/10/GDP!K84)</f>
        <v>-11.643535479899157</v>
      </c>
      <c r="I88" s="26">
        <f>IF(Prim_inc_net!I88="","",Prim_inc_net!I88/10/GDP!L84)</f>
        <v>-8.7151365454074146</v>
      </c>
      <c r="J88" s="26">
        <f>IF(Prim_inc_net!J88="","",Prim_inc_net!J88/10/GDP!M84)</f>
        <v>-0.71711474279613852</v>
      </c>
      <c r="K88" s="26">
        <f>IF(Prim_inc_net!K88="","",Prim_inc_net!K88/10/GDP!N84)</f>
        <v>-1.3077006088512275</v>
      </c>
      <c r="L88" s="26">
        <f>IF(Prim_inc_net!L88="","",Prim_inc_net!L88/10/GDP!O84)</f>
        <v>-0.15273277350821504</v>
      </c>
      <c r="M88" s="26">
        <f>IF(Prim_inc_net!M88="","",Prim_inc_net!M88/10/GDP!P84)</f>
        <v>1.9641341689567726</v>
      </c>
      <c r="N88" s="26">
        <f>IF(Prim_inc_net!N88="","",Prim_inc_net!N88/10/GDP!Q84)</f>
        <v>0.48063244745277489</v>
      </c>
      <c r="O88" s="26">
        <f>IF(Prim_inc_net!O88="","",Prim_inc_net!O88/10/GDP!R84)</f>
        <v>1.0211771241443099</v>
      </c>
      <c r="P88" s="26">
        <f>IF(Prim_inc_net!P88="","",Prim_inc_net!P88/10/GDP!S84)</f>
        <v>2.0431818278801135</v>
      </c>
      <c r="Q88" s="26">
        <f>IF(Prim_inc_net!Q88="","",Prim_inc_net!Q88/10/GDP!T84)</f>
        <v>2.3946098353155794</v>
      </c>
    </row>
    <row r="89" spans="1:17" x14ac:dyDescent="0.25">
      <c r="A89" s="12" t="s">
        <v>373</v>
      </c>
      <c r="B89" s="26">
        <f>IF(Prim_inc_net!B89="","",Prim_inc_net!B89/10/GDP!E85)</f>
        <v>-0.79714874668872182</v>
      </c>
      <c r="C89" s="26">
        <f>IF(Prim_inc_net!C89="","",Prim_inc_net!C89/10/GDP!F85)</f>
        <v>-0.65801362828028775</v>
      </c>
      <c r="D89" s="26">
        <f>IF(Prim_inc_net!D89="","",Prim_inc_net!D89/10/GDP!G85)</f>
        <v>-0.52602010421414358</v>
      </c>
      <c r="E89" s="26">
        <f>IF(Prim_inc_net!E89="","",Prim_inc_net!E89/10/GDP!H85)</f>
        <v>-0.43822696458664845</v>
      </c>
      <c r="F89" s="26">
        <f>IF(Prim_inc_net!F89="","",Prim_inc_net!F89/10/GDP!I85)</f>
        <v>-0.5521506990779057</v>
      </c>
      <c r="G89" s="26">
        <f>IF(Prim_inc_net!G89="","",Prim_inc_net!G89/10/GDP!J85)</f>
        <v>-0.91321921895331037</v>
      </c>
      <c r="H89" s="26">
        <f>IF(Prim_inc_net!H89="","",Prim_inc_net!H89/10/GDP!K85)</f>
        <v>-0.88002318870095031</v>
      </c>
      <c r="I89" s="26">
        <f>IF(Prim_inc_net!I89="","",Prim_inc_net!I89/10/GDP!L85)</f>
        <v>-1.1404254359921011</v>
      </c>
      <c r="J89" s="26">
        <f>IF(Prim_inc_net!J89="","",Prim_inc_net!J89/10/GDP!M85)</f>
        <v>-1.1742433641459116</v>
      </c>
      <c r="K89" s="26">
        <f>IF(Prim_inc_net!K89="","",Prim_inc_net!K89/10/GDP!N85)</f>
        <v>-1.2232958639128966</v>
      </c>
      <c r="L89" s="26">
        <f>IF(Prim_inc_net!L89="","",Prim_inc_net!L89/10/GDP!O85)</f>
        <v>-1.1105004682289703</v>
      </c>
      <c r="M89" s="26">
        <f>IF(Prim_inc_net!M89="","",Prim_inc_net!M89/10/GDP!P85)</f>
        <v>-1.1926643257583474</v>
      </c>
      <c r="N89" s="26">
        <f>IF(Prim_inc_net!N89="","",Prim_inc_net!N89/10/GDP!Q85)</f>
        <v>-0.9965456278145689</v>
      </c>
      <c r="O89" s="26">
        <f>IF(Prim_inc_net!O89="","",Prim_inc_net!O89/10/GDP!R85)</f>
        <v>-1.1016439664163555</v>
      </c>
      <c r="P89" s="26">
        <f>IF(Prim_inc_net!P89="","",Prim_inc_net!P89/10/GDP!S85)</f>
        <v>-1.0234407418989264</v>
      </c>
      <c r="Q89" s="26">
        <f>IF(Prim_inc_net!Q89="","",Prim_inc_net!Q89/10/GDP!T85)</f>
        <v>-1.1771917714555662</v>
      </c>
    </row>
    <row r="90" spans="1:17" x14ac:dyDescent="0.25">
      <c r="A90" s="12" t="s">
        <v>375</v>
      </c>
      <c r="B90" s="26">
        <f>IF(Prim_inc_net!B90="","",Prim_inc_net!B90/10/GDP!E86)</f>
        <v>-4.1589458447270369</v>
      </c>
      <c r="C90" s="26">
        <f>IF(Prim_inc_net!C90="","",Prim_inc_net!C90/10/GDP!F86)</f>
        <v>-3.4796410249097582</v>
      </c>
      <c r="D90" s="26">
        <f>IF(Prim_inc_net!D90="","",Prim_inc_net!D90/10/GDP!G86)</f>
        <v>-3.3021104501022815</v>
      </c>
      <c r="E90" s="26">
        <f>IF(Prim_inc_net!E90="","",Prim_inc_net!E90/10/GDP!H86)</f>
        <v>-2.7131898934413967</v>
      </c>
      <c r="F90" s="26">
        <f>IF(Prim_inc_net!F90="","",Prim_inc_net!F90/10/GDP!I86)</f>
        <v>-2.6214850943311045</v>
      </c>
      <c r="G90" s="26">
        <f>IF(Prim_inc_net!G90="","",Prim_inc_net!G90/10/GDP!J86)</f>
        <v>-2.7405541961930791</v>
      </c>
      <c r="H90" s="26">
        <f>IF(Prim_inc_net!H90="","",Prim_inc_net!H90/10/GDP!K86)</f>
        <v>-2.9741724784469645</v>
      </c>
      <c r="I90" s="26">
        <f>IF(Prim_inc_net!I90="","",Prim_inc_net!I90/10/GDP!L86)</f>
        <v>-2.897471956713443</v>
      </c>
      <c r="J90" s="26">
        <f>IF(Prim_inc_net!J90="","",Prim_inc_net!J90/10/GDP!M86)</f>
        <v>-2.9510023902109426</v>
      </c>
      <c r="K90" s="26">
        <f>IF(Prim_inc_net!K90="","",Prim_inc_net!K90/10/GDP!N86)</f>
        <v>-3.3334355474002018</v>
      </c>
      <c r="L90" s="26">
        <f>IF(Prim_inc_net!L90="","",Prim_inc_net!L90/10/GDP!O86)</f>
        <v>-3.2970581714180573</v>
      </c>
      <c r="M90" s="26">
        <f>IF(Prim_inc_net!M90="","",Prim_inc_net!M90/10/GDP!P86)</f>
        <v>-3.1807856746480576</v>
      </c>
      <c r="N90" s="26">
        <f>IF(Prim_inc_net!N90="","",Prim_inc_net!N90/10/GDP!Q86)</f>
        <v>-3.1640468135123974</v>
      </c>
      <c r="O90" s="26">
        <f>IF(Prim_inc_net!O90="","",Prim_inc_net!O90/10/GDP!R86)</f>
        <v>-2.9552947195586898</v>
      </c>
      <c r="P90" s="26">
        <f>IF(Prim_inc_net!P90="","",Prim_inc_net!P90/10/GDP!S86)</f>
        <v>-3.0154867406778765</v>
      </c>
      <c r="Q90" s="26">
        <f>IF(Prim_inc_net!Q90="","",Prim_inc_net!Q90/10/GDP!T86)</f>
        <v>-2.7393826213013153</v>
      </c>
    </row>
    <row r="91" spans="1:17" x14ac:dyDescent="0.25">
      <c r="A91" s="12" t="s">
        <v>394</v>
      </c>
      <c r="B91" s="26">
        <f>IF(Prim_inc_net!B91="","",Prim_inc_net!B91/10/GDP!E87)</f>
        <v>-9.0426445620693094</v>
      </c>
      <c r="C91" s="26">
        <f>IF(Prim_inc_net!C91="","",Prim_inc_net!C91/10/GDP!F87)</f>
        <v>-5.4425580252978012</v>
      </c>
      <c r="D91" s="26">
        <f>IF(Prim_inc_net!D91="","",Prim_inc_net!D91/10/GDP!G87)</f>
        <v>-3.4525120169306454</v>
      </c>
      <c r="E91" s="26">
        <f>IF(Prim_inc_net!E91="","",Prim_inc_net!E91/10/GDP!H87)</f>
        <v>2.6480465603963101</v>
      </c>
      <c r="F91" s="26">
        <f>IF(Prim_inc_net!F91="","",Prim_inc_net!F91/10/GDP!I87)</f>
        <v>2.7718968296614723</v>
      </c>
      <c r="G91" s="26">
        <f>IF(Prim_inc_net!G91="","",Prim_inc_net!G91/10/GDP!J87)</f>
        <v>1.150183731960698</v>
      </c>
      <c r="H91" s="26">
        <f>IF(Prim_inc_net!H91="","",Prim_inc_net!H91/10/GDP!K87)</f>
        <v>-0.12759084791386271</v>
      </c>
      <c r="I91" s="26">
        <f>IF(Prim_inc_net!I91="","",Prim_inc_net!I91/10/GDP!L87)</f>
        <v>0.48570851985029723</v>
      </c>
      <c r="J91" s="26">
        <f>IF(Prim_inc_net!J91="","",Prim_inc_net!J91/10/GDP!M87)</f>
        <v>-0.45193020738328832</v>
      </c>
      <c r="K91" s="26">
        <f>IF(Prim_inc_net!K91="","",Prim_inc_net!K91/10/GDP!N87)</f>
        <v>-0.55554845280863907</v>
      </c>
      <c r="L91" s="26">
        <f>IF(Prim_inc_net!L91="","",Prim_inc_net!L91/10/GDP!O87)</f>
        <v>-0.85355281083576351</v>
      </c>
      <c r="M91" s="26">
        <f>IF(Prim_inc_net!M91="","",Prim_inc_net!M91/10/GDP!P87)</f>
        <v>-0.93085930978558995</v>
      </c>
      <c r="N91" s="26">
        <f>IF(Prim_inc_net!N91="","",Prim_inc_net!N91/10/GDP!Q87)</f>
        <v>-0.74902647873850359</v>
      </c>
      <c r="O91" s="26">
        <f>IF(Prim_inc_net!O91="","",Prim_inc_net!O91/10/GDP!R87)</f>
        <v>-0.808496123459294</v>
      </c>
      <c r="P91" s="26">
        <f>IF(Prim_inc_net!P91="","",Prim_inc_net!P91/10/GDP!S87)</f>
        <v>-0.52420043698355467</v>
      </c>
      <c r="Q91" s="26">
        <f>IF(Prim_inc_net!Q91="","",Prim_inc_net!Q91/10/GDP!T87)</f>
        <v>-1.0378284791336227</v>
      </c>
    </row>
    <row r="92" spans="1:17" x14ac:dyDescent="0.25">
      <c r="A92" s="12" t="s">
        <v>397</v>
      </c>
      <c r="B92" s="26">
        <f>IF(Prim_inc_net!B92="","",Prim_inc_net!B92/10/GDP!E88)</f>
        <v>-14.625931582759019</v>
      </c>
      <c r="C92" s="26">
        <f>IF(Prim_inc_net!C92="","",Prim_inc_net!C92/10/GDP!F88)</f>
        <v>-12.98445897354509</v>
      </c>
      <c r="D92" s="26">
        <f>IF(Prim_inc_net!D92="","",Prim_inc_net!D92/10/GDP!G88)</f>
        <v>-14.091032284307746</v>
      </c>
      <c r="E92" s="26">
        <f>IF(Prim_inc_net!E92="","",Prim_inc_net!E92/10/GDP!H88)</f>
        <v>-13.461950211268466</v>
      </c>
      <c r="F92" s="26">
        <f>IF(Prim_inc_net!F92="","",Prim_inc_net!F92/10/GDP!I88)</f>
        <v>-16.388256289376756</v>
      </c>
      <c r="G92" s="26">
        <f>IF(Prim_inc_net!G92="","",Prim_inc_net!G92/10/GDP!J88)</f>
        <v>-15.397862466477234</v>
      </c>
      <c r="H92" s="26">
        <f>IF(Prim_inc_net!H92="","",Prim_inc_net!H92/10/GDP!K88)</f>
        <v>-18.617513000066015</v>
      </c>
      <c r="I92" s="26">
        <f>IF(Prim_inc_net!I92="","",Prim_inc_net!I92/10/GDP!L88)</f>
        <v>-19.363874286592967</v>
      </c>
      <c r="J92" s="26">
        <f>IF(Prim_inc_net!J92="","",Prim_inc_net!J92/10/GDP!M88)</f>
        <v>-15.616809634095167</v>
      </c>
      <c r="K92" s="26">
        <f>IF(Prim_inc_net!K92="","",Prim_inc_net!K92/10/GDP!N88)</f>
        <v>-15.608195017942052</v>
      </c>
      <c r="L92" s="26">
        <f>IF(Prim_inc_net!L92="","",Prim_inc_net!L92/10/GDP!O88)</f>
        <v>-23.103773252542396</v>
      </c>
      <c r="M92" s="26">
        <f>IF(Prim_inc_net!M92="","",Prim_inc_net!M92/10/GDP!P88)</f>
        <v>-18.460342601525596</v>
      </c>
      <c r="N92" s="26">
        <f>IF(Prim_inc_net!N92="","",Prim_inc_net!N92/10/GDP!Q88)</f>
        <v>-20.417726203674597</v>
      </c>
      <c r="O92" s="26">
        <f>IF(Prim_inc_net!O92="","",Prim_inc_net!O92/10/GDP!R88)</f>
        <v>-21.179642756490313</v>
      </c>
      <c r="P92" s="26">
        <f>IF(Prim_inc_net!P92="","",Prim_inc_net!P92/10/GDP!S88)</f>
        <v>-22.656934710836424</v>
      </c>
      <c r="Q92" s="26" t="str">
        <f>IF(Prim_inc_net!Q92="","",Prim_inc_net!Q92/10/GDP!T88)</f>
        <v/>
      </c>
    </row>
    <row r="93" spans="1:17" x14ac:dyDescent="0.25">
      <c r="A93" s="12" t="s">
        <v>400</v>
      </c>
      <c r="B93" s="26">
        <f>IF(Prim_inc_net!B93="","",Prim_inc_net!B93/10/GDP!E89)</f>
        <v>-0.96627669790622517</v>
      </c>
      <c r="C93" s="26">
        <f>IF(Prim_inc_net!C93="","",Prim_inc_net!C93/10/GDP!F89)</f>
        <v>-0.49572838080658027</v>
      </c>
      <c r="D93" s="26">
        <f>IF(Prim_inc_net!D93="","",Prim_inc_net!D93/10/GDP!G89)</f>
        <v>-0.22968799736414403</v>
      </c>
      <c r="E93" s="26">
        <f>IF(Prim_inc_net!E93="","",Prim_inc_net!E93/10/GDP!H89)</f>
        <v>-2.0389390675701913</v>
      </c>
      <c r="F93" s="26">
        <f>IF(Prim_inc_net!F93="","",Prim_inc_net!F93/10/GDP!I89)</f>
        <v>-2.4676864355319088</v>
      </c>
      <c r="G93" s="26">
        <f>IF(Prim_inc_net!G93="","",Prim_inc_net!G93/10/GDP!J89)</f>
        <v>-1.9513247863247865</v>
      </c>
      <c r="H93" s="26">
        <f>IF(Prim_inc_net!H93="","",Prim_inc_net!H93/10/GDP!K89)</f>
        <v>-1.4272031385289676</v>
      </c>
      <c r="I93" s="26">
        <f>IF(Prim_inc_net!I93="","",Prim_inc_net!I93/10/GDP!L89)</f>
        <v>-2.6276475368720664</v>
      </c>
      <c r="J93" s="26">
        <f>IF(Prim_inc_net!J93="","",Prim_inc_net!J93/10/GDP!M89)</f>
        <v>-2.0699162603820387</v>
      </c>
      <c r="K93" s="26">
        <f>IF(Prim_inc_net!K93="","",Prim_inc_net!K93/10/GDP!N89)</f>
        <v>-0.62954768293941588</v>
      </c>
      <c r="L93" s="26">
        <f>IF(Prim_inc_net!L93="","",Prim_inc_net!L93/10/GDP!O89)</f>
        <v>-0.89110131512746438</v>
      </c>
      <c r="M93" s="26">
        <f>IF(Prim_inc_net!M93="","",Prim_inc_net!M93/10/GDP!P89)</f>
        <v>-0.94389188273067659</v>
      </c>
      <c r="N93" s="26">
        <f>IF(Prim_inc_net!N93="","",Prim_inc_net!N93/10/GDP!Q89)</f>
        <v>-0.53806979935803645</v>
      </c>
      <c r="O93" s="26">
        <f>IF(Prim_inc_net!O93="","",Prim_inc_net!O93/10/GDP!R89)</f>
        <v>-0.11987928390955982</v>
      </c>
      <c r="P93" s="26">
        <f>IF(Prim_inc_net!P93="","",Prim_inc_net!P93/10/GDP!S89)</f>
        <v>-0.51949565693319677</v>
      </c>
      <c r="Q93" s="26">
        <f>IF(Prim_inc_net!Q93="","",Prim_inc_net!Q93/10/GDP!T89)</f>
        <v>-1.1896761118520562</v>
      </c>
    </row>
    <row r="94" spans="1:17" x14ac:dyDescent="0.25">
      <c r="A94" s="12" t="s">
        <v>402</v>
      </c>
      <c r="B94" s="26">
        <f>IF(Prim_inc_net!B94="","",Prim_inc_net!B94/10/GDP!E90)</f>
        <v>0.22294050083175998</v>
      </c>
      <c r="C94" s="26">
        <f>IF(Prim_inc_net!C94="","",Prim_inc_net!C94/10/GDP!F90)</f>
        <v>0.47795831879099521</v>
      </c>
      <c r="D94" s="26">
        <f>IF(Prim_inc_net!D94="","",Prim_inc_net!D94/10/GDP!G90)</f>
        <v>0.11467796737279366</v>
      </c>
      <c r="E94" s="26">
        <f>IF(Prim_inc_net!E94="","",Prim_inc_net!E94/10/GDP!H90)</f>
        <v>-0.85767611307532576</v>
      </c>
      <c r="F94" s="26">
        <f>IF(Prim_inc_net!F94="","",Prim_inc_net!F94/10/GDP!I90)</f>
        <v>-9.8690549260944907E-2</v>
      </c>
      <c r="G94" s="26">
        <f>IF(Prim_inc_net!G94="","",Prim_inc_net!G94/10/GDP!J90)</f>
        <v>-0.23896742170028773</v>
      </c>
      <c r="H94" s="26">
        <f>IF(Prim_inc_net!H94="","",Prim_inc_net!H94/10/GDP!K90)</f>
        <v>-0.31803609312859876</v>
      </c>
      <c r="I94" s="26">
        <f>IF(Prim_inc_net!I94="","",Prim_inc_net!I94/10/GDP!L90)</f>
        <v>-0.1607211693191922</v>
      </c>
      <c r="J94" s="26">
        <f>IF(Prim_inc_net!J94="","",Prim_inc_net!J94/10/GDP!M90)</f>
        <v>-0.16885268958314112</v>
      </c>
      <c r="K94" s="26">
        <f>IF(Prim_inc_net!K94="","",Prim_inc_net!K94/10/GDP!N90)</f>
        <v>-1.7212422941862379E-3</v>
      </c>
      <c r="L94" s="26">
        <f>IF(Prim_inc_net!L94="","",Prim_inc_net!L94/10/GDP!O90)</f>
        <v>-0.65677005991266468</v>
      </c>
      <c r="M94" s="26">
        <f>IF(Prim_inc_net!M94="","",Prim_inc_net!M94/10/GDP!P90)</f>
        <v>0.2877934398133648</v>
      </c>
      <c r="N94" s="26">
        <f>IF(Prim_inc_net!N94="","",Prim_inc_net!N94/10/GDP!Q90)</f>
        <v>0.55151984010545385</v>
      </c>
      <c r="O94" s="26">
        <f>IF(Prim_inc_net!O94="","",Prim_inc_net!O94/10/GDP!R90)</f>
        <v>1.0515599782570804</v>
      </c>
      <c r="P94" s="26">
        <f>IF(Prim_inc_net!P94="","",Prim_inc_net!P94/10/GDP!S90)</f>
        <v>0.84430341657087493</v>
      </c>
      <c r="Q94" s="26">
        <f>IF(Prim_inc_net!Q94="","",Prim_inc_net!Q94/10/GDP!T90)</f>
        <v>1.0511840198457234</v>
      </c>
    </row>
    <row r="95" spans="1:17" x14ac:dyDescent="0.25">
      <c r="A95" s="12" t="s">
        <v>403</v>
      </c>
      <c r="B95" s="26">
        <f>IF(Prim_inc_net!B95="","",Prim_inc_net!B95/10/GDP!E91)</f>
        <v>-6.019902568909739</v>
      </c>
      <c r="C95" s="26">
        <f>IF(Prim_inc_net!C95="","",Prim_inc_net!C95/10/GDP!F91)</f>
        <v>-5.1534585044544956</v>
      </c>
      <c r="D95" s="26">
        <f>IF(Prim_inc_net!D95="","",Prim_inc_net!D95/10/GDP!G91)</f>
        <v>-5.1362071865302541</v>
      </c>
      <c r="E95" s="26">
        <f>IF(Prim_inc_net!E95="","",Prim_inc_net!E95/10/GDP!H91)</f>
        <v>-4.1349164587929561</v>
      </c>
      <c r="F95" s="26">
        <f>IF(Prim_inc_net!F95="","",Prim_inc_net!F95/10/GDP!I91)</f>
        <v>-5.5167613064512011</v>
      </c>
      <c r="G95" s="26">
        <f>IF(Prim_inc_net!G95="","",Prim_inc_net!G95/10/GDP!J91)</f>
        <v>-3.7490886598411208</v>
      </c>
      <c r="H95" s="26">
        <f>IF(Prim_inc_net!H95="","",Prim_inc_net!H95/10/GDP!K91)</f>
        <v>-3.5967529313813915</v>
      </c>
      <c r="I95" s="26">
        <f>IF(Prim_inc_net!I95="","",Prim_inc_net!I95/10/GDP!L91)</f>
        <v>-1.3519308976520017</v>
      </c>
      <c r="J95" s="26">
        <f>IF(Prim_inc_net!J95="","",Prim_inc_net!J95/10/GDP!M91)</f>
        <v>-2.3469300756957203</v>
      </c>
      <c r="K95" s="26">
        <f>IF(Prim_inc_net!K95="","",Prim_inc_net!K95/10/GDP!N91)</f>
        <v>-2.1522794016772835</v>
      </c>
      <c r="L95" s="26">
        <f>IF(Prim_inc_net!L95="","",Prim_inc_net!L95/10/GDP!O91)</f>
        <v>-3.1085093259538841</v>
      </c>
      <c r="M95" s="26">
        <f>IF(Prim_inc_net!M95="","",Prim_inc_net!M95/10/GDP!P91)</f>
        <v>-4.2173800212810253</v>
      </c>
      <c r="N95" s="26">
        <f>IF(Prim_inc_net!N95="","",Prim_inc_net!N95/10/GDP!Q91)</f>
        <v>-2.854277386454048</v>
      </c>
      <c r="O95" s="26">
        <f>IF(Prim_inc_net!O95="","",Prim_inc_net!O95/10/GDP!R91)</f>
        <v>-3.808941534814636</v>
      </c>
      <c r="P95" s="26">
        <f>IF(Prim_inc_net!P95="","",Prim_inc_net!P95/10/GDP!S91)</f>
        <v>-2.5660620832103129</v>
      </c>
      <c r="Q95" s="26" t="str">
        <f>IF(Prim_inc_net!Q95="","",Prim_inc_net!Q95/10/GDP!T91)</f>
        <v/>
      </c>
    </row>
    <row r="96" spans="1:17" x14ac:dyDescent="0.25">
      <c r="A96" s="12" t="s">
        <v>406</v>
      </c>
      <c r="B96" s="26">
        <f>IF(Prim_inc_net!B96="","",Prim_inc_net!B96/10/GDP!E92)</f>
        <v>2.2308742160816837</v>
      </c>
      <c r="C96" s="26">
        <f>IF(Prim_inc_net!C96="","",Prim_inc_net!C96/10/GDP!F92)</f>
        <v>2.6579778821360507</v>
      </c>
      <c r="D96" s="26">
        <f>IF(Prim_inc_net!D96="","",Prim_inc_net!D96/10/GDP!G92)</f>
        <v>3.0514073874018695</v>
      </c>
      <c r="E96" s="26">
        <f>IF(Prim_inc_net!E96="","",Prim_inc_net!E96/10/GDP!H92)</f>
        <v>2.6987783290422405</v>
      </c>
      <c r="F96" s="26">
        <f>IF(Prim_inc_net!F96="","",Prim_inc_net!F96/10/GDP!I92)</f>
        <v>2.5488788830020015</v>
      </c>
      <c r="G96" s="26">
        <f>IF(Prim_inc_net!G96="","",Prim_inc_net!G96/10/GDP!J92)</f>
        <v>2.6929044719403583</v>
      </c>
      <c r="H96" s="26">
        <f>IF(Prim_inc_net!H96="","",Prim_inc_net!H96/10/GDP!K92)</f>
        <v>2.9353698268530031</v>
      </c>
      <c r="I96" s="26">
        <f>IF(Prim_inc_net!I96="","",Prim_inc_net!I96/10/GDP!L92)</f>
        <v>2.8005448811592464</v>
      </c>
      <c r="J96" s="26">
        <f>IF(Prim_inc_net!J96="","",Prim_inc_net!J96/10/GDP!M92)</f>
        <v>3.4845404538072504</v>
      </c>
      <c r="K96" s="26">
        <f>IF(Prim_inc_net!K96="","",Prim_inc_net!K96/10/GDP!N92)</f>
        <v>3.7557862364542851</v>
      </c>
      <c r="L96" s="26">
        <f>IF(Prim_inc_net!L96="","",Prim_inc_net!L96/10/GDP!O92)</f>
        <v>3.9599555729625804</v>
      </c>
      <c r="M96" s="26">
        <f>IF(Prim_inc_net!M96="","",Prim_inc_net!M96/10/GDP!P92)</f>
        <v>3.5236178153611477</v>
      </c>
      <c r="N96" s="26">
        <f>IF(Prim_inc_net!N96="","",Prim_inc_net!N96/10/GDP!Q92)</f>
        <v>3.7413859368553206</v>
      </c>
      <c r="O96" s="26">
        <f>IF(Prim_inc_net!O96="","",Prim_inc_net!O96/10/GDP!R92)</f>
        <v>3.8526428224713265</v>
      </c>
      <c r="P96" s="26">
        <f>IF(Prim_inc_net!P96="","",Prim_inc_net!P96/10/GDP!S92)</f>
        <v>3.8460670060959781</v>
      </c>
      <c r="Q96" s="26">
        <f>IF(Prim_inc_net!Q96="","",Prim_inc_net!Q96/10/GDP!T92)</f>
        <v>3.8553171682046234</v>
      </c>
    </row>
    <row r="97" spans="1:17" x14ac:dyDescent="0.25">
      <c r="A97" s="12" t="s">
        <v>407</v>
      </c>
      <c r="B97" s="26">
        <f>IF(Prim_inc_net!B97="","",Prim_inc_net!B97/10/GDP!E93)</f>
        <v>1.9864936724565356</v>
      </c>
      <c r="C97" s="26">
        <f>IF(Prim_inc_net!C97="","",Prim_inc_net!C97/10/GDP!F93)</f>
        <v>2.3426128940479769</v>
      </c>
      <c r="D97" s="26">
        <f>IF(Prim_inc_net!D97="","",Prim_inc_net!D97/10/GDP!G93)</f>
        <v>3.2629220158207266</v>
      </c>
      <c r="E97" s="26">
        <f>IF(Prim_inc_net!E97="","",Prim_inc_net!E97/10/GDP!H93)</f>
        <v>1.8175489740013779</v>
      </c>
      <c r="F97" s="26">
        <f>IF(Prim_inc_net!F97="","",Prim_inc_net!F97/10/GDP!I93)</f>
        <v>1.5321801658123819</v>
      </c>
      <c r="G97" s="26">
        <f>IF(Prim_inc_net!G97="","",Prim_inc_net!G97/10/GDP!J93)</f>
        <v>-0.79052111741726239</v>
      </c>
      <c r="H97" s="26">
        <f>IF(Prim_inc_net!H97="","",Prim_inc_net!H97/10/GDP!K93)</f>
        <v>-0.89577262041289885</v>
      </c>
      <c r="I97" s="26">
        <f>IF(Prim_inc_net!I97="","",Prim_inc_net!I97/10/GDP!L93)</f>
        <v>-1.2247794669148133</v>
      </c>
      <c r="J97" s="26">
        <f>IF(Prim_inc_net!J97="","",Prim_inc_net!J97/10/GDP!M93)</f>
        <v>-0.98195182402954273</v>
      </c>
      <c r="K97" s="26">
        <f>IF(Prim_inc_net!K97="","",Prim_inc_net!K97/10/GDP!N93)</f>
        <v>-1.1294324210847742</v>
      </c>
      <c r="L97" s="26">
        <f>IF(Prim_inc_net!L97="","",Prim_inc_net!L97/10/GDP!O93)</f>
        <v>-1.1202508253808343</v>
      </c>
      <c r="M97" s="26">
        <f>IF(Prim_inc_net!M97="","",Prim_inc_net!M97/10/GDP!P93)</f>
        <v>-0.76505995848932751</v>
      </c>
      <c r="N97" s="26">
        <f>IF(Prim_inc_net!N97="","",Prim_inc_net!N97/10/GDP!Q93)</f>
        <v>-0.49827505802170197</v>
      </c>
      <c r="O97" s="26">
        <f>IF(Prim_inc_net!O97="","",Prim_inc_net!O97/10/GDP!R93)</f>
        <v>-0.46440576798777922</v>
      </c>
      <c r="P97" s="26">
        <f>IF(Prim_inc_net!P97="","",Prim_inc_net!P97/10/GDP!S93)</f>
        <v>-0.19815522854851136</v>
      </c>
      <c r="Q97" s="26" t="str">
        <f>IF(Prim_inc_net!Q97="","",Prim_inc_net!Q97/10/GDP!T93)</f>
        <v/>
      </c>
    </row>
    <row r="98" spans="1:17" x14ac:dyDescent="0.25">
      <c r="A98" s="12" t="s">
        <v>410</v>
      </c>
      <c r="B98" s="26">
        <f>IF(Prim_inc_net!B98="","",Prim_inc_net!B98/10/GDP!E94)</f>
        <v>-9.7252451526102082</v>
      </c>
      <c r="C98" s="26">
        <f>IF(Prim_inc_net!C98="","",Prim_inc_net!C98/10/GDP!F94)</f>
        <v>-11.542816128865818</v>
      </c>
      <c r="D98" s="26">
        <f>IF(Prim_inc_net!D98="","",Prim_inc_net!D98/10/GDP!G94)</f>
        <v>-12.34683289441236</v>
      </c>
      <c r="E98" s="26">
        <f>IF(Prim_inc_net!E98="","",Prim_inc_net!E98/10/GDP!H94)</f>
        <v>-14.51965398717687</v>
      </c>
      <c r="F98" s="26">
        <f>IF(Prim_inc_net!F98="","",Prim_inc_net!F98/10/GDP!I94)</f>
        <v>-10.768864892295223</v>
      </c>
      <c r="G98" s="26">
        <f>IF(Prim_inc_net!G98="","",Prim_inc_net!G98/10/GDP!J94)</f>
        <v>-13.087490310730443</v>
      </c>
      <c r="H98" s="26">
        <f>IF(Prim_inc_net!H98="","",Prim_inc_net!H98/10/GDP!K94)</f>
        <v>-14.403593736314894</v>
      </c>
      <c r="I98" s="26">
        <f>IF(Prim_inc_net!I98="","",Prim_inc_net!I98/10/GDP!L94)</f>
        <v>-13.517889351032913</v>
      </c>
      <c r="J98" s="26">
        <f>IF(Prim_inc_net!J98="","",Prim_inc_net!J98/10/GDP!M94)</f>
        <v>-10.627218824233474</v>
      </c>
      <c r="K98" s="26">
        <f>IF(Prim_inc_net!K98="","",Prim_inc_net!K98/10/GDP!N94)</f>
        <v>-10.252730327908957</v>
      </c>
      <c r="L98" s="26">
        <f>IF(Prim_inc_net!L98="","",Prim_inc_net!L98/10/GDP!O94)</f>
        <v>-6.3008059119086379</v>
      </c>
      <c r="M98" s="26">
        <f>IF(Prim_inc_net!M98="","",Prim_inc_net!M98/10/GDP!P94)</f>
        <v>-9.7971049171683102</v>
      </c>
      <c r="N98" s="26">
        <f>IF(Prim_inc_net!N98="","",Prim_inc_net!N98/10/GDP!Q94)</f>
        <v>-10.880027436323852</v>
      </c>
      <c r="O98" s="26">
        <f>IF(Prim_inc_net!O98="","",Prim_inc_net!O98/10/GDP!R94)</f>
        <v>-12.252918383927566</v>
      </c>
      <c r="P98" s="26">
        <f>IF(Prim_inc_net!P98="","",Prim_inc_net!P98/10/GDP!S94)</f>
        <v>-12.524145236209604</v>
      </c>
      <c r="Q98" s="26">
        <f>IF(Prim_inc_net!Q98="","",Prim_inc_net!Q98/10/GDP!T94)</f>
        <v>-9.0599816767628703</v>
      </c>
    </row>
    <row r="99" spans="1:17" x14ac:dyDescent="0.25">
      <c r="A99" s="12" t="s">
        <v>411</v>
      </c>
      <c r="B99" s="26">
        <f>IF(Prim_inc_net!B99="","",Prim_inc_net!B99/10/GDP!E95)</f>
        <v>-0.51642142753438458</v>
      </c>
      <c r="C99" s="26">
        <f>IF(Prim_inc_net!C99="","",Prim_inc_net!C99/10/GDP!F95)</f>
        <v>-0.27135302489278962</v>
      </c>
      <c r="D99" s="26">
        <f>IF(Prim_inc_net!D99="","",Prim_inc_net!D99/10/GDP!G95)</f>
        <v>-0.45116576348777376</v>
      </c>
      <c r="E99" s="26">
        <f>IF(Prim_inc_net!E99="","",Prim_inc_net!E99/10/GDP!H95)</f>
        <v>-0.12592775718157737</v>
      </c>
      <c r="F99" s="26">
        <f>IF(Prim_inc_net!F99="","",Prim_inc_net!F99/10/GDP!I95)</f>
        <v>-8.2358290678111706E-2</v>
      </c>
      <c r="G99" s="26">
        <f>IF(Prim_inc_net!G99="","",Prim_inc_net!G99/10/GDP!J95)</f>
        <v>-0.36906708748428713</v>
      </c>
      <c r="H99" s="26">
        <f>IF(Prim_inc_net!H99="","",Prim_inc_net!H99/10/GDP!K95)</f>
        <v>-0.31268748050202783</v>
      </c>
      <c r="I99" s="26">
        <f>IF(Prim_inc_net!I99="","",Prim_inc_net!I99/10/GDP!L95)</f>
        <v>-0.6260554977271845</v>
      </c>
      <c r="J99" s="26">
        <f>IF(Prim_inc_net!J99="","",Prim_inc_net!J99/10/GDP!M95)</f>
        <v>-1.0883812409509226</v>
      </c>
      <c r="K99" s="26">
        <f>IF(Prim_inc_net!K99="","",Prim_inc_net!K99/10/GDP!N95)</f>
        <v>-1.410713095689794</v>
      </c>
      <c r="L99" s="26">
        <f>IF(Prim_inc_net!L99="","",Prim_inc_net!L99/10/GDP!O95)</f>
        <v>-1.2651027907155392</v>
      </c>
      <c r="M99" s="26">
        <f>IF(Prim_inc_net!M99="","",Prim_inc_net!M99/10/GDP!P95)</f>
        <v>-1.4602159695340831</v>
      </c>
      <c r="N99" s="26">
        <f>IF(Prim_inc_net!N99="","",Prim_inc_net!N99/10/GDP!Q95)</f>
        <v>-1.9121363558534503</v>
      </c>
      <c r="O99" s="26">
        <f>IF(Prim_inc_net!O99="","",Prim_inc_net!O99/10/GDP!R95)</f>
        <v>-1.6505797049793971</v>
      </c>
      <c r="P99" s="26">
        <f>IF(Prim_inc_net!P99="","",Prim_inc_net!P99/10/GDP!S95)</f>
        <v>-2.0176354078153893</v>
      </c>
      <c r="Q99" s="26" t="str">
        <f>IF(Prim_inc_net!Q99="","",Prim_inc_net!Q99/10/GDP!T95)</f>
        <v/>
      </c>
    </row>
    <row r="100" spans="1:17" x14ac:dyDescent="0.25">
      <c r="A100" s="12" t="s">
        <v>414</v>
      </c>
      <c r="B100" s="26" t="str">
        <f>IF(Prim_inc_net!B100="","",Prim_inc_net!B100/10/GDP!E96)</f>
        <v/>
      </c>
      <c r="C100" s="26">
        <f>IF(Prim_inc_net!C100="","",Prim_inc_net!C100/10/GDP!F96)</f>
        <v>43.81818181818182</v>
      </c>
      <c r="D100" s="26">
        <f>IF(Prim_inc_net!D100="","",Prim_inc_net!D100/10/GDP!G96)</f>
        <v>44.66238652370739</v>
      </c>
      <c r="E100" s="26">
        <f>IF(Prim_inc_net!E100="","",Prim_inc_net!E100/10/GDP!H96)</f>
        <v>45.576170316965204</v>
      </c>
      <c r="F100" s="26">
        <f>IF(Prim_inc_net!F100="","",Prim_inc_net!F100/10/GDP!I96)</f>
        <v>38.584242360593656</v>
      </c>
      <c r="G100" s="26">
        <f>IF(Prim_inc_net!G100="","",Prim_inc_net!G100/10/GDP!J96)</f>
        <v>46.678903617828226</v>
      </c>
      <c r="H100" s="26">
        <f>IF(Prim_inc_net!H100="","",Prim_inc_net!H100/10/GDP!K96)</f>
        <v>38.154300127745664</v>
      </c>
      <c r="I100" s="26">
        <f>IF(Prim_inc_net!I100="","",Prim_inc_net!I100/10/GDP!L96)</f>
        <v>51.950139506358745</v>
      </c>
      <c r="J100" s="26">
        <f>IF(Prim_inc_net!J100="","",Prim_inc_net!J100/10/GDP!M96)</f>
        <v>63.341220246701134</v>
      </c>
      <c r="K100" s="26">
        <f>IF(Prim_inc_net!K100="","",Prim_inc_net!K100/10/GDP!N96)</f>
        <v>87.541021400152431</v>
      </c>
      <c r="L100" s="26">
        <f>IF(Prim_inc_net!L100="","",Prim_inc_net!L100/10/GDP!O96)</f>
        <v>105.44305857384091</v>
      </c>
      <c r="M100" s="26">
        <f>IF(Prim_inc_net!M100="","",Prim_inc_net!M100/10/GDP!P96)</f>
        <v>78.955529861965545</v>
      </c>
      <c r="N100" s="26">
        <f>IF(Prim_inc_net!N100="","",Prim_inc_net!N100/10/GDP!Q96)</f>
        <v>91.868412581744693</v>
      </c>
      <c r="O100" s="26">
        <f>IF(Prim_inc_net!O100="","",Prim_inc_net!O100/10/GDP!R96)</f>
        <v>84.343589280834095</v>
      </c>
      <c r="P100" s="26">
        <f>IF(Prim_inc_net!P100="","",Prim_inc_net!P100/10/GDP!S96)</f>
        <v>98.108118191147341</v>
      </c>
      <c r="Q100" s="26" t="str">
        <f>IF(Prim_inc_net!Q100="","",Prim_inc_net!Q100/10/GDP!T96)</f>
        <v/>
      </c>
    </row>
    <row r="101" spans="1:17" x14ac:dyDescent="0.25">
      <c r="A101" s="12" t="s">
        <v>418</v>
      </c>
      <c r="B101" s="26">
        <f>IF(Prim_inc_net!B101="","",Prim_inc_net!B101/10/GDP!E97)</f>
        <v>-0.86031145555617372</v>
      </c>
      <c r="C101" s="26">
        <f>IF(Prim_inc_net!C101="","",Prim_inc_net!C101/10/GDP!F97)</f>
        <v>-0.47479123322028105</v>
      </c>
      <c r="D101" s="26">
        <f>IF(Prim_inc_net!D101="","",Prim_inc_net!D101/10/GDP!G97)</f>
        <v>-0.38693527339718709</v>
      </c>
      <c r="E101" s="26">
        <f>IF(Prim_inc_net!E101="","",Prim_inc_net!E101/10/GDP!H97)</f>
        <v>-0.2302391414165483</v>
      </c>
      <c r="F101" s="26">
        <f>IF(Prim_inc_net!F101="","",Prim_inc_net!F101/10/GDP!I97)</f>
        <v>-0.36405192537343478</v>
      </c>
      <c r="G101" s="26">
        <f>IF(Prim_inc_net!G101="","",Prim_inc_net!G101/10/GDP!J97)</f>
        <v>-6.0555978208592397E-2</v>
      </c>
      <c r="H101" s="26">
        <f>IF(Prim_inc_net!H101="","",Prim_inc_net!H101/10/GDP!K97)</f>
        <v>0.43050214612819326</v>
      </c>
      <c r="I101" s="26">
        <f>IF(Prim_inc_net!I101="","",Prim_inc_net!I101/10/GDP!L97)</f>
        <v>0.83978717577559558</v>
      </c>
      <c r="J101" s="26">
        <f>IF(Prim_inc_net!J101="","",Prim_inc_net!J101/10/GDP!M97)</f>
        <v>0.54850689099173366</v>
      </c>
      <c r="K101" s="26">
        <f>IF(Prim_inc_net!K101="","",Prim_inc_net!K101/10/GDP!N97)</f>
        <v>0.34755370531293572</v>
      </c>
      <c r="L101" s="26">
        <f>IF(Prim_inc_net!L101="","",Prim_inc_net!L101/10/GDP!O97)</f>
        <v>0.30385255518266902</v>
      </c>
      <c r="M101" s="26">
        <f>IF(Prim_inc_net!M101="","",Prim_inc_net!M101/10/GDP!P97)</f>
        <v>0.30460329740689362</v>
      </c>
      <c r="N101" s="26">
        <f>IF(Prim_inc_net!N101="","",Prim_inc_net!N101/10/GDP!Q97)</f>
        <v>0.3288151466048907</v>
      </c>
      <c r="O101" s="26">
        <f>IF(Prim_inc_net!O101="","",Prim_inc_net!O101/10/GDP!R97)</f>
        <v>0.28410717701130772</v>
      </c>
      <c r="P101" s="26">
        <f>IF(Prim_inc_net!P101="","",Prim_inc_net!P101/10/GDP!S97)</f>
        <v>0.78069397719129907</v>
      </c>
      <c r="Q101" s="26">
        <f>IF(Prim_inc_net!Q101="","",Prim_inc_net!Q101/10/GDP!T97)</f>
        <v>0.73888783287447812</v>
      </c>
    </row>
    <row r="102" spans="1:17" x14ac:dyDescent="0.25">
      <c r="A102" s="12" t="s">
        <v>419</v>
      </c>
      <c r="B102" s="26">
        <f>IF(Prim_inc_net!B102="","",Prim_inc_net!B102/10/GDP!E98)</f>
        <v>4.6289993622403536</v>
      </c>
      <c r="C102" s="26">
        <f>IF(Prim_inc_net!C102="","",Prim_inc_net!C102/10/GDP!F98)</f>
        <v>5.0885019814614418</v>
      </c>
      <c r="D102" s="26">
        <f>IF(Prim_inc_net!D102="","",Prim_inc_net!D102/10/GDP!G98)</f>
        <v>5.3817083711057974</v>
      </c>
      <c r="E102" s="26">
        <f>IF(Prim_inc_net!E102="","",Prim_inc_net!E102/10/GDP!H98)</f>
        <v>4.2242242906660046</v>
      </c>
      <c r="F102" s="26">
        <f>IF(Prim_inc_net!F102="","",Prim_inc_net!F102/10/GDP!I98)</f>
        <v>1.4902707088605889</v>
      </c>
      <c r="G102" s="26">
        <f>IF(Prim_inc_net!G102="","",Prim_inc_net!G102/10/GDP!J98)</f>
        <v>1.5392093406160079</v>
      </c>
      <c r="H102" s="26">
        <f>IF(Prim_inc_net!H102="","",Prim_inc_net!H102/10/GDP!K98)</f>
        <v>2.3091691743336007</v>
      </c>
      <c r="I102" s="26">
        <f>IF(Prim_inc_net!I102="","",Prim_inc_net!I102/10/GDP!L98)</f>
        <v>3.0458399504308846</v>
      </c>
      <c r="J102" s="26">
        <f>IF(Prim_inc_net!J102="","",Prim_inc_net!J102/10/GDP!M98)</f>
        <v>2.2872490811422108</v>
      </c>
      <c r="K102" s="26">
        <f>IF(Prim_inc_net!K102="","",Prim_inc_net!K102/10/GDP!N98)</f>
        <v>2.0484031064646429</v>
      </c>
      <c r="L102" s="26">
        <f>IF(Prim_inc_net!L102="","",Prim_inc_net!L102/10/GDP!O98)</f>
        <v>1.596925013625752</v>
      </c>
      <c r="M102" s="26">
        <f>IF(Prim_inc_net!M102="","",Prim_inc_net!M102/10/GDP!P98)</f>
        <v>1.2178147686669449</v>
      </c>
      <c r="N102" s="26">
        <f>IF(Prim_inc_net!N102="","",Prim_inc_net!N102/10/GDP!Q98)</f>
        <v>2.0337027275560708</v>
      </c>
      <c r="O102" s="26">
        <f>IF(Prim_inc_net!O102="","",Prim_inc_net!O102/10/GDP!R98)</f>
        <v>1.6846246610655498</v>
      </c>
      <c r="P102" s="26">
        <f>IF(Prim_inc_net!P102="","",Prim_inc_net!P102/10/GDP!S98)</f>
        <v>2.2661894528452717</v>
      </c>
      <c r="Q102" s="26">
        <f>IF(Prim_inc_net!Q102="","",Prim_inc_net!Q102/10/GDP!T98)</f>
        <v>2.3889086635737282</v>
      </c>
    </row>
    <row r="103" spans="1:17" x14ac:dyDescent="0.25">
      <c r="A103" s="12" t="s">
        <v>421</v>
      </c>
      <c r="B103" s="26">
        <f>IF(Prim_inc_net!B103="","",Prim_inc_net!B103/10/GDP!E99)</f>
        <v>8.8876573998149837</v>
      </c>
      <c r="C103" s="26">
        <f>IF(Prim_inc_net!C103="","",Prim_inc_net!C103/10/GDP!F99)</f>
        <v>10.798436439624771</v>
      </c>
      <c r="D103" s="26">
        <f>IF(Prim_inc_net!D103="","",Prim_inc_net!D103/10/GDP!G99)</f>
        <v>10.808213951810673</v>
      </c>
      <c r="E103" s="26">
        <f>IF(Prim_inc_net!E103="","",Prim_inc_net!E103/10/GDP!H99)</f>
        <v>7.2879214167304545</v>
      </c>
      <c r="F103" s="26">
        <f>IF(Prim_inc_net!F103="","",Prim_inc_net!F103/10/GDP!I99)</f>
        <v>7.2486602762472634</v>
      </c>
      <c r="G103" s="26">
        <f>IF(Prim_inc_net!G103="","",Prim_inc_net!G103/10/GDP!J99)</f>
        <v>7.3327178743256169</v>
      </c>
      <c r="H103" s="26">
        <f>IF(Prim_inc_net!H103="","",Prim_inc_net!H103/10/GDP!K99)</f>
        <v>5.9605146239794582</v>
      </c>
      <c r="I103" s="26">
        <f>IF(Prim_inc_net!I103="","",Prim_inc_net!I103/10/GDP!L99)</f>
        <v>7.2934370436488187</v>
      </c>
      <c r="J103" s="26">
        <f>IF(Prim_inc_net!J103="","",Prim_inc_net!J103/10/GDP!M99)</f>
        <v>7.6099586280163267</v>
      </c>
      <c r="K103" s="26">
        <f>IF(Prim_inc_net!K103="","",Prim_inc_net!K103/10/GDP!N99)</f>
        <v>9.0671473766077675</v>
      </c>
      <c r="L103" s="26">
        <f>IF(Prim_inc_net!L103="","",Prim_inc_net!L103/10/GDP!O99)</f>
        <v>12.961350332307786</v>
      </c>
      <c r="M103" s="26">
        <f>IF(Prim_inc_net!M103="","",Prim_inc_net!M103/10/GDP!P99)</f>
        <v>16.582761002830512</v>
      </c>
      <c r="N103" s="26">
        <f>IF(Prim_inc_net!N103="","",Prim_inc_net!N103/10/GDP!Q99)</f>
        <v>16.517298320588605</v>
      </c>
      <c r="O103" s="26">
        <f>IF(Prim_inc_net!O103="","",Prim_inc_net!O103/10/GDP!R99)</f>
        <v>15.575927552775173</v>
      </c>
      <c r="P103" s="26">
        <f>IF(Prim_inc_net!P103="","",Prim_inc_net!P103/10/GDP!S99)</f>
        <v>27.423969789470366</v>
      </c>
      <c r="Q103" s="26" t="str">
        <f>IF(Prim_inc_net!Q103="","",Prim_inc_net!Q103/10/GDP!T99)</f>
        <v/>
      </c>
    </row>
    <row r="104" spans="1:17" x14ac:dyDescent="0.25">
      <c r="A104" s="12" t="s">
        <v>424</v>
      </c>
      <c r="B104" s="26">
        <f>IF(Prim_inc_net!B104="","",Prim_inc_net!B104/10/GDP!E100)</f>
        <v>-3.5868249684268889</v>
      </c>
      <c r="C104" s="26">
        <f>IF(Prim_inc_net!C104="","",Prim_inc_net!C104/10/GDP!F100)</f>
        <v>-1.6994599995150721</v>
      </c>
      <c r="D104" s="26">
        <f>IF(Prim_inc_net!D104="","",Prim_inc_net!D104/10/GDP!G100)</f>
        <v>-1.3296013053063174</v>
      </c>
      <c r="E104" s="26">
        <f>IF(Prim_inc_net!E104="","",Prim_inc_net!E104/10/GDP!H100)</f>
        <v>-4.0228950970027491</v>
      </c>
      <c r="F104" s="26">
        <f>IF(Prim_inc_net!F104="","",Prim_inc_net!F104/10/GDP!I100)</f>
        <v>-3.8686240231782008</v>
      </c>
      <c r="G104" s="26">
        <f>IF(Prim_inc_net!G104="","",Prim_inc_net!G104/10/GDP!J100)</f>
        <v>-6.91697955778056</v>
      </c>
      <c r="H104" s="26">
        <f>IF(Prim_inc_net!H104="","",Prim_inc_net!H104/10/GDP!K100)</f>
        <v>-10.634502983602628</v>
      </c>
      <c r="I104" s="26">
        <f>IF(Prim_inc_net!I104="","",Prim_inc_net!I104/10/GDP!L100)</f>
        <v>-2.5640364968838765</v>
      </c>
      <c r="J104" s="26">
        <f>IF(Prim_inc_net!J104="","",Prim_inc_net!J104/10/GDP!M100)</f>
        <v>-5.7838696216212684</v>
      </c>
      <c r="K104" s="26">
        <f>IF(Prim_inc_net!K104="","",Prim_inc_net!K104/10/GDP!N100)</f>
        <v>-4.1180269635750424</v>
      </c>
      <c r="L104" s="26">
        <f>IF(Prim_inc_net!L104="","",Prim_inc_net!L104/10/GDP!O100)</f>
        <v>-3.8696783263162322</v>
      </c>
      <c r="M104" s="26">
        <f>IF(Prim_inc_net!M104="","",Prim_inc_net!M104/10/GDP!P100)</f>
        <v>-5.2254746975378987</v>
      </c>
      <c r="N104" s="26">
        <f>IF(Prim_inc_net!N104="","",Prim_inc_net!N104/10/GDP!Q100)</f>
        <v>-5.1726502996883035</v>
      </c>
      <c r="O104" s="26">
        <f>IF(Prim_inc_net!O104="","",Prim_inc_net!O104/10/GDP!R100)</f>
        <v>-3.0931110110695554</v>
      </c>
      <c r="P104" s="26">
        <f>IF(Prim_inc_net!P104="","",Prim_inc_net!P104/10/GDP!S100)</f>
        <v>-9.161906864834986</v>
      </c>
      <c r="Q104" s="26" t="str">
        <f>IF(Prim_inc_net!Q104="","",Prim_inc_net!Q104/10/GDP!T100)</f>
        <v/>
      </c>
    </row>
    <row r="105" spans="1:17" x14ac:dyDescent="0.25">
      <c r="A105" s="12" t="s">
        <v>427</v>
      </c>
      <c r="B105" s="26">
        <f>IF(Prim_inc_net!B105="","",Prim_inc_net!B105/10/GDP!E101)</f>
        <v>-2.5359422332577268</v>
      </c>
      <c r="C105" s="26">
        <f>IF(Prim_inc_net!C105="","",Prim_inc_net!C105/10/GDP!F101)</f>
        <v>-1.5111686357674483</v>
      </c>
      <c r="D105" s="26">
        <f>IF(Prim_inc_net!D105="","",Prim_inc_net!D105/10/GDP!G101)</f>
        <v>-1.0577606921968532</v>
      </c>
      <c r="E105" s="26">
        <f>IF(Prim_inc_net!E105="","",Prim_inc_net!E105/10/GDP!H101)</f>
        <v>-0.76731418553356889</v>
      </c>
      <c r="F105" s="26">
        <f>IF(Prim_inc_net!F105="","",Prim_inc_net!F105/10/GDP!I101)</f>
        <v>-0.73115840439372715</v>
      </c>
      <c r="G105" s="26">
        <f>IF(Prim_inc_net!G105="","",Prim_inc_net!G105/10/GDP!J101)</f>
        <v>-1.1083962345415779</v>
      </c>
      <c r="H105" s="26">
        <f>IF(Prim_inc_net!H105="","",Prim_inc_net!H105/10/GDP!K101)</f>
        <v>-0.88305758651858912</v>
      </c>
      <c r="I105" s="26">
        <f>IF(Prim_inc_net!I105="","",Prim_inc_net!I105/10/GDP!L101)</f>
        <v>-0.77685139774399214</v>
      </c>
      <c r="J105" s="26">
        <f>IF(Prim_inc_net!J105="","",Prim_inc_net!J105/10/GDP!M101)</f>
        <v>-1.2406289494522629</v>
      </c>
      <c r="K105" s="26">
        <f>IF(Prim_inc_net!K105="","",Prim_inc_net!K105/10/GDP!N101)</f>
        <v>-1.124618532901283</v>
      </c>
      <c r="L105" s="26">
        <f>IF(Prim_inc_net!L105="","",Prim_inc_net!L105/10/GDP!O101)</f>
        <v>-1.6158131257447728</v>
      </c>
      <c r="M105" s="26">
        <f>IF(Prim_inc_net!M105="","",Prim_inc_net!M105/10/GDP!P101)</f>
        <v>-2.0416596988517508</v>
      </c>
      <c r="N105" s="26">
        <f>IF(Prim_inc_net!N105="","",Prim_inc_net!N105/10/GDP!Q101)</f>
        <v>-2.6174796790890325</v>
      </c>
      <c r="O105" s="26">
        <f>IF(Prim_inc_net!O105="","",Prim_inc_net!O105/10/GDP!R101)</f>
        <v>-4.333168753426218</v>
      </c>
      <c r="P105" s="26">
        <f>IF(Prim_inc_net!P105="","",Prim_inc_net!P105/10/GDP!S101)</f>
        <v>-3.7866498569156914</v>
      </c>
      <c r="Q105" s="26" t="str">
        <f>IF(Prim_inc_net!Q105="","",Prim_inc_net!Q105/10/GDP!T101)</f>
        <v/>
      </c>
    </row>
    <row r="106" spans="1:17" x14ac:dyDescent="0.25">
      <c r="A106" s="12" t="s">
        <v>430</v>
      </c>
      <c r="B106" s="26">
        <f>IF(Prim_inc_net!B106="","",Prim_inc_net!B106/10/GDP!E102)</f>
        <v>-0.99634588082589648</v>
      </c>
      <c r="C106" s="26">
        <f>IF(Prim_inc_net!C106="","",Prim_inc_net!C106/10/GDP!F102)</f>
        <v>-2.8306304980279506</v>
      </c>
      <c r="D106" s="26">
        <f>IF(Prim_inc_net!D106="","",Prim_inc_net!D106/10/GDP!G102)</f>
        <v>-3.8365800072548679</v>
      </c>
      <c r="E106" s="26">
        <f>IF(Prim_inc_net!E106="","",Prim_inc_net!E106/10/GDP!H102)</f>
        <v>-2.4587250904131555</v>
      </c>
      <c r="F106" s="26">
        <f>IF(Prim_inc_net!F106="","",Prim_inc_net!F106/10/GDP!I102)</f>
        <v>6.0615145474954391</v>
      </c>
      <c r="G106" s="26">
        <f>IF(Prim_inc_net!G106="","",Prim_inc_net!G106/10/GDP!J102)</f>
        <v>0.8316926362871746</v>
      </c>
      <c r="H106" s="26">
        <f>IF(Prim_inc_net!H106="","",Prim_inc_net!H106/10/GDP!K102)</f>
        <v>-0.10665960980804459</v>
      </c>
      <c r="I106" s="26">
        <f>IF(Prim_inc_net!I106="","",Prim_inc_net!I106/10/GDP!L102)</f>
        <v>-0.59155971930254425</v>
      </c>
      <c r="J106" s="26">
        <f>IF(Prim_inc_net!J106="","",Prim_inc_net!J106/10/GDP!M102)</f>
        <v>-0.33751464145762788</v>
      </c>
      <c r="K106" s="26">
        <f>IF(Prim_inc_net!K106="","",Prim_inc_net!K106/10/GDP!N102)</f>
        <v>7.4252364972208593E-2</v>
      </c>
      <c r="L106" s="26">
        <f>IF(Prim_inc_net!L106="","",Prim_inc_net!L106/10/GDP!O102)</f>
        <v>-0.48580401059756212</v>
      </c>
      <c r="M106" s="26">
        <f>IF(Prim_inc_net!M106="","",Prim_inc_net!M106/10/GDP!P102)</f>
        <v>-0.18188290372968841</v>
      </c>
      <c r="N106" s="26">
        <f>IF(Prim_inc_net!N106="","",Prim_inc_net!N106/10/GDP!Q102)</f>
        <v>-0.21574898269733417</v>
      </c>
      <c r="O106" s="26">
        <f>IF(Prim_inc_net!O106="","",Prim_inc_net!O106/10/GDP!R102)</f>
        <v>-1.653116428266111</v>
      </c>
      <c r="P106" s="26">
        <f>IF(Prim_inc_net!P106="","",Prim_inc_net!P106/10/GDP!S102)</f>
        <v>-1.4145778339795934</v>
      </c>
      <c r="Q106" s="26">
        <f>IF(Prim_inc_net!Q106="","",Prim_inc_net!Q106/10/GDP!T102)</f>
        <v>0.18177696174364288</v>
      </c>
    </row>
    <row r="107" spans="1:17" x14ac:dyDescent="0.25">
      <c r="A107" s="12" t="s">
        <v>431</v>
      </c>
      <c r="B107" s="26">
        <f>IF(Prim_inc_net!B107="","",Prim_inc_net!B107/10/GDP!E103)</f>
        <v>-0.8671152061850691</v>
      </c>
      <c r="C107" s="26">
        <f>IF(Prim_inc_net!C107="","",Prim_inc_net!C107/10/GDP!F103)</f>
        <v>0.83379836405051844</v>
      </c>
      <c r="D107" s="26">
        <f>IF(Prim_inc_net!D107="","",Prim_inc_net!D107/10/GDP!G103)</f>
        <v>2.9809884400048334</v>
      </c>
      <c r="E107" s="26">
        <f>IF(Prim_inc_net!E107="","",Prim_inc_net!E107/10/GDP!H103)</f>
        <v>1.5016312373364469</v>
      </c>
      <c r="F107" s="26">
        <f>IF(Prim_inc_net!F107="","",Prim_inc_net!F107/10/GDP!I103)</f>
        <v>-0.64428205438204678</v>
      </c>
      <c r="G107" s="26">
        <f>IF(Prim_inc_net!G107="","",Prim_inc_net!G107/10/GDP!J103)</f>
        <v>-1.323778801988279</v>
      </c>
      <c r="H107" s="26">
        <f>IF(Prim_inc_net!H107="","",Prim_inc_net!H107/10/GDP!K103)</f>
        <v>-0.59945920905652816</v>
      </c>
      <c r="I107" s="26">
        <f>IF(Prim_inc_net!I107="","",Prim_inc_net!I107/10/GDP!L103)</f>
        <v>-0.46369925810700341</v>
      </c>
      <c r="J107" s="26">
        <f>IF(Prim_inc_net!J107="","",Prim_inc_net!J107/10/GDP!M103)</f>
        <v>-0.46570441983414584</v>
      </c>
      <c r="K107" s="26">
        <f>IF(Prim_inc_net!K107="","",Prim_inc_net!K107/10/GDP!N103)</f>
        <v>-1.1993881821581416</v>
      </c>
      <c r="L107" s="26">
        <f>IF(Prim_inc_net!L107="","",Prim_inc_net!L107/10/GDP!O103)</f>
        <v>-1.018277822543503</v>
      </c>
      <c r="M107" s="26">
        <f>IF(Prim_inc_net!M107="","",Prim_inc_net!M107/10/GDP!P103)</f>
        <v>-1.5970919947270776</v>
      </c>
      <c r="N107" s="26">
        <f>IF(Prim_inc_net!N107="","",Prim_inc_net!N107/10/GDP!Q103)</f>
        <v>-0.39372529798084344</v>
      </c>
      <c r="O107" s="26">
        <f>IF(Prim_inc_net!O107="","",Prim_inc_net!O107/10/GDP!R103)</f>
        <v>-2.0196789403295825</v>
      </c>
      <c r="P107" s="26">
        <f>IF(Prim_inc_net!P107="","",Prim_inc_net!P107/10/GDP!S103)</f>
        <v>-2.4180973887703132</v>
      </c>
      <c r="Q107" s="26" t="str">
        <f>IF(Prim_inc_net!Q107="","",Prim_inc_net!Q107/10/GDP!T103)</f>
        <v/>
      </c>
    </row>
    <row r="108" spans="1:17" x14ac:dyDescent="0.25">
      <c r="A108" s="12" t="s">
        <v>433</v>
      </c>
      <c r="B108" s="26">
        <f>IF(Prim_inc_net!B108="","",Prim_inc_net!B108/10/GDP!E104)</f>
        <v>45.687331536388136</v>
      </c>
      <c r="C108" s="26">
        <f>IF(Prim_inc_net!C108="","",Prim_inc_net!C108/10/GDP!F104)</f>
        <v>45.123908725414772</v>
      </c>
      <c r="D108" s="26">
        <f>IF(Prim_inc_net!D108="","",Prim_inc_net!D108/10/GDP!G104)</f>
        <v>39.15120146434581</v>
      </c>
      <c r="E108" s="26">
        <f>IF(Prim_inc_net!E108="","",Prim_inc_net!E108/10/GDP!H104)</f>
        <v>39.300797131897752</v>
      </c>
      <c r="F108" s="26">
        <f>IF(Prim_inc_net!F108="","",Prim_inc_net!F108/10/GDP!I104)</f>
        <v>29.59235736287642</v>
      </c>
      <c r="G108" s="26">
        <f>IF(Prim_inc_net!G108="","",Prim_inc_net!G108/10/GDP!J104)</f>
        <v>28.013669580019155</v>
      </c>
      <c r="H108" s="26">
        <f>IF(Prim_inc_net!H108="","",Prim_inc_net!H108/10/GDP!K104)</f>
        <v>20.649240755827599</v>
      </c>
      <c r="I108" s="26">
        <f>IF(Prim_inc_net!I108="","",Prim_inc_net!I108/10/GDP!L104)</f>
        <v>17.677107895148389</v>
      </c>
      <c r="J108" s="26">
        <f>IF(Prim_inc_net!J108="","",Prim_inc_net!J108/10/GDP!M104)</f>
        <v>16.065861403461984</v>
      </c>
      <c r="K108" s="26">
        <f>IF(Prim_inc_net!K108="","",Prim_inc_net!K108/10/GDP!N104)</f>
        <v>12.818397286149361</v>
      </c>
      <c r="L108" s="26">
        <f>IF(Prim_inc_net!L108="","",Prim_inc_net!L108/10/GDP!O104)</f>
        <v>14.310936145611322</v>
      </c>
      <c r="M108" s="26">
        <f>IF(Prim_inc_net!M108="","",Prim_inc_net!M108/10/GDP!P104)</f>
        <v>18.458838019584839</v>
      </c>
      <c r="N108" s="26">
        <f>IF(Prim_inc_net!N108="","",Prim_inc_net!N108/10/GDP!Q104)</f>
        <v>20.27381497829214</v>
      </c>
      <c r="O108" s="26">
        <f>IF(Prim_inc_net!O108="","",Prim_inc_net!O108/10/GDP!R104)</f>
        <v>20.145175441161619</v>
      </c>
      <c r="P108" s="26">
        <f>IF(Prim_inc_net!P108="","",Prim_inc_net!P108/10/GDP!S104)</f>
        <v>18.724798965570773</v>
      </c>
      <c r="Q108" s="26">
        <f>IF(Prim_inc_net!Q108="","",Prim_inc_net!Q108/10/GDP!T104)</f>
        <v>17.765084136092923</v>
      </c>
    </row>
    <row r="109" spans="1:17" x14ac:dyDescent="0.25">
      <c r="A109" s="12" t="s">
        <v>435</v>
      </c>
      <c r="B109" s="26">
        <f>IF(Prim_inc_net!B109="","",Prim_inc_net!B109/10/GDP!E105)</f>
        <v>-15.481970829329814</v>
      </c>
      <c r="C109" s="26">
        <f>IF(Prim_inc_net!C109="","",Prim_inc_net!C109/10/GDP!F105)</f>
        <v>-13.362398198382998</v>
      </c>
      <c r="D109" s="26">
        <f>IF(Prim_inc_net!D109="","",Prim_inc_net!D109/10/GDP!G105)</f>
        <v>-11.664908850427427</v>
      </c>
      <c r="E109" s="26">
        <f>IF(Prim_inc_net!E109="","",Prim_inc_net!E109/10/GDP!H105)</f>
        <v>-8.8434428090569739</v>
      </c>
      <c r="F109" s="26">
        <f>IF(Prim_inc_net!F109="","",Prim_inc_net!F109/10/GDP!I105)</f>
        <v>-7.2229197412594459</v>
      </c>
      <c r="G109" s="26">
        <f>IF(Prim_inc_net!G109="","",Prim_inc_net!G109/10/GDP!J105)</f>
        <v>-56.061834769386714</v>
      </c>
      <c r="H109" s="26">
        <f>IF(Prim_inc_net!H109="","",Prim_inc_net!H109/10/GDP!K105)</f>
        <v>-50.540565945568311</v>
      </c>
      <c r="I109" s="26">
        <f>IF(Prim_inc_net!I109="","",Prim_inc_net!I109/10/GDP!L105)</f>
        <v>-32.268946918129146</v>
      </c>
      <c r="J109" s="26">
        <f>IF(Prim_inc_net!J109="","",Prim_inc_net!J109/10/GDP!M105)</f>
        <v>-18.466638110337062</v>
      </c>
      <c r="K109" s="26">
        <f>IF(Prim_inc_net!K109="","",Prim_inc_net!K109/10/GDP!N105)</f>
        <v>3.7821044809416318</v>
      </c>
      <c r="L109" s="26">
        <f>IF(Prim_inc_net!L109="","",Prim_inc_net!L109/10/GDP!O105)</f>
        <v>3.6565117942736971</v>
      </c>
      <c r="M109" s="26">
        <f>IF(Prim_inc_net!M109="","",Prim_inc_net!M109/10/GDP!P105)</f>
        <v>-5.1917256643004608</v>
      </c>
      <c r="N109" s="26">
        <f>IF(Prim_inc_net!N109="","",Prim_inc_net!N109/10/GDP!Q105)</f>
        <v>-7.0514061429023034</v>
      </c>
      <c r="O109" s="26">
        <f>IF(Prim_inc_net!O109="","",Prim_inc_net!O109/10/GDP!R105)</f>
        <v>-3.3466628009889097</v>
      </c>
      <c r="P109" s="26">
        <f>IF(Prim_inc_net!P109="","",Prim_inc_net!P109/10/GDP!S105)</f>
        <v>-3.1447128762174734</v>
      </c>
      <c r="Q109" s="26" t="str">
        <f>IF(Prim_inc_net!Q109="","",Prim_inc_net!Q109/10/GDP!T105)</f>
        <v/>
      </c>
    </row>
    <row r="110" spans="1:17" x14ac:dyDescent="0.25">
      <c r="A110" s="12" t="s">
        <v>438</v>
      </c>
      <c r="B110" s="26">
        <f>IF(Prim_inc_net!B110="","",Prim_inc_net!B110/10/GDP!E106)</f>
        <v>-0.59364106897644453</v>
      </c>
      <c r="C110" s="26">
        <f>IF(Prim_inc_net!C110="","",Prim_inc_net!C110/10/GDP!F106)</f>
        <v>-1.0825464403325873</v>
      </c>
      <c r="D110" s="26">
        <f>IF(Prim_inc_net!D110="","",Prim_inc_net!D110/10/GDP!G106)</f>
        <v>2.9797606736593294</v>
      </c>
      <c r="E110" s="26">
        <f>IF(Prim_inc_net!E110="","",Prim_inc_net!E110/10/GDP!H106)</f>
        <v>0.79332223980951611</v>
      </c>
      <c r="F110" s="26">
        <f>IF(Prim_inc_net!F110="","",Prim_inc_net!F110/10/GDP!I106)</f>
        <v>1.1368288458510472</v>
      </c>
      <c r="G110" s="26">
        <f>IF(Prim_inc_net!G110="","",Prim_inc_net!G110/10/GDP!J106)</f>
        <v>-4.3494650158030557E-2</v>
      </c>
      <c r="H110" s="26">
        <f>IF(Prim_inc_net!H110="","",Prim_inc_net!H110/10/GDP!K106)</f>
        <v>0.17375542985718306</v>
      </c>
      <c r="I110" s="26">
        <f>IF(Prim_inc_net!I110="","",Prim_inc_net!I110/10/GDP!L106)</f>
        <v>-2.4221717925249813</v>
      </c>
      <c r="J110" s="26">
        <f>IF(Prim_inc_net!J110="","",Prim_inc_net!J110/10/GDP!M106)</f>
        <v>-0.79967627562817944</v>
      </c>
      <c r="K110" s="26">
        <f>IF(Prim_inc_net!K110="","",Prim_inc_net!K110/10/GDP!N106)</f>
        <v>2.4037589646360566</v>
      </c>
      <c r="L110" s="26">
        <f>IF(Prim_inc_net!L110="","",Prim_inc_net!L110/10/GDP!O106)</f>
        <v>7.1834340148698885</v>
      </c>
      <c r="M110" s="26">
        <f>IF(Prim_inc_net!M110="","",Prim_inc_net!M110/10/GDP!P106)</f>
        <v>4.0456822711846145</v>
      </c>
      <c r="N110" s="26">
        <f>IF(Prim_inc_net!N110="","",Prim_inc_net!N110/10/GDP!Q106)</f>
        <v>4.2554036609182093</v>
      </c>
      <c r="O110" s="26">
        <f>IF(Prim_inc_net!O110="","",Prim_inc_net!O110/10/GDP!R106)</f>
        <v>2.2043348136705925</v>
      </c>
      <c r="P110" s="26" t="str">
        <f>IF(Prim_inc_net!P110="","",Prim_inc_net!P110/10/GDP!S106)</f>
        <v/>
      </c>
      <c r="Q110" s="26" t="str">
        <f>IF(Prim_inc_net!Q110="","",Prim_inc_net!Q110/10/GDP!T106)</f>
        <v/>
      </c>
    </row>
    <row r="111" spans="1:17" x14ac:dyDescent="0.25">
      <c r="A111" s="12" t="s">
        <v>442</v>
      </c>
      <c r="B111" s="26">
        <f>IF(Prim_inc_net!B111="","",Prim_inc_net!B111/10/GDP!E107)</f>
        <v>-1.6683359544646981</v>
      </c>
      <c r="C111" s="26">
        <f>IF(Prim_inc_net!C111="","",Prim_inc_net!C111/10/GDP!F107)</f>
        <v>-2.0264435026535779</v>
      </c>
      <c r="D111" s="26">
        <f>IF(Prim_inc_net!D111="","",Prim_inc_net!D111/10/GDP!G107)</f>
        <v>-3.9079658514676527</v>
      </c>
      <c r="E111" s="26">
        <f>IF(Prim_inc_net!E111="","",Prim_inc_net!E111/10/GDP!H107)</f>
        <v>-3.2981511615556136</v>
      </c>
      <c r="F111" s="26">
        <f>IF(Prim_inc_net!F111="","",Prim_inc_net!F111/10/GDP!I107)</f>
        <v>2.4139767299150034</v>
      </c>
      <c r="G111" s="26">
        <f>IF(Prim_inc_net!G111="","",Prim_inc_net!G111/10/GDP!J107)</f>
        <v>-0.64353573211034121</v>
      </c>
      <c r="H111" s="26">
        <f>IF(Prim_inc_net!H111="","",Prim_inc_net!H111/10/GDP!K107)</f>
        <v>-2.9303196503965676</v>
      </c>
      <c r="I111" s="26">
        <f>IF(Prim_inc_net!I111="","",Prim_inc_net!I111/10/GDP!L107)</f>
        <v>-3.1282432180435951</v>
      </c>
      <c r="J111" s="26">
        <f>IF(Prim_inc_net!J111="","",Prim_inc_net!J111/10/GDP!M107)</f>
        <v>-2.1938708080606841</v>
      </c>
      <c r="K111" s="26">
        <f>IF(Prim_inc_net!K111="","",Prim_inc_net!K111/10/GDP!N107)</f>
        <v>-1.2179326613651249</v>
      </c>
      <c r="L111" s="26">
        <f>IF(Prim_inc_net!L111="","",Prim_inc_net!L111/10/GDP!O107)</f>
        <v>-3.6011319166585758</v>
      </c>
      <c r="M111" s="26">
        <f>IF(Prim_inc_net!M111="","",Prim_inc_net!M111/10/GDP!P107)</f>
        <v>-3.5766470865706235</v>
      </c>
      <c r="N111" s="26">
        <f>IF(Prim_inc_net!N111="","",Prim_inc_net!N111/10/GDP!Q107)</f>
        <v>-3.5974003454817822</v>
      </c>
      <c r="O111" s="26">
        <f>IF(Prim_inc_net!O111="","",Prim_inc_net!O111/10/GDP!R107)</f>
        <v>-3.1232470508336134</v>
      </c>
      <c r="P111" s="26">
        <f>IF(Prim_inc_net!P111="","",Prim_inc_net!P111/10/GDP!S107)</f>
        <v>-3.4596679133765176</v>
      </c>
      <c r="Q111" s="26">
        <f>IF(Prim_inc_net!Q111="","",Prim_inc_net!Q111/10/GDP!T107)</f>
        <v>-2.3985316886398604</v>
      </c>
    </row>
    <row r="112" spans="1:17" x14ac:dyDescent="0.25">
      <c r="A112" s="12" t="s">
        <v>443</v>
      </c>
      <c r="B112" s="26">
        <f>IF(Prim_inc_net!B112="","",Prim_inc_net!B112/10/GDP!E108)</f>
        <v>-19.982190864223369</v>
      </c>
      <c r="C112" s="26">
        <f>IF(Prim_inc_net!C112="","",Prim_inc_net!C112/10/GDP!F108)</f>
        <v>-27.032756361507023</v>
      </c>
      <c r="D112" s="26">
        <f>IF(Prim_inc_net!D112="","",Prim_inc_net!D112/10/GDP!G108)</f>
        <v>-27.488159554464072</v>
      </c>
      <c r="E112" s="26">
        <f>IF(Prim_inc_net!E112="","",Prim_inc_net!E112/10/GDP!H108)</f>
        <v>-26.053621628968912</v>
      </c>
      <c r="F112" s="26">
        <f>IF(Prim_inc_net!F112="","",Prim_inc_net!F112/10/GDP!I108)</f>
        <v>-29.142363180989552</v>
      </c>
      <c r="G112" s="26">
        <f>IF(Prim_inc_net!G112="","",Prim_inc_net!G112/10/GDP!J108)</f>
        <v>-30.024626789466787</v>
      </c>
      <c r="H112" s="26">
        <f>IF(Prim_inc_net!H112="","",Prim_inc_net!H112/10/GDP!K108)</f>
        <v>-29.109733541867953</v>
      </c>
      <c r="I112" s="26">
        <f>IF(Prim_inc_net!I112="","",Prim_inc_net!I112/10/GDP!L108)</f>
        <v>-33.96840147551535</v>
      </c>
      <c r="J112" s="26">
        <f>IF(Prim_inc_net!J112="","",Prim_inc_net!J112/10/GDP!M108)</f>
        <v>-37.725645408253811</v>
      </c>
      <c r="K112" s="26">
        <f>IF(Prim_inc_net!K112="","",Prim_inc_net!K112/10/GDP!N108)</f>
        <v>-29.14030299258841</v>
      </c>
      <c r="L112" s="26">
        <f>IF(Prim_inc_net!L112="","",Prim_inc_net!L112/10/GDP!O108)</f>
        <v>-33.607969401642691</v>
      </c>
      <c r="M112" s="26">
        <f>IF(Prim_inc_net!M112="","",Prim_inc_net!M112/10/GDP!P108)</f>
        <v>-33.505846052642511</v>
      </c>
      <c r="N112" s="26">
        <f>IF(Prim_inc_net!N112="","",Prim_inc_net!N112/10/GDP!Q108)</f>
        <v>-30.731056764193092</v>
      </c>
      <c r="O112" s="26">
        <f>IF(Prim_inc_net!O112="","",Prim_inc_net!O112/10/GDP!R108)</f>
        <v>-31.826080635693739</v>
      </c>
      <c r="P112" s="26">
        <f>IF(Prim_inc_net!P112="","",Prim_inc_net!P112/10/GDP!S108)</f>
        <v>-30.551651924887462</v>
      </c>
      <c r="Q112" s="26">
        <f>IF(Prim_inc_net!Q112="","",Prim_inc_net!Q112/10/GDP!T108)</f>
        <v>-31.249424185045374</v>
      </c>
    </row>
    <row r="113" spans="1:17" x14ac:dyDescent="0.25">
      <c r="A113" s="12" t="s">
        <v>444</v>
      </c>
      <c r="B113" s="26">
        <f>IF(Prim_inc_net!B113="","",Prim_inc_net!B113/10/GDP!E109)</f>
        <v>-2.0890937019969278</v>
      </c>
      <c r="C113" s="26">
        <f>IF(Prim_inc_net!C113="","",Prim_inc_net!C113/10/GDP!F109)</f>
        <v>-2.298513619288411</v>
      </c>
      <c r="D113" s="26">
        <f>IF(Prim_inc_net!D113="","",Prim_inc_net!D113/10/GDP!G109)</f>
        <v>-1.0084303985709897</v>
      </c>
      <c r="E113" s="26">
        <f>IF(Prim_inc_net!E113="","",Prim_inc_net!E113/10/GDP!H109)</f>
        <v>-0.93070704204021493</v>
      </c>
      <c r="F113" s="26">
        <f>IF(Prim_inc_net!F113="","",Prim_inc_net!F113/10/GDP!I109)</f>
        <v>-1.5270522217924578</v>
      </c>
      <c r="G113" s="26">
        <f>IF(Prim_inc_net!G113="","",Prim_inc_net!G113/10/GDP!J109)</f>
        <v>-1.7964347336430431</v>
      </c>
      <c r="H113" s="26">
        <f>IF(Prim_inc_net!H113="","",Prim_inc_net!H113/10/GDP!K109)</f>
        <v>-1.8339545421152896</v>
      </c>
      <c r="I113" s="26">
        <f>IF(Prim_inc_net!I113="","",Prim_inc_net!I113/10/GDP!L109)</f>
        <v>-3.2052292840214522</v>
      </c>
      <c r="J113" s="26">
        <f>IF(Prim_inc_net!J113="","",Prim_inc_net!J113/10/GDP!M109)</f>
        <v>-3.4077148007158184</v>
      </c>
      <c r="K113" s="26">
        <f>IF(Prim_inc_net!K113="","",Prim_inc_net!K113/10/GDP!N109)</f>
        <v>-2.794060354422303</v>
      </c>
      <c r="L113" s="26">
        <f>IF(Prim_inc_net!L113="","",Prim_inc_net!L113/10/GDP!O109)</f>
        <v>-3.7820561551738527</v>
      </c>
      <c r="M113" s="26">
        <f>IF(Prim_inc_net!M113="","",Prim_inc_net!M113/10/GDP!P109)</f>
        <v>-3.9593389407068607</v>
      </c>
      <c r="N113" s="26">
        <f>IF(Prim_inc_net!N113="","",Prim_inc_net!N113/10/GDP!Q109)</f>
        <v>-3.159286214142063</v>
      </c>
      <c r="O113" s="26">
        <f>IF(Prim_inc_net!O113="","",Prim_inc_net!O113/10/GDP!R109)</f>
        <v>-3.295139930124948</v>
      </c>
      <c r="P113" s="26">
        <f>IF(Prim_inc_net!P113="","",Prim_inc_net!P113/10/GDP!S109)</f>
        <v>-3.5704314931828689</v>
      </c>
      <c r="Q113" s="26" t="str">
        <f>IF(Prim_inc_net!Q113="","",Prim_inc_net!Q113/10/GDP!T109)</f>
        <v/>
      </c>
    </row>
    <row r="114" spans="1:17" x14ac:dyDescent="0.25">
      <c r="A114" s="12" t="s">
        <v>447</v>
      </c>
      <c r="B114" s="26">
        <f>IF(Prim_inc_net!B114="","",Prim_inc_net!B114/10/GDP!E110)</f>
        <v>-2.1892615498393742</v>
      </c>
      <c r="C114" s="26">
        <f>IF(Prim_inc_net!C114="","",Prim_inc_net!C114/10/GDP!F110)</f>
        <v>-1.8274633747891795</v>
      </c>
      <c r="D114" s="26">
        <f>IF(Prim_inc_net!D114="","",Prim_inc_net!D114/10/GDP!G110)</f>
        <v>-1.7862940199311641</v>
      </c>
      <c r="E114" s="26">
        <f>IF(Prim_inc_net!E114="","",Prim_inc_net!E114/10/GDP!H110)</f>
        <v>-2.7836565080823328</v>
      </c>
      <c r="F114" s="26">
        <f>IF(Prim_inc_net!F114="","",Prim_inc_net!F114/10/GDP!I110)</f>
        <v>-1.9721099883129745</v>
      </c>
      <c r="G114" s="26">
        <f>IF(Prim_inc_net!G114="","",Prim_inc_net!G114/10/GDP!J110)</f>
        <v>-2.738117015179367</v>
      </c>
      <c r="H114" s="26">
        <f>IF(Prim_inc_net!H114="","",Prim_inc_net!H114/10/GDP!K110)</f>
        <v>-4.7288903017248582</v>
      </c>
      <c r="I114" s="26">
        <f>IF(Prim_inc_net!I114="","",Prim_inc_net!I114/10/GDP!L110)</f>
        <v>-0.69994677844714881</v>
      </c>
      <c r="J114" s="26">
        <f>IF(Prim_inc_net!J114="","",Prim_inc_net!J114/10/GDP!M110)</f>
        <v>-4.9022998094379613</v>
      </c>
      <c r="K114" s="26">
        <f>IF(Prim_inc_net!K114="","",Prim_inc_net!K114/10/GDP!N110)</f>
        <v>-4.9449925528414482</v>
      </c>
      <c r="L114" s="26">
        <f>IF(Prim_inc_net!L114="","",Prim_inc_net!L114/10/GDP!O110)</f>
        <v>-3.4329257216660887</v>
      </c>
      <c r="M114" s="26">
        <f>IF(Prim_inc_net!M114="","",Prim_inc_net!M114/10/GDP!P110)</f>
        <v>-1.7352535055011924</v>
      </c>
      <c r="N114" s="26">
        <f>IF(Prim_inc_net!N114="","",Prim_inc_net!N114/10/GDP!Q110)</f>
        <v>-3.1831439992196628</v>
      </c>
      <c r="O114" s="26">
        <f>IF(Prim_inc_net!O114="","",Prim_inc_net!O114/10/GDP!R110)</f>
        <v>-3.8110035646920268</v>
      </c>
      <c r="P114" s="26">
        <f>IF(Prim_inc_net!P114="","",Prim_inc_net!P114/10/GDP!S110)</f>
        <v>-3.9010378858731558</v>
      </c>
      <c r="Q114" s="26" t="str">
        <f>IF(Prim_inc_net!Q114="","",Prim_inc_net!Q114/10/GDP!T110)</f>
        <v/>
      </c>
    </row>
    <row r="115" spans="1:17" x14ac:dyDescent="0.25">
      <c r="A115" s="12" t="s">
        <v>449</v>
      </c>
      <c r="B115" s="26">
        <f>IF(Prim_inc_net!B115="","",Prim_inc_net!B115/10/GDP!E111)</f>
        <v>-4.2023900612401244</v>
      </c>
      <c r="C115" s="26">
        <f>IF(Prim_inc_net!C115="","",Prim_inc_net!C115/10/GDP!F111)</f>
        <v>-2.7650308755667079</v>
      </c>
      <c r="D115" s="26">
        <f>IF(Prim_inc_net!D115="","",Prim_inc_net!D115/10/GDP!G111)</f>
        <v>-2.0136501261826409</v>
      </c>
      <c r="E115" s="26">
        <f>IF(Prim_inc_net!E115="","",Prim_inc_net!E115/10/GDP!H111)</f>
        <v>-2.9518901256270063</v>
      </c>
      <c r="F115" s="26">
        <f>IF(Prim_inc_net!F115="","",Prim_inc_net!F115/10/GDP!I111)</f>
        <v>-1.9681600342454439</v>
      </c>
      <c r="G115" s="26">
        <f>IF(Prim_inc_net!G115="","",Prim_inc_net!G115/10/GDP!J111)</f>
        <v>-3.1012484486218348</v>
      </c>
      <c r="H115" s="26">
        <f>IF(Prim_inc_net!H115="","",Prim_inc_net!H115/10/GDP!K111)</f>
        <v>-2.3366422766746244</v>
      </c>
      <c r="I115" s="26">
        <f>IF(Prim_inc_net!I115="","",Prim_inc_net!I115/10/GDP!L111)</f>
        <v>-3.6317945477621336</v>
      </c>
      <c r="J115" s="26">
        <f>IF(Prim_inc_net!J115="","",Prim_inc_net!J115/10/GDP!M111)</f>
        <v>-3.2874420777584978</v>
      </c>
      <c r="K115" s="26">
        <f>IF(Prim_inc_net!K115="","",Prim_inc_net!K115/10/GDP!N111)</f>
        <v>-3.2572378471291814</v>
      </c>
      <c r="L115" s="26">
        <f>IF(Prim_inc_net!L115="","",Prim_inc_net!L115/10/GDP!O111)</f>
        <v>-2.7035982976978317</v>
      </c>
      <c r="M115" s="26">
        <f>IF(Prim_inc_net!M115="","",Prim_inc_net!M115/10/GDP!P111)</f>
        <v>-2.7736535288935151</v>
      </c>
      <c r="N115" s="26">
        <f>IF(Prim_inc_net!N115="","",Prim_inc_net!N115/10/GDP!Q111)</f>
        <v>-2.820005182958726</v>
      </c>
      <c r="O115" s="26">
        <f>IF(Prim_inc_net!O115="","",Prim_inc_net!O115/10/GDP!R111)</f>
        <v>-3.1054422521205938</v>
      </c>
      <c r="P115" s="26">
        <f>IF(Prim_inc_net!P115="","",Prim_inc_net!P115/10/GDP!S111)</f>
        <v>-2.6635248798338558</v>
      </c>
      <c r="Q115" s="26">
        <f>IF(Prim_inc_net!Q115="","",Prim_inc_net!Q115/10/GDP!T111)</f>
        <v>-1.8509255167406988</v>
      </c>
    </row>
    <row r="116" spans="1:17" x14ac:dyDescent="0.25">
      <c r="A116" s="12" t="s">
        <v>451</v>
      </c>
      <c r="B116" s="26">
        <f>IF(Prim_inc_net!B116="","",Prim_inc_net!B116/10/GDP!E112)</f>
        <v>-2.6614881921622353</v>
      </c>
      <c r="C116" s="26">
        <f>IF(Prim_inc_net!C116="","",Prim_inc_net!C116/10/GDP!F112)</f>
        <v>-2.5876440273210792</v>
      </c>
      <c r="D116" s="26">
        <f>IF(Prim_inc_net!D116="","",Prim_inc_net!D116/10/GDP!G112)</f>
        <v>-15.022293240676605</v>
      </c>
      <c r="E116" s="26">
        <f>IF(Prim_inc_net!E116="","",Prim_inc_net!E116/10/GDP!H112)</f>
        <v>-12.753569703015055</v>
      </c>
      <c r="F116" s="26">
        <f>IF(Prim_inc_net!F116="","",Prim_inc_net!F116/10/GDP!I112)</f>
        <v>-11.616870056402515</v>
      </c>
      <c r="G116" s="26">
        <f>IF(Prim_inc_net!G116="","",Prim_inc_net!G116/10/GDP!J112)</f>
        <v>-12.026774061371754</v>
      </c>
      <c r="H116" s="26">
        <f>IF(Prim_inc_net!H116="","",Prim_inc_net!H116/10/GDP!K112)</f>
        <v>-11.209585393685812</v>
      </c>
      <c r="I116" s="26">
        <f>IF(Prim_inc_net!I116="","",Prim_inc_net!I116/10/GDP!L112)</f>
        <v>-9.4332187843280071</v>
      </c>
      <c r="J116" s="26">
        <f>IF(Prim_inc_net!J116="","",Prim_inc_net!J116/10/GDP!M112)</f>
        <v>-11.068142253084144</v>
      </c>
      <c r="K116" s="26">
        <f>IF(Prim_inc_net!K116="","",Prim_inc_net!K116/10/GDP!N112)</f>
        <v>-9.6232672009872093</v>
      </c>
      <c r="L116" s="26">
        <f>IF(Prim_inc_net!L116="","",Prim_inc_net!L116/10/GDP!O112)</f>
        <v>-8.112840012620838</v>
      </c>
      <c r="M116" s="26">
        <f>IF(Prim_inc_net!M116="","",Prim_inc_net!M116/10/GDP!P112)</f>
        <v>-8.0813088643375774</v>
      </c>
      <c r="N116" s="26">
        <f>IF(Prim_inc_net!N116="","",Prim_inc_net!N116/10/GDP!Q112)</f>
        <v>-7.9120213516648654</v>
      </c>
      <c r="O116" s="26">
        <f>IF(Prim_inc_net!O116="","",Prim_inc_net!O116/10/GDP!R112)</f>
        <v>-9.3028822824387625</v>
      </c>
      <c r="P116" s="26">
        <f>IF(Prim_inc_net!P116="","",Prim_inc_net!P116/10/GDP!S112)</f>
        <v>-9.940105065981367</v>
      </c>
      <c r="Q116" s="26">
        <f>IF(Prim_inc_net!Q116="","",Prim_inc_net!Q116/10/GDP!T112)</f>
        <v>-7.5703552252489228</v>
      </c>
    </row>
    <row r="117" spans="1:17" x14ac:dyDescent="0.25">
      <c r="A117" s="12" t="s">
        <v>454</v>
      </c>
      <c r="B117" s="26">
        <f>IF(Prim_inc_net!B117="","",Prim_inc_net!B117/10/GDP!E113)</f>
        <v>-3.311470164773636</v>
      </c>
      <c r="C117" s="26">
        <f>IF(Prim_inc_net!C117="","",Prim_inc_net!C117/10/GDP!F113)</f>
        <v>-3.7285253627616295</v>
      </c>
      <c r="D117" s="26">
        <f>IF(Prim_inc_net!D117="","",Prim_inc_net!D117/10/GDP!G113)</f>
        <v>-3.5721784661992153</v>
      </c>
      <c r="E117" s="26">
        <f>IF(Prim_inc_net!E117="","",Prim_inc_net!E117/10/GDP!H113)</f>
        <v>-3.1781630783426196</v>
      </c>
      <c r="F117" s="26">
        <f>IF(Prim_inc_net!F117="","",Prim_inc_net!F117/10/GDP!I113)</f>
        <v>-4.4747271261461261</v>
      </c>
      <c r="G117" s="26">
        <f>IF(Prim_inc_net!G117="","",Prim_inc_net!G117/10/GDP!J113)</f>
        <v>-3.9165996959836886</v>
      </c>
      <c r="H117" s="26">
        <f>IF(Prim_inc_net!H117="","",Prim_inc_net!H117/10/GDP!K113)</f>
        <v>-3.5541926097399288</v>
      </c>
      <c r="I117" s="26">
        <f>IF(Prim_inc_net!I117="","",Prim_inc_net!I117/10/GDP!L113)</f>
        <v>-3.6946052271387599</v>
      </c>
      <c r="J117" s="26">
        <f>IF(Prim_inc_net!J117="","",Prim_inc_net!J117/10/GDP!M113)</f>
        <v>-3.2660946329388363</v>
      </c>
      <c r="K117" s="26">
        <f>IF(Prim_inc_net!K117="","",Prim_inc_net!K117/10/GDP!N113)</f>
        <v>-2.674623376855839</v>
      </c>
      <c r="L117" s="26">
        <f>IF(Prim_inc_net!L117="","",Prim_inc_net!L117/10/GDP!O113)</f>
        <v>-2.2556181369796584</v>
      </c>
      <c r="M117" s="26">
        <f>IF(Prim_inc_net!M117="","",Prim_inc_net!M117/10/GDP!P113)</f>
        <v>-2.6706902199350049</v>
      </c>
      <c r="N117" s="26">
        <f>IF(Prim_inc_net!N117="","",Prim_inc_net!N117/10/GDP!Q113)</f>
        <v>-3.2529884956202038</v>
      </c>
      <c r="O117" s="26">
        <f>IF(Prim_inc_net!O117="","",Prim_inc_net!O117/10/GDP!R113)</f>
        <v>-2.9857208954580505</v>
      </c>
      <c r="P117" s="26" t="str">
        <f>IF(Prim_inc_net!P117="","",Prim_inc_net!P117/10/GDP!S113)</f>
        <v/>
      </c>
      <c r="Q117" s="26" t="str">
        <f>IF(Prim_inc_net!Q117="","",Prim_inc_net!Q117/10/GDP!T113)</f>
        <v/>
      </c>
    </row>
    <row r="118" spans="1:17" x14ac:dyDescent="0.25">
      <c r="A118" s="12" t="s">
        <v>458</v>
      </c>
      <c r="B118" s="26">
        <f>IF(Prim_inc_net!B118="","",Prim_inc_net!B118/10/GDP!E114)</f>
        <v>-3.1776278491445873</v>
      </c>
      <c r="C118" s="26">
        <f>IF(Prim_inc_net!C118="","",Prim_inc_net!C118/10/GDP!F114)</f>
        <v>-3.5883598589155432</v>
      </c>
      <c r="D118" s="26">
        <f>IF(Prim_inc_net!D118="","",Prim_inc_net!D118/10/GDP!G114)</f>
        <v>-3.0995982314515391</v>
      </c>
      <c r="E118" s="26">
        <f>IF(Prim_inc_net!E118="","",Prim_inc_net!E118/10/GDP!H114)</f>
        <v>-2.476813355286597</v>
      </c>
      <c r="F118" s="26">
        <f>IF(Prim_inc_net!F118="","",Prim_inc_net!F118/10/GDP!I114)</f>
        <v>-6.6728430486317354</v>
      </c>
      <c r="G118" s="26">
        <f>IF(Prim_inc_net!G118="","",Prim_inc_net!G118/10/GDP!J114)</f>
        <v>-5.0664203786687096</v>
      </c>
      <c r="H118" s="26">
        <f>IF(Prim_inc_net!H118="","",Prim_inc_net!H118/10/GDP!K114)</f>
        <v>-4.2278272222438371</v>
      </c>
      <c r="I118" s="26">
        <f>IF(Prim_inc_net!I118="","",Prim_inc_net!I118/10/GDP!L114)</f>
        <v>-4.8951804486317085</v>
      </c>
      <c r="J118" s="26">
        <f>IF(Prim_inc_net!J118="","",Prim_inc_net!J118/10/GDP!M114)</f>
        <v>-5.3656068691953616</v>
      </c>
      <c r="K118" s="26">
        <f>IF(Prim_inc_net!K118="","",Prim_inc_net!K118/10/GDP!N114)</f>
        <v>-5.4268842880126069</v>
      </c>
      <c r="L118" s="26">
        <f>IF(Prim_inc_net!L118="","",Prim_inc_net!L118/10/GDP!O114)</f>
        <v>-5.7379147070366257</v>
      </c>
      <c r="M118" s="26">
        <f>IF(Prim_inc_net!M118="","",Prim_inc_net!M118/10/GDP!P114)</f>
        <v>-10.329024190002352</v>
      </c>
      <c r="N118" s="26">
        <f>IF(Prim_inc_net!N118="","",Prim_inc_net!N118/10/GDP!Q114)</f>
        <v>-10.721844546000039</v>
      </c>
      <c r="O118" s="26">
        <f>IF(Prim_inc_net!O118="","",Prim_inc_net!O118/10/GDP!R114)</f>
        <v>-8.0864605499453504</v>
      </c>
      <c r="P118" s="26">
        <f>IF(Prim_inc_net!P118="","",Prim_inc_net!P118/10/GDP!S114)</f>
        <v>-8.2467889395491039</v>
      </c>
      <c r="Q118" s="26">
        <f>IF(Prim_inc_net!Q118="","",Prim_inc_net!Q118/10/GDP!T114)</f>
        <v>-9.8426629162535999</v>
      </c>
    </row>
    <row r="119" spans="1:17" x14ac:dyDescent="0.25">
      <c r="A119" s="12" t="s">
        <v>459</v>
      </c>
      <c r="B119" s="26">
        <f>IF(Prim_inc_net!B119="","",Prim_inc_net!B119/10/GDP!E115)</f>
        <v>30.364963503649633</v>
      </c>
      <c r="C119" s="26">
        <f>IF(Prim_inc_net!C119="","",Prim_inc_net!C119/10/GDP!F115)</f>
        <v>29.064688125991488</v>
      </c>
      <c r="D119" s="26">
        <f>IF(Prim_inc_net!D119="","",Prim_inc_net!D119/10/GDP!G115)</f>
        <v>28.939087074198376</v>
      </c>
      <c r="E119" s="26">
        <f>IF(Prim_inc_net!E119="","",Prim_inc_net!E119/10/GDP!H115)</f>
        <v>27.52352651160335</v>
      </c>
      <c r="F119" s="26">
        <f>IF(Prim_inc_net!F119="","",Prim_inc_net!F119/10/GDP!I115)</f>
        <v>27.048107655964735</v>
      </c>
      <c r="G119" s="26">
        <f>IF(Prim_inc_net!G119="","",Prim_inc_net!G119/10/GDP!J115)</f>
        <v>22.209963639007373</v>
      </c>
      <c r="H119" s="26">
        <f>IF(Prim_inc_net!H119="","",Prim_inc_net!H119/10/GDP!K115)</f>
        <v>20.783490607904131</v>
      </c>
      <c r="I119" s="26">
        <f>IF(Prim_inc_net!I119="","",Prim_inc_net!I119/10/GDP!L115)</f>
        <v>-2.252617965651448</v>
      </c>
      <c r="J119" s="26">
        <f>IF(Prim_inc_net!J119="","",Prim_inc_net!J119/10/GDP!M115)</f>
        <v>2.5141032813117783</v>
      </c>
      <c r="K119" s="26">
        <f>IF(Prim_inc_net!K119="","",Prim_inc_net!K119/10/GDP!N115)</f>
        <v>18.671903055640001</v>
      </c>
      <c r="L119" s="26">
        <f>IF(Prim_inc_net!L119="","",Prim_inc_net!L119/10/GDP!O115)</f>
        <v>27.555675856546628</v>
      </c>
      <c r="M119" s="26">
        <f>IF(Prim_inc_net!M119="","",Prim_inc_net!M119/10/GDP!P115)</f>
        <v>26.865753880274923</v>
      </c>
      <c r="N119" s="26">
        <f>IF(Prim_inc_net!N119="","",Prim_inc_net!N119/10/GDP!Q115)</f>
        <v>25.79038517393203</v>
      </c>
      <c r="O119" s="26">
        <f>IF(Prim_inc_net!O119="","",Prim_inc_net!O119/10/GDP!R115)</f>
        <v>25.173280036035361</v>
      </c>
      <c r="P119" s="26" t="str">
        <f>IF(Prim_inc_net!P119="","",Prim_inc_net!P119/10/GDP!S115)</f>
        <v/>
      </c>
      <c r="Q119" s="26" t="str">
        <f>IF(Prim_inc_net!Q119="","",Prim_inc_net!Q119/10/GDP!T115)</f>
        <v/>
      </c>
    </row>
    <row r="120" spans="1:17" x14ac:dyDescent="0.25">
      <c r="A120" s="12" t="s">
        <v>463</v>
      </c>
      <c r="B120" s="26" t="str">
        <f>IF(Prim_inc_net!B120="","",Prim_inc_net!B120/10/GDP!E116)</f>
        <v/>
      </c>
      <c r="C120" s="26" t="str">
        <f>IF(Prim_inc_net!C120="","",Prim_inc_net!C120/10/GDP!F116)</f>
        <v/>
      </c>
      <c r="D120" s="26" t="str">
        <f>IF(Prim_inc_net!D120="","",Prim_inc_net!D120/10/GDP!G116)</f>
        <v/>
      </c>
      <c r="E120" s="26" t="str">
        <f>IF(Prim_inc_net!E120="","",Prim_inc_net!E120/10/GDP!H116)</f>
        <v/>
      </c>
      <c r="F120" s="26" t="str">
        <f>IF(Prim_inc_net!F120="","",Prim_inc_net!F120/10/GDP!I116)</f>
        <v/>
      </c>
      <c r="G120" s="26" t="str">
        <f>IF(Prim_inc_net!G120="","",Prim_inc_net!G120/10/GDP!J116)</f>
        <v/>
      </c>
      <c r="H120" s="26" t="str">
        <f>IF(Prim_inc_net!H120="","",Prim_inc_net!H120/10/GDP!K116)</f>
        <v/>
      </c>
      <c r="I120" s="26">
        <f>IF(Prim_inc_net!I120="","",Prim_inc_net!I120/10/GDP!L116)</f>
        <v>-2.6441356157751854</v>
      </c>
      <c r="J120" s="26">
        <f>IF(Prim_inc_net!J120="","",Prim_inc_net!J120/10/GDP!M116)</f>
        <v>-2.6801841110273088</v>
      </c>
      <c r="K120" s="26">
        <f>IF(Prim_inc_net!K120="","",Prim_inc_net!K120/10/GDP!N116)</f>
        <v>-3.8261177485714839</v>
      </c>
      <c r="L120" s="26">
        <f>IF(Prim_inc_net!L120="","",Prim_inc_net!L120/10/GDP!O116)</f>
        <v>-2.9127803159608354</v>
      </c>
      <c r="M120" s="26">
        <f>IF(Prim_inc_net!M120="","",Prim_inc_net!M120/10/GDP!P116)</f>
        <v>-1.8165328974044417</v>
      </c>
      <c r="N120" s="26">
        <f>IF(Prim_inc_net!N120="","",Prim_inc_net!N120/10/GDP!Q116)</f>
        <v>-0.2373231132075472</v>
      </c>
      <c r="O120" s="26">
        <f>IF(Prim_inc_net!O120="","",Prim_inc_net!O120/10/GDP!R116)</f>
        <v>0.62625857180322075</v>
      </c>
      <c r="P120" s="26">
        <f>IF(Prim_inc_net!P120="","",Prim_inc_net!P120/10/GDP!S116)</f>
        <v>0.13789552142663164</v>
      </c>
      <c r="Q120" s="26" t="str">
        <f>IF(Prim_inc_net!Q120="","",Prim_inc_net!Q120/10/GDP!T116)</f>
        <v/>
      </c>
    </row>
    <row r="121" spans="1:17" x14ac:dyDescent="0.25">
      <c r="A121" s="12" t="s">
        <v>473</v>
      </c>
      <c r="B121" s="26">
        <f>IF(Prim_inc_net!B121="","",Prim_inc_net!B121/10/GDP!E117)</f>
        <v>-0.12514196239690653</v>
      </c>
      <c r="C121" s="26">
        <f>IF(Prim_inc_net!C121="","",Prim_inc_net!C121/10/GDP!F117)</f>
        <v>0.71223942328526624</v>
      </c>
      <c r="D121" s="26">
        <f>IF(Prim_inc_net!D121="","",Prim_inc_net!D121/10/GDP!G117)</f>
        <v>2.7373357903713247</v>
      </c>
      <c r="E121" s="26">
        <f>IF(Prim_inc_net!E121="","",Prim_inc_net!E121/10/GDP!H117)</f>
        <v>1.7834203616938715</v>
      </c>
      <c r="F121" s="26">
        <f>IF(Prim_inc_net!F121="","",Prim_inc_net!F121/10/GDP!I117)</f>
        <v>0.60244478398733259</v>
      </c>
      <c r="G121" s="26">
        <f>IF(Prim_inc_net!G121="","",Prim_inc_net!G121/10/GDP!J117)</f>
        <v>-0.10023190271916714</v>
      </c>
      <c r="H121" s="26">
        <f>IF(Prim_inc_net!H121="","",Prim_inc_net!H121/10/GDP!K117)</f>
        <v>-1.0344575241706957</v>
      </c>
      <c r="I121" s="26">
        <f>IF(Prim_inc_net!I121="","",Prim_inc_net!I121/10/GDP!L117)</f>
        <v>4.4703184579704915</v>
      </c>
      <c r="J121" s="26">
        <f>IF(Prim_inc_net!J121="","",Prim_inc_net!J121/10/GDP!M117)</f>
        <v>8.6232481450948057</v>
      </c>
      <c r="K121" s="26">
        <f>IF(Prim_inc_net!K121="","",Prim_inc_net!K121/10/GDP!N117)</f>
        <v>8.9007185213328111</v>
      </c>
      <c r="L121" s="26">
        <f>IF(Prim_inc_net!L121="","",Prim_inc_net!L121/10/GDP!O117)</f>
        <v>9.2188304763960822</v>
      </c>
      <c r="M121" s="26">
        <f>IF(Prim_inc_net!M121="","",Prim_inc_net!M121/10/GDP!P117)</f>
        <v>8.951199264011592</v>
      </c>
      <c r="N121" s="26">
        <f>IF(Prim_inc_net!N121="","",Prim_inc_net!N121/10/GDP!Q117)</f>
        <v>10.842167120749435</v>
      </c>
      <c r="O121" s="26">
        <f>IF(Prim_inc_net!O121="","",Prim_inc_net!O121/10/GDP!R117)</f>
        <v>12.63655699670311</v>
      </c>
      <c r="P121" s="26">
        <f>IF(Prim_inc_net!P121="","",Prim_inc_net!P121/10/GDP!S117)</f>
        <v>13.263387059357074</v>
      </c>
      <c r="Q121" s="26">
        <f>IF(Prim_inc_net!Q121="","",Prim_inc_net!Q121/10/GDP!T117)</f>
        <v>9.5972848614308255</v>
      </c>
    </row>
    <row r="122" spans="1:17" x14ac:dyDescent="0.25">
      <c r="A122" s="12" t="s">
        <v>476</v>
      </c>
      <c r="B122" s="26">
        <f>IF(Prim_inc_net!B122="","",Prim_inc_net!B122/10/GDP!E118)</f>
        <v>-1.8758228174798577</v>
      </c>
      <c r="C122" s="26">
        <f>IF(Prim_inc_net!C122="","",Prim_inc_net!C122/10/GDP!F118)</f>
        <v>-1.6057794732940802</v>
      </c>
      <c r="D122" s="26">
        <f>IF(Prim_inc_net!D122="","",Prim_inc_net!D122/10/GDP!G118)</f>
        <v>-1.7171407658402205</v>
      </c>
      <c r="E122" s="26">
        <f>IF(Prim_inc_net!E122="","",Prim_inc_net!E122/10/GDP!H118)</f>
        <v>-1.454625711943351</v>
      </c>
      <c r="F122" s="26">
        <f>IF(Prim_inc_net!F122="","",Prim_inc_net!F122/10/GDP!I118)</f>
        <v>-1.610870080673565</v>
      </c>
      <c r="G122" s="26">
        <f>IF(Prim_inc_net!G122="","",Prim_inc_net!G122/10/GDP!J118)</f>
        <v>-1.1699100766685575</v>
      </c>
      <c r="H122" s="26">
        <f>IF(Prim_inc_net!H122="","",Prim_inc_net!H122/10/GDP!K118)</f>
        <v>-1.5826840140958416</v>
      </c>
      <c r="I122" s="26">
        <f>IF(Prim_inc_net!I122="","",Prim_inc_net!I122/10/GDP!L118)</f>
        <v>-2.2196102780807436</v>
      </c>
      <c r="J122" s="26">
        <f>IF(Prim_inc_net!J122="","",Prim_inc_net!J122/10/GDP!M118)</f>
        <v>-3.0202126005147361</v>
      </c>
      <c r="K122" s="26">
        <f>IF(Prim_inc_net!K122="","",Prim_inc_net!K122/10/GDP!N118)</f>
        <v>-2.4849119076906705</v>
      </c>
      <c r="L122" s="26">
        <f>IF(Prim_inc_net!L122="","",Prim_inc_net!L122/10/GDP!O118)</f>
        <v>-2.6430159166119109</v>
      </c>
      <c r="M122" s="26">
        <f>IF(Prim_inc_net!M122="","",Prim_inc_net!M122/10/GDP!P118)</f>
        <v>-2.7260660908306984</v>
      </c>
      <c r="N122" s="26">
        <f>IF(Prim_inc_net!N122="","",Prim_inc_net!N122/10/GDP!Q118)</f>
        <v>-2.5719929800415908</v>
      </c>
      <c r="O122" s="26">
        <f>IF(Prim_inc_net!O122="","",Prim_inc_net!O122/10/GDP!R118)</f>
        <v>-2.721657216754612</v>
      </c>
      <c r="P122" s="26">
        <f>IF(Prim_inc_net!P122="","",Prim_inc_net!P122/10/GDP!S118)</f>
        <v>-2.9042882723998522</v>
      </c>
      <c r="Q122" s="26">
        <f>IF(Prim_inc_net!Q122="","",Prim_inc_net!Q122/10/GDP!T118)</f>
        <v>-3.5096353025572404</v>
      </c>
    </row>
    <row r="123" spans="1:17" x14ac:dyDescent="0.25">
      <c r="A123" s="12" t="s">
        <v>478</v>
      </c>
      <c r="B123" s="26" t="str">
        <f>IF(Prim_inc_net!B123="","",Prim_inc_net!B123/10/GDP!E119)</f>
        <v/>
      </c>
      <c r="C123" s="26" t="str">
        <f>IF(Prim_inc_net!C123="","",Prim_inc_net!C123/10/GDP!F119)</f>
        <v/>
      </c>
      <c r="D123" s="26" t="str">
        <f>IF(Prim_inc_net!D123="","",Prim_inc_net!D123/10/GDP!G119)</f>
        <v/>
      </c>
      <c r="E123" s="26" t="str">
        <f>IF(Prim_inc_net!E123="","",Prim_inc_net!E123/10/GDP!H119)</f>
        <v/>
      </c>
      <c r="F123" s="26">
        <f>IF(Prim_inc_net!F123="","",Prim_inc_net!F123/10/GDP!I119)</f>
        <v>5.8571428571428559</v>
      </c>
      <c r="G123" s="26">
        <f>IF(Prim_inc_net!G123="","",Prim_inc_net!G123/10/GDP!J119)</f>
        <v>3.7108080808080817</v>
      </c>
      <c r="H123" s="26">
        <f>IF(Prim_inc_net!H123="","",Prim_inc_net!H123/10/GDP!K119)</f>
        <v>3.3284887459807071</v>
      </c>
      <c r="I123" s="26">
        <f>IF(Prim_inc_net!I123="","",Prim_inc_net!I123/10/GDP!L119)</f>
        <v>4.975840978593272</v>
      </c>
      <c r="J123" s="26">
        <f>IF(Prim_inc_net!J123="","",Prim_inc_net!J123/10/GDP!M119)</f>
        <v>8.417917981072554</v>
      </c>
      <c r="K123" s="26">
        <f>IF(Prim_inc_net!K123="","",Prim_inc_net!K123/10/GDP!N119)</f>
        <v>8.3529153605015676</v>
      </c>
      <c r="L123" s="26" t="str">
        <f>IF(Prim_inc_net!L123="","",Prim_inc_net!L123/10/GDP!O119)</f>
        <v/>
      </c>
      <c r="M123" s="26" t="str">
        <f>IF(Prim_inc_net!M123="","",Prim_inc_net!M123/10/GDP!P119)</f>
        <v/>
      </c>
      <c r="N123" s="26" t="str">
        <f>IF(Prim_inc_net!N123="","",Prim_inc_net!N123/10/GDP!Q119)</f>
        <v/>
      </c>
      <c r="O123" s="26" t="str">
        <f>IF(Prim_inc_net!O123="","",Prim_inc_net!O123/10/GDP!R119)</f>
        <v/>
      </c>
      <c r="P123" s="26" t="str">
        <f>IF(Prim_inc_net!P123="","",Prim_inc_net!P123/10/GDP!S119)</f>
        <v/>
      </c>
      <c r="Q123" s="26" t="str">
        <f>IF(Prim_inc_net!Q123="","",Prim_inc_net!Q123/10/GDP!T119)</f>
        <v/>
      </c>
    </row>
    <row r="124" spans="1:17" x14ac:dyDescent="0.25">
      <c r="A124" s="12" t="s">
        <v>490</v>
      </c>
      <c r="B124" s="26">
        <f>IF(Prim_inc_net!B124="","",Prim_inc_net!B124/10/GDP!E120)</f>
        <v>13.751338688085676</v>
      </c>
      <c r="C124" s="26">
        <f>IF(Prim_inc_net!C124="","",Prim_inc_net!C124/10/GDP!F120)</f>
        <v>11.811326291079812</v>
      </c>
      <c r="D124" s="26">
        <f>IF(Prim_inc_net!D124="","",Prim_inc_net!D124/10/GDP!G120)</f>
        <v>9.4617132469893228</v>
      </c>
      <c r="E124" s="26">
        <f>IF(Prim_inc_net!E124="","",Prim_inc_net!E124/10/GDP!H120)</f>
        <v>9.9882741535920729</v>
      </c>
      <c r="F124" s="26">
        <f>IF(Prim_inc_net!F124="","",Prim_inc_net!F124/10/GDP!I120)</f>
        <v>5.924972416329533</v>
      </c>
      <c r="G124" s="26">
        <f>IF(Prim_inc_net!G124="","",Prim_inc_net!G124/10/GDP!J120)</f>
        <v>7.2483875591228326</v>
      </c>
      <c r="H124" s="26">
        <f>IF(Prim_inc_net!H124="","",Prim_inc_net!H124/10/GDP!K120)</f>
        <v>6.8613520256623497</v>
      </c>
      <c r="I124" s="26">
        <f>IF(Prim_inc_net!I124="","",Prim_inc_net!I124/10/GDP!L120)</f>
        <v>9.3028249885163063</v>
      </c>
      <c r="J124" s="26">
        <f>IF(Prim_inc_net!J124="","",Prim_inc_net!J124/10/GDP!M120)</f>
        <v>9.4158593091828138</v>
      </c>
      <c r="K124" s="26">
        <f>IF(Prim_inc_net!K124="","",Prim_inc_net!K124/10/GDP!N120)</f>
        <v>8.6470031545741328</v>
      </c>
      <c r="L124" s="26">
        <f>IF(Prim_inc_net!L124="","",Prim_inc_net!L124/10/GDP!O120)</f>
        <v>5.8177582190007771</v>
      </c>
      <c r="M124" s="26">
        <f>IF(Prim_inc_net!M124="","",Prim_inc_net!M124/10/GDP!P120)</f>
        <v>5.5249008919722504</v>
      </c>
      <c r="N124" s="26">
        <f>IF(Prim_inc_net!N124="","",Prim_inc_net!N124/10/GDP!Q120)</f>
        <v>5.7480868665977249</v>
      </c>
      <c r="O124" s="26">
        <f>IF(Prim_inc_net!O124="","",Prim_inc_net!O124/10/GDP!R120)</f>
        <v>5.005844407118401</v>
      </c>
      <c r="P124" s="26">
        <f>IF(Prim_inc_net!P124="","",Prim_inc_net!P124/10/GDP!S120)</f>
        <v>5.1946643756341171</v>
      </c>
      <c r="Q124" s="26">
        <f>IF(Prim_inc_net!Q124="","",Prim_inc_net!Q124/10/GDP!T120)</f>
        <v>4.1107826086956525</v>
      </c>
    </row>
    <row r="125" spans="1:17" x14ac:dyDescent="0.25">
      <c r="A125" s="12" t="s">
        <v>492</v>
      </c>
      <c r="B125" s="26">
        <f>IF(Prim_inc_net!B125="","",Prim_inc_net!B125/10/GDP!E121)</f>
        <v>-2.0527322249040609</v>
      </c>
      <c r="C125" s="26">
        <f>IF(Prim_inc_net!C125="","",Prim_inc_net!C125/10/GDP!F121)</f>
        <v>-1.2498508003952342</v>
      </c>
      <c r="D125" s="26">
        <f>IF(Prim_inc_net!D125="","",Prim_inc_net!D125/10/GDP!G121)</f>
        <v>-2.3031780667246835</v>
      </c>
      <c r="E125" s="26">
        <f>IF(Prim_inc_net!E125="","",Prim_inc_net!E125/10/GDP!H121)</f>
        <v>-3.0721710745348081</v>
      </c>
      <c r="F125" s="26">
        <f>IF(Prim_inc_net!F125="","",Prim_inc_net!F125/10/GDP!I121)</f>
        <v>-4.2633719391392892</v>
      </c>
      <c r="G125" s="26">
        <f>IF(Prim_inc_net!G125="","",Prim_inc_net!G125/10/GDP!J121)</f>
        <v>-8.3166849353650267</v>
      </c>
      <c r="H125" s="26">
        <f>IF(Prim_inc_net!H125="","",Prim_inc_net!H125/10/GDP!K121)</f>
        <v>-11.94183173798686</v>
      </c>
      <c r="I125" s="26">
        <f>IF(Prim_inc_net!I125="","",Prim_inc_net!I125/10/GDP!L121)</f>
        <v>-9.5026616783821627</v>
      </c>
      <c r="J125" s="26">
        <f>IF(Prim_inc_net!J125="","",Prim_inc_net!J125/10/GDP!M121)</f>
        <v>-7.6525480303192666</v>
      </c>
      <c r="K125" s="26">
        <f>IF(Prim_inc_net!K125="","",Prim_inc_net!K125/10/GDP!N121)</f>
        <v>-7.9539195016076807</v>
      </c>
      <c r="L125" s="26">
        <f>IF(Prim_inc_net!L125="","",Prim_inc_net!L125/10/GDP!O121)</f>
        <v>-8.2523737151424594</v>
      </c>
      <c r="M125" s="26">
        <f>IF(Prim_inc_net!M125="","",Prim_inc_net!M125/10/GDP!P121)</f>
        <v>-8.166009342959601</v>
      </c>
      <c r="N125" s="26">
        <f>IF(Prim_inc_net!N125="","",Prim_inc_net!N125/10/GDP!Q121)</f>
        <v>-14.11333808075991</v>
      </c>
      <c r="O125" s="26">
        <f>IF(Prim_inc_net!O125="","",Prim_inc_net!O125/10/GDP!R121)</f>
        <v>-10.831013037833825</v>
      </c>
      <c r="P125" s="26">
        <f>IF(Prim_inc_net!P125="","",Prim_inc_net!P125/10/GDP!S121)</f>
        <v>-11.20796391029887</v>
      </c>
      <c r="Q125" s="26">
        <f>IF(Prim_inc_net!Q125="","",Prim_inc_net!Q125/10/GDP!T121)</f>
        <v>-10.000876324871356</v>
      </c>
    </row>
    <row r="126" spans="1:17" x14ac:dyDescent="0.25">
      <c r="A126" s="12" t="s">
        <v>493</v>
      </c>
      <c r="B126" s="26" t="str">
        <f>IF(Prim_inc_net!B126="","",Prim_inc_net!B126/10/GDP!E122)</f>
        <v/>
      </c>
      <c r="C126" s="26" t="str">
        <f>IF(Prim_inc_net!C126="","",Prim_inc_net!C126/10/GDP!F122)</f>
        <v/>
      </c>
      <c r="D126" s="26">
        <f>IF(Prim_inc_net!D126="","",Prim_inc_net!D126/10/GDP!G122)</f>
        <v>1.1581205734677475</v>
      </c>
      <c r="E126" s="26">
        <f>IF(Prim_inc_net!E126="","",Prim_inc_net!E126/10/GDP!H122)</f>
        <v>1.4863149576403643</v>
      </c>
      <c r="F126" s="26">
        <f>IF(Prim_inc_net!F126="","",Prim_inc_net!F126/10/GDP!I122)</f>
        <v>0.17121348272126019</v>
      </c>
      <c r="G126" s="26">
        <f>IF(Prim_inc_net!G126="","",Prim_inc_net!G126/10/GDP!J122)</f>
        <v>-0.66087795465508925</v>
      </c>
      <c r="H126" s="26">
        <f>IF(Prim_inc_net!H126="","",Prim_inc_net!H126/10/GDP!K122)</f>
        <v>0.7770249271234797</v>
      </c>
      <c r="I126" s="26">
        <f>IF(Prim_inc_net!I126="","",Prim_inc_net!I126/10/GDP!L122)</f>
        <v>1.7052094515677896</v>
      </c>
      <c r="J126" s="26">
        <f>IF(Prim_inc_net!J126="","",Prim_inc_net!J126/10/GDP!M122)</f>
        <v>1.957896232671871</v>
      </c>
      <c r="K126" s="26">
        <f>IF(Prim_inc_net!K126="","",Prim_inc_net!K126/10/GDP!N122)</f>
        <v>1.2950959505712349</v>
      </c>
      <c r="L126" s="26">
        <f>IF(Prim_inc_net!L126="","",Prim_inc_net!L126/10/GDP!O122)</f>
        <v>2.1992031368435927</v>
      </c>
      <c r="M126" s="26">
        <f>IF(Prim_inc_net!M126="","",Prim_inc_net!M126/10/GDP!P122)</f>
        <v>0.84533089514817061</v>
      </c>
      <c r="N126" s="26">
        <f>IF(Prim_inc_net!N126="","",Prim_inc_net!N126/10/GDP!Q122)</f>
        <v>2.0776264124416457</v>
      </c>
      <c r="O126" s="26">
        <f>IF(Prim_inc_net!O126="","",Prim_inc_net!O126/10/GDP!R122)</f>
        <v>1.1695489126064946</v>
      </c>
      <c r="P126" s="26">
        <f>IF(Prim_inc_net!P126="","",Prim_inc_net!P126/10/GDP!S122)</f>
        <v>0.33887831507773297</v>
      </c>
      <c r="Q126" s="26">
        <f>IF(Prim_inc_net!Q126="","",Prim_inc_net!Q126/10/GDP!T122)</f>
        <v>1.4691442133824235</v>
      </c>
    </row>
    <row r="127" spans="1:17" x14ac:dyDescent="0.25">
      <c r="A127" s="12" t="s">
        <v>497</v>
      </c>
      <c r="B127" s="26">
        <f>IF(Prim_inc_net!B127="","",Prim_inc_net!B127/10/GDP!E123)</f>
        <v>-5.7613746589875721</v>
      </c>
      <c r="C127" s="26">
        <f>IF(Prim_inc_net!C127="","",Prim_inc_net!C127/10/GDP!F123)</f>
        <v>-3.7050444954786852</v>
      </c>
      <c r="D127" s="26">
        <f>IF(Prim_inc_net!D127="","",Prim_inc_net!D127/10/GDP!G123)</f>
        <v>-6.922561134324269</v>
      </c>
      <c r="E127" s="26">
        <f>IF(Prim_inc_net!E127="","",Prim_inc_net!E127/10/GDP!H123)</f>
        <v>-7.7484482869862568</v>
      </c>
      <c r="F127" s="26">
        <f>IF(Prim_inc_net!F127="","",Prim_inc_net!F127/10/GDP!I123)</f>
        <v>-6.0827445601346719</v>
      </c>
      <c r="G127" s="26">
        <f>IF(Prim_inc_net!G127="","",Prim_inc_net!G127/10/GDP!J123)</f>
        <v>-6.8557846277021621</v>
      </c>
      <c r="H127" s="26">
        <f>IF(Prim_inc_net!H127="","",Prim_inc_net!H127/10/GDP!K123)</f>
        <v>-5.5680407291121581</v>
      </c>
      <c r="I127" s="26">
        <f>IF(Prim_inc_net!I127="","",Prim_inc_net!I127/10/GDP!L123)</f>
        <v>-4.6409155000291893</v>
      </c>
      <c r="J127" s="26">
        <f>IF(Prim_inc_net!J127="","",Prim_inc_net!J127/10/GDP!M123)</f>
        <v>-5.010291108897329</v>
      </c>
      <c r="K127" s="26">
        <f>IF(Prim_inc_net!K127="","",Prim_inc_net!K127/10/GDP!N123)</f>
        <v>0.12030264971248063</v>
      </c>
      <c r="L127" s="26">
        <f>IF(Prim_inc_net!L127="","",Prim_inc_net!L127/10/GDP!O123)</f>
        <v>0.62174067097085595</v>
      </c>
      <c r="M127" s="26">
        <f>IF(Prim_inc_net!M127="","",Prim_inc_net!M127/10/GDP!P123)</f>
        <v>0.88119463639042817</v>
      </c>
      <c r="N127" s="26">
        <f>IF(Prim_inc_net!N127="","",Prim_inc_net!N127/10/GDP!Q123)</f>
        <v>1.1405765511574306</v>
      </c>
      <c r="O127" s="26">
        <f>IF(Prim_inc_net!O127="","",Prim_inc_net!O127/10/GDP!R123)</f>
        <v>1.7496335732776622</v>
      </c>
      <c r="P127" s="26">
        <f>IF(Prim_inc_net!P127="","",Prim_inc_net!P127/10/GDP!S123)</f>
        <v>3.2774157000195259</v>
      </c>
      <c r="Q127" s="26">
        <f>IF(Prim_inc_net!Q127="","",Prim_inc_net!Q127/10/GDP!T123)</f>
        <v>3.2137738855587648</v>
      </c>
    </row>
    <row r="128" spans="1:17" x14ac:dyDescent="0.25">
      <c r="A128" s="12" t="s">
        <v>501</v>
      </c>
      <c r="B128" s="26">
        <f>IF(Prim_inc_net!B128="","",Prim_inc_net!B128/10/GDP!E124)</f>
        <v>-0.61542141739233402</v>
      </c>
      <c r="C128" s="26">
        <f>IF(Prim_inc_net!C128="","",Prim_inc_net!C128/10/GDP!F124)</f>
        <v>-0.69457672944364901</v>
      </c>
      <c r="D128" s="26">
        <f>IF(Prim_inc_net!D128="","",Prim_inc_net!D128/10/GDP!G124)</f>
        <v>-0.51193056517239977</v>
      </c>
      <c r="E128" s="26">
        <f>IF(Prim_inc_net!E128="","",Prim_inc_net!E128/10/GDP!H124)</f>
        <v>-0.56423510518568454</v>
      </c>
      <c r="F128" s="26">
        <f>IF(Prim_inc_net!F128="","",Prim_inc_net!F128/10/GDP!I124)</f>
        <v>-1.6096137836137638</v>
      </c>
      <c r="G128" s="26">
        <f>IF(Prim_inc_net!G128="","",Prim_inc_net!G128/10/GDP!J124)</f>
        <v>-1.3326500115189066</v>
      </c>
      <c r="H128" s="26">
        <f>IF(Prim_inc_net!H128="","",Prim_inc_net!H128/10/GDP!K124)</f>
        <v>-2.0241362065833086</v>
      </c>
      <c r="I128" s="26">
        <f>IF(Prim_inc_net!I128="","",Prim_inc_net!I128/10/GDP!L124)</f>
        <v>-2.3236785445368726</v>
      </c>
      <c r="J128" s="26">
        <f>IF(Prim_inc_net!J128="","",Prim_inc_net!J128/10/GDP!M124)</f>
        <v>-1.6580178296108623</v>
      </c>
      <c r="K128" s="26">
        <f>IF(Prim_inc_net!K128="","",Prim_inc_net!K128/10/GDP!N124)</f>
        <v>-2.4087717226406005</v>
      </c>
      <c r="L128" s="26">
        <f>IF(Prim_inc_net!L128="","",Prim_inc_net!L128/10/GDP!O124)</f>
        <v>-1.8602106616823098</v>
      </c>
      <c r="M128" s="26">
        <f>IF(Prim_inc_net!M128="","",Prim_inc_net!M128/10/GDP!P124)</f>
        <v>-1.590271658559598</v>
      </c>
      <c r="N128" s="26">
        <f>IF(Prim_inc_net!N128="","",Prim_inc_net!N128/10/GDP!Q124)</f>
        <v>-1.7679689652570469</v>
      </c>
      <c r="O128" s="26">
        <f>IF(Prim_inc_net!O128="","",Prim_inc_net!O128/10/GDP!R124)</f>
        <v>-1.7571992845380275</v>
      </c>
      <c r="P128" s="26">
        <f>IF(Prim_inc_net!P128="","",Prim_inc_net!P128/10/GDP!S124)</f>
        <v>-1.6983352676404344</v>
      </c>
      <c r="Q128" s="26">
        <f>IF(Prim_inc_net!Q128="","",Prim_inc_net!Q128/10/GDP!T124)</f>
        <v>-1.3478598459071547</v>
      </c>
    </row>
    <row r="129" spans="1:17" x14ac:dyDescent="0.25">
      <c r="A129" s="12" t="s">
        <v>503</v>
      </c>
      <c r="B129" s="26">
        <f>IF(Prim_inc_net!B129="","",Prim_inc_net!B129/10/GDP!E125)</f>
        <v>-4.2274760769280428</v>
      </c>
      <c r="C129" s="26">
        <f>IF(Prim_inc_net!C129="","",Prim_inc_net!C129/10/GDP!F125)</f>
        <v>-6.8198714854862192</v>
      </c>
      <c r="D129" s="26">
        <f>IF(Prim_inc_net!D129="","",Prim_inc_net!D129/10/GDP!G125)</f>
        <v>-5.6158830729123883</v>
      </c>
      <c r="E129" s="26">
        <f>IF(Prim_inc_net!E129="","",Prim_inc_net!E129/10/GDP!H125)</f>
        <v>-5.0781214708004985</v>
      </c>
      <c r="F129" s="26">
        <f>IF(Prim_inc_net!F129="","",Prim_inc_net!F129/10/GDP!I125)</f>
        <v>-2.2984347970788357</v>
      </c>
      <c r="G129" s="26">
        <f>IF(Prim_inc_net!G129="","",Prim_inc_net!G129/10/GDP!J125)</f>
        <v>-3.1464095940646093</v>
      </c>
      <c r="H129" s="26">
        <f>IF(Prim_inc_net!H129="","",Prim_inc_net!H129/10/GDP!K125)</f>
        <v>-1.3841358943021178</v>
      </c>
      <c r="I129" s="26">
        <f>IF(Prim_inc_net!I129="","",Prim_inc_net!I129/10/GDP!L125)</f>
        <v>-0.46420984091183182</v>
      </c>
      <c r="J129" s="26">
        <f>IF(Prim_inc_net!J129="","",Prim_inc_net!J129/10/GDP!M125)</f>
        <v>-0.3452950214948397</v>
      </c>
      <c r="K129" s="26">
        <f>IF(Prim_inc_net!K129="","",Prim_inc_net!K129/10/GDP!N125)</f>
        <v>-1.1457337081924905</v>
      </c>
      <c r="L129" s="26">
        <f>IF(Prim_inc_net!L129="","",Prim_inc_net!L129/10/GDP!O125)</f>
        <v>-1.8815944302124659</v>
      </c>
      <c r="M129" s="26">
        <f>IF(Prim_inc_net!M129="","",Prim_inc_net!M129/10/GDP!P125)</f>
        <v>-2.1838184259949553</v>
      </c>
      <c r="N129" s="26">
        <f>IF(Prim_inc_net!N129="","",Prim_inc_net!N129/10/GDP!Q125)</f>
        <v>-2.9924529733024889</v>
      </c>
      <c r="O129" s="26">
        <f>IF(Prim_inc_net!O129="","",Prim_inc_net!O129/10/GDP!R125)</f>
        <v>-2.0091239423101195</v>
      </c>
      <c r="P129" s="26">
        <f>IF(Prim_inc_net!P129="","",Prim_inc_net!P129/10/GDP!S125)</f>
        <v>-1.9477850112400559</v>
      </c>
      <c r="Q129" s="26">
        <f>IF(Prim_inc_net!Q129="","",Prim_inc_net!Q129/10/GDP!T125)</f>
        <v>-3.2165271445792336</v>
      </c>
    </row>
    <row r="130" spans="1:17" x14ac:dyDescent="0.25">
      <c r="A130" s="12" t="s">
        <v>504</v>
      </c>
      <c r="B130" s="26">
        <f>IF(Prim_inc_net!B130="","",Prim_inc_net!B130/10/GDP!E126)</f>
        <v>-11.199526591422279</v>
      </c>
      <c r="C130" s="26">
        <f>IF(Prim_inc_net!C130="","",Prim_inc_net!C130/10/GDP!F126)</f>
        <v>-9.0969432166705975</v>
      </c>
      <c r="D130" s="26">
        <f>IF(Prim_inc_net!D130="","",Prim_inc_net!D130/10/GDP!G126)</f>
        <v>-7.0245553093900917</v>
      </c>
      <c r="E130" s="26">
        <f>IF(Prim_inc_net!E130="","",Prim_inc_net!E130/10/GDP!H126)</f>
        <v>-6.8326919572842248</v>
      </c>
      <c r="F130" s="26">
        <f>IF(Prim_inc_net!F130="","",Prim_inc_net!F130/10/GDP!I126)</f>
        <v>-5.7258061750664329</v>
      </c>
      <c r="G130" s="26">
        <f>IF(Prim_inc_net!G130="","",Prim_inc_net!G130/10/GDP!J126)</f>
        <v>-4.5214554679093624</v>
      </c>
      <c r="H130" s="26">
        <f>IF(Prim_inc_net!H130="","",Prim_inc_net!H130/10/GDP!K126)</f>
        <v>-3.3979500966134712</v>
      </c>
      <c r="I130" s="26">
        <f>IF(Prim_inc_net!I130="","",Prim_inc_net!I130/10/GDP!L126)</f>
        <v>-3.6836490454055912</v>
      </c>
      <c r="J130" s="26">
        <f>IF(Prim_inc_net!J130="","",Prim_inc_net!J130/10/GDP!M126)</f>
        <v>-3.256489828087286</v>
      </c>
      <c r="K130" s="26">
        <f>IF(Prim_inc_net!K130="","",Prim_inc_net!K130/10/GDP!N126)</f>
        <v>-4.3551538374406809</v>
      </c>
      <c r="L130" s="26">
        <f>IF(Prim_inc_net!L130="","",Prim_inc_net!L130/10/GDP!O126)</f>
        <v>-3.6752222400664523</v>
      </c>
      <c r="M130" s="26">
        <f>IF(Prim_inc_net!M130="","",Prim_inc_net!M130/10/GDP!P126)</f>
        <v>-2.8399834650804507</v>
      </c>
      <c r="N130" s="26">
        <f>IF(Prim_inc_net!N130="","",Prim_inc_net!N130/10/GDP!Q126)</f>
        <v>-3.2844663539738681</v>
      </c>
      <c r="O130" s="26">
        <f>IF(Prim_inc_net!O130="","",Prim_inc_net!O130/10/GDP!R126)</f>
        <v>-2.6626023972083366</v>
      </c>
      <c r="P130" s="26">
        <f>IF(Prim_inc_net!P130="","",Prim_inc_net!P130/10/GDP!S126)</f>
        <v>-3.2230298866079465</v>
      </c>
      <c r="Q130" s="26" t="str">
        <f>IF(Prim_inc_net!Q130="","",Prim_inc_net!Q130/10/GDP!T126)</f>
        <v/>
      </c>
    </row>
    <row r="131" spans="1:17" x14ac:dyDescent="0.25">
      <c r="A131" s="12" t="s">
        <v>507</v>
      </c>
      <c r="B131" s="26">
        <f>IF(Prim_inc_net!B131="","",Prim_inc_net!B131/10/GDP!E127)</f>
        <v>-1.7366060146713969</v>
      </c>
      <c r="C131" s="26">
        <f>IF(Prim_inc_net!C131="","",Prim_inc_net!C131/10/GDP!F127)</f>
        <v>-0.7897998103822178</v>
      </c>
      <c r="D131" s="26">
        <f>IF(Prim_inc_net!D131="","",Prim_inc_net!D131/10/GDP!G127)</f>
        <v>-1.8123140023137627</v>
      </c>
      <c r="E131" s="26">
        <f>IF(Prim_inc_net!E131="","",Prim_inc_net!E131/10/GDP!H127)</f>
        <v>-1.7664769092057651</v>
      </c>
      <c r="F131" s="26">
        <f>IF(Prim_inc_net!F131="","",Prim_inc_net!F131/10/GDP!I127)</f>
        <v>-1.0947840717891195</v>
      </c>
      <c r="G131" s="26">
        <f>IF(Prim_inc_net!G131="","",Prim_inc_net!G131/10/GDP!J127)</f>
        <v>-2.4533515466390092</v>
      </c>
      <c r="H131" s="26">
        <f>IF(Prim_inc_net!H131="","",Prim_inc_net!H131/10/GDP!K127)</f>
        <v>-0.94300586159440425</v>
      </c>
      <c r="I131" s="26">
        <f>IF(Prim_inc_net!I131="","",Prim_inc_net!I131/10/GDP!L127)</f>
        <v>-4.2719401967283659</v>
      </c>
      <c r="J131" s="26">
        <f>IF(Prim_inc_net!J131="","",Prim_inc_net!J131/10/GDP!M127)</f>
        <v>-0.31817057204623328</v>
      </c>
      <c r="K131" s="26">
        <f>IF(Prim_inc_net!K131="","",Prim_inc_net!K131/10/GDP!N127)</f>
        <v>-0.56875886964379796</v>
      </c>
      <c r="L131" s="26">
        <f>IF(Prim_inc_net!L131="","",Prim_inc_net!L131/10/GDP!O127)</f>
        <v>-0.18110632597431231</v>
      </c>
      <c r="M131" s="26">
        <f>IF(Prim_inc_net!M131="","",Prim_inc_net!M131/10/GDP!P127)</f>
        <v>-2.4982649940190123</v>
      </c>
      <c r="N131" s="26">
        <f>IF(Prim_inc_net!N131="","",Prim_inc_net!N131/10/GDP!Q127)</f>
        <v>-2.4902959283990471</v>
      </c>
      <c r="O131" s="26">
        <f>IF(Prim_inc_net!O131="","",Prim_inc_net!O131/10/GDP!R127)</f>
        <v>-3.7167302516585372</v>
      </c>
      <c r="P131" s="26">
        <f>IF(Prim_inc_net!P131="","",Prim_inc_net!P131/10/GDP!S127)</f>
        <v>-2.4458767433521729</v>
      </c>
      <c r="Q131" s="26">
        <f>IF(Prim_inc_net!Q131="","",Prim_inc_net!Q131/10/GDP!T127)</f>
        <v>-1.6972272033157227</v>
      </c>
    </row>
    <row r="132" spans="1:17" x14ac:dyDescent="0.25">
      <c r="A132" s="12" t="s">
        <v>509</v>
      </c>
      <c r="B132" s="26" t="str">
        <f>IF(Prim_inc_net!B132="","",Prim_inc_net!B132/10/GDP!E128)</f>
        <v/>
      </c>
      <c r="C132" s="26" t="str">
        <f>IF(Prim_inc_net!C132="","",Prim_inc_net!C132/10/GDP!F128)</f>
        <v/>
      </c>
      <c r="D132" s="26" t="str">
        <f>IF(Prim_inc_net!D132="","",Prim_inc_net!D132/10/GDP!G128)</f>
        <v/>
      </c>
      <c r="E132" s="26">
        <f>IF(Prim_inc_net!E132="","",Prim_inc_net!E132/10/GDP!H128)</f>
        <v>7.5675675675675675</v>
      </c>
      <c r="F132" s="26">
        <f>IF(Prim_inc_net!F132="","",Prim_inc_net!F132/10/GDP!I128)</f>
        <v>19.031203929591577</v>
      </c>
      <c r="G132" s="26">
        <f>IF(Prim_inc_net!G132="","",Prim_inc_net!G132/10/GDP!J128)</f>
        <v>17.820717181920561</v>
      </c>
      <c r="H132" s="26">
        <f>IF(Prim_inc_net!H132="","",Prim_inc_net!H132/10/GDP!K128)</f>
        <v>12.754773312104373</v>
      </c>
      <c r="I132" s="26">
        <f>IF(Prim_inc_net!I132="","",Prim_inc_net!I132/10/GDP!L128)</f>
        <v>21.003683254126301</v>
      </c>
      <c r="J132" s="26">
        <f>IF(Prim_inc_net!J132="","",Prim_inc_net!J132/10/GDP!M128)</f>
        <v>22.324369586726686</v>
      </c>
      <c r="K132" s="26">
        <f>IF(Prim_inc_net!K132="","",Prim_inc_net!K132/10/GDP!N128)</f>
        <v>25.946896776398784</v>
      </c>
      <c r="L132" s="26">
        <f>IF(Prim_inc_net!L132="","",Prim_inc_net!L132/10/GDP!O128)</f>
        <v>32.927647368818711</v>
      </c>
      <c r="M132" s="26">
        <f>IF(Prim_inc_net!M132="","",Prim_inc_net!M132/10/GDP!P128)</f>
        <v>36.813650870073133</v>
      </c>
      <c r="N132" s="26">
        <f>IF(Prim_inc_net!N132="","",Prim_inc_net!N132/10/GDP!Q128)</f>
        <v>40.455258004618294</v>
      </c>
      <c r="O132" s="26">
        <f>IF(Prim_inc_net!O132="","",Prim_inc_net!O132/10/GDP!R128)</f>
        <v>32.894078637653436</v>
      </c>
      <c r="P132" s="26" t="str">
        <f>IF(Prim_inc_net!P132="","",Prim_inc_net!P132/10/GDP!S128)</f>
        <v/>
      </c>
      <c r="Q132" s="26" t="str">
        <f>IF(Prim_inc_net!Q132="","",Prim_inc_net!Q132/10/GDP!T128)</f>
        <v/>
      </c>
    </row>
    <row r="133" spans="1:17" x14ac:dyDescent="0.25">
      <c r="A133" s="12" t="s">
        <v>516</v>
      </c>
      <c r="B133" s="26">
        <f>IF(Prim_inc_net!B133="","",Prim_inc_net!B133/10/GDP!E129)</f>
        <v>0.51655767030405275</v>
      </c>
      <c r="C133" s="26">
        <f>IF(Prim_inc_net!C133="","",Prim_inc_net!C133/10/GDP!F129)</f>
        <v>0.60081581228524006</v>
      </c>
      <c r="D133" s="26">
        <f>IF(Prim_inc_net!D133="","",Prim_inc_net!D133/10/GDP!G129)</f>
        <v>1.1578557376292771</v>
      </c>
      <c r="E133" s="26">
        <f>IF(Prim_inc_net!E133="","",Prim_inc_net!E133/10/GDP!H129)</f>
        <v>1.052916973787011</v>
      </c>
      <c r="F133" s="26">
        <f>IF(Prim_inc_net!F133="","",Prim_inc_net!F133/10/GDP!I129)</f>
        <v>1.0744077493310629</v>
      </c>
      <c r="G133" s="26">
        <f>IF(Prim_inc_net!G133="","",Prim_inc_net!G133/10/GDP!J129)</f>
        <v>0.51094347047629596</v>
      </c>
      <c r="H133" s="26">
        <f>IF(Prim_inc_net!H133="","",Prim_inc_net!H133/10/GDP!K129)</f>
        <v>0.67818840596085905</v>
      </c>
      <c r="I133" s="26">
        <f>IF(Prim_inc_net!I133="","",Prim_inc_net!I133/10/GDP!L129)</f>
        <v>0.57942866797271653</v>
      </c>
      <c r="J133" s="26">
        <f>IF(Prim_inc_net!J133="","",Prim_inc_net!J133/10/GDP!M129)</f>
        <v>1.0710388213269566</v>
      </c>
      <c r="K133" s="26">
        <f>IF(Prim_inc_net!K133="","",Prim_inc_net!K133/10/GDP!N129)</f>
        <v>1.4339760062769236</v>
      </c>
      <c r="L133" s="26">
        <f>IF(Prim_inc_net!L133="","",Prim_inc_net!L133/10/GDP!O129)</f>
        <v>1.4387001465799123</v>
      </c>
      <c r="M133" s="26">
        <f>IF(Prim_inc_net!M133="","",Prim_inc_net!M133/10/GDP!P129)</f>
        <v>1.1642637111096812</v>
      </c>
      <c r="N133" s="26">
        <f>IF(Prim_inc_net!N133="","",Prim_inc_net!N133/10/GDP!Q129)</f>
        <v>0.96946769249768849</v>
      </c>
      <c r="O133" s="26">
        <f>IF(Prim_inc_net!O133="","",Prim_inc_net!O133/10/GDP!R129)</f>
        <v>0.64429093030348139</v>
      </c>
      <c r="P133" s="26">
        <f>IF(Prim_inc_net!P133="","",Prim_inc_net!P133/10/GDP!S129)</f>
        <v>1.6495449793992341</v>
      </c>
      <c r="Q133" s="26">
        <f>IF(Prim_inc_net!Q133="","",Prim_inc_net!Q133/10/GDP!T129)</f>
        <v>0.49545899105076879</v>
      </c>
    </row>
    <row r="134" spans="1:17" x14ac:dyDescent="0.25">
      <c r="A134" s="12" t="s">
        <v>517</v>
      </c>
      <c r="B134" s="26" t="e">
        <f>IF(Prim_inc_net!B134="","",Prim_inc_net!B134/10/GDP!E130)</f>
        <v>#DIV/0!</v>
      </c>
      <c r="C134" s="26" t="e">
        <f>IF(Prim_inc_net!C134="","",Prim_inc_net!C134/10/GDP!F130)</f>
        <v>#DIV/0!</v>
      </c>
      <c r="D134" s="26" t="e">
        <f>IF(Prim_inc_net!D134="","",Prim_inc_net!D134/10/GDP!G130)</f>
        <v>#DIV/0!</v>
      </c>
      <c r="E134" s="26" t="e">
        <f>IF(Prim_inc_net!E134="","",Prim_inc_net!E134/10/GDP!H130)</f>
        <v>#DIV/0!</v>
      </c>
      <c r="F134" s="26" t="e">
        <f>IF(Prim_inc_net!F134="","",Prim_inc_net!F134/10/GDP!I130)</f>
        <v>#DIV/0!</v>
      </c>
      <c r="G134" s="26" t="str">
        <f>IF(Prim_inc_net!G134="","",Prim_inc_net!G134/10/GDP!J130)</f>
        <v/>
      </c>
      <c r="H134" s="26" t="str">
        <f>IF(Prim_inc_net!H134="","",Prim_inc_net!H134/10/GDP!K130)</f>
        <v/>
      </c>
      <c r="I134" s="26" t="str">
        <f>IF(Prim_inc_net!I134="","",Prim_inc_net!I134/10/GDP!L130)</f>
        <v/>
      </c>
      <c r="J134" s="26" t="str">
        <f>IF(Prim_inc_net!J134="","",Prim_inc_net!J134/10/GDP!M130)</f>
        <v/>
      </c>
      <c r="K134" s="26" t="str">
        <f>IF(Prim_inc_net!K134="","",Prim_inc_net!K134/10/GDP!N130)</f>
        <v/>
      </c>
      <c r="L134" s="26" t="str">
        <f>IF(Prim_inc_net!L134="","",Prim_inc_net!L134/10/GDP!O130)</f>
        <v/>
      </c>
      <c r="M134" s="26" t="str">
        <f>IF(Prim_inc_net!M134="","",Prim_inc_net!M134/10/GDP!P130)</f>
        <v/>
      </c>
      <c r="N134" s="26" t="str">
        <f>IF(Prim_inc_net!N134="","",Prim_inc_net!N134/10/GDP!Q130)</f>
        <v/>
      </c>
      <c r="O134" s="26" t="str">
        <f>IF(Prim_inc_net!O134="","",Prim_inc_net!O134/10/GDP!R130)</f>
        <v/>
      </c>
      <c r="P134" s="26" t="str">
        <f>IF(Prim_inc_net!P134="","",Prim_inc_net!P134/10/GDP!S130)</f>
        <v/>
      </c>
      <c r="Q134" s="26" t="str">
        <f>IF(Prim_inc_net!Q134="","",Prim_inc_net!Q134/10/GDP!T130)</f>
        <v/>
      </c>
    </row>
    <row r="135" spans="1:17" x14ac:dyDescent="0.25">
      <c r="A135" s="12" t="s">
        <v>529</v>
      </c>
      <c r="B135" s="26">
        <f>IF(Prim_inc_net!B135="","",Prim_inc_net!B135/10/GDP!E131)</f>
        <v>-4.4707211069313642E-2</v>
      </c>
      <c r="C135" s="26">
        <f>IF(Prim_inc_net!C135="","",Prim_inc_net!C135/10/GDP!F131)</f>
        <v>2.0081684724864277</v>
      </c>
      <c r="D135" s="26">
        <f>IF(Prim_inc_net!D135="","",Prim_inc_net!D135/10/GDP!G131)</f>
        <v>-0.23818687381495859</v>
      </c>
      <c r="E135" s="26">
        <f>IF(Prim_inc_net!E135="","",Prim_inc_net!E135/10/GDP!H131)</f>
        <v>-2.4890128368544739</v>
      </c>
      <c r="F135" s="26">
        <f>IF(Prim_inc_net!F135="","",Prim_inc_net!F135/10/GDP!I131)</f>
        <v>-0.39449856897520968</v>
      </c>
      <c r="G135" s="26">
        <f>IF(Prim_inc_net!G135="","",Prim_inc_net!G135/10/GDP!J131)</f>
        <v>0.40010489263182147</v>
      </c>
      <c r="H135" s="26">
        <f>IF(Prim_inc_net!H135="","",Prim_inc_net!H135/10/GDP!K131)</f>
        <v>1.8858149314144279</v>
      </c>
      <c r="I135" s="26">
        <f>IF(Prim_inc_net!I135="","",Prim_inc_net!I135/10/GDP!L131)</f>
        <v>2.5216769987567162</v>
      </c>
      <c r="J135" s="26">
        <f>IF(Prim_inc_net!J135="","",Prim_inc_net!J135/10/GDP!M131)</f>
        <v>1.1832450018998937</v>
      </c>
      <c r="K135" s="26">
        <f>IF(Prim_inc_net!K135="","",Prim_inc_net!K135/10/GDP!N131)</f>
        <v>-0.51878978547623489</v>
      </c>
      <c r="L135" s="26">
        <f>IF(Prim_inc_net!L135="","",Prim_inc_net!L135/10/GDP!O131)</f>
        <v>8.2235789364006717E-2</v>
      </c>
      <c r="M135" s="26">
        <f>IF(Prim_inc_net!M135="","",Prim_inc_net!M135/10/GDP!P131)</f>
        <v>-1.4951295858194475</v>
      </c>
      <c r="N135" s="26">
        <f>IF(Prim_inc_net!N135="","",Prim_inc_net!N135/10/GDP!Q131)</f>
        <v>0.75665511780824668</v>
      </c>
      <c r="O135" s="26">
        <f>IF(Prim_inc_net!O135="","",Prim_inc_net!O135/10/GDP!R131)</f>
        <v>1.1364105379417422</v>
      </c>
      <c r="P135" s="26">
        <f>IF(Prim_inc_net!P135="","",Prim_inc_net!P135/10/GDP!S131)</f>
        <v>0.39125389786825848</v>
      </c>
      <c r="Q135" s="26">
        <f>IF(Prim_inc_net!Q135="","",Prim_inc_net!Q135/10/GDP!T131)</f>
        <v>-1.1691793681659877</v>
      </c>
    </row>
    <row r="136" spans="1:17" x14ac:dyDescent="0.25">
      <c r="A136" s="12" t="s">
        <v>530</v>
      </c>
      <c r="B136" s="26">
        <f>IF(Prim_inc_net!B136="","",Prim_inc_net!B136/10/GDP!E132)</f>
        <v>7.7370894492331255</v>
      </c>
      <c r="C136" s="26">
        <f>IF(Prim_inc_net!C136="","",Prim_inc_net!C136/10/GDP!F132)</f>
        <v>6.0590169794224913</v>
      </c>
      <c r="D136" s="26">
        <f>IF(Prim_inc_net!D136="","",Prim_inc_net!D136/10/GDP!G132)</f>
        <v>4.5302829720160931</v>
      </c>
      <c r="E136" s="26">
        <f>IF(Prim_inc_net!E136="","",Prim_inc_net!E136/10/GDP!H132)</f>
        <v>5.1699280195228043</v>
      </c>
      <c r="F136" s="26">
        <f>IF(Prim_inc_net!F136="","",Prim_inc_net!F136/10/GDP!I132)</f>
        <v>5.0561394658359262</v>
      </c>
      <c r="G136" s="26">
        <f>IF(Prim_inc_net!G136="","",Prim_inc_net!G136/10/GDP!J132)</f>
        <v>4.3222327234246043</v>
      </c>
      <c r="H136" s="26">
        <f>IF(Prim_inc_net!H136="","",Prim_inc_net!H136/10/GDP!K132)</f>
        <v>3.821119214581544</v>
      </c>
      <c r="I136" s="26">
        <f>IF(Prim_inc_net!I136="","",Prim_inc_net!I136/10/GDP!L132)</f>
        <v>3.0356742950422793</v>
      </c>
      <c r="J136" s="26">
        <f>IF(Prim_inc_net!J136="","",Prim_inc_net!J136/10/GDP!M132)</f>
        <v>3.2124485467666264</v>
      </c>
      <c r="K136" s="26">
        <f>IF(Prim_inc_net!K136="","",Prim_inc_net!K136/10/GDP!N132)</f>
        <v>4.7973212164956323</v>
      </c>
      <c r="L136" s="26">
        <f>IF(Prim_inc_net!L136="","",Prim_inc_net!L136/10/GDP!O132)</f>
        <v>6.1657564655190695</v>
      </c>
      <c r="M136" s="26">
        <f>IF(Prim_inc_net!M136="","",Prim_inc_net!M136/10/GDP!P132)</f>
        <v>5.7310628787928657</v>
      </c>
      <c r="N136" s="26" t="str">
        <f>IF(Prim_inc_net!N136="","",Prim_inc_net!N136/10/GDP!Q132)</f>
        <v/>
      </c>
      <c r="O136" s="26" t="str">
        <f>IF(Prim_inc_net!O136="","",Prim_inc_net!O136/10/GDP!R132)</f>
        <v/>
      </c>
      <c r="P136" s="26" t="str">
        <f>IF(Prim_inc_net!P136="","",Prim_inc_net!P136/10/GDP!S132)</f>
        <v/>
      </c>
      <c r="Q136" s="26" t="str">
        <f>IF(Prim_inc_net!Q136="","",Prim_inc_net!Q136/10/GDP!T132)</f>
        <v/>
      </c>
    </row>
    <row r="137" spans="1:17" x14ac:dyDescent="0.25">
      <c r="A137" s="12" t="s">
        <v>536</v>
      </c>
      <c r="B137" s="26">
        <f>IF(Prim_inc_net!B137="","",Prim_inc_net!B137/10/GDP!E133)</f>
        <v>-6.1385147004661462</v>
      </c>
      <c r="C137" s="26">
        <f>IF(Prim_inc_net!C137="","",Prim_inc_net!C137/10/GDP!F133)</f>
        <v>-6.847656836052634</v>
      </c>
      <c r="D137" s="26">
        <f>IF(Prim_inc_net!D137="","",Prim_inc_net!D137/10/GDP!G133)</f>
        <v>-7.0101443721009264</v>
      </c>
      <c r="E137" s="26">
        <f>IF(Prim_inc_net!E137="","",Prim_inc_net!E137/10/GDP!H133)</f>
        <v>-7.4778123223407302</v>
      </c>
      <c r="F137" s="26">
        <f>IF(Prim_inc_net!F137="","",Prim_inc_net!F137/10/GDP!I133)</f>
        <v>-4.7021241367864377</v>
      </c>
      <c r="G137" s="26">
        <f>IF(Prim_inc_net!G137="","",Prim_inc_net!G137/10/GDP!J133)</f>
        <v>-4.6734987380817641</v>
      </c>
      <c r="H137" s="26">
        <f>IF(Prim_inc_net!H137="","",Prim_inc_net!H137/10/GDP!K133)</f>
        <v>-4.7609508900345148</v>
      </c>
      <c r="I137" s="26">
        <f>IF(Prim_inc_net!I137="","",Prim_inc_net!I137/10/GDP!L133)</f>
        <v>-4.1745474341320881</v>
      </c>
      <c r="J137" s="26">
        <f>IF(Prim_inc_net!J137="","",Prim_inc_net!J137/10/GDP!M133)</f>
        <v>-3.9451580121694096</v>
      </c>
      <c r="K137" s="26">
        <f>IF(Prim_inc_net!K137="","",Prim_inc_net!K137/10/GDP!N133)</f>
        <v>-4.0959882614541838</v>
      </c>
      <c r="L137" s="26">
        <f>IF(Prim_inc_net!L137="","",Prim_inc_net!L137/10/GDP!O133)</f>
        <v>-3.5957564117351053</v>
      </c>
      <c r="M137" s="26">
        <f>IF(Prim_inc_net!M137="","",Prim_inc_net!M137/10/GDP!P133)</f>
        <v>-2.9770942471038997</v>
      </c>
      <c r="N137" s="26">
        <f>IF(Prim_inc_net!N137="","",Prim_inc_net!N137/10/GDP!Q133)</f>
        <v>-3.7537016473661486</v>
      </c>
      <c r="O137" s="26">
        <f>IF(Prim_inc_net!O137="","",Prim_inc_net!O137/10/GDP!R133)</f>
        <v>-3.6899974938787694</v>
      </c>
      <c r="P137" s="26">
        <f>IF(Prim_inc_net!P137="","",Prim_inc_net!P137/10/GDP!S133)</f>
        <v>-2.7911763442199944</v>
      </c>
      <c r="Q137" s="26">
        <f>IF(Prim_inc_net!Q137="","",Prim_inc_net!Q137/10/GDP!T133)</f>
        <v>-1.8585168080588819</v>
      </c>
    </row>
    <row r="138" spans="1:17" x14ac:dyDescent="0.25">
      <c r="A138" s="12" t="s">
        <v>537</v>
      </c>
      <c r="B138" s="26">
        <f>IF(Prim_inc_net!B138="","",Prim_inc_net!B138/10/GDP!E134)</f>
        <v>-3.1529821230817912</v>
      </c>
      <c r="C138" s="26">
        <f>IF(Prim_inc_net!C138="","",Prim_inc_net!C138/10/GDP!F134)</f>
        <v>-3.1874630396215253</v>
      </c>
      <c r="D138" s="26">
        <f>IF(Prim_inc_net!D138="","",Prim_inc_net!D138/10/GDP!G134)</f>
        <v>-2.6337060487673449</v>
      </c>
      <c r="E138" s="26">
        <f>IF(Prim_inc_net!E138="","",Prim_inc_net!E138/10/GDP!H134)</f>
        <v>-2.5797340237730961</v>
      </c>
      <c r="F138" s="26">
        <f>IF(Prim_inc_net!F138="","",Prim_inc_net!F138/10/GDP!I134)</f>
        <v>-3.0119320236229963</v>
      </c>
      <c r="G138" s="26">
        <f>IF(Prim_inc_net!G138="","",Prim_inc_net!G138/10/GDP!J134)</f>
        <v>-2.7879894965178669</v>
      </c>
      <c r="H138" s="26">
        <f>IF(Prim_inc_net!H138="","",Prim_inc_net!H138/10/GDP!K134)</f>
        <v>-2.7491303458154288</v>
      </c>
      <c r="I138" s="26">
        <f>IF(Prim_inc_net!I138="","",Prim_inc_net!I138/10/GDP!L134)</f>
        <v>-3.9479680972274971</v>
      </c>
      <c r="J138" s="26">
        <f>IF(Prim_inc_net!J138="","",Prim_inc_net!J138/10/GDP!M134)</f>
        <v>-4.8638805426568332</v>
      </c>
      <c r="K138" s="26">
        <f>IF(Prim_inc_net!K138="","",Prim_inc_net!K138/10/GDP!N134)</f>
        <v>-3.7702020202020199</v>
      </c>
      <c r="L138" s="26">
        <f>IF(Prim_inc_net!L138="","",Prim_inc_net!L138/10/GDP!O134)</f>
        <v>-3.8331896213843382</v>
      </c>
      <c r="M138" s="26">
        <f>IF(Prim_inc_net!M138="","",Prim_inc_net!M138/10/GDP!P134)</f>
        <v>-4.7734457323498418</v>
      </c>
      <c r="N138" s="26">
        <f>IF(Prim_inc_net!N138="","",Prim_inc_net!N138/10/GDP!Q134)</f>
        <v>-5.1624836790947342</v>
      </c>
      <c r="O138" s="26">
        <f>IF(Prim_inc_net!O138="","",Prim_inc_net!O138/10/GDP!R134)</f>
        <v>-4.9923453766074708</v>
      </c>
      <c r="P138" s="26">
        <f>IF(Prim_inc_net!P138="","",Prim_inc_net!P138/10/GDP!S134)</f>
        <v>-3.7207818109293975</v>
      </c>
      <c r="Q138" s="26">
        <f>IF(Prim_inc_net!Q138="","",Prim_inc_net!Q138/10/GDP!T134)</f>
        <v>-2.9927548164004611</v>
      </c>
    </row>
    <row r="139" spans="1:17" x14ac:dyDescent="0.25">
      <c r="A139" s="12" t="s">
        <v>539</v>
      </c>
      <c r="B139" s="26">
        <f>IF(Prim_inc_net!B139="","",Prim_inc_net!B139/10/GDP!E135)</f>
        <v>-0.21742397551746975</v>
      </c>
      <c r="C139" s="26">
        <f>IF(Prim_inc_net!C139="","",Prim_inc_net!C139/10/GDP!F135)</f>
        <v>2.5586545950330084E-2</v>
      </c>
      <c r="D139" s="26">
        <f>IF(Prim_inc_net!D139="","",Prim_inc_net!D139/10/GDP!G135)</f>
        <v>-7.712353809873989E-3</v>
      </c>
      <c r="E139" s="26">
        <f>IF(Prim_inc_net!E139="","",Prim_inc_net!E139/10/GDP!H135)</f>
        <v>0.35475844973551302</v>
      </c>
      <c r="F139" s="26">
        <f>IF(Prim_inc_net!F139="","",Prim_inc_net!F139/10/GDP!I135)</f>
        <v>-0.53198947711869415</v>
      </c>
      <c r="G139" s="26">
        <f>IF(Prim_inc_net!G139="","",Prim_inc_net!G139/10/GDP!J135)</f>
        <v>-0.60229012157952466</v>
      </c>
      <c r="H139" s="26">
        <f>IF(Prim_inc_net!H139="","",Prim_inc_net!H139/10/GDP!K135)</f>
        <v>-0.58373315055974417</v>
      </c>
      <c r="I139" s="26">
        <f>IF(Prim_inc_net!I139="","",Prim_inc_net!I139/10/GDP!L135)</f>
        <v>-1.4380311530845598</v>
      </c>
      <c r="J139" s="26">
        <f>IF(Prim_inc_net!J139="","",Prim_inc_net!J139/10/GDP!M135)</f>
        <v>-1.8105874920711746</v>
      </c>
      <c r="K139" s="26">
        <f>IF(Prim_inc_net!K139="","",Prim_inc_net!K139/10/GDP!N135)</f>
        <v>-1.4027586091976272</v>
      </c>
      <c r="L139" s="26">
        <f>IF(Prim_inc_net!L139="","",Prim_inc_net!L139/10/GDP!O135)</f>
        <v>-1.5803380347656164</v>
      </c>
      <c r="M139" s="26">
        <f>IF(Prim_inc_net!M139="","",Prim_inc_net!M139/10/GDP!P135)</f>
        <v>-1.576494703694659</v>
      </c>
      <c r="N139" s="26">
        <f>IF(Prim_inc_net!N139="","",Prim_inc_net!N139/10/GDP!Q135)</f>
        <v>-1.6237581564036669</v>
      </c>
      <c r="O139" s="26">
        <f>IF(Prim_inc_net!O139="","",Prim_inc_net!O139/10/GDP!R135)</f>
        <v>-1.49989723475128</v>
      </c>
      <c r="P139" s="26">
        <f>IF(Prim_inc_net!P139="","",Prim_inc_net!P139/10/GDP!S135)</f>
        <v>-1.4938423317060403</v>
      </c>
      <c r="Q139" s="26" t="str">
        <f>IF(Prim_inc_net!Q139="","",Prim_inc_net!Q139/10/GDP!T135)</f>
        <v/>
      </c>
    </row>
    <row r="140" spans="1:17" x14ac:dyDescent="0.25">
      <c r="A140" s="12" t="s">
        <v>542</v>
      </c>
      <c r="B140" s="26">
        <f>IF(Prim_inc_net!B140="","",Prim_inc_net!B140/10/GDP!E136)</f>
        <v>-1.7630568731633995</v>
      </c>
      <c r="C140" s="26">
        <f>IF(Prim_inc_net!C140="","",Prim_inc_net!C140/10/GDP!F136)</f>
        <v>-2.0654186974530537</v>
      </c>
      <c r="D140" s="26">
        <f>IF(Prim_inc_net!D140="","",Prim_inc_net!D140/10/GDP!G136)</f>
        <v>-4.4809264179847821</v>
      </c>
      <c r="E140" s="26">
        <f>IF(Prim_inc_net!E140="","",Prim_inc_net!E140/10/GDP!H136)</f>
        <v>-4.5583392361910438</v>
      </c>
      <c r="F140" s="26">
        <f>IF(Prim_inc_net!F140="","",Prim_inc_net!F140/10/GDP!I136)</f>
        <v>-4.8428230590239085</v>
      </c>
      <c r="G140" s="26">
        <f>IF(Prim_inc_net!G140="","",Prim_inc_net!G140/10/GDP!J136)</f>
        <v>-5.2674179809855639</v>
      </c>
      <c r="H140" s="26">
        <f>IF(Prim_inc_net!H140="","",Prim_inc_net!H140/10/GDP!K136)</f>
        <v>-5.5016564912355825</v>
      </c>
      <c r="I140" s="26">
        <f>IF(Prim_inc_net!I140="","",Prim_inc_net!I140/10/GDP!L136)</f>
        <v>-4.7912540199976679</v>
      </c>
      <c r="J140" s="26">
        <f>IF(Prim_inc_net!J140="","",Prim_inc_net!J140/10/GDP!M136)</f>
        <v>-4.9557751954428175</v>
      </c>
      <c r="K140" s="26">
        <f>IF(Prim_inc_net!K140="","",Prim_inc_net!K140/10/GDP!N136)</f>
        <v>-3.3706479694775182</v>
      </c>
      <c r="L140" s="26">
        <f>IF(Prim_inc_net!L140="","",Prim_inc_net!L140/10/GDP!O136)</f>
        <v>-2.5805842001555104</v>
      </c>
      <c r="M140" s="26">
        <f>IF(Prim_inc_net!M140="","",Prim_inc_net!M140/10/GDP!P136)</f>
        <v>-1.5473241213689937</v>
      </c>
      <c r="N140" s="26">
        <f>IF(Prim_inc_net!N140="","",Prim_inc_net!N140/10/GDP!Q136)</f>
        <v>-2.4538183790945718</v>
      </c>
      <c r="O140" s="26">
        <f>IF(Prim_inc_net!O140="","",Prim_inc_net!O140/10/GDP!R136)</f>
        <v>-2.9105716486269739</v>
      </c>
      <c r="P140" s="26">
        <f>IF(Prim_inc_net!P140="","",Prim_inc_net!P140/10/GDP!S136)</f>
        <v>-2.2544927406745829</v>
      </c>
      <c r="Q140" s="26">
        <f>IF(Prim_inc_net!Q140="","",Prim_inc_net!Q140/10/GDP!T136)</f>
        <v>-1.3406310228990195</v>
      </c>
    </row>
    <row r="141" spans="1:17" x14ac:dyDescent="0.25">
      <c r="A141" s="12" t="s">
        <v>544</v>
      </c>
      <c r="B141" s="26">
        <f>IF(Prim_inc_net!B141="","",Prim_inc_net!B141/10/GDP!E137)</f>
        <v>-1.7444721454822623</v>
      </c>
      <c r="C141" s="26">
        <f>IF(Prim_inc_net!C141="","",Prim_inc_net!C141/10/GDP!F137)</f>
        <v>-0.40043754509597584</v>
      </c>
      <c r="D141" s="26">
        <f>IF(Prim_inc_net!D141="","",Prim_inc_net!D141/10/GDP!G137)</f>
        <v>-4.6700031658870103</v>
      </c>
      <c r="E141" s="26">
        <f>IF(Prim_inc_net!E141="","",Prim_inc_net!E141/10/GDP!H137)</f>
        <v>-1.2083842592912379</v>
      </c>
      <c r="F141" s="26">
        <f>IF(Prim_inc_net!F141="","",Prim_inc_net!F141/10/GDP!I137)</f>
        <v>-0.71120265081149137</v>
      </c>
      <c r="G141" s="26">
        <f>IF(Prim_inc_net!G141="","",Prim_inc_net!G141/10/GDP!J137)</f>
        <v>-1.3930503688694269</v>
      </c>
      <c r="H141" s="26">
        <f>IF(Prim_inc_net!H141="","",Prim_inc_net!H141/10/GDP!K137)</f>
        <v>-1.7837896149057795</v>
      </c>
      <c r="I141" s="26">
        <f>IF(Prim_inc_net!I141="","",Prim_inc_net!I141/10/GDP!L137)</f>
        <v>-2.1642141451113153</v>
      </c>
      <c r="J141" s="26">
        <f>IF(Prim_inc_net!J141="","",Prim_inc_net!J141/10/GDP!M137)</f>
        <v>-2.3677853079611881</v>
      </c>
      <c r="K141" s="26">
        <f>IF(Prim_inc_net!K141="","",Prim_inc_net!K141/10/GDP!N137)</f>
        <v>-1.8684678463982889</v>
      </c>
      <c r="L141" s="26">
        <f>IF(Prim_inc_net!L141="","",Prim_inc_net!L141/10/GDP!O137)</f>
        <v>-3.1518883620593323</v>
      </c>
      <c r="M141" s="26">
        <f>IF(Prim_inc_net!M141="","",Prim_inc_net!M141/10/GDP!P137)</f>
        <v>-3.9758482265262032</v>
      </c>
      <c r="N141" s="26">
        <f>IF(Prim_inc_net!N141="","",Prim_inc_net!N141/10/GDP!Q137)</f>
        <v>-3.9504177801462679</v>
      </c>
      <c r="O141" s="26">
        <f>IF(Prim_inc_net!O141="","",Prim_inc_net!O141/10/GDP!R137)</f>
        <v>-4.1885350122004406</v>
      </c>
      <c r="P141" s="26">
        <f>IF(Prim_inc_net!P141="","",Prim_inc_net!P141/10/GDP!S137)</f>
        <v>-4.6344902609295149</v>
      </c>
      <c r="Q141" s="26">
        <f>IF(Prim_inc_net!Q141="","",Prim_inc_net!Q141/10/GDP!T137)</f>
        <v>-3.8376604875255693</v>
      </c>
    </row>
    <row r="142" spans="1:17" x14ac:dyDescent="0.25">
      <c r="A142" s="12" t="s">
        <v>545</v>
      </c>
      <c r="B142" s="26">
        <f>IF(Prim_inc_net!B142="","",Prim_inc_net!B142/10/GDP!E138)</f>
        <v>1.0530744133932557</v>
      </c>
      <c r="C142" s="26">
        <f>IF(Prim_inc_net!C142="","",Prim_inc_net!C142/10/GDP!F138)</f>
        <v>0.13891618973970984</v>
      </c>
      <c r="D142" s="26">
        <f>IF(Prim_inc_net!D142="","",Prim_inc_net!D142/10/GDP!G138)</f>
        <v>-0.17747232840486615</v>
      </c>
      <c r="E142" s="26">
        <f>IF(Prim_inc_net!E142="","",Prim_inc_net!E142/10/GDP!H138)</f>
        <v>-0.7093498113620591</v>
      </c>
      <c r="F142" s="26">
        <f>IF(Prim_inc_net!F142="","",Prim_inc_net!F142/10/GDP!I138)</f>
        <v>0.71004943839037105</v>
      </c>
      <c r="G142" s="26">
        <f>IF(Prim_inc_net!G142="","",Prim_inc_net!G142/10/GDP!J138)</f>
        <v>1.1331215746895074</v>
      </c>
      <c r="H142" s="26">
        <f>IF(Prim_inc_net!H142="","",Prim_inc_net!H142/10/GDP!K138)</f>
        <v>1.0510046581393768</v>
      </c>
      <c r="I142" s="26">
        <f>IF(Prim_inc_net!I142="","",Prim_inc_net!I142/10/GDP!L138)</f>
        <v>0.83614324463303669</v>
      </c>
      <c r="J142" s="26">
        <f>IF(Prim_inc_net!J142="","",Prim_inc_net!J142/10/GDP!M138)</f>
        <v>1.0290553115124428</v>
      </c>
      <c r="K142" s="26">
        <f>IF(Prim_inc_net!K142="","",Prim_inc_net!K142/10/GDP!N138)</f>
        <v>3.6565418483250602</v>
      </c>
      <c r="L142" s="26">
        <f>IF(Prim_inc_net!L142="","",Prim_inc_net!L142/10/GDP!O138)</f>
        <v>4.1736293569705705</v>
      </c>
      <c r="M142" s="26">
        <f>IF(Prim_inc_net!M142="","",Prim_inc_net!M142/10/GDP!P138)</f>
        <v>4.2605581759009965</v>
      </c>
      <c r="N142" s="26">
        <f>IF(Prim_inc_net!N142="","",Prim_inc_net!N142/10/GDP!Q138)</f>
        <v>3.6471817392653736</v>
      </c>
      <c r="O142" s="26">
        <f>IF(Prim_inc_net!O142="","",Prim_inc_net!O142/10/GDP!R138)</f>
        <v>3.7919366187764356</v>
      </c>
      <c r="P142" s="26">
        <f>IF(Prim_inc_net!P142="","",Prim_inc_net!P142/10/GDP!S138)</f>
        <v>2.9129336670282471</v>
      </c>
      <c r="Q142" s="26">
        <f>IF(Prim_inc_net!Q142="","",Prim_inc_net!Q142/10/GDP!T138)</f>
        <v>4.4781803389577064</v>
      </c>
    </row>
    <row r="143" spans="1:17" x14ac:dyDescent="0.25">
      <c r="A143" s="12" t="s">
        <v>548</v>
      </c>
      <c r="B143" s="26">
        <f>IF(Prim_inc_net!B143="","",Prim_inc_net!B143/10/GDP!E139)</f>
        <v>-3.2867462709696378</v>
      </c>
      <c r="C143" s="26">
        <f>IF(Prim_inc_net!C143="","",Prim_inc_net!C143/10/GDP!F139)</f>
        <v>-1.793207781767032</v>
      </c>
      <c r="D143" s="26">
        <f>IF(Prim_inc_net!D143="","",Prim_inc_net!D143/10/GDP!G139)</f>
        <v>-1.9114205213209439</v>
      </c>
      <c r="E143" s="26">
        <f>IF(Prim_inc_net!E143="","",Prim_inc_net!E143/10/GDP!H139)</f>
        <v>-4.5319892659366641</v>
      </c>
      <c r="F143" s="26">
        <f>IF(Prim_inc_net!F143="","",Prim_inc_net!F143/10/GDP!I139)</f>
        <v>-6.0378281517852068</v>
      </c>
      <c r="G143" s="26">
        <f>IF(Prim_inc_net!G143="","",Prim_inc_net!G143/10/GDP!J139)</f>
        <v>-6.716319476546933</v>
      </c>
      <c r="H143" s="26">
        <f>IF(Prim_inc_net!H143="","",Prim_inc_net!H143/10/GDP!K139)</f>
        <v>-6.0534972697581368</v>
      </c>
      <c r="I143" s="26">
        <f>IF(Prim_inc_net!I143="","",Prim_inc_net!I143/10/GDP!L139)</f>
        <v>-5.8802257467466816</v>
      </c>
      <c r="J143" s="26">
        <f>IF(Prim_inc_net!J143="","",Prim_inc_net!J143/10/GDP!M139)</f>
        <v>-4.1066260508229631</v>
      </c>
      <c r="K143" s="26">
        <f>IF(Prim_inc_net!K143="","",Prim_inc_net!K143/10/GDP!N139)</f>
        <v>-5.2869441863233533</v>
      </c>
      <c r="L143" s="26">
        <f>IF(Prim_inc_net!L143="","",Prim_inc_net!L143/10/GDP!O139)</f>
        <v>-3.2825043446267967</v>
      </c>
      <c r="M143" s="26">
        <f>IF(Prim_inc_net!M143="","",Prim_inc_net!M143/10/GDP!P139)</f>
        <v>-3.1534456934220634</v>
      </c>
      <c r="N143" s="26">
        <f>IF(Prim_inc_net!N143="","",Prim_inc_net!N143/10/GDP!Q139)</f>
        <v>-4.488440188917961</v>
      </c>
      <c r="O143" s="26">
        <f>IF(Prim_inc_net!O143="","",Prim_inc_net!O143/10/GDP!R139)</f>
        <v>-6.6155106774937824</v>
      </c>
      <c r="P143" s="26">
        <f>IF(Prim_inc_net!P143="","",Prim_inc_net!P143/10/GDP!S139)</f>
        <v>-8.0480902258913112</v>
      </c>
      <c r="Q143" s="26" t="str">
        <f>IF(Prim_inc_net!Q143="","",Prim_inc_net!Q143/10/GDP!T139)</f>
        <v/>
      </c>
    </row>
    <row r="144" spans="1:17" x14ac:dyDescent="0.25">
      <c r="A144" s="12" t="s">
        <v>550</v>
      </c>
      <c r="B144" s="26">
        <f>IF(Prim_inc_net!B144="","",Prim_inc_net!B144/10/GDP!E140)</f>
        <v>-2.1350107811677619</v>
      </c>
      <c r="C144" s="26">
        <f>IF(Prim_inc_net!C144="","",Prim_inc_net!C144/10/GDP!F140)</f>
        <v>-2.2802275856542358</v>
      </c>
      <c r="D144" s="26">
        <f>IF(Prim_inc_net!D144="","",Prim_inc_net!D144/10/GDP!G140)</f>
        <v>-2.4573813304636545</v>
      </c>
      <c r="E144" s="26">
        <f>IF(Prim_inc_net!E144="","",Prim_inc_net!E144/10/GDP!H140)</f>
        <v>-2.5535274501254963</v>
      </c>
      <c r="F144" s="26">
        <f>IF(Prim_inc_net!F144="","",Prim_inc_net!F144/10/GDP!I140)</f>
        <v>-2.1624532535527297</v>
      </c>
      <c r="G144" s="26">
        <f>IF(Prim_inc_net!G144="","",Prim_inc_net!G144/10/GDP!J140)</f>
        <v>-1.8032341658273829</v>
      </c>
      <c r="H144" s="26">
        <f>IF(Prim_inc_net!H144="","",Prim_inc_net!H144/10/GDP!K140)</f>
        <v>-1.4495471337221295</v>
      </c>
      <c r="I144" s="26">
        <f>IF(Prim_inc_net!I144="","",Prim_inc_net!I144/10/GDP!L140)</f>
        <v>-1.5171276314433104</v>
      </c>
      <c r="J144" s="26">
        <f>IF(Prim_inc_net!J144="","",Prim_inc_net!J144/10/GDP!M140)</f>
        <v>-1.7182324274639704</v>
      </c>
      <c r="K144" s="26">
        <f>IF(Prim_inc_net!K144="","",Prim_inc_net!K144/10/GDP!N140)</f>
        <v>-1.7664179716323685</v>
      </c>
      <c r="L144" s="26">
        <f>IF(Prim_inc_net!L144="","",Prim_inc_net!L144/10/GDP!O140)</f>
        <v>-1.8503164674094088</v>
      </c>
      <c r="M144" s="26">
        <f>IF(Prim_inc_net!M144="","",Prim_inc_net!M144/10/GDP!P140)</f>
        <v>-1.796613949205641</v>
      </c>
      <c r="N144" s="26">
        <f>IF(Prim_inc_net!N144="","",Prim_inc_net!N144/10/GDP!Q140)</f>
        <v>-1.6940082664977034</v>
      </c>
      <c r="O144" s="26">
        <f>IF(Prim_inc_net!O144="","",Prim_inc_net!O144/10/GDP!R140)</f>
        <v>-1.7376139111325475</v>
      </c>
      <c r="P144" s="26">
        <f>IF(Prim_inc_net!P144="","",Prim_inc_net!P144/10/GDP!S140)</f>
        <v>-2.2461736818850189</v>
      </c>
      <c r="Q144" s="26">
        <f>IF(Prim_inc_net!Q144="","",Prim_inc_net!Q144/10/GDP!T140)</f>
        <v>-2.0019102051377673</v>
      </c>
    </row>
    <row r="145" spans="1:17" x14ac:dyDescent="0.25">
      <c r="A145" s="12" t="s">
        <v>552</v>
      </c>
      <c r="B145" s="26">
        <f>IF(Prim_inc_net!B145="","",Prim_inc_net!B145/10/GDP!E141)</f>
        <v>-2.4864864864864864</v>
      </c>
      <c r="C145" s="26">
        <f>IF(Prim_inc_net!C145="","",Prim_inc_net!C145/10/GDP!F141)</f>
        <v>-0.63073078209878308</v>
      </c>
      <c r="D145" s="26">
        <f>IF(Prim_inc_net!D145="","",Prim_inc_net!D145/10/GDP!G141)</f>
        <v>-1.3695805746841847</v>
      </c>
      <c r="E145" s="26">
        <f>IF(Prim_inc_net!E145="","",Prim_inc_net!E145/10/GDP!H141)</f>
        <v>0.97141499413490906</v>
      </c>
      <c r="F145" s="26">
        <f>IF(Prim_inc_net!F145="","",Prim_inc_net!F145/10/GDP!I141)</f>
        <v>5.0136291039933862</v>
      </c>
      <c r="G145" s="26">
        <f>IF(Prim_inc_net!G145="","",Prim_inc_net!G145/10/GDP!J141)</f>
        <v>2.6260000341275109</v>
      </c>
      <c r="H145" s="26">
        <f>IF(Prim_inc_net!H145="","",Prim_inc_net!H145/10/GDP!K141)</f>
        <v>-1.2313417676911347</v>
      </c>
      <c r="I145" s="26">
        <f>IF(Prim_inc_net!I145="","",Prim_inc_net!I145/10/GDP!L141)</f>
        <v>-3.9268644990152177</v>
      </c>
      <c r="J145" s="26">
        <f>IF(Prim_inc_net!J145="","",Prim_inc_net!J145/10/GDP!M141)</f>
        <v>-2.1886394916512946</v>
      </c>
      <c r="K145" s="26">
        <f>IF(Prim_inc_net!K145="","",Prim_inc_net!K145/10/GDP!N141)</f>
        <v>-4.3704805643924187</v>
      </c>
      <c r="L145" s="26">
        <f>IF(Prim_inc_net!L145="","",Prim_inc_net!L145/10/GDP!O141)</f>
        <v>-4.3447980086848021</v>
      </c>
      <c r="M145" s="26">
        <f>IF(Prim_inc_net!M145="","",Prim_inc_net!M145/10/GDP!P141)</f>
        <v>-10.156956693296802</v>
      </c>
      <c r="N145" s="26">
        <f>IF(Prim_inc_net!N145="","",Prim_inc_net!N145/10/GDP!Q141)</f>
        <v>-1.1705934127691804</v>
      </c>
      <c r="O145" s="26" t="str">
        <f>IF(Prim_inc_net!O145="","",Prim_inc_net!O145/10/GDP!R141)</f>
        <v/>
      </c>
      <c r="P145" s="26" t="str">
        <f>IF(Prim_inc_net!P145="","",Prim_inc_net!P145/10/GDP!S141)</f>
        <v/>
      </c>
      <c r="Q145" s="26" t="str">
        <f>IF(Prim_inc_net!Q145="","",Prim_inc_net!Q145/10/GDP!T141)</f>
        <v/>
      </c>
    </row>
    <row r="146" spans="1:17" x14ac:dyDescent="0.25">
      <c r="A146" s="12" t="s">
        <v>557</v>
      </c>
      <c r="B146" s="26">
        <f>IF(Prim_inc_net!B146="","",Prim_inc_net!B146/10/GDP!E142)</f>
        <v>-7.0134631566294026</v>
      </c>
      <c r="C146" s="26">
        <f>IF(Prim_inc_net!C146="","",Prim_inc_net!C146/10/GDP!F142)</f>
        <v>-7.0560798351231151</v>
      </c>
      <c r="D146" s="26">
        <f>IF(Prim_inc_net!D146="","",Prim_inc_net!D146/10/GDP!G142)</f>
        <v>-5.8898384673178059</v>
      </c>
      <c r="E146" s="26">
        <f>IF(Prim_inc_net!E146="","",Prim_inc_net!E146/10/GDP!H142)</f>
        <v>-5.9910160597869293</v>
      </c>
      <c r="F146" s="26">
        <f>IF(Prim_inc_net!F146="","",Prim_inc_net!F146/10/GDP!I142)</f>
        <v>-5.3398237268134388</v>
      </c>
      <c r="G146" s="26">
        <f>IF(Prim_inc_net!G146="","",Prim_inc_net!G146/10/GDP!J142)</f>
        <v>-7.8508831521739131</v>
      </c>
      <c r="H146" s="26">
        <f>IF(Prim_inc_net!H146="","",Prim_inc_net!H146/10/GDP!K142)</f>
        <v>-5.5180764573603183</v>
      </c>
      <c r="I146" s="26">
        <f>IF(Prim_inc_net!I146="","",Prim_inc_net!I146/10/GDP!L142)</f>
        <v>-6.7729408854810798</v>
      </c>
      <c r="J146" s="26">
        <f>IF(Prim_inc_net!J146="","",Prim_inc_net!J146/10/GDP!M142)</f>
        <v>-6.3758771929824558</v>
      </c>
      <c r="K146" s="26">
        <f>IF(Prim_inc_net!K146="","",Prim_inc_net!K146/10/GDP!N142)</f>
        <v>-8.7219807295526941</v>
      </c>
      <c r="L146" s="26">
        <f>IF(Prim_inc_net!L146="","",Prim_inc_net!L146/10/GDP!O142)</f>
        <v>-6.379686460105007</v>
      </c>
      <c r="M146" s="26">
        <f>IF(Prim_inc_net!M146="","",Prim_inc_net!M146/10/GDP!P142)</f>
        <v>-7.1436999672238723</v>
      </c>
      <c r="N146" s="26">
        <f>IF(Prim_inc_net!N146="","",Prim_inc_net!N146/10/GDP!Q142)</f>
        <v>-6.0444766200987088</v>
      </c>
      <c r="O146" s="26">
        <f>IF(Prim_inc_net!O146="","",Prim_inc_net!O146/10/GDP!R142)</f>
        <v>-7.0012359356980047</v>
      </c>
      <c r="P146" s="26">
        <f>IF(Prim_inc_net!P146="","",Prim_inc_net!P146/10/GDP!S142)</f>
        <v>-6.7411775263969576</v>
      </c>
      <c r="Q146" s="26">
        <f>IF(Prim_inc_net!Q146="","",Prim_inc_net!Q146/10/GDP!T142)</f>
        <v>-3.1546368605160748</v>
      </c>
    </row>
    <row r="147" spans="1:17" x14ac:dyDescent="0.25">
      <c r="A147" s="12" t="s">
        <v>560</v>
      </c>
      <c r="B147" s="26">
        <f>IF(Prim_inc_net!B147="","",Prim_inc_net!B147/10/GDP!E143)</f>
        <v>-7.3331915858559098</v>
      </c>
      <c r="C147" s="26">
        <f>IF(Prim_inc_net!C147="","",Prim_inc_net!C147/10/GDP!F143)</f>
        <v>-9.6356266137586601</v>
      </c>
      <c r="D147" s="26">
        <f>IF(Prim_inc_net!D147="","",Prim_inc_net!D147/10/GDP!G143)</f>
        <v>-7.5716516270114571</v>
      </c>
      <c r="E147" s="26">
        <f>IF(Prim_inc_net!E147="","",Prim_inc_net!E147/10/GDP!H143)</f>
        <v>-5.507080047964517</v>
      </c>
      <c r="F147" s="26">
        <f>IF(Prim_inc_net!F147="","",Prim_inc_net!F147/10/GDP!I143)</f>
        <v>-5.4241321832004337</v>
      </c>
      <c r="G147" s="26">
        <f>IF(Prim_inc_net!G147="","",Prim_inc_net!G147/10/GDP!J143)</f>
        <v>-4.1988338171965154</v>
      </c>
      <c r="H147" s="26">
        <f>IF(Prim_inc_net!H147="","",Prim_inc_net!H147/10/GDP!K143)</f>
        <v>-3.0508007574493803</v>
      </c>
      <c r="I147" s="26">
        <f>IF(Prim_inc_net!I147="","",Prim_inc_net!I147/10/GDP!L143)</f>
        <v>-3.426962843656717</v>
      </c>
      <c r="J147" s="26">
        <f>IF(Prim_inc_net!J147="","",Prim_inc_net!J147/10/GDP!M143)</f>
        <v>-2.9602912597157762</v>
      </c>
      <c r="K147" s="26">
        <f>IF(Prim_inc_net!K147="","",Prim_inc_net!K147/10/GDP!N143)</f>
        <v>-1.7290611535701983</v>
      </c>
      <c r="L147" s="26">
        <f>IF(Prim_inc_net!L147="","",Prim_inc_net!L147/10/GDP!O143)</f>
        <v>-1.8409802122398098</v>
      </c>
      <c r="M147" s="26">
        <f>IF(Prim_inc_net!M147="","",Prim_inc_net!M147/10/GDP!P143)</f>
        <v>-1.1151499315606999</v>
      </c>
      <c r="N147" s="26">
        <f>IF(Prim_inc_net!N147="","",Prim_inc_net!N147/10/GDP!Q143)</f>
        <v>-1.9702050091222676</v>
      </c>
      <c r="O147" s="26">
        <f>IF(Prim_inc_net!O147="","",Prim_inc_net!O147/10/GDP!R143)</f>
        <v>-2.5569518454182876</v>
      </c>
      <c r="P147" s="26" t="str">
        <f>IF(Prim_inc_net!P147="","",Prim_inc_net!P147/10/GDP!S143)</f>
        <v/>
      </c>
      <c r="Q147" s="26" t="str">
        <f>IF(Prim_inc_net!Q147="","",Prim_inc_net!Q147/10/GDP!T143)</f>
        <v/>
      </c>
    </row>
    <row r="148" spans="1:17" x14ac:dyDescent="0.25">
      <c r="A148" s="12" t="s">
        <v>563</v>
      </c>
      <c r="B148" s="26">
        <f>IF(Prim_inc_net!B148="","",Prim_inc_net!B148/10/GDP!E144)</f>
        <v>-12.797474762015199</v>
      </c>
      <c r="C148" s="26">
        <f>IF(Prim_inc_net!C148="","",Prim_inc_net!C148/10/GDP!F144)</f>
        <v>-9.8342377441906166</v>
      </c>
      <c r="D148" s="26">
        <f>IF(Prim_inc_net!D148="","",Prim_inc_net!D148/10/GDP!G144)</f>
        <v>-5.569095948194331</v>
      </c>
      <c r="E148" s="26">
        <f>IF(Prim_inc_net!E148="","",Prim_inc_net!E148/10/GDP!H144)</f>
        <v>-4.5155476479396741</v>
      </c>
      <c r="F148" s="26">
        <f>IF(Prim_inc_net!F148="","",Prim_inc_net!F148/10/GDP!I144)</f>
        <v>-4.8277918196774188</v>
      </c>
      <c r="G148" s="26">
        <f>IF(Prim_inc_net!G148="","",Prim_inc_net!G148/10/GDP!J144)</f>
        <v>-4.8152302321989806</v>
      </c>
      <c r="H148" s="26">
        <f>IF(Prim_inc_net!H148="","",Prim_inc_net!H148/10/GDP!K144)</f>
        <v>-3.5241206356354882</v>
      </c>
      <c r="I148" s="26">
        <f>IF(Prim_inc_net!I148="","",Prim_inc_net!I148/10/GDP!L144)</f>
        <v>-4.3396977793879312</v>
      </c>
      <c r="J148" s="26">
        <f>IF(Prim_inc_net!J148="","",Prim_inc_net!J148/10/GDP!M144)</f>
        <v>-3.9796304764522201</v>
      </c>
      <c r="K148" s="26">
        <f>IF(Prim_inc_net!K148="","",Prim_inc_net!K148/10/GDP!N144)</f>
        <v>-3.6263826100715844</v>
      </c>
      <c r="L148" s="26">
        <f>IF(Prim_inc_net!L148="","",Prim_inc_net!L148/10/GDP!O144)</f>
        <v>-3.7628290783365554</v>
      </c>
      <c r="M148" s="26">
        <f>IF(Prim_inc_net!M148="","",Prim_inc_net!M148/10/GDP!P144)</f>
        <v>-4.0121064246018054</v>
      </c>
      <c r="N148" s="26">
        <f>IF(Prim_inc_net!N148="","",Prim_inc_net!N148/10/GDP!Q144)</f>
        <v>-3.3064448653133121</v>
      </c>
      <c r="O148" s="26">
        <f>IF(Prim_inc_net!O148="","",Prim_inc_net!O148/10/GDP!R144)</f>
        <v>-3.3384246881159343</v>
      </c>
      <c r="P148" s="26">
        <f>IF(Prim_inc_net!P148="","",Prim_inc_net!P148/10/GDP!S144)</f>
        <v>-2.9690664058615654</v>
      </c>
      <c r="Q148" s="26">
        <f>IF(Prim_inc_net!Q148="","",Prim_inc_net!Q148/10/GDP!T144)</f>
        <v>-3.2012646693568394</v>
      </c>
    </row>
    <row r="149" spans="1:17" x14ac:dyDescent="0.25">
      <c r="A149" s="12" t="s">
        <v>564</v>
      </c>
      <c r="B149" s="26">
        <f>IF(Prim_inc_net!B149="","",Prim_inc_net!B149/10/GDP!E145)</f>
        <v>-6.8382047059692663</v>
      </c>
      <c r="C149" s="26">
        <f>IF(Prim_inc_net!C149="","",Prim_inc_net!C149/10/GDP!F145)</f>
        <v>-8.6458491916251354</v>
      </c>
      <c r="D149" s="26">
        <f>IF(Prim_inc_net!D149="","",Prim_inc_net!D149/10/GDP!G145)</f>
        <v>-8.1799434355757281</v>
      </c>
      <c r="E149" s="26">
        <f>IF(Prim_inc_net!E149="","",Prim_inc_net!E149/10/GDP!H145)</f>
        <v>-7.2065391019380751</v>
      </c>
      <c r="F149" s="26">
        <f>IF(Prim_inc_net!F149="","",Prim_inc_net!F149/10/GDP!I145)</f>
        <v>-6.901734123607512</v>
      </c>
      <c r="G149" s="26">
        <f>IF(Prim_inc_net!G149="","",Prim_inc_net!G149/10/GDP!J145)</f>
        <v>-7.5372160950400398</v>
      </c>
      <c r="H149" s="26">
        <f>IF(Prim_inc_net!H149="","",Prim_inc_net!H149/10/GDP!K145)</f>
        <v>-7.9274245828950187</v>
      </c>
      <c r="I149" s="26">
        <f>IF(Prim_inc_net!I149="","",Prim_inc_net!I149/10/GDP!L145)</f>
        <v>-6.8225587876411051</v>
      </c>
      <c r="J149" s="26">
        <f>IF(Prim_inc_net!J149="","",Prim_inc_net!J149/10/GDP!M145)</f>
        <v>-5.9738408022465759</v>
      </c>
      <c r="K149" s="26">
        <f>IF(Prim_inc_net!K149="","",Prim_inc_net!K149/10/GDP!N145)</f>
        <v>-4.896936840053395</v>
      </c>
      <c r="L149" s="26">
        <f>IF(Prim_inc_net!L149="","",Prim_inc_net!L149/10/GDP!O145)</f>
        <v>-4.1210529595807595</v>
      </c>
      <c r="M149" s="26">
        <f>IF(Prim_inc_net!M149="","",Prim_inc_net!M149/10/GDP!P145)</f>
        <v>-4.6074986013278521</v>
      </c>
      <c r="N149" s="26">
        <f>IF(Prim_inc_net!N149="","",Prim_inc_net!N149/10/GDP!Q145)</f>
        <v>-5.3831865062730291</v>
      </c>
      <c r="O149" s="26">
        <f>IF(Prim_inc_net!O149="","",Prim_inc_net!O149/10/GDP!R145)</f>
        <v>-5.2473450640938752</v>
      </c>
      <c r="P149" s="26">
        <f>IF(Prim_inc_net!P149="","",Prim_inc_net!P149/10/GDP!S145)</f>
        <v>-4.6585592834985059</v>
      </c>
      <c r="Q149" s="26">
        <f>IF(Prim_inc_net!Q149="","",Prim_inc_net!Q149/10/GDP!T145)</f>
        <v>-3.2816088569577766</v>
      </c>
    </row>
    <row r="150" spans="1:17" x14ac:dyDescent="0.25">
      <c r="A150" s="12" t="s">
        <v>566</v>
      </c>
      <c r="B150" s="26">
        <f>IF(Prim_inc_net!B150="","",Prim_inc_net!B150/10/GDP!E146)</f>
        <v>0.32963452551618855</v>
      </c>
      <c r="C150" s="26">
        <f>IF(Prim_inc_net!C150="","",Prim_inc_net!C150/10/GDP!F146)</f>
        <v>0.54964498231404113</v>
      </c>
      <c r="D150" s="26">
        <f>IF(Prim_inc_net!D150="","",Prim_inc_net!D150/10/GDP!G146)</f>
        <v>1.0478290860277062</v>
      </c>
      <c r="E150" s="26">
        <f>IF(Prim_inc_net!E150="","",Prim_inc_net!E150/10/GDP!H146)</f>
        <v>0.60771768979989016</v>
      </c>
      <c r="F150" s="26">
        <f>IF(Prim_inc_net!F150="","",Prim_inc_net!F150/10/GDP!I146)</f>
        <v>0.47729707589888781</v>
      </c>
      <c r="G150" s="26">
        <f>IF(Prim_inc_net!G150="","",Prim_inc_net!G150/10/GDP!J146)</f>
        <v>0.32512638377049852</v>
      </c>
      <c r="H150" s="26">
        <f>IF(Prim_inc_net!H150="","",Prim_inc_net!H150/10/GDP!K146)</f>
        <v>0.4020844425992306</v>
      </c>
      <c r="I150" s="26">
        <f>IF(Prim_inc_net!I150="","",Prim_inc_net!I150/10/GDP!L146)</f>
        <v>7.5304739790414632E-2</v>
      </c>
      <c r="J150" s="26">
        <f>IF(Prim_inc_net!J150="","",Prim_inc_net!J150/10/GDP!M146)</f>
        <v>0.33719934768406423</v>
      </c>
      <c r="K150" s="26">
        <f>IF(Prim_inc_net!K150="","",Prim_inc_net!K150/10/GDP!N146)</f>
        <v>0.24453314251650712</v>
      </c>
      <c r="L150" s="26">
        <f>IF(Prim_inc_net!L150="","",Prim_inc_net!L150/10/GDP!O146)</f>
        <v>0.60596794581059621</v>
      </c>
      <c r="M150" s="26">
        <f>IF(Prim_inc_net!M150="","",Prim_inc_net!M150/10/GDP!P146)</f>
        <v>0.80948934720901544</v>
      </c>
      <c r="N150" s="26">
        <f>IF(Prim_inc_net!N150="","",Prim_inc_net!N150/10/GDP!Q146)</f>
        <v>0.98215036903865371</v>
      </c>
      <c r="O150" s="26">
        <f>IF(Prim_inc_net!O150="","",Prim_inc_net!O150/10/GDP!R146)</f>
        <v>1.0578126478517893</v>
      </c>
      <c r="P150" s="26">
        <f>IF(Prim_inc_net!P150="","",Prim_inc_net!P150/10/GDP!S146)</f>
        <v>1.400295916232702</v>
      </c>
      <c r="Q150" s="26">
        <f>IF(Prim_inc_net!Q150="","",Prim_inc_net!Q150/10/GDP!T146)</f>
        <v>1.2026339624957758</v>
      </c>
    </row>
    <row r="151" spans="1:17" x14ac:dyDescent="0.25">
      <c r="A151" s="12" t="s">
        <v>568</v>
      </c>
      <c r="B151" s="26">
        <f>IF(Prim_inc_net!B151="","",Prim_inc_net!B151/10/GDP!E147)</f>
        <v>-1.6643595904722108</v>
      </c>
      <c r="C151" s="26">
        <f>IF(Prim_inc_net!C151="","",Prim_inc_net!C151/10/GDP!F147)</f>
        <v>-2.0915366468674828</v>
      </c>
      <c r="D151" s="26">
        <f>IF(Prim_inc_net!D151="","",Prim_inc_net!D151/10/GDP!G147)</f>
        <v>-3.0604562480624491</v>
      </c>
      <c r="E151" s="26">
        <f>IF(Prim_inc_net!E151="","",Prim_inc_net!E151/10/GDP!H147)</f>
        <v>-1.9038605697151423</v>
      </c>
      <c r="F151" s="26">
        <f>IF(Prim_inc_net!F151="","",Prim_inc_net!F151/10/GDP!I147)</f>
        <v>-2.8781656866623919</v>
      </c>
      <c r="G151" s="26">
        <f>IF(Prim_inc_net!G151="","",Prim_inc_net!G151/10/GDP!J147)</f>
        <v>-3.2446637795570972</v>
      </c>
      <c r="H151" s="26">
        <f>IF(Prim_inc_net!H151="","",Prim_inc_net!H151/10/GDP!K147)</f>
        <v>-3.2292747192840321</v>
      </c>
      <c r="I151" s="26">
        <f>IF(Prim_inc_net!I151="","",Prim_inc_net!I151/10/GDP!L147)</f>
        <v>-3.1304850185650639</v>
      </c>
      <c r="J151" s="26">
        <f>IF(Prim_inc_net!J151="","",Prim_inc_net!J151/10/GDP!M147)</f>
        <v>-3.0552020774913484</v>
      </c>
      <c r="K151" s="26">
        <f>IF(Prim_inc_net!K151="","",Prim_inc_net!K151/10/GDP!N147)</f>
        <v>-3.4592574299394401</v>
      </c>
      <c r="L151" s="26">
        <f>IF(Prim_inc_net!L151="","",Prim_inc_net!L151/10/GDP!O147)</f>
        <v>-3.4208189525181787</v>
      </c>
      <c r="M151" s="26">
        <f>IF(Prim_inc_net!M151="","",Prim_inc_net!M151/10/GDP!P147)</f>
        <v>-4.1553733568234179</v>
      </c>
      <c r="N151" s="26">
        <f>IF(Prim_inc_net!N151="","",Prim_inc_net!N151/10/GDP!Q147)</f>
        <v>-4.0856899265726492</v>
      </c>
      <c r="O151" s="26">
        <f>IF(Prim_inc_net!O151="","",Prim_inc_net!O151/10/GDP!R147)</f>
        <v>-4.0254803526529832</v>
      </c>
      <c r="P151" s="26">
        <f>IF(Prim_inc_net!P151="","",Prim_inc_net!P151/10/GDP!S147)</f>
        <v>-3.8316671478350779</v>
      </c>
      <c r="Q151" s="26">
        <f>IF(Prim_inc_net!Q151="","",Prim_inc_net!Q151/10/GDP!T147)</f>
        <v>-3.0581641926688885</v>
      </c>
    </row>
    <row r="152" spans="1:17" x14ac:dyDescent="0.25">
      <c r="A152" s="12" t="s">
        <v>569</v>
      </c>
      <c r="B152" s="26">
        <f>IF(Prim_inc_net!B152="","",Prim_inc_net!B152/10/GDP!E148)</f>
        <v>-1.5031725839911192</v>
      </c>
      <c r="C152" s="26">
        <f>IF(Prim_inc_net!C152="","",Prim_inc_net!C152/10/GDP!F148)</f>
        <v>-3.002573293068127</v>
      </c>
      <c r="D152" s="26">
        <f>IF(Prim_inc_net!D152="","",Prim_inc_net!D152/10/GDP!G148)</f>
        <v>-3.0894116859567244</v>
      </c>
      <c r="E152" s="26">
        <f>IF(Prim_inc_net!E152="","",Prim_inc_net!E152/10/GDP!H148)</f>
        <v>-3.3652080761092962</v>
      </c>
      <c r="F152" s="26">
        <f>IF(Prim_inc_net!F152="","",Prim_inc_net!F152/10/GDP!I148)</f>
        <v>-3.9545304824022924</v>
      </c>
      <c r="G152" s="26">
        <f>IF(Prim_inc_net!G152="","",Prim_inc_net!G152/10/GDP!J148)</f>
        <v>-3.2145037127550049</v>
      </c>
      <c r="H152" s="26">
        <f>IF(Prim_inc_net!H152="","",Prim_inc_net!H152/10/GDP!K148)</f>
        <v>-2.8405852717528774</v>
      </c>
      <c r="I152" s="26">
        <f>IF(Prim_inc_net!I152="","",Prim_inc_net!I152/10/GDP!L148)</f>
        <v>-2.5630452141331554</v>
      </c>
      <c r="J152" s="26">
        <f>IF(Prim_inc_net!J152="","",Prim_inc_net!J152/10/GDP!M148)</f>
        <v>-1.311361895585883</v>
      </c>
      <c r="K152" s="26">
        <f>IF(Prim_inc_net!K152="","",Prim_inc_net!K152/10/GDP!N148)</f>
        <v>-2.2087571662475898</v>
      </c>
      <c r="L152" s="26">
        <f>IF(Prim_inc_net!L152="","",Prim_inc_net!L152/10/GDP!O148)</f>
        <v>-2.9032904731832079</v>
      </c>
      <c r="M152" s="26">
        <f>IF(Prim_inc_net!M152="","",Prim_inc_net!M152/10/GDP!P148)</f>
        <v>-2.3319549157445558</v>
      </c>
      <c r="N152" s="26">
        <f>IF(Prim_inc_net!N152="","",Prim_inc_net!N152/10/GDP!Q148)</f>
        <v>-2.2735677099296954</v>
      </c>
      <c r="O152" s="26">
        <f>IF(Prim_inc_net!O152="","",Prim_inc_net!O152/10/GDP!R148)</f>
        <v>-2.3696680447372644</v>
      </c>
      <c r="P152" s="26">
        <f>IF(Prim_inc_net!P152="","",Prim_inc_net!P152/10/GDP!S148)</f>
        <v>-2.3966142697351405</v>
      </c>
      <c r="Q152" s="26">
        <f>IF(Prim_inc_net!Q152="","",Prim_inc_net!Q152/10/GDP!T148)</f>
        <v>-1.4807728992632985</v>
      </c>
    </row>
    <row r="153" spans="1:17" x14ac:dyDescent="0.25">
      <c r="A153" s="12" t="s">
        <v>570</v>
      </c>
      <c r="B153" s="26" t="str">
        <f>IF(Prim_inc_net!B153="","",Prim_inc_net!B153/10/GDP!E149)</f>
        <v/>
      </c>
      <c r="C153" s="26" t="str">
        <f>IF(Prim_inc_net!C153="","",Prim_inc_net!C153/10/GDP!F149)</f>
        <v/>
      </c>
      <c r="D153" s="26" t="str">
        <f>IF(Prim_inc_net!D153="","",Prim_inc_net!D153/10/GDP!G149)</f>
        <v/>
      </c>
      <c r="E153" s="26" t="str">
        <f>IF(Prim_inc_net!E153="","",Prim_inc_net!E153/10/GDP!H149)</f>
        <v/>
      </c>
      <c r="F153" s="26" t="str">
        <f>IF(Prim_inc_net!F153="","",Prim_inc_net!F153/10/GDP!I149)</f>
        <v/>
      </c>
      <c r="G153" s="26" t="str">
        <f>IF(Prim_inc_net!G153="","",Prim_inc_net!G153/10/GDP!J149)</f>
        <v/>
      </c>
      <c r="H153" s="26">
        <f>IF(Prim_inc_net!H153="","",Prim_inc_net!H153/10/GDP!K149)</f>
        <v>-7.910005551460813</v>
      </c>
      <c r="I153" s="26">
        <f>IF(Prim_inc_net!I153="","",Prim_inc_net!I153/10/GDP!L149)</f>
        <v>-6.4895711030782799</v>
      </c>
      <c r="J153" s="26">
        <f>IF(Prim_inc_net!J153="","",Prim_inc_net!J153/10/GDP!M149)</f>
        <v>-5.2150357592972627</v>
      </c>
      <c r="K153" s="26">
        <f>IF(Prim_inc_net!K153="","",Prim_inc_net!K153/10/GDP!N149)</f>
        <v>-4.5099039643832946</v>
      </c>
      <c r="L153" s="26">
        <f>IF(Prim_inc_net!L153="","",Prim_inc_net!L153/10/GDP!O149)</f>
        <v>-2.2043926149280417</v>
      </c>
      <c r="M153" s="26">
        <f>IF(Prim_inc_net!M153="","",Prim_inc_net!M153/10/GDP!P149)</f>
        <v>-0.73111845842713463</v>
      </c>
      <c r="N153" s="26">
        <f>IF(Prim_inc_net!N153="","",Prim_inc_net!N153/10/GDP!Q149)</f>
        <v>-0.26040229579668056</v>
      </c>
      <c r="O153" s="26">
        <f>IF(Prim_inc_net!O153="","",Prim_inc_net!O153/10/GDP!R149)</f>
        <v>-2.0428885211932637</v>
      </c>
      <c r="P153" s="26">
        <f>IF(Prim_inc_net!P153="","",Prim_inc_net!P153/10/GDP!S149)</f>
        <v>-2.5077715764598008</v>
      </c>
      <c r="Q153" s="26">
        <f>IF(Prim_inc_net!Q153="","",Prim_inc_net!Q153/10/GDP!T149)</f>
        <v>-2.0894465928349151</v>
      </c>
    </row>
    <row r="154" spans="1:17" x14ac:dyDescent="0.25">
      <c r="A154" s="12" t="s">
        <v>577</v>
      </c>
      <c r="B154" s="26">
        <f>IF(Prim_inc_net!B154="","",Prim_inc_net!B154/10/GDP!E150)</f>
        <v>-2.9593515753549884</v>
      </c>
      <c r="C154" s="26">
        <f>IF(Prim_inc_net!C154="","",Prim_inc_net!C154/10/GDP!F150)</f>
        <v>-3.3504965522483094</v>
      </c>
      <c r="D154" s="26">
        <f>IF(Prim_inc_net!D154="","",Prim_inc_net!D154/10/GDP!G150)</f>
        <v>-3.2720932405133065</v>
      </c>
      <c r="E154" s="26">
        <f>IF(Prim_inc_net!E154="","",Prim_inc_net!E154/10/GDP!H150)</f>
        <v>-2.325756136615222</v>
      </c>
      <c r="F154" s="26">
        <f>IF(Prim_inc_net!F154="","",Prim_inc_net!F154/10/GDP!I150)</f>
        <v>-1.2677493557799335</v>
      </c>
      <c r="G154" s="26">
        <f>IF(Prim_inc_net!G154="","",Prim_inc_net!G154/10/GDP!J150)</f>
        <v>-1.14536952207576</v>
      </c>
      <c r="H154" s="26">
        <f>IF(Prim_inc_net!H154="","",Prim_inc_net!H154/10/GDP!K150)</f>
        <v>-1.3014980493185884</v>
      </c>
      <c r="I154" s="26">
        <f>IF(Prim_inc_net!I154="","",Prim_inc_net!I154/10/GDP!L150)</f>
        <v>-1.7440292051427051</v>
      </c>
      <c r="J154" s="26">
        <f>IF(Prim_inc_net!J154="","",Prim_inc_net!J154/10/GDP!M150)</f>
        <v>-1.4831631382724733</v>
      </c>
      <c r="K154" s="26">
        <f>IF(Prim_inc_net!K154="","",Prim_inc_net!K154/10/GDP!N150)</f>
        <v>-0.52043768116836131</v>
      </c>
      <c r="L154" s="26">
        <f>IF(Prim_inc_net!L154="","",Prim_inc_net!L154/10/GDP!O150)</f>
        <v>-1.0380839500418475</v>
      </c>
      <c r="M154" s="26">
        <f>IF(Prim_inc_net!M154="","",Prim_inc_net!M154/10/GDP!P150)</f>
        <v>-1.3524197657185413</v>
      </c>
      <c r="N154" s="26">
        <f>IF(Prim_inc_net!N154="","",Prim_inc_net!N154/10/GDP!Q150)</f>
        <v>-1.4031163876331052</v>
      </c>
      <c r="O154" s="26">
        <f>IF(Prim_inc_net!O154="","",Prim_inc_net!O154/10/GDP!R150)</f>
        <v>-1.8393561270705603</v>
      </c>
      <c r="P154" s="26">
        <f>IF(Prim_inc_net!P154="","",Prim_inc_net!P154/10/GDP!S150)</f>
        <v>-1.4238589943443438</v>
      </c>
      <c r="Q154" s="26">
        <f>IF(Prim_inc_net!Q154="","",Prim_inc_net!Q154/10/GDP!T150)</f>
        <v>-1.731898988742149</v>
      </c>
    </row>
    <row r="155" spans="1:17" x14ac:dyDescent="0.25">
      <c r="A155" s="12" t="s">
        <v>579</v>
      </c>
      <c r="B155" s="26">
        <f>IF(Prim_inc_net!B155="","",Prim_inc_net!B155/10/GDP!E151)</f>
        <v>-2.2656187898747362</v>
      </c>
      <c r="C155" s="26">
        <f>IF(Prim_inc_net!C155="","",Prim_inc_net!C155/10/GDP!F151)</f>
        <v>-2.7149901027429539</v>
      </c>
      <c r="D155" s="26">
        <f>IF(Prim_inc_net!D155="","",Prim_inc_net!D155/10/GDP!G151)</f>
        <v>-2.0689024127685838</v>
      </c>
      <c r="E155" s="26">
        <f>IF(Prim_inc_net!E155="","",Prim_inc_net!E155/10/GDP!H151)</f>
        <v>-2.6126816217097315</v>
      </c>
      <c r="F155" s="26">
        <f>IF(Prim_inc_net!F155="","",Prim_inc_net!F155/10/GDP!I151)</f>
        <v>-3.0383460888579665</v>
      </c>
      <c r="G155" s="26">
        <f>IF(Prim_inc_net!G155="","",Prim_inc_net!G155/10/GDP!J151)</f>
        <v>-2.8843452063853627</v>
      </c>
      <c r="H155" s="26">
        <f>IF(Prim_inc_net!H155="","",Prim_inc_net!H155/10/GDP!K151)</f>
        <v>-2.951180482942608</v>
      </c>
      <c r="I155" s="26">
        <f>IF(Prim_inc_net!I155="","",Prim_inc_net!I155/10/GDP!L151)</f>
        <v>-3.0874491211418769</v>
      </c>
      <c r="J155" s="26">
        <f>IF(Prim_inc_net!J155="","",Prim_inc_net!J155/10/GDP!M151)</f>
        <v>-3.4785573515466939</v>
      </c>
      <c r="K155" s="26">
        <f>IF(Prim_inc_net!K155="","",Prim_inc_net!K155/10/GDP!N151)</f>
        <v>-3.3171072411706133</v>
      </c>
      <c r="L155" s="26">
        <f>IF(Prim_inc_net!L155="","",Prim_inc_net!L155/10/GDP!O151)</f>
        <v>-2.7823947814550012</v>
      </c>
      <c r="M155" s="26">
        <f>IF(Prim_inc_net!M155="","",Prim_inc_net!M155/10/GDP!P151)</f>
        <v>-2.7717518447663294</v>
      </c>
      <c r="N155" s="26">
        <f>IF(Prim_inc_net!N155="","",Prim_inc_net!N155/10/GDP!Q151)</f>
        <v>-2.6698122071688859</v>
      </c>
      <c r="O155" s="26">
        <f>IF(Prim_inc_net!O155="","",Prim_inc_net!O155/10/GDP!R151)</f>
        <v>-2.4435363367432745</v>
      </c>
      <c r="P155" s="26">
        <f>IF(Prim_inc_net!P155="","",Prim_inc_net!P155/10/GDP!S151)</f>
        <v>-3.168209317468774</v>
      </c>
      <c r="Q155" s="26">
        <f>IF(Prim_inc_net!Q155="","",Prim_inc_net!Q155/10/GDP!T151)</f>
        <v>-2.3665433841393071</v>
      </c>
    </row>
    <row r="156" spans="1:17" x14ac:dyDescent="0.25">
      <c r="A156" s="12" t="s">
        <v>580</v>
      </c>
      <c r="B156" s="26" t="str">
        <f>IF(Prim_inc_net!B156="","",Prim_inc_net!B156/10/GDP!E152)</f>
        <v/>
      </c>
      <c r="C156" s="26" t="str">
        <f>IF(Prim_inc_net!C156="","",Prim_inc_net!C156/10/GDP!F152)</f>
        <v/>
      </c>
      <c r="D156" s="26" t="str">
        <f>IF(Prim_inc_net!D156="","",Prim_inc_net!D156/10/GDP!G152)</f>
        <v/>
      </c>
      <c r="E156" s="26" t="str">
        <f>IF(Prim_inc_net!E156="","",Prim_inc_net!E156/10/GDP!H152)</f>
        <v/>
      </c>
      <c r="F156" s="26" t="str">
        <f>IF(Prim_inc_net!F156="","",Prim_inc_net!F156/10/GDP!I152)</f>
        <v/>
      </c>
      <c r="G156" s="26">
        <f>IF(Prim_inc_net!G156="","",Prim_inc_net!G156/10/GDP!J152)</f>
        <v>-0.63109954456733897</v>
      </c>
      <c r="H156" s="26">
        <f>IF(Prim_inc_net!H156="","",Prim_inc_net!H156/10/GDP!K152)</f>
        <v>-0.72541665041048775</v>
      </c>
      <c r="I156" s="26">
        <f>IF(Prim_inc_net!I156="","",Prim_inc_net!I156/10/GDP!L152)</f>
        <v>-1.551802517308859</v>
      </c>
      <c r="J156" s="26">
        <f>IF(Prim_inc_net!J156="","",Prim_inc_net!J156/10/GDP!M152)</f>
        <v>-2.1832690014386524</v>
      </c>
      <c r="K156" s="26">
        <f>IF(Prim_inc_net!K156="","",Prim_inc_net!K156/10/GDP!N152)</f>
        <v>-2.265644323244016</v>
      </c>
      <c r="L156" s="26">
        <f>IF(Prim_inc_net!L156="","",Prim_inc_net!L156/10/GDP!O152)</f>
        <v>-1.5179520550606986</v>
      </c>
      <c r="M156" s="26">
        <f>IF(Prim_inc_net!M156="","",Prim_inc_net!M156/10/GDP!P152)</f>
        <v>-3.6117088572125029</v>
      </c>
      <c r="N156" s="26">
        <f>IF(Prim_inc_net!N156="","",Prim_inc_net!N156/10/GDP!Q152)</f>
        <v>-3.147011287390042</v>
      </c>
      <c r="O156" s="26">
        <f>IF(Prim_inc_net!O156="","",Prim_inc_net!O156/10/GDP!R152)</f>
        <v>-3.612495524871544</v>
      </c>
      <c r="P156" s="26">
        <f>IF(Prim_inc_net!P156="","",Prim_inc_net!P156/10/GDP!S152)</f>
        <v>-3.4407301887799817</v>
      </c>
      <c r="Q156" s="26" t="str">
        <f>IF(Prim_inc_net!Q156="","",Prim_inc_net!Q156/10/GDP!T152)</f>
        <v/>
      </c>
    </row>
    <row r="157" spans="1:17" x14ac:dyDescent="0.25">
      <c r="A157" s="12" t="s">
        <v>588</v>
      </c>
      <c r="B157" s="26">
        <f>IF(Prim_inc_net!B157="","",Prim_inc_net!B157/10/GDP!E153)</f>
        <v>-8.185654008438819</v>
      </c>
      <c r="C157" s="26">
        <f>IF(Prim_inc_net!C157="","",Prim_inc_net!C157/10/GDP!F153)</f>
        <v>-6.8127534433171606</v>
      </c>
      <c r="D157" s="26">
        <f>IF(Prim_inc_net!D157="","",Prim_inc_net!D157/10/GDP!G153)</f>
        <v>-7.1265424201238581</v>
      </c>
      <c r="E157" s="26">
        <f>IF(Prim_inc_net!E157="","",Prim_inc_net!E157/10/GDP!H153)</f>
        <v>-6.1524488867724596</v>
      </c>
      <c r="F157" s="26">
        <f>IF(Prim_inc_net!F157="","",Prim_inc_net!F157/10/GDP!I153)</f>
        <v>-4.0815036310719632</v>
      </c>
      <c r="G157" s="26">
        <f>IF(Prim_inc_net!G157="","",Prim_inc_net!G157/10/GDP!J153)</f>
        <v>-3.5824660523437357</v>
      </c>
      <c r="H157" s="26">
        <f>IF(Prim_inc_net!H157="","",Prim_inc_net!H157/10/GDP!K153)</f>
        <v>-4.297089844948629</v>
      </c>
      <c r="I157" s="26">
        <f>IF(Prim_inc_net!I157="","",Prim_inc_net!I157/10/GDP!L153)</f>
        <v>-2.4634721157076078</v>
      </c>
      <c r="J157" s="26">
        <f>IF(Prim_inc_net!J157="","",Prim_inc_net!J157/10/GDP!M153)</f>
        <v>-4.980010062123899</v>
      </c>
      <c r="K157" s="26">
        <f>IF(Prim_inc_net!K157="","",Prim_inc_net!K157/10/GDP!N153)</f>
        <v>-2.7817684050311451</v>
      </c>
      <c r="L157" s="26">
        <f>IF(Prim_inc_net!L157="","",Prim_inc_net!L157/10/GDP!O153)</f>
        <v>-1.9008193475678772</v>
      </c>
      <c r="M157" s="26">
        <f>IF(Prim_inc_net!M157="","",Prim_inc_net!M157/10/GDP!P153)</f>
        <v>-3.0695331263120482</v>
      </c>
      <c r="N157" s="26">
        <f>IF(Prim_inc_net!N157="","",Prim_inc_net!N157/10/GDP!Q153)</f>
        <v>-2.7357817818027832</v>
      </c>
      <c r="O157" s="26">
        <f>IF(Prim_inc_net!O157="","",Prim_inc_net!O157/10/GDP!R153)</f>
        <v>-4.3413853466657413</v>
      </c>
      <c r="P157" s="26" t="str">
        <f>IF(Prim_inc_net!P157="","",Prim_inc_net!P157/10/GDP!S153)</f>
        <v/>
      </c>
      <c r="Q157" s="26" t="str">
        <f>IF(Prim_inc_net!Q157="","",Prim_inc_net!Q157/10/GDP!T153)</f>
        <v/>
      </c>
    </row>
    <row r="158" spans="1:17" x14ac:dyDescent="0.25">
      <c r="A158" s="12" t="s">
        <v>592</v>
      </c>
      <c r="B158" s="26">
        <f>IF(Prim_inc_net!B158="","",Prim_inc_net!B158/10/GDP!E154)</f>
        <v>-2.3420224559999996</v>
      </c>
      <c r="C158" s="26">
        <f>IF(Prim_inc_net!C158="","",Prim_inc_net!C158/10/GDP!F154)</f>
        <v>2.2798875785776467</v>
      </c>
      <c r="D158" s="26">
        <f>IF(Prim_inc_net!D158="","",Prim_inc_net!D158/10/GDP!G154)</f>
        <v>3.0858677920997386</v>
      </c>
      <c r="E158" s="26">
        <f>IF(Prim_inc_net!E158="","",Prim_inc_net!E158/10/GDP!H154)</f>
        <v>-3.8263077528202079E-2</v>
      </c>
      <c r="F158" s="26">
        <f>IF(Prim_inc_net!F158="","",Prim_inc_net!F158/10/GDP!I154)</f>
        <v>-0.15117472415319147</v>
      </c>
      <c r="G158" s="26">
        <f>IF(Prim_inc_net!G158="","",Prim_inc_net!G158/10/GDP!J154)</f>
        <v>-0.18734359480998475</v>
      </c>
      <c r="H158" s="26">
        <f>IF(Prim_inc_net!H158="","",Prim_inc_net!H158/10/GDP!K154)</f>
        <v>-0.18237134560477894</v>
      </c>
      <c r="I158" s="26">
        <f>IF(Prim_inc_net!I158="","",Prim_inc_net!I158/10/GDP!L154)</f>
        <v>-0.87853472843065872</v>
      </c>
      <c r="J158" s="26">
        <f>IF(Prim_inc_net!J158="","",Prim_inc_net!J158/10/GDP!M154)</f>
        <v>0.65793523860004399</v>
      </c>
      <c r="K158" s="26">
        <f>IF(Prim_inc_net!K158="","",Prim_inc_net!K158/10/GDP!N154)</f>
        <v>1.9163343036785587</v>
      </c>
      <c r="L158" s="26">
        <f>IF(Prim_inc_net!L158="","",Prim_inc_net!L158/10/GDP!O154)</f>
        <v>0.89532768461875645</v>
      </c>
      <c r="M158" s="26">
        <f>IF(Prim_inc_net!M158="","",Prim_inc_net!M158/10/GDP!P154)</f>
        <v>0.81801124398542058</v>
      </c>
      <c r="N158" s="26">
        <f>IF(Prim_inc_net!N158="","",Prim_inc_net!N158/10/GDP!Q154)</f>
        <v>-0.37791980763122679</v>
      </c>
      <c r="O158" s="26">
        <f>IF(Prim_inc_net!O158="","",Prim_inc_net!O158/10/GDP!R154)</f>
        <v>-0.65265047574905888</v>
      </c>
      <c r="P158" s="26">
        <f>IF(Prim_inc_net!P158="","",Prim_inc_net!P158/10/GDP!S154)</f>
        <v>-0.10823081061018158</v>
      </c>
      <c r="Q158" s="26" t="str">
        <f>IF(Prim_inc_net!Q158="","",Prim_inc_net!Q158/10/GDP!T154)</f>
        <v/>
      </c>
    </row>
    <row r="159" spans="1:17" x14ac:dyDescent="0.25">
      <c r="A159" s="12" t="s">
        <v>594</v>
      </c>
      <c r="B159" s="26">
        <f>IF(Prim_inc_net!B159="","",Prim_inc_net!B159/10/GDP!E155)</f>
        <v>0.13147230702668444</v>
      </c>
      <c r="C159" s="26">
        <f>IF(Prim_inc_net!C159="","",Prim_inc_net!C159/10/GDP!F155)</f>
        <v>1.0174903515250699</v>
      </c>
      <c r="D159" s="26">
        <f>IF(Prim_inc_net!D159="","",Prim_inc_net!D159/10/GDP!G155)</f>
        <v>1.5377680001218867</v>
      </c>
      <c r="E159" s="26">
        <f>IF(Prim_inc_net!E159="","",Prim_inc_net!E159/10/GDP!H155)</f>
        <v>1.7631670617193476</v>
      </c>
      <c r="F159" s="26">
        <f>IF(Prim_inc_net!F159="","",Prim_inc_net!F159/10/GDP!I155)</f>
        <v>2.0134304983943063</v>
      </c>
      <c r="G159" s="26">
        <f>IF(Prim_inc_net!G159="","",Prim_inc_net!G159/10/GDP!J155)</f>
        <v>1.3335510194551252</v>
      </c>
      <c r="H159" s="26">
        <f>IF(Prim_inc_net!H159="","",Prim_inc_net!H159/10/GDP!K155)</f>
        <v>1.4427209483755661</v>
      </c>
      <c r="I159" s="26">
        <f>IF(Prim_inc_net!I159="","",Prim_inc_net!I159/10/GDP!L155)</f>
        <v>1.4930690014380017</v>
      </c>
      <c r="J159" s="26">
        <f>IF(Prim_inc_net!J159="","",Prim_inc_net!J159/10/GDP!M155)</f>
        <v>1.8163058759136959</v>
      </c>
      <c r="K159" s="26">
        <f>IF(Prim_inc_net!K159="","",Prim_inc_net!K159/10/GDP!N155)</f>
        <v>2.1849606443225134</v>
      </c>
      <c r="L159" s="26">
        <f>IF(Prim_inc_net!L159="","",Prim_inc_net!L159/10/GDP!O155)</f>
        <v>2.6411139005747879</v>
      </c>
      <c r="M159" s="26">
        <f>IF(Prim_inc_net!M159="","",Prim_inc_net!M159/10/GDP!P155)</f>
        <v>2.4385019938163293</v>
      </c>
      <c r="N159" s="26">
        <f>IF(Prim_inc_net!N159="","",Prim_inc_net!N159/10/GDP!Q155)</f>
        <v>1.5536032200633145</v>
      </c>
      <c r="O159" s="26">
        <f>IF(Prim_inc_net!O159="","",Prim_inc_net!O159/10/GDP!R155)</f>
        <v>0.98037981794958684</v>
      </c>
      <c r="P159" s="26">
        <f>IF(Prim_inc_net!P159="","",Prim_inc_net!P159/10/GDP!S155)</f>
        <v>0.99619131092107827</v>
      </c>
      <c r="Q159" s="26">
        <f>IF(Prim_inc_net!Q159="","",Prim_inc_net!Q159/10/GDP!T155)</f>
        <v>2.2271839242327331</v>
      </c>
    </row>
    <row r="160" spans="1:17" x14ac:dyDescent="0.25">
      <c r="A160" s="12" t="s">
        <v>596</v>
      </c>
      <c r="B160" s="26">
        <f>IF(Prim_inc_net!B160="","",Prim_inc_net!B160/10/GDP!E156)</f>
        <v>-0.81343622333182009</v>
      </c>
      <c r="C160" s="26">
        <f>IF(Prim_inc_net!C160="","",Prim_inc_net!C160/10/GDP!F156)</f>
        <v>-0.54271554303421621</v>
      </c>
      <c r="D160" s="26">
        <f>IF(Prim_inc_net!D160="","",Prim_inc_net!D160/10/GDP!G156)</f>
        <v>-0.52829115387419889</v>
      </c>
      <c r="E160" s="26">
        <f>IF(Prim_inc_net!E160="","",Prim_inc_net!E160/10/GDP!H156)</f>
        <v>-0.28539144277062323</v>
      </c>
      <c r="F160" s="26">
        <f>IF(Prim_inc_net!F160="","",Prim_inc_net!F160/10/GDP!I156)</f>
        <v>-1.0567058370169857</v>
      </c>
      <c r="G160" s="26">
        <f>IF(Prim_inc_net!G160="","",Prim_inc_net!G160/10/GDP!J156)</f>
        <v>-0.93060129159145399</v>
      </c>
      <c r="H160" s="26">
        <f>IF(Prim_inc_net!H160="","",Prim_inc_net!H160/10/GDP!K156)</f>
        <v>-1.5824201547316108</v>
      </c>
      <c r="I160" s="26">
        <f>IF(Prim_inc_net!I160="","",Prim_inc_net!I160/10/GDP!L156)</f>
        <v>-1.7050564695640478</v>
      </c>
      <c r="J160" s="26">
        <f>IF(Prim_inc_net!J160="","",Prim_inc_net!J160/10/GDP!M156)</f>
        <v>-1.7067051096470696</v>
      </c>
      <c r="K160" s="26">
        <f>IF(Prim_inc_net!K160="","",Prim_inc_net!K160/10/GDP!N156)</f>
        <v>-1.9075889402023192</v>
      </c>
      <c r="L160" s="26">
        <f>IF(Prim_inc_net!L160="","",Prim_inc_net!L160/10/GDP!O156)</f>
        <v>-2.2028644437521638</v>
      </c>
      <c r="M160" s="26">
        <f>IF(Prim_inc_net!M160="","",Prim_inc_net!M160/10/GDP!P156)</f>
        <v>-2.6185896185169053</v>
      </c>
      <c r="N160" s="26">
        <f>IF(Prim_inc_net!N160="","",Prim_inc_net!N160/10/GDP!Q156)</f>
        <v>-2.7976645849541781</v>
      </c>
      <c r="O160" s="26">
        <f>IF(Prim_inc_net!O160="","",Prim_inc_net!O160/10/GDP!R156)</f>
        <v>-2.5981560810623665</v>
      </c>
      <c r="P160" s="26" t="str">
        <f>IF(Prim_inc_net!P160="","",Prim_inc_net!P160/10/GDP!S156)</f>
        <v/>
      </c>
      <c r="Q160" s="26" t="str">
        <f>IF(Prim_inc_net!Q160="","",Prim_inc_net!Q160/10/GDP!T156)</f>
        <v/>
      </c>
    </row>
    <row r="161" spans="1:17" x14ac:dyDescent="0.25">
      <c r="A161" s="12" t="s">
        <v>600</v>
      </c>
      <c r="B161" s="26" t="str">
        <f>IF(Prim_inc_net!B161="","",Prim_inc_net!B161/10/GDP!E157)</f>
        <v/>
      </c>
      <c r="C161" s="26" t="str">
        <f>IF(Prim_inc_net!C161="","",Prim_inc_net!C161/10/GDP!F157)</f>
        <v/>
      </c>
      <c r="D161" s="26">
        <f>IF(Prim_inc_net!D161="","",Prim_inc_net!D161/10/GDP!G157)</f>
        <v>-3.1048934945308</v>
      </c>
      <c r="E161" s="26">
        <f>IF(Prim_inc_net!E161="","",Prim_inc_net!E161/10/GDP!H157)</f>
        <v>-2.8000327503989548</v>
      </c>
      <c r="F161" s="26">
        <f>IF(Prim_inc_net!F161="","",Prim_inc_net!F161/10/GDP!I157)</f>
        <v>-1.5073171516178789</v>
      </c>
      <c r="G161" s="26">
        <f>IF(Prim_inc_net!G161="","",Prim_inc_net!G161/10/GDP!J157)</f>
        <v>-2.0945148040014638</v>
      </c>
      <c r="H161" s="26">
        <f>IF(Prim_inc_net!H161="","",Prim_inc_net!H161/10/GDP!K157)</f>
        <v>-3.9058020417757233</v>
      </c>
      <c r="I161" s="26">
        <f>IF(Prim_inc_net!I161="","",Prim_inc_net!I161/10/GDP!L157)</f>
        <v>-3.2418728641670644</v>
      </c>
      <c r="J161" s="26">
        <f>IF(Prim_inc_net!J161="","",Prim_inc_net!J161/10/GDP!M157)</f>
        <v>-3.8977785958228148</v>
      </c>
      <c r="K161" s="26">
        <f>IF(Prim_inc_net!K161="","",Prim_inc_net!K161/10/GDP!N157)</f>
        <v>-3.7894804601659238</v>
      </c>
      <c r="L161" s="26">
        <f>IF(Prim_inc_net!L161="","",Prim_inc_net!L161/10/GDP!O157)</f>
        <v>-4.6344464617058625</v>
      </c>
      <c r="M161" s="26">
        <f>IF(Prim_inc_net!M161="","",Prim_inc_net!M161/10/GDP!P157)</f>
        <v>-5.5084679684886533</v>
      </c>
      <c r="N161" s="26">
        <f>IF(Prim_inc_net!N161="","",Prim_inc_net!N161/10/GDP!Q157)</f>
        <v>-6.4986827280079638</v>
      </c>
      <c r="O161" s="26">
        <f>IF(Prim_inc_net!O161="","",Prim_inc_net!O161/10/GDP!R157)</f>
        <v>-5.1067672932278345</v>
      </c>
      <c r="P161" s="26">
        <f>IF(Prim_inc_net!P161="","",Prim_inc_net!P161/10/GDP!S157)</f>
        <v>-5.385961332695115</v>
      </c>
      <c r="Q161" s="26">
        <f>IF(Prim_inc_net!Q161="","",Prim_inc_net!Q161/10/GDP!T157)</f>
        <v>-3.0249780506154402</v>
      </c>
    </row>
    <row r="162" spans="1:17" x14ac:dyDescent="0.25">
      <c r="A162" s="12" t="s">
        <v>604</v>
      </c>
      <c r="B162" s="26">
        <f>IF(Prim_inc_net!B162="","",Prim_inc_net!B162/10/GDP!E158)</f>
        <v>-4.3600762471831773</v>
      </c>
      <c r="C162" s="26">
        <f>IF(Prim_inc_net!C162="","",Prim_inc_net!C162/10/GDP!F158)</f>
        <v>-4.2935519166337546</v>
      </c>
      <c r="D162" s="26">
        <f>IF(Prim_inc_net!D162="","",Prim_inc_net!D162/10/GDP!G158)</f>
        <v>-6.8568665377176021</v>
      </c>
      <c r="E162" s="26">
        <f>IF(Prim_inc_net!E162="","",Prim_inc_net!E162/10/GDP!H158)</f>
        <v>-7.5272871903276046</v>
      </c>
      <c r="F162" s="26">
        <f>IF(Prim_inc_net!F162="","",Prim_inc_net!F162/10/GDP!I158)</f>
        <v>-6.4598824997737028</v>
      </c>
      <c r="G162" s="26">
        <f>IF(Prim_inc_net!G162="","",Prim_inc_net!G162/10/GDP!J158)</f>
        <v>-1.253429255193844</v>
      </c>
      <c r="H162" s="26">
        <f>IF(Prim_inc_net!H162="","",Prim_inc_net!H162/10/GDP!K158)</f>
        <v>-6.8205755308530263</v>
      </c>
      <c r="I162" s="26">
        <f>IF(Prim_inc_net!I162="","",Prim_inc_net!I162/10/GDP!L158)</f>
        <v>-0.34340051333631322</v>
      </c>
      <c r="J162" s="26">
        <f>IF(Prim_inc_net!J162="","",Prim_inc_net!J162/10/GDP!M158)</f>
        <v>-6.2074970133344278</v>
      </c>
      <c r="K162" s="26">
        <f>IF(Prim_inc_net!K162="","",Prim_inc_net!K162/10/GDP!N158)</f>
        <v>-7.5894749930100671</v>
      </c>
      <c r="L162" s="26">
        <f>IF(Prim_inc_net!L162="","",Prim_inc_net!L162/10/GDP!O158)</f>
        <v>-7.6527727306983815</v>
      </c>
      <c r="M162" s="26">
        <f>IF(Prim_inc_net!M162="","",Prim_inc_net!M162/10/GDP!P158)</f>
        <v>-9.1426063923793492</v>
      </c>
      <c r="N162" s="26">
        <f>IF(Prim_inc_net!N162="","",Prim_inc_net!N162/10/GDP!Q158)</f>
        <v>-8.8693443794765585</v>
      </c>
      <c r="O162" s="26">
        <f>IF(Prim_inc_net!O162="","",Prim_inc_net!O162/10/GDP!R158)</f>
        <v>-6.8083122859243064</v>
      </c>
      <c r="P162" s="26">
        <f>IF(Prim_inc_net!P162="","",Prim_inc_net!P162/10/GDP!S158)</f>
        <v>-5.1649765017269811</v>
      </c>
      <c r="Q162" s="26">
        <f>IF(Prim_inc_net!Q162="","",Prim_inc_net!Q162/10/GDP!T158)</f>
        <v>-5.4322987768375954</v>
      </c>
    </row>
    <row r="163" spans="1:17" x14ac:dyDescent="0.25">
      <c r="A163" s="12" t="s">
        <v>606</v>
      </c>
      <c r="B163" s="26">
        <f>IF(Prim_inc_net!B163="","",Prim_inc_net!B163/10/GDP!E159)</f>
        <v>-3.1622008062951021</v>
      </c>
      <c r="C163" s="26">
        <f>IF(Prim_inc_net!C163="","",Prim_inc_net!C163/10/GDP!F159)</f>
        <v>-2.10510220198457</v>
      </c>
      <c r="D163" s="26">
        <f>IF(Prim_inc_net!D163="","",Prim_inc_net!D163/10/GDP!G159)</f>
        <v>-4.8298049138771457</v>
      </c>
      <c r="E163" s="26">
        <f>IF(Prim_inc_net!E163="","",Prim_inc_net!E163/10/GDP!H159)</f>
        <v>-2.9780534560443948</v>
      </c>
      <c r="F163" s="26">
        <f>IF(Prim_inc_net!F163="","",Prim_inc_net!F163/10/GDP!I159)</f>
        <v>-1.4539363992342564</v>
      </c>
      <c r="G163" s="26">
        <f>IF(Prim_inc_net!G163="","",Prim_inc_net!G163/10/GDP!J159)</f>
        <v>-1.9049121085660918</v>
      </c>
      <c r="H163" s="26">
        <f>IF(Prim_inc_net!H163="","",Prim_inc_net!H163/10/GDP!K159)</f>
        <v>-7.4120681334409717</v>
      </c>
      <c r="I163" s="26">
        <f>IF(Prim_inc_net!I163="","",Prim_inc_net!I163/10/GDP!L159)</f>
        <v>-4.7826328540089449</v>
      </c>
      <c r="J163" s="26">
        <f>IF(Prim_inc_net!J163="","",Prim_inc_net!J163/10/GDP!M159)</f>
        <v>-8.8731524487131619</v>
      </c>
      <c r="K163" s="26">
        <f>IF(Prim_inc_net!K163="","",Prim_inc_net!K163/10/GDP!N159)</f>
        <v>-7.6091139429232086</v>
      </c>
      <c r="L163" s="26">
        <f>IF(Prim_inc_net!L163="","",Prim_inc_net!L163/10/GDP!O159)</f>
        <v>-2.6461154515629892</v>
      </c>
      <c r="M163" s="26">
        <f>IF(Prim_inc_net!M163="","",Prim_inc_net!M163/10/GDP!P159)</f>
        <v>-2.4876783398184177</v>
      </c>
      <c r="N163" s="26">
        <f>IF(Prim_inc_net!N163="","",Prim_inc_net!N163/10/GDP!Q159)</f>
        <v>-2.6842692216002195</v>
      </c>
      <c r="O163" s="26">
        <f>IF(Prim_inc_net!O163="","",Prim_inc_net!O163/10/GDP!R159)</f>
        <v>-1.6835323132955486</v>
      </c>
      <c r="P163" s="26">
        <f>IF(Prim_inc_net!P163="","",Prim_inc_net!P163/10/GDP!S159)</f>
        <v>-1.6569679224214231</v>
      </c>
      <c r="Q163" s="26" t="str">
        <f>IF(Prim_inc_net!Q163="","",Prim_inc_net!Q163/10/GDP!T159)</f>
        <v/>
      </c>
    </row>
    <row r="164" spans="1:17" x14ac:dyDescent="0.25">
      <c r="A164" s="12" t="s">
        <v>609</v>
      </c>
      <c r="B164" s="26">
        <f>IF(Prim_inc_net!B164="","",Prim_inc_net!B164/10/GDP!E160)</f>
        <v>-5.6579599474208422</v>
      </c>
      <c r="C164" s="26">
        <f>IF(Prim_inc_net!C164="","",Prim_inc_net!C164/10/GDP!F160)</f>
        <v>-2.7122050912723172</v>
      </c>
      <c r="D164" s="26">
        <f>IF(Prim_inc_net!D164="","",Prim_inc_net!D164/10/GDP!G160)</f>
        <v>-2.6305291087954892</v>
      </c>
      <c r="E164" s="26">
        <f>IF(Prim_inc_net!E164="","",Prim_inc_net!E164/10/GDP!H160)</f>
        <v>-3.6784913374978787</v>
      </c>
      <c r="F164" s="26">
        <f>IF(Prim_inc_net!F164="","",Prim_inc_net!F164/10/GDP!I160)</f>
        <v>-5.1869722303532964</v>
      </c>
      <c r="G164" s="26">
        <f>IF(Prim_inc_net!G164="","",Prim_inc_net!G164/10/GDP!J160)</f>
        <v>-1.0804629548976878</v>
      </c>
      <c r="H164" s="26">
        <f>IF(Prim_inc_net!H164="","",Prim_inc_net!H164/10/GDP!K160)</f>
        <v>-3.4361361780850719</v>
      </c>
      <c r="I164" s="26">
        <f>IF(Prim_inc_net!I164="","",Prim_inc_net!I164/10/GDP!L160)</f>
        <v>-4.4467741067579372</v>
      </c>
      <c r="J164" s="26">
        <f>IF(Prim_inc_net!J164="","",Prim_inc_net!J164/10/GDP!M160)</f>
        <v>-5.3862104461117246</v>
      </c>
      <c r="K164" s="26">
        <f>IF(Prim_inc_net!K164="","",Prim_inc_net!K164/10/GDP!N160)</f>
        <v>-3.4786200207020643</v>
      </c>
      <c r="L164" s="26">
        <f>IF(Prim_inc_net!L164="","",Prim_inc_net!L164/10/GDP!O160)</f>
        <v>-6.8232754553877752</v>
      </c>
      <c r="M164" s="26">
        <f>IF(Prim_inc_net!M164="","",Prim_inc_net!M164/10/GDP!P160)</f>
        <v>-6.3261962523452437</v>
      </c>
      <c r="N164" s="26">
        <f>IF(Prim_inc_net!N164="","",Prim_inc_net!N164/10/GDP!Q160)</f>
        <v>-7.6162837032278334</v>
      </c>
      <c r="O164" s="26">
        <f>IF(Prim_inc_net!O164="","",Prim_inc_net!O164/10/GDP!R160)</f>
        <v>-11.586297197823459</v>
      </c>
      <c r="P164" s="26">
        <f>IF(Prim_inc_net!P164="","",Prim_inc_net!P164/10/GDP!S160)</f>
        <v>-11.949098346349064</v>
      </c>
      <c r="Q164" s="26">
        <f>IF(Prim_inc_net!Q164="","",Prim_inc_net!Q164/10/GDP!T160)</f>
        <v>-12.223623369550463</v>
      </c>
    </row>
    <row r="165" spans="1:17" x14ac:dyDescent="0.25">
      <c r="A165" s="12" t="s">
        <v>610</v>
      </c>
      <c r="B165" s="26" t="str">
        <f>IF(Prim_inc_net!B165="","",Prim_inc_net!B165/10/GDP!E161)</f>
        <v/>
      </c>
      <c r="C165" s="26" t="str">
        <f>IF(Prim_inc_net!C165="","",Prim_inc_net!C165/10/GDP!F161)</f>
        <v/>
      </c>
      <c r="D165" s="26" t="str">
        <f>IF(Prim_inc_net!D165="","",Prim_inc_net!D165/10/GDP!G161)</f>
        <v/>
      </c>
      <c r="E165" s="26" t="str">
        <f>IF(Prim_inc_net!E165="","",Prim_inc_net!E165/10/GDP!H161)</f>
        <v/>
      </c>
      <c r="F165" s="26" t="str">
        <f>IF(Prim_inc_net!F165="","",Prim_inc_net!F165/10/GDP!I161)</f>
        <v/>
      </c>
      <c r="G165" s="26" t="str">
        <f>IF(Prim_inc_net!G165="","",Prim_inc_net!G165/10/GDP!J161)</f>
        <v/>
      </c>
      <c r="H165" s="26">
        <f>IF(Prim_inc_net!H165="","",Prim_inc_net!H165/10/GDP!K161)</f>
        <v>-1.9656796839132649</v>
      </c>
      <c r="I165" s="26">
        <f>IF(Prim_inc_net!I165="","",Prim_inc_net!I165/10/GDP!L161)</f>
        <v>-1.040652157961603</v>
      </c>
      <c r="J165" s="26">
        <f>IF(Prim_inc_net!J165="","",Prim_inc_net!J165/10/GDP!M161)</f>
        <v>0.35384534995045636</v>
      </c>
      <c r="K165" s="26">
        <f>IF(Prim_inc_net!K165="","",Prim_inc_net!K165/10/GDP!N161)</f>
        <v>-1.4352854200771041</v>
      </c>
      <c r="L165" s="26">
        <f>IF(Prim_inc_net!L165="","",Prim_inc_net!L165/10/GDP!O161)</f>
        <v>-0.88375504217088929</v>
      </c>
      <c r="M165" s="26">
        <f>IF(Prim_inc_net!M165="","",Prim_inc_net!M165/10/GDP!P161)</f>
        <v>-3.2308494007295678E-2</v>
      </c>
      <c r="N165" s="26">
        <f>IF(Prim_inc_net!N165="","",Prim_inc_net!N165/10/GDP!Q161)</f>
        <v>-2.5837894317543224</v>
      </c>
      <c r="O165" s="26">
        <f>IF(Prim_inc_net!O165="","",Prim_inc_net!O165/10/GDP!R161)</f>
        <v>-2.9823081696590656</v>
      </c>
      <c r="P165" s="26">
        <f>IF(Prim_inc_net!P165="","",Prim_inc_net!P165/10/GDP!S161)</f>
        <v>-4.9377518412499795</v>
      </c>
      <c r="Q165" s="26" t="str">
        <f>IF(Prim_inc_net!Q165="","",Prim_inc_net!Q165/10/GDP!T161)</f>
        <v/>
      </c>
    </row>
    <row r="166" spans="1:17" x14ac:dyDescent="0.25">
      <c r="A166" s="12" t="s">
        <v>619</v>
      </c>
      <c r="B166" s="26">
        <f>IF(Prim_inc_net!B166="","",Prim_inc_net!B166/10/GDP!E162)</f>
        <v>-4.4960308436183798</v>
      </c>
      <c r="C166" s="26">
        <f>IF(Prim_inc_net!C166="","",Prim_inc_net!C166/10/GDP!F162)</f>
        <v>-4.7535579874501961</v>
      </c>
      <c r="D166" s="26">
        <f>IF(Prim_inc_net!D166="","",Prim_inc_net!D166/10/GDP!G162)</f>
        <v>-4.3425139510495656</v>
      </c>
      <c r="E166" s="26">
        <f>IF(Prim_inc_net!E166="","",Prim_inc_net!E166/10/GDP!H162)</f>
        <v>-3.0086003206343639</v>
      </c>
      <c r="F166" s="26">
        <f>IF(Prim_inc_net!F166="","",Prim_inc_net!F166/10/GDP!I162)</f>
        <v>-0.88926352831562572</v>
      </c>
      <c r="G166" s="26">
        <f>IF(Prim_inc_net!G166="","",Prim_inc_net!G166/10/GDP!J162)</f>
        <v>-2.7612052201713579</v>
      </c>
      <c r="H166" s="26">
        <f>IF(Prim_inc_net!H166="","",Prim_inc_net!H166/10/GDP!K162)</f>
        <v>-3.3780837214879584</v>
      </c>
      <c r="I166" s="26">
        <f>IF(Prim_inc_net!I166="","",Prim_inc_net!I166/10/GDP!L162)</f>
        <v>-1.6357829917914732</v>
      </c>
      <c r="J166" s="26">
        <f>IF(Prim_inc_net!J166="","",Prim_inc_net!J166/10/GDP!M162)</f>
        <v>-0.67435482623350151</v>
      </c>
      <c r="K166" s="26">
        <f>IF(Prim_inc_net!K166="","",Prim_inc_net!K166/10/GDP!N162)</f>
        <v>-0.97643885405253161</v>
      </c>
      <c r="L166" s="26">
        <f>IF(Prim_inc_net!L166="","",Prim_inc_net!L166/10/GDP!O162)</f>
        <v>-1.716455473087021</v>
      </c>
      <c r="M166" s="26">
        <f>IF(Prim_inc_net!M166="","",Prim_inc_net!M166/10/GDP!P162)</f>
        <v>-3.07859818106252</v>
      </c>
      <c r="N166" s="26">
        <f>IF(Prim_inc_net!N166="","",Prim_inc_net!N166/10/GDP!Q162)</f>
        <v>-2.1705234862116711</v>
      </c>
      <c r="O166" s="26">
        <f>IF(Prim_inc_net!O166="","",Prim_inc_net!O166/10/GDP!R162)</f>
        <v>-1.776741866091708</v>
      </c>
      <c r="P166" s="26">
        <f>IF(Prim_inc_net!P166="","",Prim_inc_net!P166/10/GDP!S162)</f>
        <v>-2.0492300867855398</v>
      </c>
      <c r="Q166" s="26">
        <f>IF(Prim_inc_net!Q166="","",Prim_inc_net!Q166/10/GDP!T162)</f>
        <v>-1.6067244316776006</v>
      </c>
    </row>
    <row r="167" spans="1:17" x14ac:dyDescent="0.25">
      <c r="A167" s="12" t="s">
        <v>620</v>
      </c>
      <c r="B167" s="26">
        <f>IF(Prim_inc_net!B167="","",Prim_inc_net!B167/10/GDP!E163)</f>
        <v>-1.0005239789305314</v>
      </c>
      <c r="C167" s="26">
        <f>IF(Prim_inc_net!C167="","",Prim_inc_net!C167/10/GDP!F163)</f>
        <v>-1.4148561919670588</v>
      </c>
      <c r="D167" s="26">
        <f>IF(Prim_inc_net!D167="","",Prim_inc_net!D167/10/GDP!G163)</f>
        <v>-2.2541614683926738</v>
      </c>
      <c r="E167" s="26">
        <f>IF(Prim_inc_net!E167="","",Prim_inc_net!E167/10/GDP!H163)</f>
        <v>-2.7185197138400299</v>
      </c>
      <c r="F167" s="26">
        <f>IF(Prim_inc_net!F167="","",Prim_inc_net!F167/10/GDP!I163)</f>
        <v>-1.650322028895149</v>
      </c>
      <c r="G167" s="26">
        <f>IF(Prim_inc_net!G167="","",Prim_inc_net!G167/10/GDP!J163)</f>
        <v>-1.4480021971649939</v>
      </c>
      <c r="H167" s="26">
        <f>IF(Prim_inc_net!H167="","",Prim_inc_net!H167/10/GDP!K163)</f>
        <v>-1.4244993462221529</v>
      </c>
      <c r="I167" s="26">
        <f>IF(Prim_inc_net!I167="","",Prim_inc_net!I167/10/GDP!L163)</f>
        <v>-1.6010363066901157</v>
      </c>
      <c r="J167" s="26">
        <f>IF(Prim_inc_net!J167="","",Prim_inc_net!J167/10/GDP!M163)</f>
        <v>-1.536767110516382</v>
      </c>
      <c r="K167" s="26">
        <f>IF(Prim_inc_net!K167="","",Prim_inc_net!K167/10/GDP!N163)</f>
        <v>-1.1485931033786716</v>
      </c>
      <c r="L167" s="26">
        <f>IF(Prim_inc_net!L167="","",Prim_inc_net!L167/10/GDP!O163)</f>
        <v>-3.2239065530312967</v>
      </c>
      <c r="M167" s="26">
        <f>IF(Prim_inc_net!M167="","",Prim_inc_net!M167/10/GDP!P163)</f>
        <v>-2.8197192920794563</v>
      </c>
      <c r="N167" s="26">
        <f>IF(Prim_inc_net!N167="","",Prim_inc_net!N167/10/GDP!Q163)</f>
        <v>-2.0484221674953296</v>
      </c>
      <c r="O167" s="26">
        <f>IF(Prim_inc_net!O167="","",Prim_inc_net!O167/10/GDP!R163)</f>
        <v>-1.7689544566398911</v>
      </c>
      <c r="P167" s="26">
        <f>IF(Prim_inc_net!P167="","",Prim_inc_net!P167/10/GDP!S163)</f>
        <v>-1.7563187566306384</v>
      </c>
      <c r="Q167" s="26">
        <f>IF(Prim_inc_net!Q167="","",Prim_inc_net!Q167/10/GDP!T163)</f>
        <v>-1.4917089535082575</v>
      </c>
    </row>
    <row r="168" spans="1:17" x14ac:dyDescent="0.25">
      <c r="A168" s="12" t="s">
        <v>622</v>
      </c>
      <c r="B168" s="26">
        <f>IF(Prim_inc_net!B168="","",Prim_inc_net!B168/10/GDP!E164)</f>
        <v>0.33967648434568687</v>
      </c>
      <c r="C168" s="26">
        <f>IF(Prim_inc_net!C168="","",Prim_inc_net!C168/10/GDP!F164)</f>
        <v>-2.5602968460111319</v>
      </c>
      <c r="D168" s="26">
        <f>IF(Prim_inc_net!D168="","",Prim_inc_net!D168/10/GDP!G164)</f>
        <v>-5.4207077149767109</v>
      </c>
      <c r="E168" s="26">
        <f>IF(Prim_inc_net!E168="","",Prim_inc_net!E168/10/GDP!H164)</f>
        <v>-8.014218798200158</v>
      </c>
      <c r="F168" s="26">
        <f>IF(Prim_inc_net!F168="","",Prim_inc_net!F168/10/GDP!I164)</f>
        <v>-7.5880104185553066</v>
      </c>
      <c r="G168" s="26">
        <f>IF(Prim_inc_net!G168="","",Prim_inc_net!G168/10/GDP!J164)</f>
        <v>-5.1839358592583444</v>
      </c>
      <c r="H168" s="26">
        <f>IF(Prim_inc_net!H168="","",Prim_inc_net!H168/10/GDP!K164)</f>
        <v>-7.0292264134915214</v>
      </c>
      <c r="I168" s="26">
        <f>IF(Prim_inc_net!I168="","",Prim_inc_net!I168/10/GDP!L164)</f>
        <v>-4.7998347004035269</v>
      </c>
      <c r="J168" s="26">
        <f>IF(Prim_inc_net!J168="","",Prim_inc_net!J168/10/GDP!M164)</f>
        <v>0.29366339010493386</v>
      </c>
      <c r="K168" s="26">
        <f>IF(Prim_inc_net!K168="","",Prim_inc_net!K168/10/GDP!N164)</f>
        <v>-1.0598307759836076</v>
      </c>
      <c r="L168" s="26">
        <f>IF(Prim_inc_net!L168="","",Prim_inc_net!L168/10/GDP!O164)</f>
        <v>-1.8402391373194944</v>
      </c>
      <c r="M168" s="26">
        <f>IF(Prim_inc_net!M168="","",Prim_inc_net!M168/10/GDP!P164)</f>
        <v>-3.009277879509098</v>
      </c>
      <c r="N168" s="26">
        <f>IF(Prim_inc_net!N168="","",Prim_inc_net!N168/10/GDP!Q164)</f>
        <v>-2.0367228602921306</v>
      </c>
      <c r="O168" s="26">
        <f>IF(Prim_inc_net!O168="","",Prim_inc_net!O168/10/GDP!R164)</f>
        <v>-1.3054425197904522</v>
      </c>
      <c r="P168" s="26">
        <f>IF(Prim_inc_net!P168="","",Prim_inc_net!P168/10/GDP!S164)</f>
        <v>-1.038266986439897</v>
      </c>
      <c r="Q168" s="26">
        <f>IF(Prim_inc_net!Q168="","",Prim_inc_net!Q168/10/GDP!T164)</f>
        <v>2.2876408442891463</v>
      </c>
    </row>
    <row r="169" spans="1:17" x14ac:dyDescent="0.25">
      <c r="A169" s="12" t="s">
        <v>624</v>
      </c>
      <c r="B169" s="26" t="str">
        <f>IF(Prim_inc_net!B169="","",Prim_inc_net!B169/10/GDP!E165)</f>
        <v/>
      </c>
      <c r="C169" s="26" t="str">
        <f>IF(Prim_inc_net!C169="","",Prim_inc_net!C169/10/GDP!F165)</f>
        <v/>
      </c>
      <c r="D169" s="26" t="str">
        <f>IF(Prim_inc_net!D169="","",Prim_inc_net!D169/10/GDP!G165)</f>
        <v/>
      </c>
      <c r="E169" s="26" t="str">
        <f>IF(Prim_inc_net!E169="","",Prim_inc_net!E169/10/GDP!H165)</f>
        <v/>
      </c>
      <c r="F169" s="26" t="str">
        <f>IF(Prim_inc_net!F169="","",Prim_inc_net!F169/10/GDP!I165)</f>
        <v/>
      </c>
      <c r="G169" s="26" t="str">
        <f>IF(Prim_inc_net!G169="","",Prim_inc_net!G169/10/GDP!J165)</f>
        <v/>
      </c>
      <c r="H169" s="26" t="str">
        <f>IF(Prim_inc_net!H169="","",Prim_inc_net!H169/10/GDP!K165)</f>
        <v/>
      </c>
      <c r="I169" s="26" t="str">
        <f>IF(Prim_inc_net!I169="","",Prim_inc_net!I169/10/GDP!L165)</f>
        <v/>
      </c>
      <c r="J169" s="26" t="str">
        <f>IF(Prim_inc_net!J169="","",Prim_inc_net!J169/10/GDP!M165)</f>
        <v/>
      </c>
      <c r="K169" s="26" t="str">
        <f>IF(Prim_inc_net!K169="","",Prim_inc_net!K169/10/GDP!N165)</f>
        <v/>
      </c>
      <c r="L169" s="26" t="str">
        <f>IF(Prim_inc_net!L169="","",Prim_inc_net!L169/10/GDP!O165)</f>
        <v/>
      </c>
      <c r="M169" s="26" t="str">
        <f>IF(Prim_inc_net!M169="","",Prim_inc_net!M169/10/GDP!P165)</f>
        <v/>
      </c>
      <c r="N169" s="26" t="str">
        <f>IF(Prim_inc_net!N169="","",Prim_inc_net!N169/10/GDP!Q165)</f>
        <v/>
      </c>
      <c r="O169" s="26" t="str">
        <f>IF(Prim_inc_net!O169="","",Prim_inc_net!O169/10/GDP!R165)</f>
        <v/>
      </c>
      <c r="P169" s="26" t="str">
        <f>IF(Prim_inc_net!P169="","",Prim_inc_net!P169/10/GDP!S165)</f>
        <v/>
      </c>
      <c r="Q169" s="26" t="str">
        <f>IF(Prim_inc_net!Q169="","",Prim_inc_net!Q169/10/GDP!T165)</f>
        <v/>
      </c>
    </row>
    <row r="170" spans="1:17" x14ac:dyDescent="0.25">
      <c r="A170" s="12" t="s">
        <v>641</v>
      </c>
      <c r="B170" s="26">
        <f>IF(Prim_inc_net!B170="","",Prim_inc_net!B170/10/GDP!E166)</f>
        <v>-1.912933504367655</v>
      </c>
      <c r="C170" s="26">
        <f>IF(Prim_inc_net!C170="","",Prim_inc_net!C170/10/GDP!F166)</f>
        <v>-1.8977243896949851</v>
      </c>
      <c r="D170" s="26">
        <f>IF(Prim_inc_net!D170="","",Prim_inc_net!D170/10/GDP!G166)</f>
        <v>-3.2918576682056799</v>
      </c>
      <c r="E170" s="26">
        <f>IF(Prim_inc_net!E170="","",Prim_inc_net!E170/10/GDP!H166)</f>
        <v>-3.1807549197266258</v>
      </c>
      <c r="F170" s="26">
        <f>IF(Prim_inc_net!F170="","",Prim_inc_net!F170/10/GDP!I166)</f>
        <v>-2.2541411862242993</v>
      </c>
      <c r="G170" s="26">
        <f>IF(Prim_inc_net!G170="","",Prim_inc_net!G170/10/GDP!J166)</f>
        <v>-2.1305181340002668</v>
      </c>
      <c r="H170" s="26">
        <f>IF(Prim_inc_net!H170="","",Prim_inc_net!H170/10/GDP!K166)</f>
        <v>-2.5878740627601142</v>
      </c>
      <c r="I170" s="26">
        <f>IF(Prim_inc_net!I170="","",Prim_inc_net!I170/10/GDP!L166)</f>
        <v>-2.7239664815096623</v>
      </c>
      <c r="J170" s="26">
        <f>IF(Prim_inc_net!J170="","",Prim_inc_net!J170/10/GDP!M166)</f>
        <v>-2.6215321731925596</v>
      </c>
      <c r="K170" s="26">
        <f>IF(Prim_inc_net!K170="","",Prim_inc_net!K170/10/GDP!N166)</f>
        <v>-2.6604859326451362</v>
      </c>
      <c r="L170" s="26">
        <f>IF(Prim_inc_net!L170="","",Prim_inc_net!L170/10/GDP!O166)</f>
        <v>-2.456498213188945</v>
      </c>
      <c r="M170" s="26">
        <f>IF(Prim_inc_net!M170="","",Prim_inc_net!M170/10/GDP!P166)</f>
        <v>-2.7464809616818462</v>
      </c>
      <c r="N170" s="26">
        <f>IF(Prim_inc_net!N170="","",Prim_inc_net!N170/10/GDP!Q166)</f>
        <v>-3.0037228737688961</v>
      </c>
      <c r="O170" s="26">
        <f>IF(Prim_inc_net!O170="","",Prim_inc_net!O170/10/GDP!R166)</f>
        <v>-3.2064753919155811</v>
      </c>
      <c r="P170" s="26">
        <f>IF(Prim_inc_net!P170="","",Prim_inc_net!P170/10/GDP!S166)</f>
        <v>-2.8270972178110187</v>
      </c>
      <c r="Q170" s="26">
        <f>IF(Prim_inc_net!Q170="","",Prim_inc_net!Q170/10/GDP!T166)</f>
        <v>-1.92183927635346</v>
      </c>
    </row>
    <row r="171" spans="1:17" x14ac:dyDescent="0.25">
      <c r="A171" s="12" t="s">
        <v>642</v>
      </c>
      <c r="B171" s="26" t="str">
        <f>IF(Prim_inc_net!B171="","",Prim_inc_net!B171/10/GDP!E167)</f>
        <v/>
      </c>
      <c r="C171" s="26" t="str">
        <f>IF(Prim_inc_net!C171="","",Prim_inc_net!C171/10/GDP!F167)</f>
        <v/>
      </c>
      <c r="D171" s="26" t="str">
        <f>IF(Prim_inc_net!D171="","",Prim_inc_net!D171/10/GDP!G167)</f>
        <v/>
      </c>
      <c r="E171" s="26" t="str">
        <f>IF(Prim_inc_net!E171="","",Prim_inc_net!E171/10/GDP!H167)</f>
        <v/>
      </c>
      <c r="F171" s="26" t="str">
        <f>IF(Prim_inc_net!F171="","",Prim_inc_net!F171/10/GDP!I167)</f>
        <v/>
      </c>
      <c r="G171" s="26" t="str">
        <f>IF(Prim_inc_net!G171="","",Prim_inc_net!G171/10/GDP!J167)</f>
        <v/>
      </c>
      <c r="H171" s="26" t="str">
        <f>IF(Prim_inc_net!H171="","",Prim_inc_net!H171/10/GDP!K167)</f>
        <v/>
      </c>
      <c r="I171" s="26" t="str">
        <f>IF(Prim_inc_net!I171="","",Prim_inc_net!I171/10/GDP!L167)</f>
        <v/>
      </c>
      <c r="J171" s="26" t="str">
        <f>IF(Prim_inc_net!J171="","",Prim_inc_net!J171/10/GDP!M167)</f>
        <v/>
      </c>
      <c r="K171" s="26">
        <f>IF(Prim_inc_net!K171="","",Prim_inc_net!K171/10/GDP!N167)</f>
        <v>-1.9502047715010077E-3</v>
      </c>
      <c r="L171" s="26">
        <f>IF(Prim_inc_net!L171="","",Prim_inc_net!L171/10/GDP!O167)</f>
        <v>-2.1577596108371058</v>
      </c>
      <c r="M171" s="26">
        <f>IF(Prim_inc_net!M171="","",Prim_inc_net!M171/10/GDP!P167)</f>
        <v>-4.9490231362467867</v>
      </c>
      <c r="N171" s="26">
        <f>IF(Prim_inc_net!N171="","",Prim_inc_net!N171/10/GDP!Q167)</f>
        <v>-1.6824034334763949</v>
      </c>
      <c r="O171" s="26">
        <f>IF(Prim_inc_net!O171="","",Prim_inc_net!O171/10/GDP!R167)</f>
        <v>-7.0650354153251786</v>
      </c>
      <c r="P171" s="26">
        <f>IF(Prim_inc_net!P171="","",Prim_inc_net!P171/10/GDP!S167)</f>
        <v>-7.8356263577118037</v>
      </c>
      <c r="Q171" s="26" t="str">
        <f>IF(Prim_inc_net!Q171="","",Prim_inc_net!Q171/10/GDP!T167)</f>
        <v/>
      </c>
    </row>
    <row r="172" spans="1:17" x14ac:dyDescent="0.25">
      <c r="A172" s="12" t="s">
        <v>654</v>
      </c>
      <c r="B172" s="26">
        <f>IF(Prim_inc_net!B172="","",Prim_inc_net!B172/10/GDP!E168)</f>
        <v>-1.3901719566244708</v>
      </c>
      <c r="C172" s="26">
        <f>IF(Prim_inc_net!C172="","",Prim_inc_net!C172/10/GDP!F168)</f>
        <v>-1.855490957621291</v>
      </c>
      <c r="D172" s="26">
        <f>IF(Prim_inc_net!D172="","",Prim_inc_net!D172/10/GDP!G168)</f>
        <v>-2.4544325996087464</v>
      </c>
      <c r="E172" s="26">
        <f>IF(Prim_inc_net!E172="","",Prim_inc_net!E172/10/GDP!H168)</f>
        <v>-2.7951442490550615</v>
      </c>
      <c r="F172" s="26">
        <f>IF(Prim_inc_net!F172="","",Prim_inc_net!F172/10/GDP!I168)</f>
        <v>-1.882165803946322</v>
      </c>
      <c r="G172" s="26">
        <f>IF(Prim_inc_net!G172="","",Prim_inc_net!G172/10/GDP!J168)</f>
        <v>-1.4432601903340048</v>
      </c>
      <c r="H172" s="26">
        <f>IF(Prim_inc_net!H172="","",Prim_inc_net!H172/10/GDP!K168)</f>
        <v>-1.7788747537905263</v>
      </c>
      <c r="I172" s="26">
        <f>IF(Prim_inc_net!I172="","",Prim_inc_net!I172/10/GDP!L168)</f>
        <v>-0.79673446115324043</v>
      </c>
      <c r="J172" s="26">
        <f>IF(Prim_inc_net!J172="","",Prim_inc_net!J172/10/GDP!M168)</f>
        <v>-0.66192423453367977</v>
      </c>
      <c r="K172" s="26">
        <f>IF(Prim_inc_net!K172="","",Prim_inc_net!K172/10/GDP!N168)</f>
        <v>-0.39944299220121404</v>
      </c>
      <c r="L172" s="26">
        <f>IF(Prim_inc_net!L172="","",Prim_inc_net!L172/10/GDP!O168)</f>
        <v>-2.6108302742620583E-2</v>
      </c>
      <c r="M172" s="26">
        <f>IF(Prim_inc_net!M172="","",Prim_inc_net!M172/10/GDP!P168)</f>
        <v>0.23776171141687186</v>
      </c>
      <c r="N172" s="26">
        <f>IF(Prim_inc_net!N172="","",Prim_inc_net!N172/10/GDP!Q168)</f>
        <v>4.1439927182193921E-2</v>
      </c>
      <c r="O172" s="26">
        <f>IF(Prim_inc_net!O172="","",Prim_inc_net!O172/10/GDP!R168)</f>
        <v>0.17508276841387918</v>
      </c>
      <c r="P172" s="26">
        <f>IF(Prim_inc_net!P172="","",Prim_inc_net!P172/10/GDP!S168)</f>
        <v>0.14738544170698256</v>
      </c>
      <c r="Q172" s="26">
        <f>IF(Prim_inc_net!Q172="","",Prim_inc_net!Q172/10/GDP!T168)</f>
        <v>0.4714167158776072</v>
      </c>
    </row>
    <row r="173" spans="1:17" x14ac:dyDescent="0.25">
      <c r="A173" s="12" t="s">
        <v>655</v>
      </c>
      <c r="B173" s="26">
        <f>IF(Prim_inc_net!B173="","",Prim_inc_net!B173/10/GDP!E169)</f>
        <v>-1.0720641397329898</v>
      </c>
      <c r="C173" s="26">
        <f>IF(Prim_inc_net!C173="","",Prim_inc_net!C173/10/GDP!F169)</f>
        <v>-1.2003585004790307</v>
      </c>
      <c r="D173" s="26">
        <f>IF(Prim_inc_net!D173="","",Prim_inc_net!D173/10/GDP!G169)</f>
        <v>-0.96629122437403758</v>
      </c>
      <c r="E173" s="26">
        <f>IF(Prim_inc_net!E173="","",Prim_inc_net!E173/10/GDP!H169)</f>
        <v>-2.0863371095090972</v>
      </c>
      <c r="F173" s="26">
        <f>IF(Prim_inc_net!F173="","",Prim_inc_net!F173/10/GDP!I169)</f>
        <v>-1.0133183735377838</v>
      </c>
      <c r="G173" s="26">
        <f>IF(Prim_inc_net!G173="","",Prim_inc_net!G173/10/GDP!J169)</f>
        <v>-1.0872875978283862</v>
      </c>
      <c r="H173" s="26">
        <f>IF(Prim_inc_net!H173="","",Prim_inc_net!H173/10/GDP!K169)</f>
        <v>-0.99145024132383375</v>
      </c>
      <c r="I173" s="26">
        <f>IF(Prim_inc_net!I173="","",Prim_inc_net!I173/10/GDP!L169)</f>
        <v>-1.8221435778944444</v>
      </c>
      <c r="J173" s="26">
        <f>IF(Prim_inc_net!J173="","",Prim_inc_net!J173/10/GDP!M169)</f>
        <v>-2.3587104651409598</v>
      </c>
      <c r="K173" s="26">
        <f>IF(Prim_inc_net!K173="","",Prim_inc_net!K173/10/GDP!N169)</f>
        <v>-2.2797597233629681</v>
      </c>
      <c r="L173" s="26">
        <f>IF(Prim_inc_net!L173="","",Prim_inc_net!L173/10/GDP!O169)</f>
        <v>-2.4985663523845774</v>
      </c>
      <c r="M173" s="26">
        <f>IF(Prim_inc_net!M173="","",Prim_inc_net!M173/10/GDP!P169)</f>
        <v>-2.6721414496919791</v>
      </c>
      <c r="N173" s="26">
        <f>IF(Prim_inc_net!N173="","",Prim_inc_net!N173/10/GDP!Q169)</f>
        <v>-2.6521129011430431</v>
      </c>
      <c r="O173" s="26">
        <f>IF(Prim_inc_net!O173="","",Prim_inc_net!O173/10/GDP!R169)</f>
        <v>-2.7124217459040083</v>
      </c>
      <c r="P173" s="26">
        <f>IF(Prim_inc_net!P173="","",Prim_inc_net!P173/10/GDP!S169)</f>
        <v>-2.9364507620270581</v>
      </c>
      <c r="Q173" s="26">
        <f>IF(Prim_inc_net!Q173="","",Prim_inc_net!Q173/10/GDP!T169)</f>
        <v>-2.6037600564006929</v>
      </c>
    </row>
    <row r="174" spans="1:17" x14ac:dyDescent="0.25">
      <c r="A174" s="12" t="s">
        <v>658</v>
      </c>
      <c r="B174" s="26">
        <f>IF(Prim_inc_net!B174="","",Prim_inc_net!B174/10/GDP!E170)</f>
        <v>-6.423826934795855</v>
      </c>
      <c r="C174" s="26">
        <f>IF(Prim_inc_net!C174="","",Prim_inc_net!C174/10/GDP!F170)</f>
        <v>-5.0217095123073365</v>
      </c>
      <c r="D174" s="26">
        <f>IF(Prim_inc_net!D174="","",Prim_inc_net!D174/10/GDP!G170)</f>
        <v>-4.4912164704617537</v>
      </c>
      <c r="E174" s="26">
        <f>IF(Prim_inc_net!E174="","",Prim_inc_net!E174/10/GDP!H170)</f>
        <v>-4.5457254524831088</v>
      </c>
      <c r="F174" s="26">
        <f>IF(Prim_inc_net!F174="","",Prim_inc_net!F174/10/GDP!I170)</f>
        <v>-4.532252970885323</v>
      </c>
      <c r="G174" s="26">
        <f>IF(Prim_inc_net!G174="","",Prim_inc_net!G174/10/GDP!J170)</f>
        <v>-3.8400619883040932</v>
      </c>
      <c r="H174" s="26">
        <f>IF(Prim_inc_net!H174="","",Prim_inc_net!H174/10/GDP!K170)</f>
        <v>-3.6241624105768357</v>
      </c>
      <c r="I174" s="26">
        <f>IF(Prim_inc_net!I174="","",Prim_inc_net!I174/10/GDP!L170)</f>
        <v>-2.9721469907407405</v>
      </c>
      <c r="J174" s="26">
        <f>IF(Prim_inc_net!J174="","",Prim_inc_net!J174/10/GDP!M170)</f>
        <v>-1.7406862433862436</v>
      </c>
      <c r="K174" s="26">
        <f>IF(Prim_inc_net!K174="","",Prim_inc_net!K174/10/GDP!N170)</f>
        <v>-7.3716901976725353</v>
      </c>
      <c r="L174" s="26">
        <f>IF(Prim_inc_net!L174="","",Prim_inc_net!L174/10/GDP!O170)</f>
        <v>-7.0193912561005956</v>
      </c>
      <c r="M174" s="26">
        <f>IF(Prim_inc_net!M174="","",Prim_inc_net!M174/10/GDP!P170)</f>
        <v>-6.0413203877540411</v>
      </c>
      <c r="N174" s="26">
        <f>IF(Prim_inc_net!N174="","",Prim_inc_net!N174/10/GDP!Q170)</f>
        <v>-4.9031010636742085</v>
      </c>
      <c r="O174" s="26">
        <f>IF(Prim_inc_net!O174="","",Prim_inc_net!O174/10/GDP!R170)</f>
        <v>-4.6142858736329098</v>
      </c>
      <c r="P174" s="26">
        <f>IF(Prim_inc_net!P174="","",Prim_inc_net!P174/10/GDP!S170)</f>
        <v>-4.4968912586892626</v>
      </c>
      <c r="Q174" s="26">
        <f>IF(Prim_inc_net!Q174="","",Prim_inc_net!Q174/10/GDP!T170)</f>
        <v>-1.5375921299287878</v>
      </c>
    </row>
    <row r="175" spans="1:17" x14ac:dyDescent="0.25">
      <c r="A175" s="12" t="s">
        <v>662</v>
      </c>
      <c r="B175" s="26">
        <f>IF(Prim_inc_net!B175="","",Prim_inc_net!B175/10/GDP!E171)</f>
        <v>-6.3829163406364096</v>
      </c>
      <c r="C175" s="26">
        <f>IF(Prim_inc_net!C175="","",Prim_inc_net!C175/10/GDP!F171)</f>
        <v>-4.2975226369903021</v>
      </c>
      <c r="D175" s="26">
        <f>IF(Prim_inc_net!D175="","",Prim_inc_net!D175/10/GDP!G171)</f>
        <v>-5.0880524229319137</v>
      </c>
      <c r="E175" s="26">
        <f>IF(Prim_inc_net!E175="","",Prim_inc_net!E175/10/GDP!H171)</f>
        <v>-4.9981757842682732</v>
      </c>
      <c r="F175" s="26">
        <f>IF(Prim_inc_net!F175="","",Prim_inc_net!F175/10/GDP!I171)</f>
        <v>-3.2210865694510487</v>
      </c>
      <c r="G175" s="26">
        <f>IF(Prim_inc_net!G175="","",Prim_inc_net!G175/10/GDP!J171)</f>
        <v>-2.6608946424568476</v>
      </c>
      <c r="H175" s="26">
        <f>IF(Prim_inc_net!H175="","",Prim_inc_net!H175/10/GDP!K171)</f>
        <v>-1.2586084689635735</v>
      </c>
      <c r="I175" s="26">
        <f>IF(Prim_inc_net!I175="","",Prim_inc_net!I175/10/GDP!L171)</f>
        <v>-2.3497348332756434</v>
      </c>
      <c r="J175" s="26">
        <f>IF(Prim_inc_net!J175="","",Prim_inc_net!J175/10/GDP!M171)</f>
        <v>-2.271124924924925</v>
      </c>
      <c r="K175" s="26">
        <f>IF(Prim_inc_net!K175="","",Prim_inc_net!K175/10/GDP!N171)</f>
        <v>-6.0930561960372378</v>
      </c>
      <c r="L175" s="26">
        <f>IF(Prim_inc_net!L175="","",Prim_inc_net!L175/10/GDP!O171)</f>
        <v>-8.4587094481424074</v>
      </c>
      <c r="M175" s="26">
        <f>IF(Prim_inc_net!M175="","",Prim_inc_net!M175/10/GDP!P171)</f>
        <v>-6.1136362730717346</v>
      </c>
      <c r="N175" s="26">
        <f>IF(Prim_inc_net!N175="","",Prim_inc_net!N175/10/GDP!Q171)</f>
        <v>-5.3412767333913855</v>
      </c>
      <c r="O175" s="26">
        <f>IF(Prim_inc_net!O175="","",Prim_inc_net!O175/10/GDP!R171)</f>
        <v>-5.4416576893250106</v>
      </c>
      <c r="P175" s="26">
        <f>IF(Prim_inc_net!P175="","",Prim_inc_net!P175/10/GDP!S171)</f>
        <v>-6.3240929391745038</v>
      </c>
      <c r="Q175" s="26">
        <f>IF(Prim_inc_net!Q175="","",Prim_inc_net!Q175/10/GDP!T171)</f>
        <v>-2.1651421996208073</v>
      </c>
    </row>
    <row r="176" spans="1:17" x14ac:dyDescent="0.25">
      <c r="A176" s="12" t="s">
        <v>666</v>
      </c>
      <c r="B176" s="26">
        <f>IF(Prim_inc_net!B176="","",Prim_inc_net!B176/10/GDP!E172)</f>
        <v>-5.3724558714794632</v>
      </c>
      <c r="C176" s="26">
        <f>IF(Prim_inc_net!C176="","",Prim_inc_net!C176/10/GDP!F172)</f>
        <v>-4.2058620355216094</v>
      </c>
      <c r="D176" s="26">
        <f>IF(Prim_inc_net!D176="","",Prim_inc_net!D176/10/GDP!G172)</f>
        <v>-3.2172927766948227</v>
      </c>
      <c r="E176" s="26">
        <f>IF(Prim_inc_net!E176="","",Prim_inc_net!E176/10/GDP!H172)</f>
        <v>-3.2866874500399685</v>
      </c>
      <c r="F176" s="26">
        <f>IF(Prim_inc_net!F176="","",Prim_inc_net!F176/10/GDP!I172)</f>
        <v>-1.9276027983539095</v>
      </c>
      <c r="G176" s="26">
        <f>IF(Prim_inc_net!G176="","",Prim_inc_net!G176/10/GDP!J172)</f>
        <v>-1.8030741284603253</v>
      </c>
      <c r="H176" s="26">
        <f>IF(Prim_inc_net!H176="","",Prim_inc_net!H176/10/GDP!K172)</f>
        <v>-1.9145521586675425</v>
      </c>
      <c r="I176" s="26">
        <f>IF(Prim_inc_net!I176="","",Prim_inc_net!I176/10/GDP!L172)</f>
        <v>-0.55110496499385375</v>
      </c>
      <c r="J176" s="26">
        <f>IF(Prim_inc_net!J176="","",Prim_inc_net!J176/10/GDP!M172)</f>
        <v>-0.51605701957158256</v>
      </c>
      <c r="K176" s="26">
        <f>IF(Prim_inc_net!K176="","",Prim_inc_net!K176/10/GDP!N172)</f>
        <v>-4.1015654547759803</v>
      </c>
      <c r="L176" s="26">
        <f>IF(Prim_inc_net!L176="","",Prim_inc_net!L176/10/GDP!O172)</f>
        <v>-2.4131923897032106</v>
      </c>
      <c r="M176" s="26">
        <f>IF(Prim_inc_net!M176="","",Prim_inc_net!M176/10/GDP!P172)</f>
        <v>-0.66736998687713212</v>
      </c>
      <c r="N176" s="26">
        <f>IF(Prim_inc_net!N176="","",Prim_inc_net!N176/10/GDP!Q172)</f>
        <v>-0.46041835783903856</v>
      </c>
      <c r="O176" s="26">
        <f>IF(Prim_inc_net!O176="","",Prim_inc_net!O176/10/GDP!R172)</f>
        <v>-0.18981117267350242</v>
      </c>
      <c r="P176" s="26">
        <f>IF(Prim_inc_net!P176="","",Prim_inc_net!P176/10/GDP!S172)</f>
        <v>-0.82623896128824537</v>
      </c>
      <c r="Q176" s="26">
        <f>IF(Prim_inc_net!Q176="","",Prim_inc_net!Q176/10/GDP!T172)</f>
        <v>0.29978155993808198</v>
      </c>
    </row>
    <row r="177" spans="1:17" x14ac:dyDescent="0.25">
      <c r="A177" s="12" t="s">
        <v>670</v>
      </c>
      <c r="B177" s="26">
        <f>IF(Prim_inc_net!B177="","",Prim_inc_net!B177/10/GDP!E173)</f>
        <v>-3.9844764168765661</v>
      </c>
      <c r="C177" s="26">
        <f>IF(Prim_inc_net!C177="","",Prim_inc_net!C177/10/GDP!F173)</f>
        <v>-8.8293254574580455</v>
      </c>
      <c r="D177" s="26">
        <f>IF(Prim_inc_net!D177="","",Prim_inc_net!D177/10/GDP!G173)</f>
        <v>-5.644679741537006</v>
      </c>
      <c r="E177" s="26">
        <f>IF(Prim_inc_net!E177="","",Prim_inc_net!E177/10/GDP!H173)</f>
        <v>-8.5502377922940944</v>
      </c>
      <c r="F177" s="26">
        <f>IF(Prim_inc_net!F177="","",Prim_inc_net!F177/10/GDP!I173)</f>
        <v>-7.471130592166916</v>
      </c>
      <c r="G177" s="26">
        <f>IF(Prim_inc_net!G177="","",Prim_inc_net!G177/10/GDP!J173)</f>
        <v>-6.3409215411771873</v>
      </c>
      <c r="H177" s="26">
        <f>IF(Prim_inc_net!H177="","",Prim_inc_net!H177/10/GDP!K173)</f>
        <v>-5.6904113570466652</v>
      </c>
      <c r="I177" s="26">
        <f>IF(Prim_inc_net!I177="","",Prim_inc_net!I177/10/GDP!L173)</f>
        <v>-4.1359264331002086</v>
      </c>
      <c r="J177" s="26">
        <f>IF(Prim_inc_net!J177="","",Prim_inc_net!J177/10/GDP!M173)</f>
        <v>-5.2940583810540032</v>
      </c>
      <c r="K177" s="26">
        <f>IF(Prim_inc_net!K177="","",Prim_inc_net!K177/10/GDP!N173)</f>
        <v>-1.5611116258144369</v>
      </c>
      <c r="L177" s="26">
        <f>IF(Prim_inc_net!L177="","",Prim_inc_net!L177/10/GDP!O173)</f>
        <v>-1.8021269695012145</v>
      </c>
      <c r="M177" s="26">
        <f>IF(Prim_inc_net!M177="","",Prim_inc_net!M177/10/GDP!P173)</f>
        <v>-1.3354826927243562</v>
      </c>
      <c r="N177" s="26">
        <f>IF(Prim_inc_net!N177="","",Prim_inc_net!N177/10/GDP!Q173)</f>
        <v>-3.4519497021667953</v>
      </c>
      <c r="O177" s="26">
        <f>IF(Prim_inc_net!O177="","",Prim_inc_net!O177/10/GDP!R173)</f>
        <v>-5.049572126221693</v>
      </c>
      <c r="P177" s="26">
        <f>IF(Prim_inc_net!P177="","",Prim_inc_net!P177/10/GDP!S173)</f>
        <v>-4.8269383230430876</v>
      </c>
      <c r="Q177" s="26" t="str">
        <f>IF(Prim_inc_net!Q177="","",Prim_inc_net!Q177/10/GDP!T173)</f>
        <v/>
      </c>
    </row>
    <row r="178" spans="1:17" x14ac:dyDescent="0.25">
      <c r="A178" s="12" t="s">
        <v>673</v>
      </c>
      <c r="B178" s="26">
        <f>IF(Prim_inc_net!B178="","",Prim_inc_net!B178/10/GDP!E174)</f>
        <v>-1.8076062639821031</v>
      </c>
      <c r="C178" s="26">
        <f>IF(Prim_inc_net!C178="","",Prim_inc_net!C178/10/GDP!F174)</f>
        <v>-2.0753998476770756</v>
      </c>
      <c r="D178" s="26">
        <f>IF(Prim_inc_net!D178="","",Prim_inc_net!D178/10/GDP!G174)</f>
        <v>-8.8555858310626706E-2</v>
      </c>
      <c r="E178" s="26">
        <f>IF(Prim_inc_net!E178="","",Prim_inc_net!E178/10/GDP!H174)</f>
        <v>0.57741296348712146</v>
      </c>
      <c r="F178" s="26">
        <f>IF(Prim_inc_net!F178="","",Prim_inc_net!F178/10/GDP!I174)</f>
        <v>0.1238390092879257</v>
      </c>
      <c r="G178" s="26">
        <f>IF(Prim_inc_net!G178="","",Prim_inc_net!G178/10/GDP!J174)</f>
        <v>-2.3878205128205128</v>
      </c>
      <c r="H178" s="26">
        <f>IF(Prim_inc_net!H178="","",Prim_inc_net!H178/10/GDP!K174)</f>
        <v>-5.9276052286673018</v>
      </c>
      <c r="I178" s="26">
        <f>IF(Prim_inc_net!I178="","",Prim_inc_net!I178/10/GDP!L174)</f>
        <v>-3.8652414133634538</v>
      </c>
      <c r="J178" s="26">
        <f>IF(Prim_inc_net!J178="","",Prim_inc_net!J178/10/GDP!M174)</f>
        <v>-2.5505226225601172</v>
      </c>
      <c r="K178" s="26">
        <f>IF(Prim_inc_net!K178="","",Prim_inc_net!K178/10/GDP!N174)</f>
        <v>-1.3417692078880925</v>
      </c>
      <c r="L178" s="26">
        <f>IF(Prim_inc_net!L178="","",Prim_inc_net!L178/10/GDP!O174)</f>
        <v>-0.27723791407111764</v>
      </c>
      <c r="M178" s="26">
        <f>IF(Prim_inc_net!M178="","",Prim_inc_net!M178/10/GDP!P174)</f>
        <v>-5.3167051073897618</v>
      </c>
      <c r="N178" s="26">
        <f>IF(Prim_inc_net!N178="","",Prim_inc_net!N178/10/GDP!Q174)</f>
        <v>-12.251243781094526</v>
      </c>
      <c r="O178" s="26">
        <f>IF(Prim_inc_net!O178="","",Prim_inc_net!O178/10/GDP!R174)</f>
        <v>-11.182686501428687</v>
      </c>
      <c r="P178" s="26">
        <f>IF(Prim_inc_net!P178="","",Prim_inc_net!P178/10/GDP!S174)</f>
        <v>-11.163741357851798</v>
      </c>
      <c r="Q178" s="26" t="str">
        <f>IF(Prim_inc_net!Q178="","",Prim_inc_net!Q178/10/GDP!T174)</f>
        <v/>
      </c>
    </row>
    <row r="179" spans="1:17" x14ac:dyDescent="0.25">
      <c r="A179" s="12" t="s">
        <v>676</v>
      </c>
      <c r="B179" s="26">
        <f>IF(Prim_inc_net!B179="","",Prim_inc_net!B179/10/GDP!E175)</f>
        <v>1.2281493404221775</v>
      </c>
      <c r="C179" s="26">
        <f>IF(Prim_inc_net!C179="","",Prim_inc_net!C179/10/GDP!F175)</f>
        <v>2.5841244799249945</v>
      </c>
      <c r="D179" s="26">
        <f>IF(Prim_inc_net!D179="","",Prim_inc_net!D179/10/GDP!G175)</f>
        <v>3.1277973386292297</v>
      </c>
      <c r="E179" s="26">
        <f>IF(Prim_inc_net!E179="","",Prim_inc_net!E179/10/GDP!H175)</f>
        <v>3.4976148572857251</v>
      </c>
      <c r="F179" s="26">
        <f>IF(Prim_inc_net!F179="","",Prim_inc_net!F179/10/GDP!I175)</f>
        <v>2.4121876774462985</v>
      </c>
      <c r="G179" s="26">
        <f>IF(Prim_inc_net!G179="","",Prim_inc_net!G179/10/GDP!J175)</f>
        <v>2.7611344142515408</v>
      </c>
      <c r="H179" s="26">
        <f>IF(Prim_inc_net!H179="","",Prim_inc_net!H179/10/GDP!K175)</f>
        <v>2.049943040686717</v>
      </c>
      <c r="I179" s="26">
        <f>IF(Prim_inc_net!I179="","",Prim_inc_net!I179/10/GDP!L175)</f>
        <v>2.3384918793033656</v>
      </c>
      <c r="J179" s="26">
        <f>IF(Prim_inc_net!J179="","",Prim_inc_net!J179/10/GDP!M175)</f>
        <v>2.0322325905267795</v>
      </c>
      <c r="K179" s="26">
        <f>IF(Prim_inc_net!K179="","",Prim_inc_net!K179/10/GDP!N175)</f>
        <v>1.8776404533741775</v>
      </c>
      <c r="L179" s="26">
        <f>IF(Prim_inc_net!L179="","",Prim_inc_net!L179/10/GDP!O175)</f>
        <v>0.66073511503361737</v>
      </c>
      <c r="M179" s="26">
        <f>IF(Prim_inc_net!M179="","",Prim_inc_net!M179/10/GDP!P175)</f>
        <v>0.48689505004492734</v>
      </c>
      <c r="N179" s="26">
        <f>IF(Prim_inc_net!N179="","",Prim_inc_net!N179/10/GDP!Q175)</f>
        <v>1.7530751932618804</v>
      </c>
      <c r="O179" s="26">
        <f>IF(Prim_inc_net!O179="","",Prim_inc_net!O179/10/GDP!R175)</f>
        <v>1.88890377161293</v>
      </c>
      <c r="P179" s="26">
        <f>IF(Prim_inc_net!P179="","",Prim_inc_net!P179/10/GDP!S175)</f>
        <v>2.9216443016783442</v>
      </c>
      <c r="Q179" s="26">
        <f>IF(Prim_inc_net!Q179="","",Prim_inc_net!Q179/10/GDP!T175)</f>
        <v>3.1174531582206466</v>
      </c>
    </row>
    <row r="180" spans="1:17" x14ac:dyDescent="0.25">
      <c r="A180" s="12" t="s">
        <v>678</v>
      </c>
      <c r="B180" s="26">
        <f>IF(Prim_inc_net!B180="","",Prim_inc_net!B180/10/GDP!E176)</f>
        <v>8.1438970387279284</v>
      </c>
      <c r="C180" s="26">
        <f>IF(Prim_inc_net!C180="","",Prim_inc_net!C180/10/GDP!F176)</f>
        <v>7.2695603020620947</v>
      </c>
      <c r="D180" s="26">
        <f>IF(Prim_inc_net!D180="","",Prim_inc_net!D180/10/GDP!G176)</f>
        <v>0.53702219015159247</v>
      </c>
      <c r="E180" s="26">
        <f>IF(Prim_inc_net!E180="","",Prim_inc_net!E180/10/GDP!H176)</f>
        <v>-6.4204734206621037</v>
      </c>
      <c r="F180" s="26">
        <f>IF(Prim_inc_net!F180="","",Prim_inc_net!F180/10/GDP!I176)</f>
        <v>1.6333784828643625</v>
      </c>
      <c r="G180" s="26">
        <f>IF(Prim_inc_net!G180="","",Prim_inc_net!G180/10/GDP!J176)</f>
        <v>5.5316857283118024</v>
      </c>
      <c r="H180" s="26">
        <f>IF(Prim_inc_net!H180="","",Prim_inc_net!H180/10/GDP!K176)</f>
        <v>1.144581551718945</v>
      </c>
      <c r="I180" s="26">
        <f>IF(Prim_inc_net!I180="","",Prim_inc_net!I180/10/GDP!L176)</f>
        <v>2.322000336449729</v>
      </c>
      <c r="J180" s="26">
        <f>IF(Prim_inc_net!J180="","",Prim_inc_net!J180/10/GDP!M176)</f>
        <v>2.2813761879994336</v>
      </c>
      <c r="K180" s="26">
        <f>IF(Prim_inc_net!K180="","",Prim_inc_net!K180/10/GDP!N176)</f>
        <v>0.16281987121631977</v>
      </c>
      <c r="L180" s="26">
        <f>IF(Prim_inc_net!L180="","",Prim_inc_net!L180/10/GDP!O176)</f>
        <v>1.3508385498638213</v>
      </c>
      <c r="M180" s="26">
        <f>IF(Prim_inc_net!M180="","",Prim_inc_net!M180/10/GDP!P176)</f>
        <v>-0.25054703256339667</v>
      </c>
      <c r="N180" s="26">
        <f>IF(Prim_inc_net!N180="","",Prim_inc_net!N180/10/GDP!Q176)</f>
        <v>-1.030864093458066</v>
      </c>
      <c r="O180" s="26">
        <f>IF(Prim_inc_net!O180="","",Prim_inc_net!O180/10/GDP!R176)</f>
        <v>-3.8632879088065191</v>
      </c>
      <c r="P180" s="26">
        <f>IF(Prim_inc_net!P180="","",Prim_inc_net!P180/10/GDP!S176)</f>
        <v>-3.1867743377341555</v>
      </c>
      <c r="Q180" s="26">
        <f>IF(Prim_inc_net!Q180="","",Prim_inc_net!Q180/10/GDP!T176)</f>
        <v>-3.4156300826967092</v>
      </c>
    </row>
    <row r="181" spans="1:17" x14ac:dyDescent="0.25">
      <c r="A181" s="12" t="s">
        <v>679</v>
      </c>
      <c r="B181" s="26">
        <f>IF(Prim_inc_net!B181="","",Prim_inc_net!B181/10/GDP!E177)</f>
        <v>-2.98812367992798</v>
      </c>
      <c r="C181" s="26">
        <f>IF(Prim_inc_net!C181="","",Prim_inc_net!C181/10/GDP!F177)</f>
        <v>-2.7643093661305582</v>
      </c>
      <c r="D181" s="26">
        <f>IF(Prim_inc_net!D181="","",Prim_inc_net!D181/10/GDP!G177)</f>
        <v>-1.7019911084765857</v>
      </c>
      <c r="E181" s="26">
        <f>IF(Prim_inc_net!E181="","",Prim_inc_net!E181/10/GDP!H177)</f>
        <v>-2.1830486975356731</v>
      </c>
      <c r="F181" s="26">
        <f>IF(Prim_inc_net!F181="","",Prim_inc_net!F181/10/GDP!I177)</f>
        <v>-2.0517202302601087</v>
      </c>
      <c r="G181" s="26">
        <f>IF(Prim_inc_net!G181="","",Prim_inc_net!G181/10/GDP!J177)</f>
        <v>-2.5210229466613994</v>
      </c>
      <c r="H181" s="26" t="str">
        <f>IF(Prim_inc_net!H181="","",Prim_inc_net!H181/10/GDP!K177)</f>
        <v/>
      </c>
      <c r="I181" s="26" t="str">
        <f>IF(Prim_inc_net!I181="","",Prim_inc_net!I181/10/GDP!L177)</f>
        <v/>
      </c>
      <c r="J181" s="26" t="str">
        <f>IF(Prim_inc_net!J181="","",Prim_inc_net!J181/10/GDP!M177)</f>
        <v/>
      </c>
      <c r="K181" s="26" t="str">
        <f>IF(Prim_inc_net!K181="","",Prim_inc_net!K181/10/GDP!N177)</f>
        <v/>
      </c>
      <c r="L181" s="26" t="str">
        <f>IF(Prim_inc_net!L181="","",Prim_inc_net!L181/10/GDP!O177)</f>
        <v/>
      </c>
      <c r="M181" s="26" t="str">
        <f>IF(Prim_inc_net!M181="","",Prim_inc_net!M181/10/GDP!P177)</f>
        <v/>
      </c>
      <c r="N181" s="26" t="str">
        <f>IF(Prim_inc_net!N181="","",Prim_inc_net!N181/10/GDP!Q177)</f>
        <v/>
      </c>
      <c r="O181" s="26" t="str">
        <f>IF(Prim_inc_net!O181="","",Prim_inc_net!O181/10/GDP!R177)</f>
        <v/>
      </c>
      <c r="P181" s="26" t="str">
        <f>IF(Prim_inc_net!P181="","",Prim_inc_net!P181/10/GDP!S177)</f>
        <v/>
      </c>
      <c r="Q181" s="26" t="str">
        <f>IF(Prim_inc_net!Q181="","",Prim_inc_net!Q181/10/GDP!T177)</f>
        <v/>
      </c>
    </row>
    <row r="182" spans="1:17" x14ac:dyDescent="0.25">
      <c r="A182" s="12" t="s">
        <v>690</v>
      </c>
      <c r="B182" s="26">
        <f>IF(Prim_inc_net!B182="","",Prim_inc_net!B182/10/GDP!E178)</f>
        <v>2.4062984547933488</v>
      </c>
      <c r="C182" s="26">
        <f>IF(Prim_inc_net!C182="","",Prim_inc_net!C182/10/GDP!F178)</f>
        <v>2.4792340535644977</v>
      </c>
      <c r="D182" s="26">
        <f>IF(Prim_inc_net!D182="","",Prim_inc_net!D182/10/GDP!G178)</f>
        <v>2.4900038583755011</v>
      </c>
      <c r="E182" s="26">
        <f>IF(Prim_inc_net!E182="","",Prim_inc_net!E182/10/GDP!H178)</f>
        <v>2.399128638786634</v>
      </c>
      <c r="F182" s="26">
        <f>IF(Prim_inc_net!F182="","",Prim_inc_net!F182/10/GDP!I178)</f>
        <v>3.2044704973274758</v>
      </c>
      <c r="G182" s="26">
        <f>IF(Prim_inc_net!G182="","",Prim_inc_net!G182/10/GDP!J178)</f>
        <v>3.0557237424062698</v>
      </c>
      <c r="H182" s="26">
        <f>IF(Prim_inc_net!H182="","",Prim_inc_net!H182/10/GDP!K178)</f>
        <v>2.7230801654634345</v>
      </c>
      <c r="I182" s="26">
        <f>IF(Prim_inc_net!I182="","",Prim_inc_net!I182/10/GDP!L178)</f>
        <v>2.9444522911159985</v>
      </c>
      <c r="J182" s="26">
        <f>IF(Prim_inc_net!J182="","",Prim_inc_net!J182/10/GDP!M178)</f>
        <v>2.6357704462289182</v>
      </c>
      <c r="K182" s="26">
        <f>IF(Prim_inc_net!K182="","",Prim_inc_net!K182/10/GDP!N178)</f>
        <v>2.7007741048478691</v>
      </c>
      <c r="L182" s="26">
        <f>IF(Prim_inc_net!L182="","",Prim_inc_net!L182/10/GDP!O178)</f>
        <v>2.5778509489911419</v>
      </c>
      <c r="M182" s="26">
        <f>IF(Prim_inc_net!M182="","",Prim_inc_net!M182/10/GDP!P178)</f>
        <v>2.5697824081490603</v>
      </c>
      <c r="N182" s="26">
        <f>IF(Prim_inc_net!N182="","",Prim_inc_net!N182/10/GDP!Q178)</f>
        <v>2.4875874549077164</v>
      </c>
      <c r="O182" s="26">
        <f>IF(Prim_inc_net!O182="","",Prim_inc_net!O182/10/GDP!R178)</f>
        <v>2.2573941477155213</v>
      </c>
      <c r="P182" s="26">
        <f>IF(Prim_inc_net!P182="","",Prim_inc_net!P182/10/GDP!S178)</f>
        <v>2.5149958834829653</v>
      </c>
      <c r="Q182" s="26">
        <f>IF(Prim_inc_net!Q182="","",Prim_inc_net!Q182/10/GDP!T178)</f>
        <v>2.89629175330212</v>
      </c>
    </row>
    <row r="183" spans="1:17" x14ac:dyDescent="0.25">
      <c r="A183" s="12" t="s">
        <v>707</v>
      </c>
      <c r="B183" s="26">
        <f>IF(Prim_inc_net!B183="","",Prim_inc_net!B183/10/GDP!E179)</f>
        <v>15.06572329829371</v>
      </c>
      <c r="C183" s="26">
        <f>IF(Prim_inc_net!C183="","",Prim_inc_net!C183/10/GDP!F179)</f>
        <v>22.425511191813019</v>
      </c>
      <c r="D183" s="26">
        <f>IF(Prim_inc_net!D183="","",Prim_inc_net!D183/10/GDP!G179)</f>
        <v>27.2126564630472</v>
      </c>
      <c r="E183" s="26">
        <f>IF(Prim_inc_net!E183="","",Prim_inc_net!E183/10/GDP!H179)</f>
        <v>28.977366221776048</v>
      </c>
      <c r="F183" s="26">
        <f>IF(Prim_inc_net!F183="","",Prim_inc_net!F183/10/GDP!I179)</f>
        <v>19.567855116944664</v>
      </c>
      <c r="G183" s="26">
        <f>IF(Prim_inc_net!G183="","",Prim_inc_net!G183/10/GDP!J179)</f>
        <v>23.528890464374335</v>
      </c>
      <c r="H183" s="26">
        <f>IF(Prim_inc_net!H183="","",Prim_inc_net!H183/10/GDP!K179)</f>
        <v>27.500565739595391</v>
      </c>
      <c r="I183" s="26">
        <f>IF(Prim_inc_net!I183="","",Prim_inc_net!I183/10/GDP!L179)</f>
        <v>27.811581867420916</v>
      </c>
      <c r="J183" s="26">
        <f>IF(Prim_inc_net!J183="","",Prim_inc_net!J183/10/GDP!M179)</f>
        <v>31.322897682550241</v>
      </c>
      <c r="K183" s="26">
        <f>IF(Prim_inc_net!K183="","",Prim_inc_net!K183/10/GDP!N179)</f>
        <v>23.62903988945445</v>
      </c>
      <c r="L183" s="26">
        <f>IF(Prim_inc_net!L183="","",Prim_inc_net!L183/10/GDP!O179)</f>
        <v>19.424995483490022</v>
      </c>
      <c r="M183" s="26">
        <f>IF(Prim_inc_net!M183="","",Prim_inc_net!M183/10/GDP!P179)</f>
        <v>16.747071791231594</v>
      </c>
      <c r="N183" s="26">
        <f>IF(Prim_inc_net!N183="","",Prim_inc_net!N183/10/GDP!Q179)</f>
        <v>17.012010495123079</v>
      </c>
      <c r="O183" s="26">
        <f>IF(Prim_inc_net!O183="","",Prim_inc_net!O183/10/GDP!R179)</f>
        <v>16.298774390889989</v>
      </c>
      <c r="P183" s="26">
        <f>IF(Prim_inc_net!P183="","",Prim_inc_net!P183/10/GDP!S179)</f>
        <v>16.39188975927744</v>
      </c>
      <c r="Q183" s="26">
        <f>IF(Prim_inc_net!Q183="","",Prim_inc_net!Q183/10/GDP!T179)</f>
        <v>17.058333307647217</v>
      </c>
    </row>
    <row r="184" spans="1:17" x14ac:dyDescent="0.25">
      <c r="A184" s="12" t="s">
        <v>709</v>
      </c>
      <c r="B184" s="26">
        <f>IF(Prim_inc_net!B184="","",Prim_inc_net!B184/10/GDP!E180)</f>
        <v>-2.0674709880537732</v>
      </c>
      <c r="C184" s="26">
        <f>IF(Prim_inc_net!C184="","",Prim_inc_net!C184/10/GDP!F180)</f>
        <v>-0.12167341774321619</v>
      </c>
      <c r="D184" s="26">
        <f>IF(Prim_inc_net!D184="","",Prim_inc_net!D184/10/GDP!G180)</f>
        <v>-1.2937247445231488</v>
      </c>
      <c r="E184" s="26">
        <f>IF(Prim_inc_net!E184="","",Prim_inc_net!E184/10/GDP!H180)</f>
        <v>-1.1321714569029211</v>
      </c>
      <c r="F184" s="26">
        <f>IF(Prim_inc_net!F184="","",Prim_inc_net!F184/10/GDP!I180)</f>
        <v>-1.0273694675836813</v>
      </c>
      <c r="G184" s="26">
        <f>IF(Prim_inc_net!G184="","",Prim_inc_net!G184/10/GDP!J180)</f>
        <v>-1.8317318364887578</v>
      </c>
      <c r="H184" s="26">
        <f>IF(Prim_inc_net!H184="","",Prim_inc_net!H184/10/GDP!K180)</f>
        <v>-1.8956004779054243</v>
      </c>
      <c r="I184" s="26">
        <f>IF(Prim_inc_net!I184="","",Prim_inc_net!I184/10/GDP!L180)</f>
        <v>-1.4477345178616958</v>
      </c>
      <c r="J184" s="26">
        <f>IF(Prim_inc_net!J184="","",Prim_inc_net!J184/10/GDP!M180)</f>
        <v>-1.5449330406433506</v>
      </c>
      <c r="K184" s="26">
        <f>IF(Prim_inc_net!K184="","",Prim_inc_net!K184/10/GDP!N180)</f>
        <v>-1.0589269975520013</v>
      </c>
      <c r="L184" s="26">
        <f>IF(Prim_inc_net!L184="","",Prim_inc_net!L184/10/GDP!O180)</f>
        <v>-1.5285375698317216</v>
      </c>
      <c r="M184" s="26">
        <f>IF(Prim_inc_net!M184="","",Prim_inc_net!M184/10/GDP!P180)</f>
        <v>-1.9188709472125907</v>
      </c>
      <c r="N184" s="26">
        <f>IF(Prim_inc_net!N184="","",Prim_inc_net!N184/10/GDP!Q180)</f>
        <v>-1.9070330212302256</v>
      </c>
      <c r="O184" s="26">
        <f>IF(Prim_inc_net!O184="","",Prim_inc_net!O184/10/GDP!R180)</f>
        <v>-1.1026297902062701</v>
      </c>
      <c r="P184" s="26">
        <f>IF(Prim_inc_net!P184="","",Prim_inc_net!P184/10/GDP!S180)</f>
        <v>-1.6713332833472287</v>
      </c>
      <c r="Q184" s="26" t="str">
        <f>IF(Prim_inc_net!Q184="","",Prim_inc_net!Q184/10/GDP!T180)</f>
        <v/>
      </c>
    </row>
    <row r="185" spans="1:17" x14ac:dyDescent="0.25">
      <c r="A185" s="12" t="s">
        <v>712</v>
      </c>
      <c r="B185" s="26">
        <f>IF(Prim_inc_net!B185="","",Prim_inc_net!B185/10/GDP!E181)</f>
        <v>-4.4271329144718754</v>
      </c>
      <c r="C185" s="26">
        <f>IF(Prim_inc_net!C185="","",Prim_inc_net!C185/10/GDP!F181)</f>
        <v>-3.6312285911571083</v>
      </c>
      <c r="D185" s="26">
        <f>IF(Prim_inc_net!D185="","",Prim_inc_net!D185/10/GDP!G181)</f>
        <v>-3.3053226720201363</v>
      </c>
      <c r="E185" s="26">
        <f>IF(Prim_inc_net!E185="","",Prim_inc_net!E185/10/GDP!H181)</f>
        <v>-3.5035295734955527</v>
      </c>
      <c r="F185" s="26">
        <f>IF(Prim_inc_net!F185="","",Prim_inc_net!F185/10/GDP!I181)</f>
        <v>-3.5275609509319827</v>
      </c>
      <c r="G185" s="26">
        <f>IF(Prim_inc_net!G185="","",Prim_inc_net!G185/10/GDP!J181)</f>
        <v>-4.1986663481048732</v>
      </c>
      <c r="H185" s="26">
        <f>IF(Prim_inc_net!H185="","",Prim_inc_net!H185/10/GDP!K181)</f>
        <v>-2.4640372576216958</v>
      </c>
      <c r="I185" s="26">
        <f>IF(Prim_inc_net!I185="","",Prim_inc_net!I185/10/GDP!L181)</f>
        <v>-4.5863868133103125</v>
      </c>
      <c r="J185" s="26">
        <f>IF(Prim_inc_net!J185="","",Prim_inc_net!J185/10/GDP!M181)</f>
        <v>-6.3994388010229537</v>
      </c>
      <c r="K185" s="26">
        <f>IF(Prim_inc_net!K185="","",Prim_inc_net!K185/10/GDP!N181)</f>
        <v>-5.1534346286624535</v>
      </c>
      <c r="L185" s="26">
        <f>IF(Prim_inc_net!L185="","",Prim_inc_net!L185/10/GDP!O181)</f>
        <v>-5.1408754091276734</v>
      </c>
      <c r="M185" s="26">
        <f>IF(Prim_inc_net!M185="","",Prim_inc_net!M185/10/GDP!P181)</f>
        <v>-4.6983369376045827</v>
      </c>
      <c r="N185" s="26">
        <f>IF(Prim_inc_net!N185="","",Prim_inc_net!N185/10/GDP!Q181)</f>
        <v>-4.4820881249847213</v>
      </c>
      <c r="O185" s="26">
        <f>IF(Prim_inc_net!O185="","",Prim_inc_net!O185/10/GDP!R181)</f>
        <v>-4.840941570006704</v>
      </c>
      <c r="P185" s="26">
        <f>IF(Prim_inc_net!P185="","",Prim_inc_net!P185/10/GDP!S181)</f>
        <v>-3.6792528808091758</v>
      </c>
      <c r="Q185" s="26">
        <f>IF(Prim_inc_net!Q185="","",Prim_inc_net!Q185/10/GDP!T181)</f>
        <v>-2.8382250047412114</v>
      </c>
    </row>
    <row r="186" spans="1:17" x14ac:dyDescent="0.25">
      <c r="A186" s="12" t="s">
        <v>714</v>
      </c>
      <c r="B186" s="26" t="str">
        <f>IF(Prim_inc_net!B186="","",Prim_inc_net!B186/10/GDP!E182)</f>
        <v/>
      </c>
      <c r="C186" s="26">
        <f>IF(Prim_inc_net!C186="","",Prim_inc_net!C186/10/GDP!F182)</f>
        <v>142.1093427793771</v>
      </c>
      <c r="D186" s="26">
        <f>IF(Prim_inc_net!D186="","",Prim_inc_net!D186/10/GDP!G182)</f>
        <v>245.09546757602209</v>
      </c>
      <c r="E186" s="26">
        <f>IF(Prim_inc_net!E186="","",Prim_inc_net!E186/10/GDP!H182)</f>
        <v>371.59363945756633</v>
      </c>
      <c r="F186" s="26">
        <f>IF(Prim_inc_net!F186="","",Prim_inc_net!F186/10/GDP!I182)</f>
        <v>265.44604726154705</v>
      </c>
      <c r="G186" s="26">
        <f>IF(Prim_inc_net!G186="","",Prim_inc_net!G186/10/GDP!J182)</f>
        <v>276.0569134447685</v>
      </c>
      <c r="H186" s="26">
        <f>IF(Prim_inc_net!H186="","",Prim_inc_net!H186/10/GDP!K182)</f>
        <v>339.08210365939146</v>
      </c>
      <c r="I186" s="26">
        <f>IF(Prim_inc_net!I186="","",Prim_inc_net!I186/10/GDP!L182)</f>
        <v>336.41923055323701</v>
      </c>
      <c r="J186" s="26">
        <f>IF(Prim_inc_net!J186="","",Prim_inc_net!J186/10/GDP!M182)</f>
        <v>238.30164503432485</v>
      </c>
      <c r="K186" s="26">
        <f>IF(Prim_inc_net!K186="","",Prim_inc_net!K186/10/GDP!N182)</f>
        <v>148.48730086592951</v>
      </c>
      <c r="L186" s="26">
        <f>IF(Prim_inc_net!L186="","",Prim_inc_net!L186/10/GDP!O182)</f>
        <v>80.915934755332486</v>
      </c>
      <c r="M186" s="26">
        <f>IF(Prim_inc_net!M186="","",Prim_inc_net!M186/10/GDP!P182)</f>
        <v>32.511447607510597</v>
      </c>
      <c r="N186" s="26">
        <f>IF(Prim_inc_net!N186="","",Prim_inc_net!N186/10/GDP!Q182)</f>
        <v>45.937674111602249</v>
      </c>
      <c r="O186" s="26">
        <f>IF(Prim_inc_net!O186="","",Prim_inc_net!O186/10/GDP!R182)</f>
        <v>54.014875150092237</v>
      </c>
      <c r="P186" s="26">
        <f>IF(Prim_inc_net!P186="","",Prim_inc_net!P186/10/GDP!S182)</f>
        <v>55.820185277379338</v>
      </c>
      <c r="Q186" s="26">
        <f>IF(Prim_inc_net!Q186="","",Prim_inc_net!Q186/10/GDP!T182)</f>
        <v>31.83686214045656</v>
      </c>
    </row>
    <row r="187" spans="1:17" x14ac:dyDescent="0.25">
      <c r="A187" s="12" t="s">
        <v>717</v>
      </c>
      <c r="B187" s="26">
        <f>IF(Prim_inc_net!B187="","",Prim_inc_net!B187/10/GDP!E183)</f>
        <v>-1.1211598851728422</v>
      </c>
      <c r="C187" s="26">
        <f>IF(Prim_inc_net!C187="","",Prim_inc_net!C187/10/GDP!F183)</f>
        <v>-1.1922457959230706</v>
      </c>
      <c r="D187" s="26">
        <f>IF(Prim_inc_net!D187="","",Prim_inc_net!D187/10/GDP!G183)</f>
        <v>-0.84294200791024709</v>
      </c>
      <c r="E187" s="26">
        <f>IF(Prim_inc_net!E187="","",Prim_inc_net!E187/10/GDP!H183)</f>
        <v>-0.33758820681582846</v>
      </c>
      <c r="F187" s="26">
        <f>IF(Prim_inc_net!F187="","",Prim_inc_net!F187/10/GDP!I183)</f>
        <v>-0.41980351040589736</v>
      </c>
      <c r="G187" s="26">
        <f>IF(Prim_inc_net!G187="","",Prim_inc_net!G187/10/GDP!J183)</f>
        <v>-0.50739940719371168</v>
      </c>
      <c r="H187" s="26">
        <f>IF(Prim_inc_net!H187="","",Prim_inc_net!H187/10/GDP!K183)</f>
        <v>4.4782691939498376</v>
      </c>
      <c r="I187" s="26">
        <f>IF(Prim_inc_net!I187="","",Prim_inc_net!I187/10/GDP!L183)</f>
        <v>0.11427130522352819</v>
      </c>
      <c r="J187" s="26">
        <f>IF(Prim_inc_net!J187="","",Prim_inc_net!J187/10/GDP!M183)</f>
        <v>0.43312183287930328</v>
      </c>
      <c r="K187" s="26">
        <f>IF(Prim_inc_net!K187="","",Prim_inc_net!K187/10/GDP!N183)</f>
        <v>0.74763837436269198</v>
      </c>
      <c r="L187" s="26">
        <f>IF(Prim_inc_net!L187="","",Prim_inc_net!L187/10/GDP!O183)</f>
        <v>2.4932120540261464</v>
      </c>
      <c r="M187" s="26">
        <f>IF(Prim_inc_net!M187="","",Prim_inc_net!M187/10/GDP!P183)</f>
        <v>0.72313914602781226</v>
      </c>
      <c r="N187" s="26">
        <f>IF(Prim_inc_net!N187="","",Prim_inc_net!N187/10/GDP!Q183)</f>
        <v>7.8170572615741118E-2</v>
      </c>
      <c r="O187" s="26">
        <f>IF(Prim_inc_net!O187="","",Prim_inc_net!O187/10/GDP!R183)</f>
        <v>0.27173904489265327</v>
      </c>
      <c r="P187" s="26" t="str">
        <f>IF(Prim_inc_net!P187="","",Prim_inc_net!P187/10/GDP!S183)</f>
        <v/>
      </c>
      <c r="Q187" s="26" t="str">
        <f>IF(Prim_inc_net!Q187="","",Prim_inc_net!Q187/10/GDP!T183)</f>
        <v/>
      </c>
    </row>
    <row r="188" spans="1:17" x14ac:dyDescent="0.25">
      <c r="A188" s="12" t="s">
        <v>721</v>
      </c>
      <c r="B188" s="26">
        <f>IF(Prim_inc_net!B188="","",Prim_inc_net!B188/10/GDP!E184)</f>
        <v>1.0507079077946938E-2</v>
      </c>
      <c r="C188" s="26">
        <f>IF(Prim_inc_net!C188="","",Prim_inc_net!C188/10/GDP!F184)</f>
        <v>1.7765259435781109</v>
      </c>
      <c r="D188" s="26">
        <f>IF(Prim_inc_net!D188="","",Prim_inc_net!D188/10/GDP!G184)</f>
        <v>2.3976424173079387</v>
      </c>
      <c r="E188" s="26">
        <f>IF(Prim_inc_net!E188="","",Prim_inc_net!E188/10/GDP!H184)</f>
        <v>2.1815230609739307</v>
      </c>
      <c r="F188" s="26">
        <f>IF(Prim_inc_net!F188="","",Prim_inc_net!F188/10/GDP!I184)</f>
        <v>2.0574525546809648</v>
      </c>
      <c r="G188" s="26">
        <f>IF(Prim_inc_net!G188="","",Prim_inc_net!G188/10/GDP!J184)</f>
        <v>0.49759519022916987</v>
      </c>
      <c r="H188" s="26">
        <f>IF(Prim_inc_net!H188="","",Prim_inc_net!H188/10/GDP!K184)</f>
        <v>2.963855421686747</v>
      </c>
      <c r="I188" s="26">
        <f>IF(Prim_inc_net!I188="","",Prim_inc_net!I188/10/GDP!L184)</f>
        <v>2.4052222843350068</v>
      </c>
      <c r="J188" s="26">
        <f>IF(Prim_inc_net!J188="","",Prim_inc_net!J188/10/GDP!M184)</f>
        <v>2.4165249259455615</v>
      </c>
      <c r="K188" s="26">
        <f>IF(Prim_inc_net!K188="","",Prim_inc_net!K188/10/GDP!N184)</f>
        <v>0.88175040383656411</v>
      </c>
      <c r="L188" s="26">
        <f>IF(Prim_inc_net!L188="","",Prim_inc_net!L188/10/GDP!O184)</f>
        <v>2.4415876608968077</v>
      </c>
      <c r="M188" s="26">
        <f>IF(Prim_inc_net!M188="","",Prim_inc_net!M188/10/GDP!P184)</f>
        <v>2.1104123103541741</v>
      </c>
      <c r="N188" s="26">
        <f>IF(Prim_inc_net!N188="","",Prim_inc_net!N188/10/GDP!Q184)</f>
        <v>4.0202997723730363</v>
      </c>
      <c r="O188" s="26">
        <f>IF(Prim_inc_net!O188="","",Prim_inc_net!O188/10/GDP!R184)</f>
        <v>5.47647570426592</v>
      </c>
      <c r="P188" s="26">
        <f>IF(Prim_inc_net!P188="","",Prim_inc_net!P188/10/GDP!S184)</f>
        <v>7.6915951341871338</v>
      </c>
      <c r="Q188" s="26">
        <f>IF(Prim_inc_net!Q188="","",Prim_inc_net!Q188/10/GDP!T184)</f>
        <v>8.0638835600994927</v>
      </c>
    </row>
    <row r="189" spans="1:17" x14ac:dyDescent="0.25">
      <c r="A189" s="12" t="s">
        <v>723</v>
      </c>
      <c r="B189" s="26">
        <f>IF(Prim_inc_net!B189="","",Prim_inc_net!B189/10/GDP!E185)</f>
        <v>-4.9041434755720461</v>
      </c>
      <c r="C189" s="26">
        <f>IF(Prim_inc_net!C189="","",Prim_inc_net!C189/10/GDP!F185)</f>
        <v>-5.1408602150537632</v>
      </c>
      <c r="D189" s="26">
        <f>IF(Prim_inc_net!D189="","",Prim_inc_net!D189/10/GDP!G185)</f>
        <v>-4.4024356993547213</v>
      </c>
      <c r="E189" s="26">
        <f>IF(Prim_inc_net!E189="","",Prim_inc_net!E189/10/GDP!H185)</f>
        <v>-4.3495200651719621</v>
      </c>
      <c r="F189" s="26">
        <f>IF(Prim_inc_net!F189="","",Prim_inc_net!F189/10/GDP!I185)</f>
        <v>-5.1993661179838462</v>
      </c>
      <c r="G189" s="26">
        <f>IF(Prim_inc_net!G189="","",Prim_inc_net!G189/10/GDP!J185)</f>
        <v>-4.7930911997158336</v>
      </c>
      <c r="H189" s="26">
        <f>IF(Prim_inc_net!H189="","",Prim_inc_net!H189/10/GDP!K185)</f>
        <v>-10.934506960331925</v>
      </c>
      <c r="I189" s="26">
        <f>IF(Prim_inc_net!I189="","",Prim_inc_net!I189/10/GDP!L185)</f>
        <v>-8.9129814134711403</v>
      </c>
      <c r="J189" s="26">
        <f>IF(Prim_inc_net!J189="","",Prim_inc_net!J189/10/GDP!M185)</f>
        <v>-5.746132402380665</v>
      </c>
      <c r="K189" s="26">
        <f>IF(Prim_inc_net!K189="","",Prim_inc_net!K189/10/GDP!N185)</f>
        <v>-6.2396639543190169</v>
      </c>
      <c r="L189" s="26">
        <f>IF(Prim_inc_net!L189="","",Prim_inc_net!L189/10/GDP!O185)</f>
        <v>-0.96058353254827111</v>
      </c>
      <c r="M189" s="26">
        <f>IF(Prim_inc_net!M189="","",Prim_inc_net!M189/10/GDP!P185)</f>
        <v>-1.9122085871524475</v>
      </c>
      <c r="N189" s="26">
        <f>IF(Prim_inc_net!N189="","",Prim_inc_net!N189/10/GDP!Q185)</f>
        <v>0.21824793400349518</v>
      </c>
      <c r="O189" s="26">
        <f>IF(Prim_inc_net!O189="","",Prim_inc_net!O189/10/GDP!R185)</f>
        <v>-2.9581335005056082</v>
      </c>
      <c r="P189" s="26">
        <f>IF(Prim_inc_net!P189="","",Prim_inc_net!P189/10/GDP!S185)</f>
        <v>-2.6188514605698985</v>
      </c>
      <c r="Q189" s="26" t="str">
        <f>IF(Prim_inc_net!Q189="","",Prim_inc_net!Q189/10/GDP!T185)</f>
        <v/>
      </c>
    </row>
    <row r="190" spans="1:17" x14ac:dyDescent="0.25">
      <c r="A190" s="12" t="s">
        <v>726</v>
      </c>
      <c r="B190" s="26">
        <f>IF(Prim_inc_net!B190="","",Prim_inc_net!B190/10/GDP!E186)</f>
        <v>-4.5817167135892571</v>
      </c>
      <c r="C190" s="26">
        <f>IF(Prim_inc_net!C190="","",Prim_inc_net!C190/10/GDP!F186)</f>
        <v>-4.0411615458551386</v>
      </c>
      <c r="D190" s="26">
        <f>IF(Prim_inc_net!D190="","",Prim_inc_net!D190/10/GDP!G186)</f>
        <v>-4.5391410583181599</v>
      </c>
      <c r="E190" s="26">
        <f>IF(Prim_inc_net!E190="","",Prim_inc_net!E190/10/GDP!H186)</f>
        <v>-5.055365884671307</v>
      </c>
      <c r="F190" s="26">
        <f>IF(Prim_inc_net!F190="","",Prim_inc_net!F190/10/GDP!I186)</f>
        <v>-4.6257476298157041</v>
      </c>
      <c r="G190" s="26">
        <f>IF(Prim_inc_net!G190="","",Prim_inc_net!G190/10/GDP!J186)</f>
        <v>-4.3686144100500233</v>
      </c>
      <c r="H190" s="26">
        <f>IF(Prim_inc_net!H190="","",Prim_inc_net!H190/10/GDP!K186)</f>
        <v>-4.3190821068223348</v>
      </c>
      <c r="I190" s="26">
        <f>IF(Prim_inc_net!I190="","",Prim_inc_net!I190/10/GDP!L186)</f>
        <v>-3.8205443874020801</v>
      </c>
      <c r="J190" s="26">
        <f>IF(Prim_inc_net!J190="","",Prim_inc_net!J190/10/GDP!M186)</f>
        <v>-3.9353343684548903</v>
      </c>
      <c r="K190" s="26">
        <f>IF(Prim_inc_net!K190="","",Prim_inc_net!K190/10/GDP!N186)</f>
        <v>-2.9996147646088978</v>
      </c>
      <c r="L190" s="26">
        <f>IF(Prim_inc_net!L190="","",Prim_inc_net!L190/10/GDP!O186)</f>
        <v>-2.4569216712718744</v>
      </c>
      <c r="M190" s="26">
        <f>IF(Prim_inc_net!M190="","",Prim_inc_net!M190/10/GDP!P186)</f>
        <v>-2.1896662032233953</v>
      </c>
      <c r="N190" s="26">
        <f>IF(Prim_inc_net!N190="","",Prim_inc_net!N190/10/GDP!Q186)</f>
        <v>-2.3431660384776976</v>
      </c>
      <c r="O190" s="26">
        <f>IF(Prim_inc_net!O190="","",Prim_inc_net!O190/10/GDP!R186)</f>
        <v>-2.4362171667795862</v>
      </c>
      <c r="P190" s="26">
        <f>IF(Prim_inc_net!P190="","",Prim_inc_net!P190/10/GDP!S186)</f>
        <v>-2.3176677973279958</v>
      </c>
      <c r="Q190" s="26" t="str">
        <f>IF(Prim_inc_net!Q190="","",Prim_inc_net!Q190/10/GDP!T186)</f>
        <v/>
      </c>
    </row>
    <row r="191" spans="1:17" x14ac:dyDescent="0.25">
      <c r="A191" s="12" t="s">
        <v>728</v>
      </c>
      <c r="B191" s="26">
        <f>IF(Prim_inc_net!B191="","",Prim_inc_net!B191/10/GDP!E187)</f>
        <v>-1.0608748562781272</v>
      </c>
      <c r="C191" s="26">
        <f>IF(Prim_inc_net!C191="","",Prim_inc_net!C191/10/GDP!F187)</f>
        <v>-1.0781336129095016</v>
      </c>
      <c r="D191" s="26">
        <f>IF(Prim_inc_net!D191="","",Prim_inc_net!D191/10/GDP!G187)</f>
        <v>-0.92257185641501904</v>
      </c>
      <c r="E191" s="26">
        <f>IF(Prim_inc_net!E191="","",Prim_inc_net!E191/10/GDP!H187)</f>
        <v>-0.98622246438857319</v>
      </c>
      <c r="F191" s="26">
        <f>IF(Prim_inc_net!F191="","",Prim_inc_net!F191/10/GDP!I187)</f>
        <v>-1.1801842486941216</v>
      </c>
      <c r="G191" s="26">
        <f>IF(Prim_inc_net!G191="","",Prim_inc_net!G191/10/GDP!J187)</f>
        <v>-0.83895858390487255</v>
      </c>
      <c r="H191" s="26">
        <f>IF(Prim_inc_net!H191="","",Prim_inc_net!H191/10/GDP!K187)</f>
        <v>-0.8645117279739728</v>
      </c>
      <c r="I191" s="26">
        <f>IF(Prim_inc_net!I191="","",Prim_inc_net!I191/10/GDP!L187)</f>
        <v>-0.7485164308900506</v>
      </c>
      <c r="J191" s="26">
        <f>IF(Prim_inc_net!J191="","",Prim_inc_net!J191/10/GDP!M187)</f>
        <v>-0.90025733573958955</v>
      </c>
      <c r="K191" s="26">
        <f>IF(Prim_inc_net!K191="","",Prim_inc_net!K191/10/GDP!N187)</f>
        <v>-0.87425626949895163</v>
      </c>
      <c r="L191" s="26">
        <f>IF(Prim_inc_net!L191="","",Prim_inc_net!L191/10/GDP!O187)</f>
        <v>-1.1207412353845922</v>
      </c>
      <c r="M191" s="26">
        <f>IF(Prim_inc_net!M191="","",Prim_inc_net!M191/10/GDP!P187)</f>
        <v>-1.0562764586784466</v>
      </c>
      <c r="N191" s="26">
        <f>IF(Prim_inc_net!N191="","",Prim_inc_net!N191/10/GDP!Q187)</f>
        <v>-1.2918368392375648</v>
      </c>
      <c r="O191" s="26">
        <f>IF(Prim_inc_net!O191="","",Prim_inc_net!O191/10/GDP!R187)</f>
        <v>-1.5324545054572927</v>
      </c>
      <c r="P191" s="26">
        <f>IF(Prim_inc_net!P191="","",Prim_inc_net!P191/10/GDP!S187)</f>
        <v>-1.6877809025678765</v>
      </c>
      <c r="Q191" s="26">
        <f>IF(Prim_inc_net!Q191="","",Prim_inc_net!Q191/10/GDP!T187)</f>
        <v>-1.207026184893897</v>
      </c>
    </row>
    <row r="192" spans="1:17" x14ac:dyDescent="0.25">
      <c r="A192" s="12" t="s">
        <v>730</v>
      </c>
      <c r="B192" s="26" t="str">
        <f>IF(Prim_inc_net!B192="","",Prim_inc_net!B192/10/GDP!E188)</f>
        <v/>
      </c>
      <c r="C192" s="26" t="str">
        <f>IF(Prim_inc_net!C192="","",Prim_inc_net!C192/10/GDP!F188)</f>
        <v/>
      </c>
      <c r="D192" s="26" t="str">
        <f>IF(Prim_inc_net!D192="","",Prim_inc_net!D192/10/GDP!G188)</f>
        <v/>
      </c>
      <c r="E192" s="26" t="str">
        <f>IF(Prim_inc_net!E192="","",Prim_inc_net!E192/10/GDP!H188)</f>
        <v/>
      </c>
      <c r="F192" s="26" t="str">
        <f>IF(Prim_inc_net!F192="","",Prim_inc_net!F192/10/GDP!I188)</f>
        <v/>
      </c>
      <c r="G192" s="26" t="str">
        <f>IF(Prim_inc_net!G192="","",Prim_inc_net!G192/10/GDP!J188)</f>
        <v/>
      </c>
      <c r="H192" s="26" t="str">
        <f>IF(Prim_inc_net!H192="","",Prim_inc_net!H192/10/GDP!K188)</f>
        <v/>
      </c>
      <c r="I192" s="26" t="str">
        <f>IF(Prim_inc_net!I192="","",Prim_inc_net!I192/10/GDP!L188)</f>
        <v/>
      </c>
      <c r="J192" s="26" t="str">
        <f>IF(Prim_inc_net!J192="","",Prim_inc_net!J192/10/GDP!M188)</f>
        <v/>
      </c>
      <c r="K192" s="26" t="str">
        <f>IF(Prim_inc_net!K192="","",Prim_inc_net!K192/10/GDP!N188)</f>
        <v/>
      </c>
      <c r="L192" s="26" t="str">
        <f>IF(Prim_inc_net!L192="","",Prim_inc_net!L192/10/GDP!O188)</f>
        <v/>
      </c>
      <c r="M192" s="26" t="str">
        <f>IF(Prim_inc_net!M192="","",Prim_inc_net!M192/10/GDP!P188)</f>
        <v/>
      </c>
      <c r="N192" s="26" t="str">
        <f>IF(Prim_inc_net!N192="","",Prim_inc_net!N192/10/GDP!Q188)</f>
        <v/>
      </c>
      <c r="O192" s="26" t="str">
        <f>IF(Prim_inc_net!O192="","",Prim_inc_net!O192/10/GDP!R188)</f>
        <v/>
      </c>
      <c r="P192" s="26" t="str">
        <f>IF(Prim_inc_net!P192="","",Prim_inc_net!P192/10/GDP!S188)</f>
        <v/>
      </c>
      <c r="Q192" s="26" t="str">
        <f>IF(Prim_inc_net!Q192="","",Prim_inc_net!Q192/10/GDP!T188)</f>
        <v/>
      </c>
    </row>
    <row r="193" spans="1:17" x14ac:dyDescent="0.25">
      <c r="A193" s="12" t="s">
        <v>747</v>
      </c>
      <c r="B193" s="26" t="str">
        <f>IF(Prim_inc_net!B193="","",Prim_inc_net!B193/10/GDP!E189)</f>
        <v/>
      </c>
      <c r="C193" s="26" t="str">
        <f>IF(Prim_inc_net!C193="","",Prim_inc_net!C193/10/GDP!F189)</f>
        <v/>
      </c>
      <c r="D193" s="26" t="str">
        <f>IF(Prim_inc_net!D193="","",Prim_inc_net!D193/10/GDP!G189)</f>
        <v/>
      </c>
      <c r="E193" s="26" t="str">
        <f>IF(Prim_inc_net!E193="","",Prim_inc_net!E193/10/GDP!H189)</f>
        <v/>
      </c>
      <c r="F193" s="26" t="str">
        <f>IF(Prim_inc_net!F193="","",Prim_inc_net!F193/10/GDP!I189)</f>
        <v/>
      </c>
      <c r="G193" s="26" t="str">
        <f>IF(Prim_inc_net!G193="","",Prim_inc_net!G193/10/GDP!J189)</f>
        <v/>
      </c>
      <c r="H193" s="26" t="str">
        <f>IF(Prim_inc_net!H193="","",Prim_inc_net!H193/10/GDP!K189)</f>
        <v/>
      </c>
      <c r="I193" s="26" t="str">
        <f>IF(Prim_inc_net!I193="","",Prim_inc_net!I193/10/GDP!L189)</f>
        <v/>
      </c>
      <c r="J193" s="26" t="str">
        <f>IF(Prim_inc_net!J193="","",Prim_inc_net!J193/10/GDP!M189)</f>
        <v/>
      </c>
      <c r="K193" s="26">
        <f>IF(Prim_inc_net!K193="","",Prim_inc_net!K193/10/GDP!N189)</f>
        <v>0.17821076393014137</v>
      </c>
      <c r="L193" s="26">
        <f>IF(Prim_inc_net!L193="","",Prim_inc_net!L193/10/GDP!O189)</f>
        <v>0.18057787637861306</v>
      </c>
      <c r="M193" s="26">
        <f>IF(Prim_inc_net!M193="","",Prim_inc_net!M193/10/GDP!P189)</f>
        <v>0.26706378032834516</v>
      </c>
      <c r="N193" s="26">
        <f>IF(Prim_inc_net!N193="","",Prim_inc_net!N193/10/GDP!Q189)</f>
        <v>-1.6106106399835678</v>
      </c>
      <c r="O193" s="26">
        <f>IF(Prim_inc_net!O193="","",Prim_inc_net!O193/10/GDP!R189)</f>
        <v>-2.8645562304133922</v>
      </c>
      <c r="P193" s="26" t="str">
        <f>IF(Prim_inc_net!P193="","",Prim_inc_net!P193/10/GDP!S189)</f>
        <v/>
      </c>
      <c r="Q193" s="26" t="str">
        <f>IF(Prim_inc_net!Q193="","",Prim_inc_net!Q193/10/GDP!T189)</f>
        <v/>
      </c>
    </row>
    <row r="194" spans="1:17" x14ac:dyDescent="0.25">
      <c r="A194" s="12" t="s">
        <v>760</v>
      </c>
      <c r="B194" s="26">
        <f>IF(Prim_inc_net!B194="","",Prim_inc_net!B194/10/GDP!E190)</f>
        <v>32.491606128024721</v>
      </c>
      <c r="C194" s="26">
        <f>IF(Prim_inc_net!C194="","",Prim_inc_net!C194/10/GDP!F190)</f>
        <v>52.519400586447659</v>
      </c>
      <c r="D194" s="26">
        <f>IF(Prim_inc_net!D194="","",Prim_inc_net!D194/10/GDP!G190)</f>
        <v>47.549121241277248</v>
      </c>
      <c r="E194" s="26">
        <f>IF(Prim_inc_net!E194="","",Prim_inc_net!E194/10/GDP!H190)</f>
        <v>56.571955108940656</v>
      </c>
      <c r="F194" s="26">
        <f>IF(Prim_inc_net!F194="","",Prim_inc_net!F194/10/GDP!I190)</f>
        <v>52.070448230069751</v>
      </c>
      <c r="G194" s="26">
        <f>IF(Prim_inc_net!G194="","",Prim_inc_net!G194/10/GDP!J190)</f>
        <v>35.033561577064809</v>
      </c>
      <c r="H194" s="26">
        <f>IF(Prim_inc_net!H194="","",Prim_inc_net!H194/10/GDP!K190)</f>
        <v>32.221130914782293</v>
      </c>
      <c r="I194" s="26">
        <f>IF(Prim_inc_net!I194="","",Prim_inc_net!I194/10/GDP!L190)</f>
        <v>25.730448851137716</v>
      </c>
      <c r="J194" s="26">
        <f>IF(Prim_inc_net!J194="","",Prim_inc_net!J194/10/GDP!M190)</f>
        <v>84.261370194921554</v>
      </c>
      <c r="K194" s="26">
        <f>IF(Prim_inc_net!K194="","",Prim_inc_net!K194/10/GDP!N190)</f>
        <v>72.12577132033941</v>
      </c>
      <c r="L194" s="26">
        <f>IF(Prim_inc_net!L194="","",Prim_inc_net!L194/10/GDP!O190)</f>
        <v>89.285293825402476</v>
      </c>
      <c r="M194" s="26">
        <f>IF(Prim_inc_net!M194="","",Prim_inc_net!M194/10/GDP!P190)</f>
        <v>92.651684023386977</v>
      </c>
      <c r="N194" s="26">
        <f>IF(Prim_inc_net!N194="","",Prim_inc_net!N194/10/GDP!Q190)</f>
        <v>82.345733191816109</v>
      </c>
      <c r="O194" s="26">
        <f>IF(Prim_inc_net!O194="","",Prim_inc_net!O194/10/GDP!R190)</f>
        <v>110.72930036349202</v>
      </c>
      <c r="P194" s="26">
        <f>IF(Prim_inc_net!P194="","",Prim_inc_net!P194/10/GDP!S190)</f>
        <v>70.566333358598001</v>
      </c>
      <c r="Q194" s="26" t="str">
        <f>IF(Prim_inc_net!Q194="","",Prim_inc_net!Q194/10/GDP!T190)</f>
        <v/>
      </c>
    </row>
    <row r="195" spans="1:17" x14ac:dyDescent="0.25">
      <c r="A195" s="12" t="s">
        <v>762</v>
      </c>
      <c r="B195" s="26">
        <f>IF(Prim_inc_net!B195="","",Prim_inc_net!B195/10/GDP!E191)</f>
        <v>-1.9206205319181151</v>
      </c>
      <c r="C195" s="26">
        <f>IF(Prim_inc_net!C195="","",Prim_inc_net!C195/10/GDP!F191)</f>
        <v>-1.6291057044612165</v>
      </c>
      <c r="D195" s="26">
        <f>IF(Prim_inc_net!D195="","",Prim_inc_net!D195/10/GDP!G191)</f>
        <v>-1.3230131086004726</v>
      </c>
      <c r="E195" s="26">
        <f>IF(Prim_inc_net!E195="","",Prim_inc_net!E195/10/GDP!H191)</f>
        <v>-1.1162264186064661</v>
      </c>
      <c r="F195" s="26">
        <f>IF(Prim_inc_net!F195="","",Prim_inc_net!F195/10/GDP!I191)</f>
        <v>-1.5179481577403662</v>
      </c>
      <c r="G195" s="26">
        <f>IF(Prim_inc_net!G195="","",Prim_inc_net!G195/10/GDP!J191)</f>
        <v>-1.0598509482207046</v>
      </c>
      <c r="H195" s="26">
        <f>IF(Prim_inc_net!H195="","",Prim_inc_net!H195/10/GDP!K191)</f>
        <v>-1.4596983203735718</v>
      </c>
      <c r="I195" s="26">
        <f>IF(Prim_inc_net!I195="","",Prim_inc_net!I195/10/GDP!L191)</f>
        <v>-1.4702110561523869</v>
      </c>
      <c r="J195" s="26">
        <f>IF(Prim_inc_net!J195="","",Prim_inc_net!J195/10/GDP!M191)</f>
        <v>-1.9478531440532769</v>
      </c>
      <c r="K195" s="26">
        <f>IF(Prim_inc_net!K195="","",Prim_inc_net!K195/10/GDP!N191)</f>
        <v>-1.7017426007249563</v>
      </c>
      <c r="L195" s="26">
        <f>IF(Prim_inc_net!L195="","",Prim_inc_net!L195/10/GDP!O191)</f>
        <v>-1.5816712337068353</v>
      </c>
      <c r="M195" s="26">
        <f>IF(Prim_inc_net!M195="","",Prim_inc_net!M195/10/GDP!P191)</f>
        <v>-2.0628594057029708</v>
      </c>
      <c r="N195" s="26">
        <f>IF(Prim_inc_net!N195="","",Prim_inc_net!N195/10/GDP!Q191)</f>
        <v>-2.7320729893340934</v>
      </c>
      <c r="O195" s="26">
        <f>IF(Prim_inc_net!O195="","",Prim_inc_net!O195/10/GDP!R191)</f>
        <v>-2.820020190674231</v>
      </c>
      <c r="P195" s="26">
        <f>IF(Prim_inc_net!P195="","",Prim_inc_net!P195/10/GDP!S191)</f>
        <v>-1.9341458467898118</v>
      </c>
      <c r="Q195" s="26" t="str">
        <f>IF(Prim_inc_net!Q195="","",Prim_inc_net!Q195/10/GDP!T191)</f>
        <v/>
      </c>
    </row>
    <row r="196" spans="1:17" x14ac:dyDescent="0.25">
      <c r="A196" s="12" t="s">
        <v>764</v>
      </c>
      <c r="B196" s="26">
        <f>IF(Prim_inc_net!B196="","",Prim_inc_net!B196/10/GDP!E192)</f>
        <v>-1.1454021117261268</v>
      </c>
      <c r="C196" s="26">
        <f>IF(Prim_inc_net!C196="","",Prim_inc_net!C196/10/GDP!F192)</f>
        <v>-1.5978917479376804</v>
      </c>
      <c r="D196" s="26">
        <f>IF(Prim_inc_net!D196="","",Prim_inc_net!D196/10/GDP!G192)</f>
        <v>-0.46000279212620415</v>
      </c>
      <c r="E196" s="26">
        <f>IF(Prim_inc_net!E196="","",Prim_inc_net!E196/10/GDP!H192)</f>
        <v>-0.84935994661166059</v>
      </c>
      <c r="F196" s="26">
        <f>IF(Prim_inc_net!F196="","",Prim_inc_net!F196/10/GDP!I192)</f>
        <v>-2.0840628977015521</v>
      </c>
      <c r="G196" s="26">
        <f>IF(Prim_inc_net!G196="","",Prim_inc_net!G196/10/GDP!J192)</f>
        <v>-1.4770864121284308</v>
      </c>
      <c r="H196" s="26">
        <f>IF(Prim_inc_net!H196="","",Prim_inc_net!H196/10/GDP!K192)</f>
        <v>-2.3265363659207776</v>
      </c>
      <c r="I196" s="26">
        <f>IF(Prim_inc_net!I196="","",Prim_inc_net!I196/10/GDP!L192)</f>
        <v>-1.6874683421832939</v>
      </c>
      <c r="J196" s="26">
        <f>IF(Prim_inc_net!J196="","",Prim_inc_net!J196/10/GDP!M192)</f>
        <v>-1.6890161049606844</v>
      </c>
      <c r="K196" s="26">
        <f>IF(Prim_inc_net!K196="","",Prim_inc_net!K196/10/GDP!N192)</f>
        <v>-1.1725421418232227</v>
      </c>
      <c r="L196" s="26">
        <f>IF(Prim_inc_net!L196="","",Prim_inc_net!L196/10/GDP!O192)</f>
        <v>4.1927748124081372</v>
      </c>
      <c r="M196" s="26">
        <f>IF(Prim_inc_net!M196="","",Prim_inc_net!M196/10/GDP!P192)</f>
        <v>1.0191506006665736</v>
      </c>
      <c r="N196" s="26">
        <f>IF(Prim_inc_net!N196="","",Prim_inc_net!N196/10/GDP!Q192)</f>
        <v>1.4697881828316612</v>
      </c>
      <c r="O196" s="26">
        <f>IF(Prim_inc_net!O196="","",Prim_inc_net!O196/10/GDP!R192)</f>
        <v>0.98833701222818837</v>
      </c>
      <c r="P196" s="26">
        <f>IF(Prim_inc_net!P196="","",Prim_inc_net!P196/10/GDP!S192)</f>
        <v>1.2502030605282821</v>
      </c>
      <c r="Q196" s="26">
        <f>IF(Prim_inc_net!Q196="","",Prim_inc_net!Q196/10/GDP!T192)</f>
        <v>2.8058042931709148</v>
      </c>
    </row>
    <row r="197" spans="1:17" x14ac:dyDescent="0.25">
      <c r="A197" s="12" t="s">
        <v>765</v>
      </c>
      <c r="B197" s="26">
        <f>IF(Prim_inc_net!B197="","",Prim_inc_net!B197/10/GDP!E193)</f>
        <v>1.3692743947908894</v>
      </c>
      <c r="C197" s="26">
        <f>IF(Prim_inc_net!C197="","",Prim_inc_net!C197/10/GDP!F193)</f>
        <v>8.6516797940723353E-2</v>
      </c>
      <c r="D197" s="26">
        <f>IF(Prim_inc_net!D197="","",Prim_inc_net!D197/10/GDP!G193)</f>
        <v>-0.47756043212511484</v>
      </c>
      <c r="E197" s="26">
        <f>IF(Prim_inc_net!E197="","",Prim_inc_net!E197/10/GDP!H193)</f>
        <v>-0.81721011524799503</v>
      </c>
      <c r="F197" s="26">
        <f>IF(Prim_inc_net!F197="","",Prim_inc_net!F197/10/GDP!I193)</f>
        <v>-0.71234725250336217</v>
      </c>
      <c r="G197" s="26">
        <f>IF(Prim_inc_net!G197="","",Prim_inc_net!G197/10/GDP!J193)</f>
        <v>7.1064892213638903E-2</v>
      </c>
      <c r="H197" s="26">
        <f>IF(Prim_inc_net!H197="","",Prim_inc_net!H197/10/GDP!K193)</f>
        <v>0.3996387724043779</v>
      </c>
      <c r="I197" s="26">
        <f>IF(Prim_inc_net!I197="","",Prim_inc_net!I197/10/GDP!L193)</f>
        <v>-1.0393110899651494</v>
      </c>
      <c r="J197" s="26">
        <f>IF(Prim_inc_net!J197="","",Prim_inc_net!J197/10/GDP!M193)</f>
        <v>-2.0355110180708147</v>
      </c>
      <c r="K197" s="26">
        <f>IF(Prim_inc_net!K197="","",Prim_inc_net!K197/10/GDP!N193)</f>
        <v>-2.0399482589453775</v>
      </c>
      <c r="L197" s="26">
        <f>IF(Prim_inc_net!L197="","",Prim_inc_net!L197/10/GDP!O193)</f>
        <v>-2.3019263144907187</v>
      </c>
      <c r="M197" s="26">
        <f>IF(Prim_inc_net!M197="","",Prim_inc_net!M197/10/GDP!P193)</f>
        <v>-2.472407459246015</v>
      </c>
      <c r="N197" s="26">
        <f>IF(Prim_inc_net!N197="","",Prim_inc_net!N197/10/GDP!Q193)</f>
        <v>-1.2428740668271787</v>
      </c>
      <c r="O197" s="26">
        <f>IF(Prim_inc_net!O197="","",Prim_inc_net!O197/10/GDP!R193)</f>
        <v>-1.2940286879811598</v>
      </c>
      <c r="P197" s="26">
        <f>IF(Prim_inc_net!P197="","",Prim_inc_net!P197/10/GDP!S193)</f>
        <v>-0.66027763104161208</v>
      </c>
      <c r="Q197" s="26">
        <f>IF(Prim_inc_net!Q197="","",Prim_inc_net!Q197/10/GDP!T193)</f>
        <v>-1.7869947461742759</v>
      </c>
    </row>
    <row r="198" spans="1:17" x14ac:dyDescent="0.25">
      <c r="A198" s="12" t="s">
        <v>766</v>
      </c>
      <c r="B198" s="26">
        <f>IF(Prim_inc_net!B198="","",Prim_inc_net!B198/10/GDP!E194)</f>
        <v>0.33892194531869047</v>
      </c>
      <c r="C198" s="26">
        <f>IF(Prim_inc_net!C198="","",Prim_inc_net!C198/10/GDP!F194)</f>
        <v>0.1156674822289462</v>
      </c>
      <c r="D198" s="26">
        <f>IF(Prim_inc_net!D198="","",Prim_inc_net!D198/10/GDP!G194)</f>
        <v>0.44531230538864153</v>
      </c>
      <c r="E198" s="26">
        <f>IF(Prim_inc_net!E198="","",Prim_inc_net!E198/10/GDP!H194)</f>
        <v>0.7613694985940842</v>
      </c>
      <c r="F198" s="26">
        <f>IF(Prim_inc_net!F198="","",Prim_inc_net!F198/10/GDP!I194)</f>
        <v>0.79964398747865761</v>
      </c>
      <c r="G198" s="26">
        <f>IF(Prim_inc_net!G198="","",Prim_inc_net!G198/10/GDP!J194)</f>
        <v>1.1333406705553943</v>
      </c>
      <c r="H198" s="26">
        <f>IF(Prim_inc_net!H198="","",Prim_inc_net!H198/10/GDP!K194)</f>
        <v>1.3024268783858555</v>
      </c>
      <c r="I198" s="26">
        <f>IF(Prim_inc_net!I198="","",Prim_inc_net!I198/10/GDP!L194)</f>
        <v>1.2220003025242252</v>
      </c>
      <c r="J198" s="26">
        <f>IF(Prim_inc_net!J198="","",Prim_inc_net!J198/10/GDP!M194)</f>
        <v>1.1648434926061211</v>
      </c>
      <c r="K198" s="26">
        <f>IF(Prim_inc_net!K198="","",Prim_inc_net!K198/10/GDP!N194)</f>
        <v>1.142852741554879</v>
      </c>
      <c r="L198" s="26">
        <f>IF(Prim_inc_net!L198="","",Prim_inc_net!L198/10/GDP!O194)</f>
        <v>1.016416003684554</v>
      </c>
      <c r="M198" s="26">
        <f>IF(Prim_inc_net!M198="","",Prim_inc_net!M198/10/GDP!P194)</f>
        <v>1.051053341940027</v>
      </c>
      <c r="N198" s="26">
        <f>IF(Prim_inc_net!N198="","",Prim_inc_net!N198/10/GDP!Q194)</f>
        <v>1.3191130523594663</v>
      </c>
      <c r="O198" s="26">
        <f>IF(Prim_inc_net!O198="","",Prim_inc_net!O198/10/GDP!R194)</f>
        <v>1.2185788001870765</v>
      </c>
      <c r="P198" s="26">
        <f>IF(Prim_inc_net!P198="","",Prim_inc_net!P198/10/GDP!S194)</f>
        <v>1.1026989399171288</v>
      </c>
      <c r="Q198" s="26">
        <f>IF(Prim_inc_net!Q198="","",Prim_inc_net!Q198/10/GDP!T194)</f>
        <v>0.86740633696002678</v>
      </c>
    </row>
    <row r="199" spans="1:17" x14ac:dyDescent="0.25">
      <c r="A199" s="12" t="s">
        <v>767</v>
      </c>
      <c r="B199" s="26">
        <f>IF(Prim_inc_net!B199="","",Prim_inc_net!B199/10/GDP!E195)</f>
        <v>-2.6144409128606689</v>
      </c>
      <c r="C199" s="26">
        <f>IF(Prim_inc_net!C199="","",Prim_inc_net!C199/10/GDP!F195)</f>
        <v>-2.0095392505169372</v>
      </c>
      <c r="D199" s="26">
        <f>IF(Prim_inc_net!D199="","",Prim_inc_net!D199/10/GDP!G195)</f>
        <v>-2.0241791157476339</v>
      </c>
      <c r="E199" s="26">
        <f>IF(Prim_inc_net!E199="","",Prim_inc_net!E199/10/GDP!H195)</f>
        <v>-2.7785433499126921</v>
      </c>
      <c r="F199" s="26">
        <f>IF(Prim_inc_net!F199="","",Prim_inc_net!F199/10/GDP!I195)</f>
        <v>-3.024419997686024</v>
      </c>
      <c r="G199" s="26">
        <f>IF(Prim_inc_net!G199="","",Prim_inc_net!G199/10/GDP!J195)</f>
        <v>-3.4300612540033457</v>
      </c>
      <c r="H199" s="26">
        <f>IF(Prim_inc_net!H199="","",Prim_inc_net!H199/10/GDP!K195)</f>
        <v>-3.1310549377752488</v>
      </c>
      <c r="I199" s="26">
        <f>IF(Prim_inc_net!I199="","",Prim_inc_net!I199/10/GDP!L195)</f>
        <v>-6.916792357968828</v>
      </c>
      <c r="J199" s="26">
        <f>IF(Prim_inc_net!J199="","",Prim_inc_net!J199/10/GDP!M195)</f>
        <v>-4.9039559884526707</v>
      </c>
      <c r="K199" s="26">
        <f>IF(Prim_inc_net!K199="","",Prim_inc_net!K199/10/GDP!N195)</f>
        <v>-6.0110897444468865</v>
      </c>
      <c r="L199" s="26">
        <f>IF(Prim_inc_net!L199="","",Prim_inc_net!L199/10/GDP!O195)</f>
        <v>-4.2297707104926037</v>
      </c>
      <c r="M199" s="26">
        <f>IF(Prim_inc_net!M199="","",Prim_inc_net!M199/10/GDP!P195)</f>
        <v>-4.6487233060532107</v>
      </c>
      <c r="N199" s="26">
        <f>IF(Prim_inc_net!N199="","",Prim_inc_net!N199/10/GDP!Q195)</f>
        <v>-5.5477926467113843</v>
      </c>
      <c r="O199" s="26">
        <f>IF(Prim_inc_net!O199="","",Prim_inc_net!O199/10/GDP!R195)</f>
        <v>-5.6453429365522156</v>
      </c>
      <c r="P199" s="26">
        <f>IF(Prim_inc_net!P199="","",Prim_inc_net!P199/10/GDP!S195)</f>
        <v>-4.8978181231588183</v>
      </c>
      <c r="Q199" s="26">
        <f>IF(Prim_inc_net!Q199="","",Prim_inc_net!Q199/10/GDP!T195)</f>
        <v>-4.9359968864746531</v>
      </c>
    </row>
    <row r="200" spans="1:17" x14ac:dyDescent="0.25">
      <c r="A200" s="12" t="s">
        <v>769</v>
      </c>
      <c r="B200" s="26" t="str">
        <f>IF(Prim_inc_net!B200="","",Prim_inc_net!B200/10/GDP!E196)</f>
        <v/>
      </c>
      <c r="C200" s="26" t="str">
        <f>IF(Prim_inc_net!C200="","",Prim_inc_net!C200/10/GDP!F196)</f>
        <v/>
      </c>
      <c r="D200" s="26" t="str">
        <f>IF(Prim_inc_net!D200="","",Prim_inc_net!D200/10/GDP!G196)</f>
        <v/>
      </c>
      <c r="E200" s="26" t="str">
        <f>IF(Prim_inc_net!E200="","",Prim_inc_net!E200/10/GDP!H196)</f>
        <v/>
      </c>
      <c r="F200" s="26" t="str">
        <f>IF(Prim_inc_net!F200="","",Prim_inc_net!F200/10/GDP!I196)</f>
        <v/>
      </c>
      <c r="G200" s="26">
        <f>IF(Prim_inc_net!G200="","",Prim_inc_net!G200/10/GDP!J196)</f>
        <v>1.8308564110241294</v>
      </c>
      <c r="H200" s="26">
        <f>IF(Prim_inc_net!H200="","",Prim_inc_net!H200/10/GDP!K196)</f>
        <v>2.0055949342344639</v>
      </c>
      <c r="I200" s="26">
        <f>IF(Prim_inc_net!I200="","",Prim_inc_net!I200/10/GDP!L196)</f>
        <v>1.2463457653462684</v>
      </c>
      <c r="J200" s="26">
        <f>IF(Prim_inc_net!J200="","",Prim_inc_net!J200/10/GDP!M196)</f>
        <v>1.7709605825873336</v>
      </c>
      <c r="K200" s="26">
        <f>IF(Prim_inc_net!K200="","",Prim_inc_net!K200/10/GDP!N196)</f>
        <v>1.4543194388066238</v>
      </c>
      <c r="L200" s="26">
        <f>IF(Prim_inc_net!L200="","",Prim_inc_net!L200/10/GDP!O196)</f>
        <v>1.7539318051966635</v>
      </c>
      <c r="M200" s="26">
        <f>IF(Prim_inc_net!M200="","",Prim_inc_net!M200/10/GDP!P196)</f>
        <v>1.0485348548381148</v>
      </c>
      <c r="N200" s="26">
        <f>IF(Prim_inc_net!N200="","",Prim_inc_net!N200/10/GDP!Q196)</f>
        <v>2.0859102184151546</v>
      </c>
      <c r="O200" s="26">
        <f>IF(Prim_inc_net!O200="","",Prim_inc_net!O200/10/GDP!R196)</f>
        <v>2.992467088014612</v>
      </c>
      <c r="P200" s="26">
        <f>IF(Prim_inc_net!P200="","",Prim_inc_net!P200/10/GDP!S196)</f>
        <v>1.2770626869353827</v>
      </c>
      <c r="Q200" s="26">
        <f>IF(Prim_inc_net!Q200="","",Prim_inc_net!Q200/10/GDP!T196)</f>
        <v>-0.41766507584906137</v>
      </c>
    </row>
    <row r="201" spans="1:17" x14ac:dyDescent="0.25">
      <c r="A201" s="12" t="s">
        <v>776</v>
      </c>
      <c r="B201" s="26">
        <f>IF(Prim_inc_net!B201="","",Prim_inc_net!B201/10/GDP!E197)</f>
        <v>-6.6694539204615433</v>
      </c>
      <c r="C201" s="26">
        <f>IF(Prim_inc_net!C201="","",Prim_inc_net!C201/10/GDP!F197)</f>
        <v>-4.6237038993099038</v>
      </c>
      <c r="D201" s="26">
        <f>IF(Prim_inc_net!D201="","",Prim_inc_net!D201/10/GDP!G197)</f>
        <v>-4.7854922213878046</v>
      </c>
      <c r="E201" s="26">
        <f>IF(Prim_inc_net!E201="","",Prim_inc_net!E201/10/GDP!H197)</f>
        <v>-0.38392358477756744</v>
      </c>
      <c r="F201" s="26">
        <f>IF(Prim_inc_net!F201="","",Prim_inc_net!F201/10/GDP!I197)</f>
        <v>-3.7537655359027648</v>
      </c>
      <c r="G201" s="26">
        <f>IF(Prim_inc_net!G201="","",Prim_inc_net!G201/10/GDP!J197)</f>
        <v>-3.2975460122699385</v>
      </c>
      <c r="H201" s="26">
        <f>IF(Prim_inc_net!H201="","",Prim_inc_net!H201/10/GDP!K197)</f>
        <v>-2.5774136824869576</v>
      </c>
      <c r="I201" s="26">
        <f>IF(Prim_inc_net!I201="","",Prim_inc_net!I201/10/GDP!L197)</f>
        <v>-5.8577899246255001</v>
      </c>
      <c r="J201" s="26">
        <f>IF(Prim_inc_net!J201="","",Prim_inc_net!J201/10/GDP!M197)</f>
        <v>-4.150550901270416E-2</v>
      </c>
      <c r="K201" s="26">
        <f>IF(Prim_inc_net!K201="","",Prim_inc_net!K201/10/GDP!N197)</f>
        <v>0.60754842240212303</v>
      </c>
      <c r="L201" s="26">
        <f>IF(Prim_inc_net!L201="","",Prim_inc_net!L201/10/GDP!O197)</f>
        <v>0.30024205050173258</v>
      </c>
      <c r="M201" s="26">
        <f>IF(Prim_inc_net!M201="","",Prim_inc_net!M201/10/GDP!P197)</f>
        <v>-0.67328858118855694</v>
      </c>
      <c r="N201" s="26">
        <f>IF(Prim_inc_net!N201="","",Prim_inc_net!N201/10/GDP!Q197)</f>
        <v>-1.200238438771926</v>
      </c>
      <c r="O201" s="26">
        <f>IF(Prim_inc_net!O201="","",Prim_inc_net!O201/10/GDP!R197)</f>
        <v>0.84445740950271941</v>
      </c>
      <c r="P201" s="26">
        <f>IF(Prim_inc_net!P201="","",Prim_inc_net!P201/10/GDP!S197)</f>
        <v>5.8521650128618266</v>
      </c>
      <c r="Q201" s="26" t="str">
        <f>IF(Prim_inc_net!Q201="","",Prim_inc_net!Q201/10/GDP!T197)</f>
        <v/>
      </c>
    </row>
    <row r="202" spans="1:17" x14ac:dyDescent="0.25">
      <c r="A202" s="12" t="s">
        <v>779</v>
      </c>
      <c r="B202" s="26">
        <f>IF(Prim_inc_net!B202="","",Prim_inc_net!B202/10/GDP!E198)</f>
        <v>-1.5358326068003487</v>
      </c>
      <c r="C202" s="26">
        <f>IF(Prim_inc_net!C202="","",Prim_inc_net!C202/10/GDP!F198)</f>
        <v>-0.58536530716274282</v>
      </c>
      <c r="D202" s="26">
        <f>IF(Prim_inc_net!D202="","",Prim_inc_net!D202/10/GDP!G198)</f>
        <v>0.22116577985630667</v>
      </c>
      <c r="E202" s="26">
        <f>IF(Prim_inc_net!E202="","",Prim_inc_net!E202/10/GDP!H198)</f>
        <v>-0.51081613227106171</v>
      </c>
      <c r="F202" s="26">
        <f>IF(Prim_inc_net!F202="","",Prim_inc_net!F202/10/GDP!I198)</f>
        <v>-1.7295550658169039</v>
      </c>
      <c r="G202" s="26">
        <f>IF(Prim_inc_net!G202="","",Prim_inc_net!G202/10/GDP!J198)</f>
        <v>-1.9504777225156384</v>
      </c>
      <c r="H202" s="26">
        <f>IF(Prim_inc_net!H202="","",Prim_inc_net!H202/10/GDP!K198)</f>
        <v>-2.5753106030521358</v>
      </c>
      <c r="I202" s="26">
        <f>IF(Prim_inc_net!I202="","",Prim_inc_net!I202/10/GDP!L198)</f>
        <v>-3.1514149992475677</v>
      </c>
      <c r="J202" s="26">
        <f>IF(Prim_inc_net!J202="","",Prim_inc_net!J202/10/GDP!M198)</f>
        <v>-3.3618669230442526</v>
      </c>
      <c r="K202" s="26">
        <f>IF(Prim_inc_net!K202="","",Prim_inc_net!K202/10/GDP!N198)</f>
        <v>-3.6428844776324438</v>
      </c>
      <c r="L202" s="26">
        <f>IF(Prim_inc_net!L202="","",Prim_inc_net!L202/10/GDP!O198)</f>
        <v>-2.3674655047204065</v>
      </c>
      <c r="M202" s="26">
        <f>IF(Prim_inc_net!M202="","",Prim_inc_net!M202/10/GDP!P198)</f>
        <v>-2.4773589162360472</v>
      </c>
      <c r="N202" s="26" t="str">
        <f>IF(Prim_inc_net!N202="","",Prim_inc_net!N202/10/GDP!Q198)</f>
        <v/>
      </c>
      <c r="O202" s="26" t="str">
        <f>IF(Prim_inc_net!O202="","",Prim_inc_net!O202/10/GDP!R198)</f>
        <v/>
      </c>
      <c r="P202" s="26" t="str">
        <f>IF(Prim_inc_net!P202="","",Prim_inc_net!P202/10/GDP!S198)</f>
        <v/>
      </c>
      <c r="Q202" s="26" t="str">
        <f>IF(Prim_inc_net!Q202="","",Prim_inc_net!Q202/10/GDP!T198)</f>
        <v/>
      </c>
    </row>
    <row r="203" spans="1:17" x14ac:dyDescent="0.25">
      <c r="A203" s="12" t="s">
        <v>785</v>
      </c>
      <c r="B203" s="26">
        <f>IF(Prim_inc_net!B203="","",Prim_inc_net!B203/10/GDP!E199)</f>
        <v>-1.6462423323360247</v>
      </c>
      <c r="C203" s="26">
        <f>IF(Prim_inc_net!C203="","",Prim_inc_net!C203/10/GDP!F199)</f>
        <v>-1.6951163094150723</v>
      </c>
      <c r="D203" s="26">
        <f>IF(Prim_inc_net!D203="","",Prim_inc_net!D203/10/GDP!G199)</f>
        <v>-2.2249540277763669</v>
      </c>
      <c r="E203" s="26">
        <f>IF(Prim_inc_net!E203="","",Prim_inc_net!E203/10/GDP!H199)</f>
        <v>-3.5271771362623623</v>
      </c>
      <c r="F203" s="26">
        <f>IF(Prim_inc_net!F203="","",Prim_inc_net!F203/10/GDP!I199)</f>
        <v>-2.3463046476668681</v>
      </c>
      <c r="G203" s="26">
        <f>IF(Prim_inc_net!G203="","",Prim_inc_net!G203/10/GDP!J199)</f>
        <v>-3.1858827142827222</v>
      </c>
      <c r="H203" s="26">
        <f>IF(Prim_inc_net!H203="","",Prim_inc_net!H203/10/GDP!K199)</f>
        <v>-2.9287848373091827</v>
      </c>
      <c r="I203" s="26">
        <f>IF(Prim_inc_net!I203="","",Prim_inc_net!I203/10/GDP!L199)</f>
        <v>-3.1916092802098701</v>
      </c>
      <c r="J203" s="26">
        <f>IF(Prim_inc_net!J203="","",Prim_inc_net!J203/10/GDP!M199)</f>
        <v>-3.4483731162274722</v>
      </c>
      <c r="K203" s="26">
        <f>IF(Prim_inc_net!K203="","",Prim_inc_net!K203/10/GDP!N199)</f>
        <v>-3.7974520487949399</v>
      </c>
      <c r="L203" s="26">
        <f>IF(Prim_inc_net!L203="","",Prim_inc_net!L203/10/GDP!O199)</f>
        <v>-5.1304678263806789</v>
      </c>
      <c r="M203" s="26">
        <f>IF(Prim_inc_net!M203="","",Prim_inc_net!M203/10/GDP!P199)</f>
        <v>-5.6093817544388438</v>
      </c>
      <c r="N203" s="26">
        <f>IF(Prim_inc_net!N203="","",Prim_inc_net!N203/10/GDP!Q199)</f>
        <v>-6.1330186159654092</v>
      </c>
      <c r="O203" s="26">
        <f>IF(Prim_inc_net!O203="","",Prim_inc_net!O203/10/GDP!R199)</f>
        <v>-5.2029169517393816</v>
      </c>
      <c r="P203" s="26">
        <f>IF(Prim_inc_net!P203="","",Prim_inc_net!P203/10/GDP!S199)</f>
        <v>-4.6377189814800763</v>
      </c>
      <c r="Q203" s="26" t="str">
        <f>IF(Prim_inc_net!Q203="","",Prim_inc_net!Q203/10/GDP!T199)</f>
        <v/>
      </c>
    </row>
    <row r="204" spans="1:17" x14ac:dyDescent="0.25">
      <c r="A204" s="12" t="s">
        <v>788</v>
      </c>
      <c r="B204" s="26">
        <f>IF(Prim_inc_net!B204="","",Prim_inc_net!B204/10/GDP!E200)</f>
        <v>6.8063900318130894</v>
      </c>
      <c r="C204" s="26">
        <f>IF(Prim_inc_net!C204="","",Prim_inc_net!C204/10/GDP!F200)</f>
        <v>7.9028757482065446</v>
      </c>
      <c r="D204" s="26">
        <f>IF(Prim_inc_net!D204="","",Prim_inc_net!D204/10/GDP!G200)</f>
        <v>9.5009151617619487</v>
      </c>
      <c r="E204" s="26">
        <f>IF(Prim_inc_net!E204="","",Prim_inc_net!E204/10/GDP!H200)</f>
        <v>9.1841887666828601</v>
      </c>
      <c r="F204" s="26">
        <f>IF(Prim_inc_net!F204="","",Prim_inc_net!F204/10/GDP!I200)</f>
        <v>6.5002010658723588</v>
      </c>
      <c r="G204" s="26">
        <f>IF(Prim_inc_net!G204="","",Prim_inc_net!G204/10/GDP!J200)</f>
        <v>6.1877776570855705</v>
      </c>
      <c r="H204" s="26">
        <f>IF(Prim_inc_net!H204="","",Prim_inc_net!H204/10/GDP!K200)</f>
        <v>6.7003377952828265</v>
      </c>
      <c r="I204" s="26">
        <f>IF(Prim_inc_net!I204="","",Prim_inc_net!I204/10/GDP!L200)</f>
        <v>7.0240622167923492</v>
      </c>
      <c r="J204" s="26">
        <f>IF(Prim_inc_net!J204="","",Prim_inc_net!J204/10/GDP!M200)</f>
        <v>8.5851411429399587</v>
      </c>
      <c r="K204" s="26">
        <f>IF(Prim_inc_net!K204="","",Prim_inc_net!K204/10/GDP!N200)</f>
        <v>10.596853076432952</v>
      </c>
      <c r="L204" s="26">
        <f>IF(Prim_inc_net!L204="","",Prim_inc_net!L204/10/GDP!O200)</f>
        <v>12.256449741797645</v>
      </c>
      <c r="M204" s="26">
        <f>IF(Prim_inc_net!M204="","",Prim_inc_net!M204/10/GDP!P200)</f>
        <v>12.305531124932436</v>
      </c>
      <c r="N204" s="26">
        <f>IF(Prim_inc_net!N204="","",Prim_inc_net!N204/10/GDP!Q200)</f>
        <v>13.2004771104392</v>
      </c>
      <c r="O204" s="26">
        <f>IF(Prim_inc_net!O204="","",Prim_inc_net!O204/10/GDP!R200)</f>
        <v>17.118064119688047</v>
      </c>
      <c r="P204" s="26">
        <f>IF(Prim_inc_net!P204="","",Prim_inc_net!P204/10/GDP!S200)</f>
        <v>15.513239067205031</v>
      </c>
      <c r="Q204" s="26" t="str">
        <f>IF(Prim_inc_net!Q204="","",Prim_inc_net!Q204/10/GDP!T200)</f>
        <v/>
      </c>
    </row>
    <row r="205" spans="1:17" x14ac:dyDescent="0.25">
      <c r="A205" s="12" t="s">
        <v>824</v>
      </c>
      <c r="B205" s="26">
        <f>IF(Prim_inc_net!B205="","",Prim_inc_net!B205/10/GDP!E201)</f>
        <v>-9.6369835025258954</v>
      </c>
      <c r="C205" s="26">
        <f>IF(Prim_inc_net!C205="","",Prim_inc_net!C205/10/GDP!F201)</f>
        <v>-6.4749514766825786</v>
      </c>
      <c r="D205" s="26">
        <f>IF(Prim_inc_net!D205="","",Prim_inc_net!D205/10/GDP!G201)</f>
        <v>-6.2362939356149827</v>
      </c>
      <c r="E205" s="26">
        <f>IF(Prim_inc_net!E205="","",Prim_inc_net!E205/10/GDP!H201)</f>
        <v>-7.1172754635650843</v>
      </c>
      <c r="F205" s="26">
        <f>IF(Prim_inc_net!F205="","",Prim_inc_net!F205/10/GDP!I201)</f>
        <v>-4.6642034187027459</v>
      </c>
      <c r="G205" s="26">
        <f>IF(Prim_inc_net!G205="","",Prim_inc_net!G205/10/GDP!J201)</f>
        <v>-5.8853456001484803</v>
      </c>
      <c r="H205" s="26">
        <f>IF(Prim_inc_net!H205="","",Prim_inc_net!H205/10/GDP!K201)</f>
        <v>-7.1424083049295692</v>
      </c>
      <c r="I205" s="26">
        <f>IF(Prim_inc_net!I205="","",Prim_inc_net!I205/10/GDP!L201)</f>
        <v>-4.1845282354881972</v>
      </c>
      <c r="J205" s="26">
        <f>IF(Prim_inc_net!J205="","",Prim_inc_net!J205/10/GDP!M201)</f>
        <v>-4.1920377223009018</v>
      </c>
      <c r="K205" s="26">
        <f>IF(Prim_inc_net!K205="","",Prim_inc_net!K205/10/GDP!N201)</f>
        <v>-4.0111741619114616</v>
      </c>
      <c r="L205" s="26">
        <f>IF(Prim_inc_net!L205="","",Prim_inc_net!L205/10/GDP!O201)</f>
        <v>-1.2846706349315917</v>
      </c>
      <c r="M205" s="26">
        <f>IF(Prim_inc_net!M205="","",Prim_inc_net!M205/10/GDP!P201)</f>
        <v>-1.1719049395487167</v>
      </c>
      <c r="N205" s="26" t="str">
        <f>IF(Prim_inc_net!N205="","",Prim_inc_net!N205/10/GDP!Q201)</f>
        <v/>
      </c>
      <c r="O205" s="26" t="str">
        <f>IF(Prim_inc_net!O205="","",Prim_inc_net!O205/10/GDP!R201)</f>
        <v/>
      </c>
      <c r="P205" s="26" t="str">
        <f>IF(Prim_inc_net!P205="","",Prim_inc_net!P205/10/GDP!S201)</f>
        <v/>
      </c>
      <c r="Q205" s="26" t="str">
        <f>IF(Prim_inc_net!Q205="","",Prim_inc_net!Q205/10/GDP!T201)</f>
        <v/>
      </c>
    </row>
    <row r="206" spans="1:17" x14ac:dyDescent="0.25">
      <c r="A206" s="12" t="s">
        <v>846</v>
      </c>
      <c r="B206" s="26">
        <f>IF(Prim_inc_net!B206="","",Prim_inc_net!B206/10/GDP!E202)</f>
        <v>-7.1293072397646764</v>
      </c>
      <c r="C206" s="26">
        <f>IF(Prim_inc_net!C206="","",Prim_inc_net!C206/10/GDP!F202)</f>
        <v>-9.1439978059865226</v>
      </c>
      <c r="D206" s="26">
        <f>IF(Prim_inc_net!D206="","",Prim_inc_net!D206/10/GDP!G202)</f>
        <v>-10.569889805832148</v>
      </c>
      <c r="E206" s="26">
        <f>IF(Prim_inc_net!E206="","",Prim_inc_net!E206/10/GDP!H202)</f>
        <v>-7.8113207547169798</v>
      </c>
      <c r="F206" s="26">
        <f>IF(Prim_inc_net!F206="","",Prim_inc_net!F206/10/GDP!I202)</f>
        <v>-2.7309352987216213</v>
      </c>
      <c r="G206" s="26">
        <f>IF(Prim_inc_net!G206="","",Prim_inc_net!G206/10/GDP!J202)</f>
        <v>-6.7262735146071844</v>
      </c>
      <c r="H206" s="26">
        <f>IF(Prim_inc_net!H206="","",Prim_inc_net!H206/10/GDP!K202)</f>
        <v>-4.9327565194355936</v>
      </c>
      <c r="I206" s="26">
        <f>IF(Prim_inc_net!I206="","",Prim_inc_net!I206/10/GDP!L202)</f>
        <v>-1.3076463342303193</v>
      </c>
      <c r="J206" s="26">
        <f>IF(Prim_inc_net!J206="","",Prim_inc_net!J206/10/GDP!M202)</f>
        <v>-4.112638185578775</v>
      </c>
      <c r="K206" s="26">
        <f>IF(Prim_inc_net!K206="","",Prim_inc_net!K206/10/GDP!N202)</f>
        <v>-5.5868715417203907</v>
      </c>
      <c r="L206" s="26">
        <f>IF(Prim_inc_net!L206="","",Prim_inc_net!L206/10/GDP!O202)</f>
        <v>-1.6430667894145445</v>
      </c>
      <c r="M206" s="26">
        <f>IF(Prim_inc_net!M206="","",Prim_inc_net!M206/10/GDP!P202)</f>
        <v>-3.1192702802537045</v>
      </c>
      <c r="N206" s="26">
        <f>IF(Prim_inc_net!N206="","",Prim_inc_net!N206/10/GDP!Q202)</f>
        <v>-4.4241732521267139</v>
      </c>
      <c r="O206" s="26">
        <f>IF(Prim_inc_net!O206="","",Prim_inc_net!O206/10/GDP!R202)</f>
        <v>-1.5500997705816737</v>
      </c>
      <c r="P206" s="26">
        <f>IF(Prim_inc_net!P206="","",Prim_inc_net!P206/10/GDP!S202)</f>
        <v>-1.7328416242666351</v>
      </c>
      <c r="Q206" s="26">
        <f>IF(Prim_inc_net!Q206="","",Prim_inc_net!Q206/10/GDP!T202)</f>
        <v>-4.3437179849005938</v>
      </c>
    </row>
    <row r="207" spans="1:17" x14ac:dyDescent="0.25">
      <c r="A207" s="18" t="s">
        <v>848</v>
      </c>
      <c r="B207" s="26" t="str">
        <f>IF(Prim_inc_net!B207="","",Prim_inc_net!B207/10/GDP!E203)</f>
        <v/>
      </c>
      <c r="C207" s="26" t="str">
        <f>IF(Prim_inc_net!C207="","",Prim_inc_net!C207/10/GDP!F203)</f>
        <v/>
      </c>
      <c r="D207" s="26" t="str">
        <f>IF(Prim_inc_net!D207="","",Prim_inc_net!D207/10/GDP!G203)</f>
        <v/>
      </c>
      <c r="E207" s="26" t="str">
        <f>IF(Prim_inc_net!E207="","",Prim_inc_net!E207/10/GDP!H203)</f>
        <v/>
      </c>
      <c r="F207" s="26">
        <f>IF(Prim_inc_net!F207="","",Prim_inc_net!F207/10/GDP!I203)</f>
        <v>-0.17794330643492653</v>
      </c>
      <c r="G207" s="26">
        <f>IF(Prim_inc_net!G207="","",Prim_inc_net!G207/10/GDP!J203)</f>
        <v>-0.58892891213788567</v>
      </c>
      <c r="H207" s="26">
        <f>IF(Prim_inc_net!H207="","",Prim_inc_net!H207/10/GDP!K203)</f>
        <v>-0.47673738949838318</v>
      </c>
      <c r="I207" s="26">
        <f>IF(Prim_inc_net!I207="","",Prim_inc_net!I207/10/GDP!L203)</f>
        <v>7.9920175533565299E-2</v>
      </c>
      <c r="J207" s="26">
        <f>IF(Prim_inc_net!J207="","",Prim_inc_net!J207/10/GDP!M203)</f>
        <v>-0.53061893464780785</v>
      </c>
      <c r="K207" s="26">
        <f>IF(Prim_inc_net!K207="","",Prim_inc_net!K207/10/GDP!N203)</f>
        <v>-0.73376249186359255</v>
      </c>
      <c r="L207" s="26">
        <f>IF(Prim_inc_net!L207="","",Prim_inc_net!L207/10/GDP!O203)</f>
        <v>-0.79552071808387503</v>
      </c>
      <c r="M207" s="26">
        <f>IF(Prim_inc_net!M207="","",Prim_inc_net!M207/10/GDP!P203)</f>
        <v>-0.88957420533952825</v>
      </c>
      <c r="N207" s="26">
        <f>IF(Prim_inc_net!N207="","",Prim_inc_net!N207/10/GDP!Q203)</f>
        <v>-0.73426678446886939</v>
      </c>
      <c r="O207" s="26" t="str">
        <f>IF(Prim_inc_net!O207="","",Prim_inc_net!O207/10/GDP!R203)</f>
        <v/>
      </c>
      <c r="P207" s="26" t="str">
        <f>IF(Prim_inc_net!P207="","",Prim_inc_net!P207/10/GDP!S203)</f>
        <v/>
      </c>
      <c r="Q207" s="26" t="str">
        <f>IF(Prim_inc_net!Q207="","",Prim_inc_net!Q207/10/GDP!T203)</f>
        <v/>
      </c>
    </row>
    <row r="208" spans="1:17" x14ac:dyDescent="0.25">
      <c r="A208" s="1"/>
      <c r="B208" s="26"/>
      <c r="C208" s="26"/>
      <c r="D208" s="26"/>
      <c r="E208" s="26"/>
      <c r="F208" s="26"/>
      <c r="G208" s="26"/>
      <c r="H208" s="26"/>
      <c r="I208" s="26"/>
      <c r="J208" s="26"/>
      <c r="Q208" s="26"/>
    </row>
    <row r="209" spans="1:17" x14ac:dyDescent="0.25"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1" t="s">
        <v>858</v>
      </c>
    </row>
    <row r="211" spans="1:17" x14ac:dyDescent="0.25">
      <c r="K211" s="26" t="e">
        <f t="shared" ref="K211:P211" si="0">(SUM(K6:K207)-K68)/1000</f>
        <v>#DIV/0!</v>
      </c>
      <c r="L211" s="26" t="e">
        <f t="shared" si="0"/>
        <v>#DIV/0!</v>
      </c>
      <c r="M211" s="26" t="e">
        <f t="shared" si="0"/>
        <v>#DIV/0!</v>
      </c>
      <c r="N211" s="26" t="e">
        <f t="shared" si="0"/>
        <v>#DIV/0!</v>
      </c>
      <c r="O211" s="26" t="e">
        <f t="shared" si="0"/>
        <v>#DIV/0!</v>
      </c>
      <c r="P211" s="26" t="e">
        <f t="shared" si="0"/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53C9D-8490-45F3-B494-49F3ED4FD20D}">
  <dimension ref="A2:AH211"/>
  <sheetViews>
    <sheetView workbookViewId="0">
      <pane xSplit="1" ySplit="5" topLeftCell="T168" activePane="bottomRight" state="frozen"/>
      <selection pane="topRight" activeCell="B1" sqref="B1"/>
      <selection pane="bottomLeft" activeCell="A6" sqref="A6"/>
      <selection pane="bottomRight" activeCell="AA149" sqref="AA149"/>
    </sheetView>
  </sheetViews>
  <sheetFormatPr defaultRowHeight="12.5" x14ac:dyDescent="0.25"/>
  <cols>
    <col min="1" max="1" width="34" customWidth="1"/>
  </cols>
  <sheetData>
    <row r="2" spans="1:34" x14ac:dyDescent="0.25">
      <c r="A2" s="2" t="s">
        <v>1</v>
      </c>
    </row>
    <row r="3" spans="1:34" x14ac:dyDescent="0.25">
      <c r="A3" s="2"/>
    </row>
    <row r="5" spans="1:34" ht="14.25" customHeight="1" x14ac:dyDescent="0.2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9"/>
      <c r="S5" s="19"/>
      <c r="T5" s="19"/>
      <c r="U5" s="19"/>
      <c r="V5" s="7" t="s">
        <v>13</v>
      </c>
      <c r="W5" s="7" t="s">
        <v>14</v>
      </c>
      <c r="X5" s="7" t="s">
        <v>15</v>
      </c>
      <c r="Y5" s="7" t="s">
        <v>16</v>
      </c>
      <c r="Z5" s="7" t="s">
        <v>17</v>
      </c>
      <c r="AA5" s="7" t="s">
        <v>18</v>
      </c>
      <c r="AB5" s="19"/>
      <c r="AC5" s="19"/>
      <c r="AD5" s="40"/>
      <c r="AE5" s="19"/>
      <c r="AF5" s="19">
        <v>2018</v>
      </c>
      <c r="AG5" s="19"/>
      <c r="AH5" s="19"/>
    </row>
    <row r="6" spans="1:34" s="20" customFormat="1" ht="14.25" customHeight="1" x14ac:dyDescent="0.25">
      <c r="A6" s="28" t="s">
        <v>19</v>
      </c>
      <c r="B6" s="26" t="str">
        <f>IF(Trav_cr!B6="","",Trav_cr!B6-Trav_deb!B6)</f>
        <v/>
      </c>
      <c r="C6" s="26" t="str">
        <f>IF(Trav_cr!C6="","",Trav_cr!C6-Trav_deb!C6)</f>
        <v/>
      </c>
      <c r="D6" s="26" t="str">
        <f>IF(Trav_cr!D6="","",Trav_cr!D6-Trav_deb!D6)</f>
        <v/>
      </c>
      <c r="E6" s="26">
        <f>IF(Trav_cr!E6="","",Trav_cr!E6-Trav_deb!E6)</f>
        <v>-19.099999999999998</v>
      </c>
      <c r="F6" s="26">
        <f>IF(Trav_cr!F6="","",Trav_cr!F6-Trav_deb!F6)</f>
        <v>-31.996434490000006</v>
      </c>
      <c r="G6" s="26">
        <f>IF(Trav_cr!G6="","",Trav_cr!G6-Trav_deb!G6)</f>
        <v>-28.009762205100003</v>
      </c>
      <c r="H6" s="26">
        <f>IF(Trav_cr!H6="","",Trav_cr!H6-Trav_deb!H6)</f>
        <v>-161.13907149730002</v>
      </c>
      <c r="I6" s="26">
        <f>IF(Trav_cr!I6="","",Trav_cr!I6-Trav_deb!I6)</f>
        <v>-3.2799054694162919</v>
      </c>
      <c r="J6" s="26">
        <f>IF(Trav_cr!J6="","",Trav_cr!J6-Trav_deb!J6)</f>
        <v>5.2601280743592724</v>
      </c>
      <c r="K6" s="26">
        <f>IF(Trav_cr!K6="","",Trav_cr!K6-Trav_deb!K6)</f>
        <v>-27.919168823692601</v>
      </c>
      <c r="L6" s="26">
        <f>IF(Trav_cr!L6="","",Trav_cr!L6-Trav_deb!L6)</f>
        <v>-67.831785080715179</v>
      </c>
      <c r="M6" s="26">
        <f>IF(Trav_cr!M6="","",Trav_cr!M6-Trav_deb!M6)</f>
        <v>-30.337799154691126</v>
      </c>
      <c r="N6" s="26">
        <f>IF(Trav_cr!N6="","",Trav_cr!N6-Trav_deb!N6)</f>
        <v>-116.70751449105268</v>
      </c>
      <c r="O6" s="26">
        <f>IF(Trav_cr!O6="","",Trav_cr!O6-Trav_deb!O6)</f>
        <v>-174.85190793321277</v>
      </c>
      <c r="P6" s="26">
        <f>IF(Trav_cr!P6="","",Trav_cr!P6-Trav_deb!P6)</f>
        <v>-56.795378564159904</v>
      </c>
      <c r="Q6" s="26">
        <f>IF(Trav_cr!Q6="","",Trav_cr!Q6-Trav_deb!Q6)</f>
        <v>34.526886967108936</v>
      </c>
      <c r="R6" s="22"/>
      <c r="S6" s="22"/>
      <c r="T6" s="22"/>
      <c r="U6" s="22"/>
      <c r="V6" s="39">
        <f>IF(L6="","",L6/GDP!O2/10)</f>
        <v>-0.33546876894517896</v>
      </c>
      <c r="W6" s="39">
        <f>IF(M6="","",M6/GDP!P2/10)</f>
        <v>-0.16859952847999959</v>
      </c>
      <c r="X6" s="39">
        <f>IF(N6="","",N6/GDP!Q2/10)</f>
        <v>-0.61717352983105589</v>
      </c>
      <c r="Y6" s="39">
        <f>IF(O6="","",O6/GDP!R2/10)</f>
        <v>-0.95023046537260358</v>
      </c>
      <c r="Z6" s="39">
        <f>IF(P6="","",P6/GDP!S2/10)</f>
        <v>-0.3008867268709467</v>
      </c>
      <c r="AA6" s="39">
        <f>IF(Q6="","",Q6/GDP!T2/10)</f>
        <v>0.18046668914441216</v>
      </c>
      <c r="AB6" s="22">
        <f>IF(Y6="",1,0)</f>
        <v>0</v>
      </c>
      <c r="AC6" s="22">
        <f>IF(Y6&gt;10, 1, 0)</f>
        <v>0</v>
      </c>
      <c r="AD6" s="22"/>
      <c r="AE6" s="22">
        <f>IF(Y6&lt;-5, 1, 0)</f>
        <v>0</v>
      </c>
      <c r="AF6" s="39">
        <f>IF(Y6&lt;0, Y6, "")</f>
        <v>-0.95023046537260358</v>
      </c>
      <c r="AG6" s="22"/>
      <c r="AH6" s="22" t="str">
        <f>IF(Y6&gt;0, Y6, "")</f>
        <v/>
      </c>
    </row>
    <row r="7" spans="1:34" x14ac:dyDescent="0.25">
      <c r="A7" s="12" t="s">
        <v>24</v>
      </c>
      <c r="B7" s="26">
        <f>IF(Trav_cr!B7="","",Trav_cr!B7-Trav_deb!B7)</f>
        <v>67.794680755200034</v>
      </c>
      <c r="C7" s="26">
        <f>IF(Trav_cr!C7="","",Trav_cr!C7-Trav_deb!C7)</f>
        <v>47.499021869541934</v>
      </c>
      <c r="D7" s="26">
        <f>IF(Trav_cr!D7="","",Trav_cr!D7-Trav_deb!D7)</f>
        <v>110.26015219859005</v>
      </c>
      <c r="E7" s="26">
        <f>IF(Trav_cr!E7="","",Trav_cr!E7-Trav_deb!E7)</f>
        <v>159.19999999999982</v>
      </c>
      <c r="F7" s="26">
        <f>IF(Trav_cr!F7="","",Trav_cr!F7-Trav_deb!F7)</f>
        <v>242.87796016650714</v>
      </c>
      <c r="G7" s="26">
        <f>IF(Trav_cr!G7="","",Trav_cr!G7-Trav_deb!G7)</f>
        <v>250.97528747618981</v>
      </c>
      <c r="H7" s="26">
        <f>IF(Trav_cr!H7="","",Trav_cr!H7-Trav_deb!H7)</f>
        <v>67.268209746144294</v>
      </c>
      <c r="I7" s="26">
        <f>IF(Trav_cr!I7="","",Trav_cr!I7-Trav_deb!I7)</f>
        <v>179.28519977621022</v>
      </c>
      <c r="J7" s="26">
        <f>IF(Trav_cr!J7="","",Trav_cr!J7-Trav_deb!J7)</f>
        <v>-6.0337418137444274</v>
      </c>
      <c r="K7" s="26">
        <f>IF(Trav_cr!K7="","",Trav_cr!K7-Trav_deb!K7)</f>
        <v>109.49980103442726</v>
      </c>
      <c r="L7" s="26">
        <f>IF(Trav_cr!L7="","",Trav_cr!L7-Trav_deb!L7)</f>
        <v>261.78055280450212</v>
      </c>
      <c r="M7" s="26">
        <f>IF(Trav_cr!M7="","",Trav_cr!M7-Trav_deb!M7)</f>
        <v>430.55168146326696</v>
      </c>
      <c r="N7" s="26">
        <f>IF(Trav_cr!N7="","",Trav_cr!N7-Trav_deb!N7)</f>
        <v>510.21505515186027</v>
      </c>
      <c r="O7" s="26">
        <f>IF(Trav_cr!O7="","",Trav_cr!O7-Trav_deb!O7)</f>
        <v>506.38316995000105</v>
      </c>
      <c r="P7" s="26">
        <f>IF(Trav_cr!P7="","",Trav_cr!P7-Trav_deb!P7)</f>
        <v>558.93402599350838</v>
      </c>
      <c r="Q7" s="26">
        <f>IF(Trav_cr!Q7="","",Trav_cr!Q7-Trav_deb!Q7)</f>
        <v>371.60498251180297</v>
      </c>
      <c r="V7" s="39">
        <f>IF(L7="","",L7/GDP!O3/10)</f>
        <v>2.2985385266880511</v>
      </c>
      <c r="W7" s="39">
        <f>IF(M7="","",M7/GDP!P3/10)</f>
        <v>3.6296719057769935</v>
      </c>
      <c r="X7" s="39">
        <f>IF(N7="","",N7/GDP!Q3/10)</f>
        <v>3.9087953355692959</v>
      </c>
      <c r="Y7" s="39">
        <f>IF(O7="","",O7/GDP!R3/10)</f>
        <v>3.3431251729715528</v>
      </c>
      <c r="Z7" s="39">
        <f>IF(P7="","",P7/GDP!S3/10)</f>
        <v>3.6589030243094292</v>
      </c>
      <c r="AA7" s="39">
        <f>IF(Q7="","",Q7/GDP!T3/10)</f>
        <v>2.453323975122486</v>
      </c>
      <c r="AB7" s="22">
        <f t="shared" ref="AB7:AB70" si="0">IF(Y7="",1,0)</f>
        <v>0</v>
      </c>
      <c r="AC7" s="22">
        <f t="shared" ref="AC7:AC70" si="1">IF(Y7&gt;10, 1, 0)</f>
        <v>0</v>
      </c>
      <c r="AD7" s="22"/>
      <c r="AE7" s="22">
        <f t="shared" ref="AE7:AE70" si="2">IF(Y7&lt;-5, 1, 0)</f>
        <v>0</v>
      </c>
      <c r="AF7" s="39" t="str">
        <f t="shared" ref="AF7:AF70" si="3">IF(Y7&lt;0, Y7, "")</f>
        <v/>
      </c>
      <c r="AH7" s="22">
        <f t="shared" ref="AH7:AH70" si="4">IF(Y7&gt;0, Y7, "")</f>
        <v>3.3431251729715528</v>
      </c>
    </row>
    <row r="8" spans="1:34" x14ac:dyDescent="0.25">
      <c r="A8" s="12" t="s">
        <v>26</v>
      </c>
      <c r="B8" s="26">
        <f>IF(Trav_cr!B8="","",Trav_cr!B8-Trav_deb!B8)</f>
        <v>-185.99999999999184</v>
      </c>
      <c r="C8" s="26">
        <f>IF(Trav_cr!C8="","",Trav_cr!C8-Trav_deb!C8)</f>
        <v>-129.00000000000685</v>
      </c>
      <c r="D8" s="26">
        <f>IF(Trav_cr!D8="","",Trav_cr!D8-Trav_deb!D8)</f>
        <v>-156.96999711217248</v>
      </c>
      <c r="E8" s="26">
        <f>IF(Trav_cr!E8="","",Trav_cr!E8-Trav_deb!E8)</f>
        <v>-145.41648766725342</v>
      </c>
      <c r="F8" s="26">
        <f>IF(Trav_cr!F8="","",Trav_cr!F8-Trav_deb!F8)</f>
        <v>-210.11912267658462</v>
      </c>
      <c r="G8" s="26">
        <f>IF(Trav_cr!G8="","",Trav_cr!G8-Trav_deb!G8)</f>
        <v>-381.1</v>
      </c>
      <c r="H8" s="26">
        <f>IF(Trav_cr!H8="","",Trav_cr!H8-Trav_deb!H8)</f>
        <v>-317.99392677742014</v>
      </c>
      <c r="I8" s="26">
        <f>IF(Trav_cr!I8="","",Trav_cr!I8-Trav_deb!I8)</f>
        <v>-312.00205686660325</v>
      </c>
      <c r="J8" s="26">
        <f>IF(Trav_cr!J8="","",Trav_cr!J8-Trav_deb!J8)</f>
        <v>-221.17068936880676</v>
      </c>
      <c r="K8" s="26">
        <f>IF(Trav_cr!K8="","",Trav_cr!K8-Trav_deb!K8)</f>
        <v>-350.28158230441534</v>
      </c>
      <c r="L8" s="26">
        <f>IF(Trav_cr!L8="","",Trav_cr!L8-Trav_deb!L8)</f>
        <v>-373.5032022610759</v>
      </c>
      <c r="M8" s="26">
        <f>IF(Trav_cr!M8="","",Trav_cr!M8-Trav_deb!M8)</f>
        <v>-265.4166301071059</v>
      </c>
      <c r="N8" s="26">
        <f>IF(Trav_cr!N8="","",Trav_cr!N8-Trav_deb!N8)</f>
        <v>-439.03993871891305</v>
      </c>
      <c r="O8" s="26">
        <f>IF(Trav_cr!O8="","",Trav_cr!O8-Trav_deb!O8)</f>
        <v>-327.807799350312</v>
      </c>
      <c r="P8" s="26">
        <f>IF(Trav_cr!P8="","",Trav_cr!P8-Trav_deb!P8)</f>
        <v>-523.95730179074314</v>
      </c>
      <c r="Q8" s="26" t="str">
        <f>IF(Trav_cr!Q8="","",Trav_cr!Q8-Trav_deb!Q8)</f>
        <v/>
      </c>
      <c r="V8" s="39">
        <f>IF(L8="","",L8/GDP!O4/10)</f>
        <v>-0.22503039677373393</v>
      </c>
      <c r="W8" s="39">
        <f>IF(M8="","",M8/GDP!P4/10)</f>
        <v>-0.16585015065992598</v>
      </c>
      <c r="X8" s="39">
        <f>IF(N8="","",N8/GDP!Q4/10)</f>
        <v>-0.25794470187413743</v>
      </c>
      <c r="Y8" s="39">
        <f>IF(O8="","",O8/GDP!R4/10)</f>
        <v>-0.18692673042836566</v>
      </c>
      <c r="Z8" s="39">
        <f>IF(P8="","",P8/GDP!S4/10)</f>
        <v>-0.30628240006473562</v>
      </c>
      <c r="AA8" s="39" t="str">
        <f>IF(Q8="","",Q8/GDP!T4/10)</f>
        <v/>
      </c>
      <c r="AB8" s="22">
        <f t="shared" si="0"/>
        <v>0</v>
      </c>
      <c r="AC8" s="22">
        <f t="shared" si="1"/>
        <v>0</v>
      </c>
      <c r="AD8" s="22"/>
      <c r="AE8" s="22">
        <f t="shared" si="2"/>
        <v>0</v>
      </c>
      <c r="AF8" s="39">
        <f t="shared" si="3"/>
        <v>-0.18692673042836566</v>
      </c>
      <c r="AH8" s="22" t="str">
        <f t="shared" si="4"/>
        <v/>
      </c>
    </row>
    <row r="9" spans="1:34" x14ac:dyDescent="0.25">
      <c r="A9" s="12" t="s">
        <v>29</v>
      </c>
      <c r="B9" s="26" t="str">
        <f>IF(Trav_cr!B9="","",Trav_cr!B9-Trav_deb!B9)</f>
        <v/>
      </c>
      <c r="C9" s="26" t="str">
        <f>IF(Trav_cr!C9="","",Trav_cr!C9-Trav_deb!C9)</f>
        <v/>
      </c>
      <c r="D9" s="26" t="str">
        <f>IF(Trav_cr!D9="","",Trav_cr!D9-Trav_deb!D9)</f>
        <v/>
      </c>
      <c r="E9" s="26" t="str">
        <f>IF(Trav_cr!E9="","",Trav_cr!E9-Trav_deb!E9)</f>
        <v/>
      </c>
      <c r="F9" s="26" t="str">
        <f>IF(Trav_cr!F9="","",Trav_cr!F9-Trav_deb!F9)</f>
        <v/>
      </c>
      <c r="G9" s="26" t="str">
        <f>IF(Trav_cr!G9="","",Trav_cr!G9-Trav_deb!G9)</f>
        <v/>
      </c>
      <c r="H9" s="26" t="str">
        <f>IF(Trav_cr!H9="","",Trav_cr!H9-Trav_deb!H9)</f>
        <v/>
      </c>
      <c r="I9" s="26" t="str">
        <f>IF(Trav_cr!I9="","",Trav_cr!I9-Trav_deb!I9)</f>
        <v/>
      </c>
      <c r="J9" s="26" t="str">
        <f>IF(Trav_cr!J9="","",Trav_cr!J9-Trav_deb!J9)</f>
        <v/>
      </c>
      <c r="K9" s="26" t="str">
        <f>IF(Trav_cr!K9="","",Trav_cr!K9-Trav_deb!K9)</f>
        <v/>
      </c>
      <c r="L9" s="26" t="str">
        <f>IF(Trav_cr!L9="","",Trav_cr!L9-Trav_deb!L9)</f>
        <v/>
      </c>
      <c r="M9" s="26" t="str">
        <f>IF(Trav_cr!M9="","",Trav_cr!M9-Trav_deb!M9)</f>
        <v/>
      </c>
      <c r="N9" s="26" t="str">
        <f>IF(Trav_cr!N9="","",Trav_cr!N9-Trav_deb!N9)</f>
        <v/>
      </c>
      <c r="O9" s="26" t="str">
        <f>IF(Trav_cr!O9="","",Trav_cr!O9-Trav_deb!O9)</f>
        <v/>
      </c>
      <c r="P9" s="26">
        <f>IF(Trav_cr!P9="","",Trav_cr!P9-Trav_deb!P9)</f>
        <v>1717.1</v>
      </c>
      <c r="Q9" s="26" t="str">
        <f>IF(Trav_cr!Q9="","",Trav_cr!Q9-Trav_deb!Q9)</f>
        <v/>
      </c>
      <c r="V9" s="39" t="str">
        <f>IF(L9="","",L9/GDP!O5/10)</f>
        <v/>
      </c>
      <c r="W9" s="39" t="str">
        <f>IF(M9="","",M9/GDP!P5/10)</f>
        <v/>
      </c>
      <c r="X9" s="39" t="str">
        <f>IF(N9="","",N9/GDP!Q5/10)</f>
        <v/>
      </c>
      <c r="Y9" s="39" t="str">
        <f>IF(O9="","",O9/GDP!R5/10)</f>
        <v/>
      </c>
      <c r="Z9" s="39">
        <f>IF(P9="","",P9/GDP!S5/10)</f>
        <v>54.439605455646337</v>
      </c>
      <c r="AA9" s="39" t="str">
        <f>IF(Q9="","",Q9/GDP!T5/10)</f>
        <v/>
      </c>
      <c r="AB9" s="22">
        <f t="shared" si="0"/>
        <v>1</v>
      </c>
      <c r="AC9" s="22"/>
      <c r="AD9" s="22"/>
      <c r="AE9" s="22">
        <f t="shared" si="2"/>
        <v>0</v>
      </c>
      <c r="AF9" s="39" t="str">
        <f t="shared" si="3"/>
        <v/>
      </c>
      <c r="AH9" s="22" t="str">
        <f t="shared" si="4"/>
        <v/>
      </c>
    </row>
    <row r="10" spans="1:34" x14ac:dyDescent="0.25">
      <c r="A10" s="12" t="s">
        <v>46</v>
      </c>
      <c r="B10" s="26">
        <f>IF(Trav_cr!B10="","",Trav_cr!B10-Trav_deb!B10)</f>
        <v>14.199864959999999</v>
      </c>
      <c r="C10" s="26">
        <f>IF(Trav_cr!C10="","",Trav_cr!C10-Trav_deb!C10)</f>
        <v>-72.814585050000005</v>
      </c>
      <c r="D10" s="26">
        <f>IF(Trav_cr!D10="","",Trav_cr!D10-Trav_deb!D10)</f>
        <v>13.015575839999997</v>
      </c>
      <c r="E10" s="26">
        <f>IF(Trav_cr!E10="","",Trav_cr!E10-Trav_deb!E10)</f>
        <v>30.825309489999995</v>
      </c>
      <c r="F10" s="26">
        <f>IF(Trav_cr!F10="","",Trav_cr!F10-Trav_deb!F10)</f>
        <v>401.6</v>
      </c>
      <c r="G10" s="26">
        <f>IF(Trav_cr!G10="","",Trav_cr!G10-Trav_deb!G10)</f>
        <v>570.9656118800001</v>
      </c>
      <c r="H10" s="26">
        <f>IF(Trav_cr!H10="","",Trav_cr!H10-Trav_deb!H10)</f>
        <v>466.07705872180088</v>
      </c>
      <c r="I10" s="26">
        <f>IF(Trav_cr!I10="","",Trav_cr!I10-Trav_deb!I10)</f>
        <v>547.60669393673015</v>
      </c>
      <c r="J10" s="26">
        <f>IF(Trav_cr!J10="","",Trav_cr!J10-Trav_deb!J10)</f>
        <v>1067.3694101787576</v>
      </c>
      <c r="K10" s="26">
        <f>IF(Trav_cr!K10="","",Trav_cr!K10-Trav_deb!K10)</f>
        <v>1475.9597395831845</v>
      </c>
      <c r="L10" s="26">
        <f>IF(Trav_cr!L10="","",Trav_cr!L10-Trav_deb!L10)</f>
        <v>1016.4215794115557</v>
      </c>
      <c r="M10" s="26">
        <f>IF(Trav_cr!M10="","",Trav_cr!M10-Trav_deb!M10)</f>
        <v>28.877096328261018</v>
      </c>
      <c r="N10" s="26">
        <f>IF(Trav_cr!N10="","",Trav_cr!N10-Trav_deb!N10)</f>
        <v>-96.130995531092026</v>
      </c>
      <c r="O10" s="26">
        <f>IF(Trav_cr!O10="","",Trav_cr!O10-Trav_deb!O10)</f>
        <v>-11.029821114851075</v>
      </c>
      <c r="P10" s="26">
        <f>IF(Trav_cr!P10="","",Trav_cr!P10-Trav_deb!P10)</f>
        <v>-85.342747526957339</v>
      </c>
      <c r="Q10" s="26">
        <f>IF(Trav_cr!Q10="","",Trav_cr!Q10-Trav_deb!Q10)</f>
        <v>-598.75944476172924</v>
      </c>
      <c r="V10" s="39">
        <f>IF(L10="","",L10/GDP!O6/10)</f>
        <v>0.87476253456422515</v>
      </c>
      <c r="W10" s="39">
        <f>IF(M10="","",M10/GDP!P6/10)</f>
        <v>2.8556125477889542E-2</v>
      </c>
      <c r="X10" s="39">
        <f>IF(N10="","",N10/GDP!Q6/10)</f>
        <v>-7.8715891660191301E-2</v>
      </c>
      <c r="Y10" s="39">
        <f>IF(O10="","",O10/GDP!R6/10)</f>
        <v>-1.0415120691631013E-2</v>
      </c>
      <c r="Z10" s="39">
        <f>IF(P10="","",P10/GDP!S6/10)</f>
        <v>-9.5245413130093132E-2</v>
      </c>
      <c r="AA10" s="39">
        <f>IF(Q10="","",Q10/GDP!T6/10)</f>
        <v>-0.95893568988105271</v>
      </c>
      <c r="AB10" s="22">
        <f t="shared" si="0"/>
        <v>0</v>
      </c>
      <c r="AC10" s="22">
        <f t="shared" si="1"/>
        <v>0</v>
      </c>
      <c r="AD10" s="22"/>
      <c r="AE10" s="22">
        <f t="shared" si="2"/>
        <v>0</v>
      </c>
      <c r="AF10" s="39">
        <f t="shared" si="3"/>
        <v>-1.0415120691631013E-2</v>
      </c>
      <c r="AH10" s="22" t="str">
        <f t="shared" si="4"/>
        <v/>
      </c>
    </row>
    <row r="11" spans="1:34" x14ac:dyDescent="0.25">
      <c r="A11" s="12" t="s">
        <v>48</v>
      </c>
      <c r="B11" s="26">
        <f>IF(Trav_cr!B11="","",Trav_cr!B11-Trav_deb!B11)</f>
        <v>76.109000370370381</v>
      </c>
      <c r="C11" s="26">
        <f>IF(Trav_cr!C11="","",Trav_cr!C11-Trav_deb!C11)</f>
        <v>94.789731111111109</v>
      </c>
      <c r="D11" s="26">
        <f>IF(Trav_cr!D11="","",Trav_cr!D11-Trav_deb!D11)</f>
        <v>99.570651851851849</v>
      </c>
      <c r="E11" s="26">
        <f>IF(Trav_cr!E11="","",Trav_cr!E11-Trav_deb!E11)</f>
        <v>75.990369999999999</v>
      </c>
      <c r="F11" s="26">
        <f>IF(Trav_cr!F11="","",Trav_cr!F11-Trav_deb!F11)</f>
        <v>77.650622222222225</v>
      </c>
      <c r="G11" s="26">
        <f>IF(Trav_cr!G11="","",Trav_cr!G11-Trav_deb!G11)</f>
        <v>86.266921481481461</v>
      </c>
      <c r="H11" s="26">
        <f>IF(Trav_cr!H11="","",Trav_cr!H11-Trav_deb!H11)</f>
        <v>98.729006296296291</v>
      </c>
      <c r="I11" s="26">
        <f>IF(Trav_cr!I11="","",Trav_cr!I11-Trav_deb!I11)</f>
        <v>100.64782788888888</v>
      </c>
      <c r="J11" s="26">
        <f>IF(Trav_cr!J11="","",Trav_cr!J11-Trav_deb!J11)</f>
        <v>109.74786259259258</v>
      </c>
      <c r="K11" s="26">
        <f>IF(Trav_cr!K11="","",Trav_cr!K11-Trav_deb!K11)</f>
        <v>124.55462239879492</v>
      </c>
      <c r="L11" s="26">
        <f>IF(Trav_cr!L11="","",Trav_cr!L11-Trav_deb!L11)</f>
        <v>121.01264518113334</v>
      </c>
      <c r="M11" s="26">
        <f>IF(Trav_cr!M11="","",Trav_cr!M11-Trav_deb!M11)</f>
        <v>122.7594350165096</v>
      </c>
      <c r="N11" s="26">
        <f>IF(Trav_cr!N11="","",Trav_cr!N11-Trav_deb!N11)</f>
        <v>129.58569416084103</v>
      </c>
      <c r="O11" s="26">
        <f>IF(Trav_cr!O11="","",Trav_cr!O11-Trav_deb!O11)</f>
        <v>107.05107088182072</v>
      </c>
      <c r="P11" s="26">
        <f>IF(Trav_cr!P11="","",Trav_cr!P11-Trav_deb!P11)</f>
        <v>154.74879498594163</v>
      </c>
      <c r="Q11" s="26">
        <f>IF(Trav_cr!Q11="","",Trav_cr!Q11-Trav_deb!Q11)</f>
        <v>45.714200504811174</v>
      </c>
      <c r="V11" s="39">
        <f>IF(L11="","",L11/GDP!O7/10)</f>
        <v>36.611328715550627</v>
      </c>
      <c r="W11" s="39">
        <f>IF(M11="","",M11/GDP!P7/10)</f>
        <v>38.325949277835377</v>
      </c>
      <c r="X11" s="39">
        <f>IF(N11="","",N11/GDP!Q7/10)</f>
        <v>45.594278484488882</v>
      </c>
      <c r="Y11" s="39">
        <f>IF(O11="","",O11/GDP!R7/10)</f>
        <v>33.402814179995147</v>
      </c>
      <c r="Z11" s="39">
        <f>IF(P11="","",P11/GDP!S7/10)</f>
        <v>40.767870039618529</v>
      </c>
      <c r="AA11" s="39">
        <f>IF(Q11="","",Q11/GDP!T7/10)</f>
        <v>16.817683311940019</v>
      </c>
      <c r="AB11" s="22">
        <f t="shared" si="0"/>
        <v>0</v>
      </c>
      <c r="AC11" s="22">
        <f t="shared" si="1"/>
        <v>1</v>
      </c>
      <c r="AD11" s="22"/>
      <c r="AE11" s="22">
        <f t="shared" si="2"/>
        <v>0</v>
      </c>
      <c r="AF11" s="39" t="str">
        <f t="shared" si="3"/>
        <v/>
      </c>
      <c r="AH11" s="22">
        <f t="shared" si="4"/>
        <v>33.402814179995147</v>
      </c>
    </row>
    <row r="12" spans="1:34" x14ac:dyDescent="0.25">
      <c r="A12" s="12" t="s">
        <v>52</v>
      </c>
      <c r="B12" s="26">
        <f>IF(Trav_cr!B12="","",Trav_cr!B12-Trav_deb!B12)</f>
        <v>269.40070814814811</v>
      </c>
      <c r="C12" s="26">
        <f>IF(Trav_cr!C12="","",Trav_cr!C12-Trav_deb!C12)</f>
        <v>281.41319222222222</v>
      </c>
      <c r="D12" s="26">
        <f>IF(Trav_cr!D12="","",Trav_cr!D12-Trav_deb!D12)</f>
        <v>286.08013925925923</v>
      </c>
      <c r="E12" s="26">
        <f>IF(Trav_cr!E12="","",Trav_cr!E12-Trav_deb!E12)</f>
        <v>275.60221222222219</v>
      </c>
      <c r="F12" s="26">
        <f>IF(Trav_cr!F12="","",Trav_cr!F12-Trav_deb!F12)</f>
        <v>251.54832666666667</v>
      </c>
      <c r="G12" s="26">
        <f>IF(Trav_cr!G12="","",Trav_cr!G12-Trav_deb!G12)</f>
        <v>247.10257629629626</v>
      </c>
      <c r="H12" s="26">
        <f>IF(Trav_cr!H12="","",Trav_cr!H12-Trav_deb!H12)</f>
        <v>262.73233555555549</v>
      </c>
      <c r="I12" s="26">
        <f>IF(Trav_cr!I12="","",Trav_cr!I12-Trav_deb!I12)</f>
        <v>270.11492111111107</v>
      </c>
      <c r="J12" s="26">
        <f>IF(Trav_cr!J12="","",Trav_cr!J12-Trav_deb!J12)</f>
        <v>248.25224666666662</v>
      </c>
      <c r="K12" s="26">
        <f>IF(Trav_cr!K12="","",Trav_cr!K12-Trav_deb!K12)</f>
        <v>642.38259570218975</v>
      </c>
      <c r="L12" s="26">
        <f>IF(Trav_cr!L12="","",Trav_cr!L12-Trav_deb!L12)</f>
        <v>640.028622807126</v>
      </c>
      <c r="M12" s="26">
        <f>IF(Trav_cr!M12="","",Trav_cr!M12-Trav_deb!M12)</f>
        <v>675.54163199700872</v>
      </c>
      <c r="N12" s="26">
        <f>IF(Trav_cr!N12="","",Trav_cr!N12-Trav_deb!N12)</f>
        <v>654.58434674036789</v>
      </c>
      <c r="O12" s="26">
        <f>IF(Trav_cr!O12="","",Trav_cr!O12-Trav_deb!O12)</f>
        <v>689.03918297515281</v>
      </c>
      <c r="P12" s="26">
        <f>IF(Trav_cr!P12="","",Trav_cr!P12-Trav_deb!P12)</f>
        <v>816.60278530919641</v>
      </c>
      <c r="Q12" s="26">
        <f>IF(Trav_cr!Q12="","",Trav_cr!Q12-Trav_deb!Q12)</f>
        <v>359.64350046086861</v>
      </c>
      <c r="V12" s="39">
        <f>IF(L12="","",L12/GDP!O8/10)</f>
        <v>47.870502827758116</v>
      </c>
      <c r="W12" s="39">
        <f>IF(M12="","",M12/GDP!P8/10)</f>
        <v>47.010551983090373</v>
      </c>
      <c r="X12" s="39">
        <f>IF(N12="","",N12/GDP!Q8/10)</f>
        <v>44.59021435561089</v>
      </c>
      <c r="Y12" s="39">
        <f>IF(O12="","",O12/GDP!R8/10)</f>
        <v>42.930790216520428</v>
      </c>
      <c r="Z12" s="39">
        <f>IF(P12="","",P12/GDP!S8/10)</f>
        <v>49.133741595017838</v>
      </c>
      <c r="AA12" s="39">
        <f>IF(Q12="","",Q12/GDP!T8/10)</f>
        <v>25.873633126681199</v>
      </c>
      <c r="AB12" s="22">
        <f t="shared" si="0"/>
        <v>0</v>
      </c>
      <c r="AC12" s="22">
        <f t="shared" si="1"/>
        <v>1</v>
      </c>
      <c r="AD12" s="22"/>
      <c r="AE12" s="22">
        <f t="shared" si="2"/>
        <v>0</v>
      </c>
      <c r="AF12" s="39" t="str">
        <f t="shared" si="3"/>
        <v/>
      </c>
      <c r="AH12" s="22">
        <f t="shared" si="4"/>
        <v>42.930790216520428</v>
      </c>
    </row>
    <row r="13" spans="1:34" x14ac:dyDescent="0.25">
      <c r="A13" s="12" t="s">
        <v>56</v>
      </c>
      <c r="B13" s="26">
        <f>IF(Trav_cr!B13="","",Trav_cr!B13-Trav_deb!B13)</f>
        <v>-60.599999999999909</v>
      </c>
      <c r="C13" s="26">
        <f>IF(Trav_cr!C13="","",Trav_cr!C13-Trav_deb!C13)</f>
        <v>243.70000000000027</v>
      </c>
      <c r="D13" s="26">
        <f>IF(Trav_cr!D13="","",Trav_cr!D13-Trav_deb!D13)</f>
        <v>389.94643353941001</v>
      </c>
      <c r="E13" s="26">
        <f>IF(Trav_cr!E13="","",Trav_cr!E13-Trav_deb!E13)</f>
        <v>78.058720276570966</v>
      </c>
      <c r="F13" s="26">
        <f>IF(Trav_cr!F13="","",Trav_cr!F13-Trav_deb!F13)</f>
        <v>-547.49938322255048</v>
      </c>
      <c r="G13" s="26">
        <f>IF(Trav_cr!G13="","",Trav_cr!G13-Trav_deb!G13)</f>
        <v>38.537751538579869</v>
      </c>
      <c r="H13" s="26">
        <f>IF(Trav_cr!H13="","",Trav_cr!H13-Trav_deb!H13)</f>
        <v>-235.73884823119897</v>
      </c>
      <c r="I13" s="26">
        <f>IF(Trav_cr!I13="","",Trav_cr!I13-Trav_deb!I13)</f>
        <v>-1103.7061051073806</v>
      </c>
      <c r="J13" s="26">
        <f>IF(Trav_cr!J13="","",Trav_cr!J13-Trav_deb!J13)</f>
        <v>-1407.64799654122</v>
      </c>
      <c r="K13" s="26">
        <f>IF(Trav_cr!K13="","",Trav_cr!K13-Trav_deb!K13)</f>
        <v>-1022.8476537869801</v>
      </c>
      <c r="L13" s="26">
        <f>IF(Trav_cr!L13="","",Trav_cr!L13-Trav_deb!L13)</f>
        <v>-2054.6976574926703</v>
      </c>
      <c r="M13" s="26">
        <f>IF(Trav_cr!M13="","",Trav_cr!M13-Trav_deb!M13)</f>
        <v>-4712.5654183141633</v>
      </c>
      <c r="N13" s="26">
        <f>IF(Trav_cr!N13="","",Trav_cr!N13-Trav_deb!N13)</f>
        <v>-6008.7390620469914</v>
      </c>
      <c r="O13" s="26">
        <f>IF(Trav_cr!O13="","",Trav_cr!O13-Trav_deb!O13)</f>
        <v>-5107.0859558038283</v>
      </c>
      <c r="P13" s="26">
        <f>IF(Trav_cr!P13="","",Trav_cr!P13-Trav_deb!P13)</f>
        <v>-2609.4924955023607</v>
      </c>
      <c r="Q13" s="26">
        <f>IF(Trav_cr!Q13="","",Trav_cr!Q13-Trav_deb!Q13)</f>
        <v>-730.30239645609981</v>
      </c>
      <c r="V13" s="39">
        <f>IF(L13="","",L13/GDP!O9/10)</f>
        <v>-0.31981522038474841</v>
      </c>
      <c r="W13" s="39">
        <f>IF(M13="","",M13/GDP!P9/10)</f>
        <v>-0.84640543888798025</v>
      </c>
      <c r="X13" s="39">
        <f>IF(N13="","",N13/GDP!Q9/10)</f>
        <v>-0.93323544399287905</v>
      </c>
      <c r="Y13" s="39">
        <f>IF(O13="","",O13/GDP!R9/10)</f>
        <v>-0.98736494880633285</v>
      </c>
      <c r="Z13" s="39">
        <f>IF(P13="","",P13/GDP!S9/10)</f>
        <v>-0.58711790439194711</v>
      </c>
      <c r="AA13" s="39">
        <f>IF(Q13="","",Q13/GDP!T9/10)</f>
        <v>-0.18808701898791844</v>
      </c>
      <c r="AB13" s="22">
        <f t="shared" si="0"/>
        <v>0</v>
      </c>
      <c r="AC13" s="22">
        <f t="shared" si="1"/>
        <v>0</v>
      </c>
      <c r="AD13" s="22"/>
      <c r="AE13" s="22">
        <f t="shared" si="2"/>
        <v>0</v>
      </c>
      <c r="AF13" s="39">
        <f t="shared" si="3"/>
        <v>-0.98736494880633285</v>
      </c>
      <c r="AH13" s="22" t="str">
        <f t="shared" si="4"/>
        <v/>
      </c>
    </row>
    <row r="14" spans="1:34" x14ac:dyDescent="0.25">
      <c r="A14" s="12" t="s">
        <v>58</v>
      </c>
      <c r="B14" s="26">
        <f>IF(Trav_cr!B14="","",Trav_cr!B14-Trav_deb!B14)</f>
        <v>15.641416550978079</v>
      </c>
      <c r="C14" s="26">
        <f>IF(Trav_cr!C14="","",Trav_cr!C14-Trav_deb!C14)</f>
        <v>105.12897324340855</v>
      </c>
      <c r="D14" s="26">
        <f>IF(Trav_cr!D14="","",Trav_cr!D14-Trav_deb!D14)</f>
        <v>105.11179466254401</v>
      </c>
      <c r="E14" s="26">
        <f>IF(Trav_cr!E14="","",Trav_cr!E14-Trav_deb!E14)</f>
        <v>83.013012828628575</v>
      </c>
      <c r="F14" s="26">
        <f>IF(Trav_cr!F14="","",Trav_cr!F14-Trav_deb!F14)</f>
        <v>86.843846152610013</v>
      </c>
      <c r="G14" s="26">
        <f>IF(Trav_cr!G14="","",Trav_cr!G14-Trav_deb!G14)</f>
        <v>66.995429403669959</v>
      </c>
      <c r="H14" s="26">
        <f>IF(Trav_cr!H14="","",Trav_cr!H14-Trav_deb!H14)</f>
        <v>35.353752391270064</v>
      </c>
      <c r="I14" s="26">
        <f>IF(Trav_cr!I14="","",Trav_cr!I14-Trav_deb!I14)</f>
        <v>14.754974555165973</v>
      </c>
      <c r="J14" s="26">
        <f>IF(Trav_cr!J14="","",Trav_cr!J14-Trav_deb!J14)</f>
        <v>-49.158395807140096</v>
      </c>
      <c r="K14" s="26">
        <f>IF(Trav_cr!K14="","",Trav_cr!K14-Trav_deb!K14)</f>
        <v>-58.061777050246064</v>
      </c>
      <c r="L14" s="26">
        <f>IF(Trav_cr!L14="","",Trav_cr!L14-Trav_deb!L14)</f>
        <v>-59.963521447842027</v>
      </c>
      <c r="M14" s="26">
        <f>IF(Trav_cr!M14="","",Trav_cr!M14-Trav_deb!M14)</f>
        <v>35.734299877334934</v>
      </c>
      <c r="N14" s="26">
        <f>IF(Trav_cr!N14="","",Trav_cr!N14-Trav_deb!N14)</f>
        <v>40.226729705013213</v>
      </c>
      <c r="O14" s="26">
        <f>IF(Trav_cr!O14="","",Trav_cr!O14-Trav_deb!O14)</f>
        <v>47.304313507540883</v>
      </c>
      <c r="P14" s="26">
        <f>IF(Trav_cr!P14="","",Trav_cr!P14-Trav_deb!P14)</f>
        <v>39.307805260020814</v>
      </c>
      <c r="Q14" s="26">
        <f>IF(Trav_cr!Q14="","",Trav_cr!Q14-Trav_deb!Q14)</f>
        <v>-15.597332770664991</v>
      </c>
      <c r="V14" s="39">
        <f>IF(L14="","",L14/GDP!O10/10)</f>
        <v>-0.56821303371403409</v>
      </c>
      <c r="W14" s="39">
        <f>IF(M14="","",M14/GDP!P10/10)</f>
        <v>0.33884221389469882</v>
      </c>
      <c r="X14" s="39">
        <f>IF(N14="","",N14/GDP!Q10/10)</f>
        <v>0.34897830923061696</v>
      </c>
      <c r="Y14" s="39">
        <f>IF(O14="","",O14/GDP!R10/10)</f>
        <v>0.37971033478520533</v>
      </c>
      <c r="Z14" s="39">
        <f>IF(P14="","",P14/GDP!S10/10)</f>
        <v>0.28748486257603167</v>
      </c>
      <c r="AA14" s="39">
        <f>IF(Q14="","",Q14/GDP!T10/10)</f>
        <v>-0.12640678151118398</v>
      </c>
      <c r="AB14" s="22">
        <f t="shared" si="0"/>
        <v>0</v>
      </c>
      <c r="AC14" s="22">
        <f t="shared" si="1"/>
        <v>0</v>
      </c>
      <c r="AD14" s="22"/>
      <c r="AE14" s="22">
        <f t="shared" si="2"/>
        <v>0</v>
      </c>
      <c r="AF14" s="39" t="str">
        <f t="shared" si="3"/>
        <v/>
      </c>
      <c r="AH14" s="22">
        <f t="shared" si="4"/>
        <v>0.37971033478520533</v>
      </c>
    </row>
    <row r="15" spans="1:34" x14ac:dyDescent="0.25">
      <c r="A15" s="12" t="s">
        <v>59</v>
      </c>
      <c r="B15" s="26">
        <f>IF(Trav_cr!B15="","",Trav_cr!B15-Trav_deb!B15)</f>
        <v>871.60711458663354</v>
      </c>
      <c r="C15" s="26">
        <f>IF(Trav_cr!C15="","",Trav_cr!C15-Trav_deb!C15)</f>
        <v>846.36857219787942</v>
      </c>
      <c r="D15" s="26">
        <f>IF(Trav_cr!D15="","",Trav_cr!D15-Trav_deb!D15)</f>
        <v>961.89944134078212</v>
      </c>
      <c r="E15" s="26">
        <f>IF(Trav_cr!E15="","",Trav_cr!E15-Trav_deb!E15)</f>
        <v>1101.0614525139665</v>
      </c>
      <c r="F15" s="26">
        <f>IF(Trav_cr!F15="","",Trav_cr!F15-Trav_deb!F15)</f>
        <v>979.05027932960888</v>
      </c>
      <c r="G15" s="26">
        <f>IF(Trav_cr!G15="","",Trav_cr!G15-Trav_deb!G15)</f>
        <v>1008.2681564245811</v>
      </c>
      <c r="H15" s="26">
        <f>IF(Trav_cr!H15="","",Trav_cr!H15-Trav_deb!H15)</f>
        <v>1081.8994413407822</v>
      </c>
      <c r="I15" s="26">
        <f>IF(Trav_cr!I15="","",Trav_cr!I15-Trav_deb!I15)</f>
        <v>1126.7597765363125</v>
      </c>
      <c r="J15" s="26">
        <f>IF(Trav_cr!J15="","",Trav_cr!J15-Trav_deb!J15)</f>
        <v>1175.7008681564246</v>
      </c>
      <c r="K15" s="26">
        <f>IF(Trav_cr!K15="","",Trav_cr!K15-Trav_deb!K15)</f>
        <v>1276.556497765363</v>
      </c>
      <c r="L15" s="26">
        <f>IF(Trav_cr!L15="","",Trav_cr!L15-Trav_deb!L15)</f>
        <v>1307.4478245810055</v>
      </c>
      <c r="M15" s="26">
        <f>IF(Trav_cr!M15="","",Trav_cr!M15-Trav_deb!M15)</f>
        <v>1437.7</v>
      </c>
      <c r="N15" s="26">
        <f>IF(Trav_cr!N15="","",Trav_cr!N15-Trav_deb!N15)</f>
        <v>1505.6557729968313</v>
      </c>
      <c r="O15" s="26">
        <f>IF(Trav_cr!O15="","",Trav_cr!O15-Trav_deb!O15)</f>
        <v>1651.8225619912005</v>
      </c>
      <c r="P15" s="26">
        <f>IF(Trav_cr!P15="","",Trav_cr!P15-Trav_deb!P15)</f>
        <v>1715.3557890872339</v>
      </c>
      <c r="Q15" s="26">
        <f>IF(Trav_cr!Q15="","",Trav_cr!Q15-Trav_deb!Q15)</f>
        <v>766.77798275612236</v>
      </c>
      <c r="V15" s="39">
        <f>IF(L15="","",L15/GDP!O11/10)</f>
        <v>44.125812506952599</v>
      </c>
      <c r="W15" s="39">
        <f>IF(M15="","",M15/GDP!P11/10)</f>
        <v>48.180294906166225</v>
      </c>
      <c r="X15" s="39">
        <f>IF(N15="","",N15/GDP!Q11/10)</f>
        <v>48.69520611244603</v>
      </c>
      <c r="Y15" s="39">
        <f>IF(O15="","",O15/GDP!R11/10)</f>
        <v>51.587213054066225</v>
      </c>
      <c r="Z15" s="39">
        <f>IF(P15="","",P15/GDP!S11/10)</f>
        <v>51.327222893094969</v>
      </c>
      <c r="AA15" s="39">
        <f>IF(Q15="","",Q15/GDP!T11/10)</f>
        <v>31.195198647523284</v>
      </c>
      <c r="AB15" s="22">
        <f t="shared" si="0"/>
        <v>0</v>
      </c>
      <c r="AC15" s="22">
        <f t="shared" si="1"/>
        <v>1</v>
      </c>
      <c r="AD15" s="22"/>
      <c r="AE15" s="22">
        <f t="shared" si="2"/>
        <v>0</v>
      </c>
      <c r="AF15" s="39" t="str">
        <f t="shared" si="3"/>
        <v/>
      </c>
      <c r="AH15" s="22">
        <f t="shared" si="4"/>
        <v>51.587213054066225</v>
      </c>
    </row>
    <row r="16" spans="1:34" x14ac:dyDescent="0.25">
      <c r="A16" s="12" t="s">
        <v>61</v>
      </c>
      <c r="B16" s="26">
        <f>IF(Trav_cr!B16="","",Trav_cr!B16-Trav_deb!B16)</f>
        <v>5000.829100466286</v>
      </c>
      <c r="C16" s="26">
        <f>IF(Trav_cr!C16="","",Trav_cr!C16-Trav_deb!C16)</f>
        <v>5001.9035238782762</v>
      </c>
      <c r="D16" s="26">
        <f>IF(Trav_cr!D16="","",Trav_cr!D16-Trav_deb!D16)</f>
        <v>5320.4078527675956</v>
      </c>
      <c r="E16" s="26">
        <f>IF(Trav_cr!E16="","",Trav_cr!E16-Trav_deb!E16)</f>
        <v>4368.9779517953684</v>
      </c>
      <c r="F16" s="26">
        <f>IF(Trav_cr!F16="","",Trav_cr!F16-Trav_deb!F16)</f>
        <v>5828.4880727876953</v>
      </c>
      <c r="G16" s="26">
        <f>IF(Trav_cr!G16="","",Trav_cr!G16-Trav_deb!G16)</f>
        <v>5914.0090518351317</v>
      </c>
      <c r="H16" s="26">
        <f>IF(Trav_cr!H16="","",Trav_cr!H16-Trav_deb!H16)</f>
        <v>4210.9043255367833</v>
      </c>
      <c r="I16" s="26">
        <f>IF(Trav_cr!I16="","",Trav_cr!I16-Trav_deb!I16)</f>
        <v>3478.2058671516097</v>
      </c>
      <c r="J16" s="26">
        <f>IF(Trav_cr!J16="","",Trav_cr!J16-Trav_deb!J16)</f>
        <v>2042.304640724069</v>
      </c>
      <c r="K16" s="26">
        <f>IF(Trav_cr!K16="","",Trav_cr!K16-Trav_deb!K16)</f>
        <v>3445.7908613448344</v>
      </c>
      <c r="L16" s="26">
        <f>IF(Trav_cr!L16="","",Trav_cr!L16-Trav_deb!L16)</f>
        <v>5079.034301987198</v>
      </c>
      <c r="M16" s="26">
        <f>IF(Trav_cr!M16="","",Trav_cr!M16-Trav_deb!M16)</f>
        <v>6180.1361285619278</v>
      </c>
      <c r="N16" s="26">
        <f>IF(Trav_cr!N16="","",Trav_cr!N16-Trav_deb!N16)</f>
        <v>7277.352139004448</v>
      </c>
      <c r="O16" s="26">
        <f>IF(Trav_cr!O16="","",Trav_cr!O16-Trav_deb!O16)</f>
        <v>8145.5571426322786</v>
      </c>
      <c r="P16" s="26">
        <f>IF(Trav_cr!P16="","",Trav_cr!P16-Trav_deb!P16)</f>
        <v>9760.6914243199135</v>
      </c>
      <c r="Q16" s="26">
        <f>IF(Trav_cr!Q16="","",Trav_cr!Q16-Trav_deb!Q16)</f>
        <v>19018.551575537327</v>
      </c>
      <c r="V16" s="39">
        <f>IF(L16="","",L16/GDP!O12/10)</f>
        <v>0.41131778736878238</v>
      </c>
      <c r="W16" s="39">
        <f>IF(M16="","",M16/GDP!P12/10)</f>
        <v>0.48805832315082309</v>
      </c>
      <c r="X16" s="39">
        <f>IF(N16="","",N16/GDP!Q12/10)</f>
        <v>0.52536851543863639</v>
      </c>
      <c r="Y16" s="39">
        <f>IF(O16="","",O16/GDP!R12/10)</f>
        <v>0.57310611008459011</v>
      </c>
      <c r="Z16" s="39">
        <f>IF(P16="","",P16/GDP!S12/10)</f>
        <v>0.70143089126578562</v>
      </c>
      <c r="AA16" s="39">
        <f>IF(Q16="","",Q16/GDP!T12/10)</f>
        <v>1.3991121784656653</v>
      </c>
      <c r="AB16" s="22">
        <f t="shared" si="0"/>
        <v>0</v>
      </c>
      <c r="AC16" s="22">
        <f t="shared" si="1"/>
        <v>0</v>
      </c>
      <c r="AD16" s="22"/>
      <c r="AE16" s="22">
        <f t="shared" si="2"/>
        <v>0</v>
      </c>
      <c r="AF16" s="39" t="str">
        <f t="shared" si="3"/>
        <v/>
      </c>
      <c r="AH16" s="22">
        <f t="shared" si="4"/>
        <v>0.57310611008459011</v>
      </c>
    </row>
    <row r="17" spans="1:34" x14ac:dyDescent="0.25">
      <c r="A17" s="12" t="s">
        <v>62</v>
      </c>
      <c r="B17" s="26">
        <f>IF(Trav_cr!B17="","",Trav_cr!B17-Trav_deb!B17)</f>
        <v>6913.4061916820392</v>
      </c>
      <c r="C17" s="26">
        <f>IF(Trav_cr!C17="","",Trav_cr!C17-Trav_deb!C17)</f>
        <v>6885.1</v>
      </c>
      <c r="D17" s="26">
        <f>IF(Trav_cr!D17="","",Trav_cr!D17-Trav_deb!D17)</f>
        <v>7997.7048845060453</v>
      </c>
      <c r="E17" s="26">
        <f>IF(Trav_cr!E17="","",Trav_cr!E17-Trav_deb!E17)</f>
        <v>10191.736989048753</v>
      </c>
      <c r="F17" s="26">
        <f>IF(Trav_cr!F17="","",Trav_cr!F17-Trav_deb!F17)</f>
        <v>8342.410489321881</v>
      </c>
      <c r="G17" s="26">
        <f>IF(Trav_cr!G17="","",Trav_cr!G17-Trav_deb!G17)</f>
        <v>8630.4547672438803</v>
      </c>
      <c r="H17" s="26">
        <f>IF(Trav_cr!H17="","",Trav_cr!H17-Trav_deb!H17)</f>
        <v>9235.1757137445857</v>
      </c>
      <c r="I17" s="26">
        <f>IF(Trav_cr!I17="","",Trav_cr!I17-Trav_deb!I17)</f>
        <v>8944.316061057707</v>
      </c>
      <c r="J17" s="26">
        <f>IF(Trav_cr!J17="","",Trav_cr!J17-Trav_deb!J17)</f>
        <v>9967.1355333808096</v>
      </c>
      <c r="K17" s="26">
        <f>IF(Trav_cr!K17="","",Trav_cr!K17-Trav_deb!K17)</f>
        <v>9818.3498143076995</v>
      </c>
      <c r="L17" s="26">
        <f>IF(Trav_cr!L17="","",Trav_cr!L17-Trav_deb!L17)</f>
        <v>8962.3416753491838</v>
      </c>
      <c r="M17" s="26">
        <f>IF(Trav_cr!M17="","",Trav_cr!M17-Trav_deb!M17)</f>
        <v>9471.9537817292294</v>
      </c>
      <c r="N17" s="26">
        <f>IF(Trav_cr!N17="","",Trav_cr!N17-Trav_deb!N17)</f>
        <v>9564.7837365473006</v>
      </c>
      <c r="O17" s="26">
        <f>IF(Trav_cr!O17="","",Trav_cr!O17-Trav_deb!O17)</f>
        <v>11440.759908782073</v>
      </c>
      <c r="P17" s="26">
        <f>IF(Trav_cr!P17="","",Trav_cr!P17-Trav_deb!P17)</f>
        <v>11393.246901406939</v>
      </c>
      <c r="Q17" s="26">
        <f>IF(Trav_cr!Q17="","",Trav_cr!Q17-Trav_deb!Q17)</f>
        <v>8977.7324974041367</v>
      </c>
      <c r="V17" s="39">
        <f>IF(L17="","",L17/GDP!O13/10)</f>
        <v>2.3461013259729286</v>
      </c>
      <c r="W17" s="39">
        <f>IF(M17="","",M17/GDP!P13/10)</f>
        <v>2.3935515762668369</v>
      </c>
      <c r="X17" s="39">
        <f>IF(N17="","",N17/GDP!Q13/10)</f>
        <v>2.2932126889689064</v>
      </c>
      <c r="Y17" s="39">
        <f>IF(O17="","",O17/GDP!R13/10)</f>
        <v>2.5127904196964366</v>
      </c>
      <c r="Z17" s="39">
        <f>IF(P17="","",P17/GDP!S13/10)</f>
        <v>2.5595612246912527</v>
      </c>
      <c r="AA17" s="39">
        <f>IF(Q17="","",Q17/GDP!T13/10)</f>
        <v>2.0945570916574829</v>
      </c>
      <c r="AB17" s="22">
        <f t="shared" si="0"/>
        <v>0</v>
      </c>
      <c r="AC17" s="22">
        <f t="shared" si="1"/>
        <v>0</v>
      </c>
      <c r="AD17" s="22"/>
      <c r="AE17" s="22">
        <f t="shared" si="2"/>
        <v>0</v>
      </c>
      <c r="AF17" s="39" t="str">
        <f t="shared" si="3"/>
        <v/>
      </c>
      <c r="AH17" s="22">
        <f t="shared" si="4"/>
        <v>2.5127904196964366</v>
      </c>
    </row>
    <row r="18" spans="1:34" x14ac:dyDescent="0.25">
      <c r="A18" s="12" t="s">
        <v>64</v>
      </c>
      <c r="B18" s="26">
        <f>IF(Trav_cr!B18="","",Trav_cr!B18-Trav_deb!B18)</f>
        <v>-86.296000000000006</v>
      </c>
      <c r="C18" s="26">
        <f>IF(Trav_cr!C18="","",Trav_cr!C18-Trav_deb!C18)</f>
        <v>-84.419000000000011</v>
      </c>
      <c r="D18" s="26">
        <f>IF(Trav_cr!D18="","",Trav_cr!D18-Trav_deb!D18)</f>
        <v>-85.794999999999987</v>
      </c>
      <c r="E18" s="26">
        <f>IF(Trav_cr!E18="","",Trav_cr!E18-Trav_deb!E18)</f>
        <v>-151.55599999999998</v>
      </c>
      <c r="F18" s="26">
        <f>IF(Trav_cr!F18="","",Trav_cr!F18-Trav_deb!F18)</f>
        <v>-26.921000000000049</v>
      </c>
      <c r="G18" s="26">
        <f>IF(Trav_cr!G18="","",Trav_cr!G18-Trav_deb!G18)</f>
        <v>-124.14599999999996</v>
      </c>
      <c r="H18" s="26">
        <f>IF(Trav_cr!H18="","",Trav_cr!H18-Trav_deb!H18)</f>
        <v>-401.68100000000004</v>
      </c>
      <c r="I18" s="26">
        <f>IF(Trav_cr!I18="","",Trav_cr!I18-Trav_deb!I18)</f>
        <v>-43.518999999999778</v>
      </c>
      <c r="J18" s="26">
        <f>IF(Trav_cr!J18="","",Trav_cr!J18-Trav_deb!J18)</f>
        <v>-511.59999999999991</v>
      </c>
      <c r="K18" s="26">
        <f>IF(Trav_cr!K18="","",Trav_cr!K18-Trav_deb!K18)</f>
        <v>-576.875</v>
      </c>
      <c r="L18" s="26">
        <f>IF(Trav_cr!L18="","",Trav_cr!L18-Trav_deb!L18)</f>
        <v>-293.57699999999977</v>
      </c>
      <c r="M18" s="26">
        <f>IF(Trav_cr!M18="","",Trav_cr!M18-Trav_deb!M18)</f>
        <v>219.37800000000016</v>
      </c>
      <c r="N18" s="26">
        <f>IF(Trav_cr!N18="","",Trav_cr!N18-Trav_deb!N18)</f>
        <v>353.41199999999981</v>
      </c>
      <c r="O18" s="26">
        <f>IF(Trav_cr!O18="","",Trav_cr!O18-Trav_deb!O18)</f>
        <v>349.80200000000013</v>
      </c>
      <c r="P18" s="26">
        <f>IF(Trav_cr!P18="","",Trav_cr!P18-Trav_deb!P18)</f>
        <v>89.020999999999958</v>
      </c>
      <c r="Q18" s="26">
        <f>IF(Trav_cr!Q18="","",Trav_cr!Q18-Trav_deb!Q18)</f>
        <v>-107.47800000000001</v>
      </c>
      <c r="V18" s="39">
        <f>IF(L18="","",L18/GDP!O14/10)</f>
        <v>-0.5774073637007312</v>
      </c>
      <c r="W18" s="39">
        <f>IF(M18="","",M18/GDP!P14/10)</f>
        <v>0.57990483743061105</v>
      </c>
      <c r="X18" s="39">
        <f>IF(N18="","",N18/GDP!Q14/10)</f>
        <v>0.85416797583081527</v>
      </c>
      <c r="Y18" s="39">
        <f>IF(O18="","",O18/GDP!R14/10)</f>
        <v>0.74247447625920693</v>
      </c>
      <c r="Z18" s="39">
        <f>IF(P18="","",P18/GDP!S14/10)</f>
        <v>0.18527514152514143</v>
      </c>
      <c r="AA18" s="39">
        <f>IF(Q18="","",Q18/GDP!T14/10)</f>
        <v>-0.25225432440678763</v>
      </c>
      <c r="AB18" s="22">
        <f t="shared" si="0"/>
        <v>0</v>
      </c>
      <c r="AC18" s="22">
        <f t="shared" si="1"/>
        <v>0</v>
      </c>
      <c r="AD18" s="22"/>
      <c r="AE18" s="22">
        <f t="shared" si="2"/>
        <v>0</v>
      </c>
      <c r="AF18" s="39" t="str">
        <f t="shared" si="3"/>
        <v/>
      </c>
      <c r="AH18" s="22">
        <f t="shared" si="4"/>
        <v>0.74247447625920693</v>
      </c>
    </row>
    <row r="19" spans="1:34" x14ac:dyDescent="0.25">
      <c r="A19" s="12" t="s">
        <v>66</v>
      </c>
      <c r="B19" s="26">
        <f>IF(Trav_cr!B19="","",Trav_cr!B19-Trav_deb!B19)</f>
        <v>1726.2160849999998</v>
      </c>
      <c r="C19" s="26">
        <f>IF(Trav_cr!C19="","",Trav_cr!C19-Trav_deb!C19)</f>
        <v>1671.1899999999998</v>
      </c>
      <c r="D19" s="26">
        <f>IF(Trav_cr!D19="","",Trav_cr!D19-Trav_deb!D19)</f>
        <v>1809.77</v>
      </c>
      <c r="E19" s="26">
        <f>IF(Trav_cr!E19="","",Trav_cr!E19-Trav_deb!E19)</f>
        <v>1839.2413626000002</v>
      </c>
      <c r="F19" s="26">
        <f>IF(Trav_cr!F19="","",Trav_cr!F19-Trav_deb!F19)</f>
        <v>1773.7139999999999</v>
      </c>
      <c r="G19" s="26">
        <f>IF(Trav_cr!G19="","",Trav_cr!G19-Trav_deb!G19)</f>
        <v>1919.23</v>
      </c>
      <c r="H19" s="26">
        <f>IF(Trav_cr!H19="","",Trav_cr!H19-Trav_deb!H19)</f>
        <v>1895.3330000000001</v>
      </c>
      <c r="I19" s="26">
        <f>IF(Trav_cr!I19="","",Trav_cr!I19-Trav_deb!I19)</f>
        <v>2025.67</v>
      </c>
      <c r="J19" s="26">
        <f>IF(Trav_cr!J19="","",Trav_cr!J19-Trav_deb!J19)</f>
        <v>2022.1880000000001</v>
      </c>
      <c r="K19" s="26">
        <f>IF(Trav_cr!K19="","",Trav_cr!K19-Trav_deb!K19)</f>
        <v>2104.8338640336001</v>
      </c>
      <c r="L19" s="26">
        <f>IF(Trav_cr!L19="","",Trav_cr!L19-Trav_deb!L19)</f>
        <v>2299.2203328688001</v>
      </c>
      <c r="M19" s="26">
        <f>IF(Trav_cr!M19="","",Trav_cr!M19-Trav_deb!M19)</f>
        <v>2745.2907121839999</v>
      </c>
      <c r="N19" s="26">
        <f>IF(Trav_cr!N19="","",Trav_cr!N19-Trav_deb!N19)</f>
        <v>2559.6298951545991</v>
      </c>
      <c r="O19" s="26">
        <f>IF(Trav_cr!O19="","",Trav_cr!O19-Trav_deb!O19)</f>
        <v>3395.8429346439993</v>
      </c>
      <c r="P19" s="26">
        <f>IF(Trav_cr!P19="","",Trav_cr!P19-Trav_deb!P19)</f>
        <v>3790.1955354399943</v>
      </c>
      <c r="Q19" s="26">
        <f>IF(Trav_cr!Q19="","",Trav_cr!Q19-Trav_deb!Q19)</f>
        <v>891.69069999999999</v>
      </c>
      <c r="V19" s="39">
        <f>IF(L19="","",L19/GDP!O15/10)</f>
        <v>19.632997462802493</v>
      </c>
      <c r="W19" s="39">
        <f>IF(M19="","",M19/GDP!P15/10)</f>
        <v>23.013586320596865</v>
      </c>
      <c r="X19" s="39">
        <f>IF(N19="","",N19/GDP!Q15/10)</f>
        <v>20.491793252378507</v>
      </c>
      <c r="Y19" s="39">
        <f>IF(O19="","",O19/GDP!R15/10)</f>
        <v>26.077737172815226</v>
      </c>
      <c r="Z19" s="39">
        <f>IF(P19="","",P19/GDP!S15/10)</f>
        <v>27.912184516090981</v>
      </c>
      <c r="AA19" s="39">
        <f>IF(Q19="","",Q19/GDP!T15/10)</f>
        <v>7.9261395555555554</v>
      </c>
      <c r="AB19" s="22">
        <f t="shared" si="0"/>
        <v>0</v>
      </c>
      <c r="AC19" s="22">
        <f t="shared" si="1"/>
        <v>1</v>
      </c>
      <c r="AD19" s="22"/>
      <c r="AE19" s="22">
        <f t="shared" si="2"/>
        <v>0</v>
      </c>
      <c r="AF19" s="39" t="str">
        <f t="shared" si="3"/>
        <v/>
      </c>
      <c r="AH19" s="22">
        <f t="shared" si="4"/>
        <v>26.077737172815226</v>
      </c>
    </row>
    <row r="20" spans="1:34" x14ac:dyDescent="0.25">
      <c r="A20" s="12" t="s">
        <v>68</v>
      </c>
      <c r="B20" s="26">
        <f>IF(Trav_cr!B20="","",Trav_cr!B20-Trav_deb!B20)</f>
        <v>505.96833900709311</v>
      </c>
      <c r="C20" s="26">
        <f>IF(Trav_cr!C20="","",Trav_cr!C20-Trav_deb!C20)</f>
        <v>592.37417898936178</v>
      </c>
      <c r="D20" s="26">
        <f>IF(Trav_cr!D20="","",Trav_cr!D20-Trav_deb!D20)</f>
        <v>626.32978723404267</v>
      </c>
      <c r="E20" s="26">
        <f>IF(Trav_cr!E20="","",Trav_cr!E20-Trav_deb!E20)</f>
        <v>662.76595744680822</v>
      </c>
      <c r="F20" s="26">
        <f>IF(Trav_cr!F20="","",Trav_cr!F20-Trav_deb!F20)</f>
        <v>710.37234042553177</v>
      </c>
      <c r="G20" s="26">
        <f>IF(Trav_cr!G20="","",Trav_cr!G20-Trav_deb!G20)</f>
        <v>856.11702127659578</v>
      </c>
      <c r="H20" s="26">
        <f>IF(Trav_cr!H20="","",Trav_cr!H20-Trav_deb!H20)</f>
        <v>316.48936170212778</v>
      </c>
      <c r="I20" s="26">
        <f>IF(Trav_cr!I20="","",Trav_cr!I20-Trav_deb!I20)</f>
        <v>244.94680851063822</v>
      </c>
      <c r="J20" s="26">
        <f>IF(Trav_cr!J20="","",Trav_cr!J20-Trav_deb!J20)</f>
        <v>336.43617021276589</v>
      </c>
      <c r="K20" s="26">
        <f>IF(Trav_cr!K20="","",Trav_cr!K20-Trav_deb!K20)</f>
        <v>596.80851063829789</v>
      </c>
      <c r="L20" s="26">
        <f>IF(Trav_cr!L20="","",Trav_cr!L20-Trav_deb!L20)</f>
        <v>752.2</v>
      </c>
      <c r="M20" s="26">
        <f>IF(Trav_cr!M20="","",Trav_cr!M20-Trav_deb!M20)</f>
        <v>1954.2553191489358</v>
      </c>
      <c r="N20" s="26">
        <f>IF(Trav_cr!N20="","",Trav_cr!N20-Trav_deb!N20)</f>
        <v>1850.7978723404253</v>
      </c>
      <c r="O20" s="26">
        <f>IF(Trav_cr!O20="","",Trav_cr!O20-Trav_deb!O20)</f>
        <v>2205.0531914893613</v>
      </c>
      <c r="P20" s="26" t="str">
        <f>IF(Trav_cr!P20="","",Trav_cr!P20-Trav_deb!P20)</f>
        <v/>
      </c>
      <c r="Q20" s="26" t="str">
        <f>IF(Trav_cr!Q20="","",Trav_cr!Q20-Trav_deb!Q20)</f>
        <v/>
      </c>
      <c r="V20" s="39">
        <f>IF(L20="","",L20/GDP!O16/10)</f>
        <v>2.4224662651766451</v>
      </c>
      <c r="W20" s="39">
        <f>IF(M20="","",M20/GDP!P16/10)</f>
        <v>6.0625261955915493</v>
      </c>
      <c r="X20" s="39">
        <f>IF(N20="","",N20/GDP!Q16/10)</f>
        <v>5.21733628105211</v>
      </c>
      <c r="Y20" s="39">
        <f>IF(O20="","",O20/GDP!R16/10)</f>
        <v>5.8560928227794156</v>
      </c>
      <c r="Z20" s="39" t="str">
        <f>IF(P20="","",P20/GDP!S16/10)</f>
        <v/>
      </c>
      <c r="AA20" s="39" t="str">
        <f>IF(Q20="","",Q20/GDP!T16/10)</f>
        <v/>
      </c>
      <c r="AB20" s="22">
        <f t="shared" si="0"/>
        <v>0</v>
      </c>
      <c r="AC20" s="22">
        <f t="shared" si="1"/>
        <v>0</v>
      </c>
      <c r="AD20" s="22"/>
      <c r="AE20" s="22">
        <f t="shared" si="2"/>
        <v>0</v>
      </c>
      <c r="AF20" s="39" t="str">
        <f t="shared" si="3"/>
        <v/>
      </c>
      <c r="AH20" s="22">
        <f t="shared" si="4"/>
        <v>5.8560928227794156</v>
      </c>
    </row>
    <row r="21" spans="1:34" x14ac:dyDescent="0.25">
      <c r="A21" s="12" t="s">
        <v>72</v>
      </c>
      <c r="B21" s="26">
        <f>IF(Trav_cr!B21="","",Trav_cr!B21-Trav_deb!B21)</f>
        <v>-66.300000000000011</v>
      </c>
      <c r="C21" s="26">
        <f>IF(Trav_cr!C21="","",Trav_cr!C21-Trav_deb!C21)</f>
        <v>-59.306468860594848</v>
      </c>
      <c r="D21" s="26">
        <f>IF(Trav_cr!D21="","",Trav_cr!D21-Trav_deb!D21)</f>
        <v>-79.351624303693555</v>
      </c>
      <c r="E21" s="26">
        <f>IF(Trav_cr!E21="","",Trav_cr!E21-Trav_deb!E21)</f>
        <v>-109.02029868207798</v>
      </c>
      <c r="F21" s="26">
        <f>IF(Trav_cr!F21="","",Trav_cr!F21-Trav_deb!F21)</f>
        <v>-179.45837642105161</v>
      </c>
      <c r="G21" s="26">
        <f>IF(Trav_cr!G21="","",Trav_cr!G21-Trav_deb!G21)</f>
        <v>-179.37333462497463</v>
      </c>
      <c r="H21" s="26">
        <f>IF(Trav_cr!H21="","",Trav_cr!H21-Trav_deb!H21)</f>
        <v>-244.92890369981779</v>
      </c>
      <c r="I21" s="26">
        <f>IF(Trav_cr!I21="","",Trav_cr!I21-Trav_deb!I21)</f>
        <v>-201.15617923687472</v>
      </c>
      <c r="J21" s="26">
        <f>IF(Trav_cr!J21="","",Trav_cr!J21-Trav_deb!J21)</f>
        <v>-221.3204984152195</v>
      </c>
      <c r="K21" s="26">
        <f>IF(Trav_cr!K21="","",Trav_cr!K21-Trav_deb!K21)</f>
        <v>-246.48938856335562</v>
      </c>
      <c r="L21" s="26">
        <f>IF(Trav_cr!L21="","",Trav_cr!L21-Trav_deb!L21)</f>
        <v>-277.48306032926826</v>
      </c>
      <c r="M21" s="26">
        <f>IF(Trav_cr!M21="","",Trav_cr!M21-Trav_deb!M21)</f>
        <v>-270.13724723948974</v>
      </c>
      <c r="N21" s="26">
        <f>IF(Trav_cr!N21="","",Trav_cr!N21-Trav_deb!N21)</f>
        <v>-262.13382665797059</v>
      </c>
      <c r="O21" s="26">
        <f>IF(Trav_cr!O21="","",Trav_cr!O21-Trav_deb!O21)</f>
        <v>-402.13384216073382</v>
      </c>
      <c r="P21" s="26">
        <f>IF(Trav_cr!P21="","",Trav_cr!P21-Trav_deb!P21)</f>
        <v>-531.44770644203777</v>
      </c>
      <c r="Q21" s="26">
        <f>IF(Trav_cr!Q21="","",Trav_cr!Q21-Trav_deb!Q21)</f>
        <v>-177.49799155839887</v>
      </c>
      <c r="V21" s="39">
        <f>IF(L21="","",L21/GDP!O17/10)</f>
        <v>-0.14219181454455782</v>
      </c>
      <c r="W21" s="39">
        <f>IF(M21="","",M21/GDP!P17/10)</f>
        <v>-0.12201431234224777</v>
      </c>
      <c r="X21" s="39">
        <f>IF(N21="","",N21/GDP!Q17/10)</f>
        <v>-0.104981608225223</v>
      </c>
      <c r="Y21" s="39">
        <f>IF(O21="","",O21/GDP!R17/10)</f>
        <v>-0.14714008128823045</v>
      </c>
      <c r="Z21" s="39">
        <f>IF(P21="","",P21/GDP!S17/10)</f>
        <v>-0.17574561384477233</v>
      </c>
      <c r="AA21" s="39">
        <f>IF(Q21="","",Q21/GDP!T17/10)</f>
        <v>-5.3931086399610736E-2</v>
      </c>
      <c r="AB21" s="22">
        <f t="shared" si="0"/>
        <v>0</v>
      </c>
      <c r="AC21" s="22">
        <f t="shared" si="1"/>
        <v>0</v>
      </c>
      <c r="AD21" s="22"/>
      <c r="AE21" s="22">
        <f t="shared" si="2"/>
        <v>0</v>
      </c>
      <c r="AF21" s="39">
        <f t="shared" si="3"/>
        <v>-0.14714008128823045</v>
      </c>
      <c r="AH21" s="22" t="str">
        <f t="shared" si="4"/>
        <v/>
      </c>
    </row>
    <row r="22" spans="1:34" x14ac:dyDescent="0.25">
      <c r="A22" s="12" t="s">
        <v>74</v>
      </c>
      <c r="B22" s="26">
        <f>IF(Trav_cr!B22="","",Trav_cr!B22-Trav_deb!B22)</f>
        <v>796.80249450153588</v>
      </c>
      <c r="C22" s="26">
        <f>IF(Trav_cr!C22="","",Trav_cr!C22-Trav_deb!C22)</f>
        <v>956.18316178999987</v>
      </c>
      <c r="D22" s="26">
        <f>IF(Trav_cr!D22="","",Trav_cr!D22-Trav_deb!D22)</f>
        <v>1091.8735295699998</v>
      </c>
      <c r="E22" s="26">
        <f>IF(Trav_cr!E22="","",Trav_cr!E22-Trav_deb!E22)</f>
        <v>1115.5109596299999</v>
      </c>
      <c r="F22" s="26">
        <f>IF(Trav_cr!F22="","",Trav_cr!F22-Trav_deb!F22)</f>
        <v>1002.2222200700002</v>
      </c>
      <c r="G22" s="26">
        <f>IF(Trav_cr!G22="","",Trav_cr!G22-Trav_deb!G22)</f>
        <v>967.43344107999997</v>
      </c>
      <c r="H22" s="26">
        <f>IF(Trav_cr!H22="","",Trav_cr!H22-Trav_deb!H22)</f>
        <v>899.81566662375008</v>
      </c>
      <c r="I22" s="26">
        <f>IF(Trav_cr!I22="","",Trav_cr!I22-Trav_deb!I22)</f>
        <v>870.77324565000004</v>
      </c>
      <c r="J22" s="26">
        <f>IF(Trav_cr!J22="","",Trav_cr!J22-Trav_deb!J22)</f>
        <v>909.98419119262303</v>
      </c>
      <c r="K22" s="26">
        <f>IF(Trav_cr!K22="","",Trav_cr!K22-Trav_deb!K22)</f>
        <v>837.78624657866999</v>
      </c>
      <c r="L22" s="26">
        <f>IF(Trav_cr!L22="","",Trav_cr!L22-Trav_deb!L22)</f>
        <v>891.62374050724998</v>
      </c>
      <c r="M22" s="26">
        <f>IF(Trav_cr!M22="","",Trav_cr!M22-Trav_deb!M22)</f>
        <v>985.32374329339495</v>
      </c>
      <c r="N22" s="26" t="str">
        <f>IF(Trav_cr!N22="","",Trav_cr!N22-Trav_deb!N22)</f>
        <v/>
      </c>
      <c r="O22" s="26" t="str">
        <f>IF(Trav_cr!O22="","",Trav_cr!O22-Trav_deb!O22)</f>
        <v/>
      </c>
      <c r="P22" s="26" t="str">
        <f>IF(Trav_cr!P22="","",Trav_cr!P22-Trav_deb!P22)</f>
        <v/>
      </c>
      <c r="Q22" s="26" t="str">
        <f>IF(Trav_cr!Q22="","",Trav_cr!Q22-Trav_deb!Q22)</f>
        <v/>
      </c>
      <c r="V22" s="39">
        <f>IF(L22="","",L22/GDP!O18/10)</f>
        <v>18.910365652327677</v>
      </c>
      <c r="W22" s="39">
        <f>IF(M22="","",M22/GDP!P18/10)</f>
        <v>20.400077500898444</v>
      </c>
      <c r="X22" s="39" t="str">
        <f>IF(N22="","",N22/GDP!Q18/10)</f>
        <v/>
      </c>
      <c r="Y22" s="39" t="str">
        <f>IF(O22="","",O22/GDP!R18/10)</f>
        <v/>
      </c>
      <c r="Z22" s="39" t="str">
        <f>IF(P22="","",P22/GDP!S18/10)</f>
        <v/>
      </c>
      <c r="AA22" s="39" t="str">
        <f>IF(Q22="","",Q22/GDP!T18/10)</f>
        <v/>
      </c>
      <c r="AB22" s="22">
        <f t="shared" si="0"/>
        <v>1</v>
      </c>
      <c r="AC22" s="22"/>
      <c r="AD22" s="22"/>
      <c r="AE22" s="22">
        <f t="shared" si="2"/>
        <v>0</v>
      </c>
      <c r="AF22" s="39" t="str">
        <f t="shared" si="3"/>
        <v/>
      </c>
      <c r="AH22" s="22" t="str">
        <f t="shared" si="4"/>
        <v/>
      </c>
    </row>
    <row r="23" spans="1:34" x14ac:dyDescent="0.25">
      <c r="A23" s="12" t="s">
        <v>79</v>
      </c>
      <c r="B23" s="26">
        <f>IF(Trav_cr!B23="","",Trav_cr!B23-Trav_deb!B23)</f>
        <v>-194.4</v>
      </c>
      <c r="C23" s="26">
        <f>IF(Trav_cr!C23="","",Trav_cr!C23-Trav_deb!C23)</f>
        <v>-300.09999999999997</v>
      </c>
      <c r="D23" s="26">
        <f>IF(Trav_cr!D23="","",Trav_cr!D23-Trav_deb!D23)</f>
        <v>-282.39999999999998</v>
      </c>
      <c r="E23" s="26">
        <f>IF(Trav_cr!E23="","",Trav_cr!E23-Trav_deb!E23)</f>
        <v>-353.5</v>
      </c>
      <c r="F23" s="26">
        <f>IF(Trav_cr!F23="","",Trav_cr!F23-Trav_deb!F23)</f>
        <v>-268.7</v>
      </c>
      <c r="G23" s="26">
        <f>IF(Trav_cr!G23="","",Trav_cr!G23-Trav_deb!G23)</f>
        <v>-181.10000000000002</v>
      </c>
      <c r="H23" s="26">
        <f>IF(Trav_cr!H23="","",Trav_cr!H23-Trav_deb!H23)</f>
        <v>-101.50000000000006</v>
      </c>
      <c r="I23" s="26">
        <f>IF(Trav_cr!I23="","",Trav_cr!I23-Trav_deb!I23)</f>
        <v>-103.89999999999998</v>
      </c>
      <c r="J23" s="26">
        <f>IF(Trav_cr!J23="","",Trav_cr!J23-Trav_deb!J23)</f>
        <v>-361.9</v>
      </c>
      <c r="K23" s="26">
        <f>IF(Trav_cr!K23="","",Trav_cr!K23-Trav_deb!K23)</f>
        <v>-291.10000000000002</v>
      </c>
      <c r="L23" s="26">
        <f>IF(Trav_cr!L23="","",Trav_cr!L23-Trav_deb!L23)</f>
        <v>-172.39999999999998</v>
      </c>
      <c r="M23" s="26">
        <f>IF(Trav_cr!M23="","",Trav_cr!M23-Trav_deb!M23)</f>
        <v>-88.899999999999977</v>
      </c>
      <c r="N23" s="26">
        <f>IF(Trav_cr!N23="","",Trav_cr!N23-Trav_deb!N23)</f>
        <v>-182.20000000000005</v>
      </c>
      <c r="O23" s="26">
        <f>IF(Trav_cr!O23="","",Trav_cr!O23-Trav_deb!O23)</f>
        <v>-186</v>
      </c>
      <c r="P23" s="26">
        <f>IF(Trav_cr!P23="","",Trav_cr!P23-Trav_deb!P23)</f>
        <v>-221.20000000000005</v>
      </c>
      <c r="Q23" s="26">
        <f>IF(Trav_cr!Q23="","",Trav_cr!Q23-Trav_deb!Q23)</f>
        <v>-146.89999999999998</v>
      </c>
      <c r="V23" s="39">
        <f>IF(L23="","",L23/GDP!O19/10)</f>
        <v>-0.30605904596211542</v>
      </c>
      <c r="W23" s="39">
        <f>IF(M23="","",M23/GDP!P19/10)</f>
        <v>-0.18636144477286537</v>
      </c>
      <c r="X23" s="39">
        <f>IF(N23="","",N23/GDP!Q19/10)</f>
        <v>-0.33294958244248318</v>
      </c>
      <c r="Y23" s="39">
        <f>IF(O23="","",O23/GDP!R19/10)</f>
        <v>-0.30994317708420122</v>
      </c>
      <c r="Z23" s="39">
        <f>IF(P23="","",P23/GDP!S19/10)</f>
        <v>-0.34340360791132368</v>
      </c>
      <c r="AA23" s="39">
        <f>IF(Q23="","",Q23/GDP!T19/10)</f>
        <v>-0.24401588013488143</v>
      </c>
      <c r="AB23" s="22">
        <f t="shared" si="0"/>
        <v>0</v>
      </c>
      <c r="AC23" s="22">
        <f t="shared" si="1"/>
        <v>0</v>
      </c>
      <c r="AD23" s="22"/>
      <c r="AE23" s="22">
        <f t="shared" si="2"/>
        <v>0</v>
      </c>
      <c r="AF23" s="39">
        <f t="shared" si="3"/>
        <v>-0.30994317708420122</v>
      </c>
      <c r="AH23" s="22" t="str">
        <f t="shared" si="4"/>
        <v/>
      </c>
    </row>
    <row r="24" spans="1:34" x14ac:dyDescent="0.25">
      <c r="A24" s="12" t="s">
        <v>80</v>
      </c>
      <c r="B24" s="26">
        <f>IF(Trav_cr!B24="","",Trav_cr!B24-Trav_deb!B24)</f>
        <v>-5103.0338043033316</v>
      </c>
      <c r="C24" s="26">
        <f>IF(Trav_cr!C24="","",Trav_cr!C24-Trav_deb!C24)</f>
        <v>-5265.5265112552697</v>
      </c>
      <c r="D24" s="26">
        <f>IF(Trav_cr!D24="","",Trav_cr!D24-Trav_deb!D24)</f>
        <v>-6487.3871059646353</v>
      </c>
      <c r="E24" s="26">
        <f>IF(Trav_cr!E24="","",Trav_cr!E24-Trav_deb!E24)</f>
        <v>-7503.2999999999993</v>
      </c>
      <c r="F24" s="26">
        <f>IF(Trav_cr!F24="","",Trav_cr!F24-Trav_deb!F24)</f>
        <v>-7539.4417452638972</v>
      </c>
      <c r="G24" s="26">
        <f>IF(Trav_cr!G24="","",Trav_cr!G24-Trav_deb!G24)</f>
        <v>-7469.5494789321729</v>
      </c>
      <c r="H24" s="26">
        <f>IF(Trav_cr!H24="","",Trav_cr!H24-Trav_deb!H24)</f>
        <v>-7922.7193017857044</v>
      </c>
      <c r="I24" s="26">
        <f>IF(Trav_cr!I24="","",Trav_cr!I24-Trav_deb!I24)</f>
        <v>-7667.9664368672638</v>
      </c>
      <c r="J24" s="26">
        <f>IF(Trav_cr!J24="","",Trav_cr!J24-Trav_deb!J24)</f>
        <v>-8772.6096507965667</v>
      </c>
      <c r="K24" s="26">
        <f>IF(Trav_cr!K24="","",Trav_cr!K24-Trav_deb!K24)</f>
        <v>-9901.8433961413539</v>
      </c>
      <c r="L24" s="26">
        <f>IF(Trav_cr!L24="","",Trav_cr!L24-Trav_deb!L24)</f>
        <v>-5788.8494856646648</v>
      </c>
      <c r="M24" s="26">
        <f>IF(Trav_cr!M24="","",Trav_cr!M24-Trav_deb!M24)</f>
        <v>-6791.3803647315117</v>
      </c>
      <c r="N24" s="26">
        <f>IF(Trav_cr!N24="","",Trav_cr!N24-Trav_deb!N24)</f>
        <v>-7204.1649276887529</v>
      </c>
      <c r="O24" s="26">
        <f>IF(Trav_cr!O24="","",Trav_cr!O24-Trav_deb!O24)</f>
        <v>-9562.5199817765715</v>
      </c>
      <c r="P24" s="26">
        <f>IF(Trav_cr!P24="","",Trav_cr!P24-Trav_deb!P24)</f>
        <v>-9840.6691400703658</v>
      </c>
      <c r="Q24" s="26">
        <f>IF(Trav_cr!Q24="","",Trav_cr!Q24-Trav_deb!Q24)</f>
        <v>-6715.5434074819877</v>
      </c>
      <c r="V24" s="39">
        <f>IF(L24="","",L24/GDP!O20/10)</f>
        <v>-1.2519598440393926</v>
      </c>
      <c r="W24" s="39">
        <f>IF(M24="","",M24/GDP!P20/10)</f>
        <v>-1.4269674311468494</v>
      </c>
      <c r="X24" s="39">
        <f>IF(N24="","",N24/GDP!Q20/10)</f>
        <v>-1.4336047503863028</v>
      </c>
      <c r="Y24" s="39">
        <f>IF(O24="","",O24/GDP!R20/10)</f>
        <v>-1.7578808010913218</v>
      </c>
      <c r="Z24" s="39">
        <f>IF(P24="","",P24/GDP!S20/10)</f>
        <v>-1.8457357101323559</v>
      </c>
      <c r="AA24" s="39">
        <f>IF(Q24="","",Q24/GDP!T20/10)</f>
        <v>-1.3088508201303068</v>
      </c>
      <c r="AB24" s="22">
        <f t="shared" si="0"/>
        <v>0</v>
      </c>
      <c r="AC24" s="22">
        <f t="shared" si="1"/>
        <v>0</v>
      </c>
      <c r="AD24" s="22"/>
      <c r="AE24" s="22">
        <f t="shared" si="2"/>
        <v>0</v>
      </c>
      <c r="AF24" s="39">
        <f t="shared" si="3"/>
        <v>-1.7578808010913218</v>
      </c>
      <c r="AH24" s="22" t="str">
        <f t="shared" si="4"/>
        <v/>
      </c>
    </row>
    <row r="25" spans="1:34" x14ac:dyDescent="0.25">
      <c r="A25" s="12" t="s">
        <v>99</v>
      </c>
      <c r="B25" s="26">
        <f>IF(Trav_cr!B25="","",Trav_cr!B25-Trav_deb!B25)</f>
        <v>171.96946251854428</v>
      </c>
      <c r="C25" s="26">
        <f>IF(Trav_cr!C25="","",Trav_cr!C25-Trav_deb!C25)</f>
        <v>219.01196804810098</v>
      </c>
      <c r="D25" s="26">
        <f>IF(Trav_cr!D25="","",Trav_cr!D25-Trav_deb!D25)</f>
        <v>245.88662986485494</v>
      </c>
      <c r="E25" s="26">
        <f>IF(Trav_cr!E25="","",Trav_cr!E25-Trav_deb!E25)</f>
        <v>237.69962718235743</v>
      </c>
      <c r="F25" s="26">
        <f>IF(Trav_cr!F25="","",Trav_cr!F25-Trav_deb!F25)</f>
        <v>215.54033050927211</v>
      </c>
      <c r="G25" s="26">
        <f>IF(Trav_cr!G25="","",Trav_cr!G25-Trav_deb!G25)</f>
        <v>227.97503378740512</v>
      </c>
      <c r="H25" s="26">
        <f>IF(Trav_cr!H25="","",Trav_cr!H25-Trav_deb!H25)</f>
        <v>213.8</v>
      </c>
      <c r="I25" s="26">
        <f>IF(Trav_cr!I25="","",Trav_cr!I25-Trav_deb!I25)</f>
        <v>260.78119093478892</v>
      </c>
      <c r="J25" s="26">
        <f>IF(Trav_cr!J25="","",Trav_cr!J25-Trav_deb!J25)</f>
        <v>310.85268662484299</v>
      </c>
      <c r="K25" s="26">
        <f>IF(Trav_cr!K25="","",Trav_cr!K25-Trav_deb!K25)</f>
        <v>331.06652047223508</v>
      </c>
      <c r="L25" s="26">
        <f>IF(Trav_cr!L25="","",Trav_cr!L25-Trav_deb!L25)</f>
        <v>324.25700092417225</v>
      </c>
      <c r="M25" s="26">
        <f>IF(Trav_cr!M25="","",Trav_cr!M25-Trav_deb!M25)</f>
        <v>337.96505625347311</v>
      </c>
      <c r="N25" s="26">
        <f>IF(Trav_cr!N25="","",Trav_cr!N25-Trav_deb!N25)</f>
        <v>376.20795644114685</v>
      </c>
      <c r="O25" s="26">
        <f>IF(Trav_cr!O25="","",Trav_cr!O25-Trav_deb!O25)</f>
        <v>431.35410519173405</v>
      </c>
      <c r="P25" s="26">
        <f>IF(Trav_cr!P25="","",Trav_cr!P25-Trav_deb!P25)</f>
        <v>483.20864125367882</v>
      </c>
      <c r="Q25" s="26">
        <f>IF(Trav_cr!Q25="","",Trav_cr!Q25-Trav_deb!Q25)</f>
        <v>224.82630095574015</v>
      </c>
      <c r="V25" s="39">
        <f>IF(L25="","",L25/GDP!O21/10)</f>
        <v>18.808410726460107</v>
      </c>
      <c r="W25" s="39">
        <f>IF(M25="","",M25/GDP!P21/10)</f>
        <v>19.061762902057144</v>
      </c>
      <c r="X25" s="39">
        <f>IF(N25="","",N25/GDP!Q21/10)</f>
        <v>20.524165654181498</v>
      </c>
      <c r="Y25" s="39">
        <f>IF(O25="","",O25/GDP!R21/10)</f>
        <v>22.919984335373755</v>
      </c>
      <c r="Z25" s="39">
        <f>IF(P25="","",P25/GDP!S21/10)</f>
        <v>25.167116731962441</v>
      </c>
      <c r="AA25" s="39">
        <f>IF(Q25="","",Q25/GDP!T21/10)</f>
        <v>13.617583340747435</v>
      </c>
      <c r="AB25" s="22">
        <f t="shared" si="0"/>
        <v>0</v>
      </c>
      <c r="AC25" s="22">
        <f t="shared" si="1"/>
        <v>1</v>
      </c>
      <c r="AD25" s="22"/>
      <c r="AE25" s="22">
        <f t="shared" si="2"/>
        <v>0</v>
      </c>
      <c r="AF25" s="39" t="str">
        <f t="shared" si="3"/>
        <v/>
      </c>
      <c r="AH25" s="22">
        <f t="shared" si="4"/>
        <v>22.919984335373755</v>
      </c>
    </row>
    <row r="26" spans="1:34" x14ac:dyDescent="0.25">
      <c r="A26" s="12" t="s">
        <v>102</v>
      </c>
      <c r="B26" s="26">
        <f>IF(Trav_cr!B26="","",Trav_cr!B26-Trav_deb!B26)</f>
        <v>76.518463922041349</v>
      </c>
      <c r="C26" s="26">
        <f>IF(Trav_cr!C26="","",Trav_cr!C26-Trav_deb!C26)</f>
        <v>82.097810589987461</v>
      </c>
      <c r="D26" s="26">
        <f>IF(Trav_cr!D26="","",Trav_cr!D26-Trav_deb!D26)</f>
        <v>134.95915040342072</v>
      </c>
      <c r="E26" s="26">
        <f>IF(Trav_cr!E26="","",Trav_cr!E26-Trav_deb!E26)</f>
        <v>172.54482702014968</v>
      </c>
      <c r="F26" s="26">
        <f>IF(Trav_cr!F26="","",Trav_cr!F26-Trav_deb!F26)</f>
        <v>79.033637629710313</v>
      </c>
      <c r="G26" s="26">
        <f>IF(Trav_cr!G26="","",Trav_cr!G26-Trav_deb!G26)</f>
        <v>91.822002534719303</v>
      </c>
      <c r="H26" s="26">
        <f>IF(Trav_cr!H26="","",Trav_cr!H26-Trav_deb!H26)</f>
        <v>126.9</v>
      </c>
      <c r="I26" s="26">
        <f>IF(Trav_cr!I26="","",Trav_cr!I26-Trav_deb!I26)</f>
        <v>127.11701943901238</v>
      </c>
      <c r="J26" s="26">
        <f>IF(Trav_cr!J26="","",Trav_cr!J26-Trav_deb!J26)</f>
        <v>150.34390879029149</v>
      </c>
      <c r="K26" s="26">
        <f>IF(Trav_cr!K26="","",Trav_cr!K26-Trav_deb!K26)</f>
        <v>97.049617495503156</v>
      </c>
      <c r="L26" s="26">
        <f>IF(Trav_cr!L26="","",Trav_cr!L26-Trav_deb!L26)</f>
        <v>78.58538685641264</v>
      </c>
      <c r="M26" s="26">
        <f>IF(Trav_cr!M26="","",Trav_cr!M26-Trav_deb!M26)</f>
        <v>59.532510498146635</v>
      </c>
      <c r="N26" s="26">
        <f>IF(Trav_cr!N26="","",Trav_cr!N26-Trav_deb!N26)</f>
        <v>100.23308958573246</v>
      </c>
      <c r="O26" s="26">
        <f>IF(Trav_cr!O26="","",Trav_cr!O26-Trav_deb!O26)</f>
        <v>131.35942969266225</v>
      </c>
      <c r="P26" s="26">
        <f>IF(Trav_cr!P26="","",Trav_cr!P26-Trav_deb!P26)</f>
        <v>145.66314782075452</v>
      </c>
      <c r="Q26" s="26" t="str">
        <f>IF(Trav_cr!Q26="","",Trav_cr!Q26-Trav_deb!Q26)</f>
        <v/>
      </c>
      <c r="V26" s="39">
        <f>IF(L26="","",L26/GDP!O22/10)</f>
        <v>0.69001129911680259</v>
      </c>
      <c r="W26" s="39">
        <f>IF(M26="","",M26/GDP!P22/10)</f>
        <v>0.50374437720550547</v>
      </c>
      <c r="X26" s="39">
        <f>IF(N26="","",N26/GDP!Q22/10)</f>
        <v>0.78942340384132048</v>
      </c>
      <c r="Y26" s="39">
        <f>IF(O26="","",O26/GDP!R22/10)</f>
        <v>0.92136795744309641</v>
      </c>
      <c r="Z26" s="39">
        <f>IF(P26="","",P26/GDP!S22/10)</f>
        <v>1.0121119220452648</v>
      </c>
      <c r="AA26" s="39" t="str">
        <f>IF(Q26="","",Q26/GDP!T22/10)</f>
        <v/>
      </c>
      <c r="AB26" s="22">
        <f t="shared" si="0"/>
        <v>0</v>
      </c>
      <c r="AC26" s="22">
        <f t="shared" si="1"/>
        <v>0</v>
      </c>
      <c r="AD26" s="22"/>
      <c r="AE26" s="22">
        <f t="shared" si="2"/>
        <v>0</v>
      </c>
      <c r="AF26" s="39" t="str">
        <f t="shared" si="3"/>
        <v/>
      </c>
      <c r="AH26" s="22">
        <f t="shared" si="4"/>
        <v>0.92136795744309641</v>
      </c>
    </row>
    <row r="27" spans="1:34" x14ac:dyDescent="0.25">
      <c r="A27" s="12" t="s">
        <v>105</v>
      </c>
      <c r="B27" s="26" t="str">
        <f>IF(Trav_cr!B27="","",Trav_cr!B27-Trav_deb!B27)</f>
        <v/>
      </c>
      <c r="C27" s="26">
        <f>IF(Trav_cr!C27="","",Trav_cr!C27-Trav_deb!C27)</f>
        <v>226.10000000000002</v>
      </c>
      <c r="D27" s="26">
        <f>IF(Trav_cr!D27="","",Trav_cr!D27-Trav_deb!D27)</f>
        <v>280.27338176310053</v>
      </c>
      <c r="E27" s="26">
        <f>IF(Trav_cr!E27="","",Trav_cr!E27-Trav_deb!E27)</f>
        <v>123.933283452208</v>
      </c>
      <c r="F27" s="26">
        <f>IF(Trav_cr!F27="","",Trav_cr!F27-Trav_deb!F27)</f>
        <v>71.559357760301509</v>
      </c>
      <c r="G27" s="26">
        <f>IF(Trav_cr!G27="","",Trav_cr!G27-Trav_deb!G27)</f>
        <v>141.41921074718817</v>
      </c>
      <c r="H27" s="26">
        <f>IF(Trav_cr!H27="","",Trav_cr!H27-Trav_deb!H27)</f>
        <v>276.76919330421038</v>
      </c>
      <c r="I27" s="26">
        <f>IF(Trav_cr!I27="","",Trav_cr!I27-Trav_deb!I27)</f>
        <v>219.78961725573748</v>
      </c>
      <c r="J27" s="26">
        <f>IF(Trav_cr!J27="","",Trav_cr!J27-Trav_deb!J27)</f>
        <v>217.27242122376938</v>
      </c>
      <c r="K27" s="26">
        <f>IF(Trav_cr!K27="","",Trav_cr!K27-Trav_deb!K27)</f>
        <v>137.11863111698324</v>
      </c>
      <c r="L27" s="26">
        <f>IF(Trav_cr!L27="","",Trav_cr!L27-Trav_deb!L27)</f>
        <v>125.43177146592981</v>
      </c>
      <c r="M27" s="26">
        <f>IF(Trav_cr!M27="","",Trav_cr!M27-Trav_deb!M27)</f>
        <v>191.56292630107083</v>
      </c>
      <c r="N27" s="26">
        <f>IF(Trav_cr!N27="","",Trav_cr!N27-Trav_deb!N27)</f>
        <v>257.96562601797694</v>
      </c>
      <c r="O27" s="26">
        <f>IF(Trav_cr!O27="","",Trav_cr!O27-Trav_deb!O27)</f>
        <v>329.26960810728087</v>
      </c>
      <c r="P27" s="26">
        <f>IF(Trav_cr!P27="","",Trav_cr!P27-Trav_deb!P27)</f>
        <v>337.95806523975892</v>
      </c>
      <c r="Q27" s="26" t="str">
        <f>IF(Trav_cr!Q27="","",Trav_cr!Q27-Trav_deb!Q27)</f>
        <v/>
      </c>
      <c r="V27" s="39">
        <f>IF(L27="","",L27/GDP!O23/10)</f>
        <v>1.8849049313232846</v>
      </c>
      <c r="W27" s="39">
        <f>IF(M27="","",M27/GDP!P23/10)</f>
        <v>2.7763101045951291</v>
      </c>
      <c r="X27" s="39">
        <f>IF(N27="","",N27/GDP!Q23/10)</f>
        <v>3.6117923936434195</v>
      </c>
      <c r="Y27" s="39">
        <f>IF(O27="","",O27/GDP!R23/10)</f>
        <v>4.5577881088649317</v>
      </c>
      <c r="Z27" s="39">
        <f>IF(P27="","",P27/GDP!S23/10)</f>
        <v>4.5156729359879906</v>
      </c>
      <c r="AA27" s="39" t="str">
        <f>IF(Q27="","",Q27/GDP!T23/10)</f>
        <v/>
      </c>
      <c r="AB27" s="22">
        <f t="shared" si="0"/>
        <v>0</v>
      </c>
      <c r="AC27" s="22">
        <f t="shared" si="1"/>
        <v>0</v>
      </c>
      <c r="AD27" s="22"/>
      <c r="AE27" s="22">
        <f t="shared" si="2"/>
        <v>0</v>
      </c>
      <c r="AF27" s="39" t="str">
        <f t="shared" si="3"/>
        <v/>
      </c>
      <c r="AH27" s="22">
        <f t="shared" si="4"/>
        <v>4.5577881088649317</v>
      </c>
    </row>
    <row r="28" spans="1:34" x14ac:dyDescent="0.25">
      <c r="A28" s="12" t="s">
        <v>109</v>
      </c>
      <c r="B28" s="26" t="str">
        <f>IF(Trav_cr!B28="","",Trav_cr!B28-Trav_deb!B28)</f>
        <v/>
      </c>
      <c r="C28" s="26">
        <f>IF(Trav_cr!C28="","",Trav_cr!C28-Trav_deb!C28)</f>
        <v>0.60000000000000142</v>
      </c>
      <c r="D28" s="26">
        <f>IF(Trav_cr!D28="","",Trav_cr!D28-Trav_deb!D28)</f>
        <v>2.2256314727687609</v>
      </c>
      <c r="E28" s="26">
        <f>IF(Trav_cr!E28="","",Trav_cr!E28-Trav_deb!E28)</f>
        <v>-27.950867442565176</v>
      </c>
      <c r="F28" s="26">
        <f>IF(Trav_cr!F28="","",Trav_cr!F28-Trav_deb!F28)</f>
        <v>9.2203932972695171</v>
      </c>
      <c r="G28" s="26">
        <f>IF(Trav_cr!G28="","",Trav_cr!G28-Trav_deb!G28)</f>
        <v>-1.2370280798817248</v>
      </c>
      <c r="H28" s="26">
        <f>IF(Trav_cr!H28="","",Trav_cr!H28-Trav_deb!H28)</f>
        <v>-9.0829293077626261</v>
      </c>
      <c r="I28" s="26">
        <f>IF(Trav_cr!I28="","",Trav_cr!I28-Trav_deb!I28)</f>
        <v>-5.7503413246333182</v>
      </c>
      <c r="J28" s="26">
        <f>IF(Trav_cr!J28="","",Trav_cr!J28-Trav_deb!J28)</f>
        <v>19.72001117697117</v>
      </c>
      <c r="K28" s="26">
        <f>IF(Trav_cr!K28="","",Trav_cr!K28-Trav_deb!K28)</f>
        <v>41.56616582881442</v>
      </c>
      <c r="L28" s="26">
        <f>IF(Trav_cr!L28="","",Trav_cr!L28-Trav_deb!L28)</f>
        <v>53.96487891827563</v>
      </c>
      <c r="M28" s="26">
        <f>IF(Trav_cr!M28="","",Trav_cr!M28-Trav_deb!M28)</f>
        <v>40.535397244985582</v>
      </c>
      <c r="N28" s="26">
        <f>IF(Trav_cr!N28="","",Trav_cr!N28-Trav_deb!N28)</f>
        <v>44.176764787158511</v>
      </c>
      <c r="O28" s="26">
        <f>IF(Trav_cr!O28="","",Trav_cr!O28-Trav_deb!O28)</f>
        <v>23.63314574449609</v>
      </c>
      <c r="P28" s="26">
        <f>IF(Trav_cr!P28="","",Trav_cr!P28-Trav_deb!P28)</f>
        <v>52.80863954245028</v>
      </c>
      <c r="Q28" s="26">
        <f>IF(Trav_cr!Q28="","",Trav_cr!Q28-Trav_deb!Q28)</f>
        <v>36.294526075334637</v>
      </c>
      <c r="V28" s="39">
        <f>IF(L28="","",L28/GDP!O24/10)</f>
        <v>2.8077460415335915</v>
      </c>
      <c r="W28" s="39">
        <f>IF(M28="","",M28/GDP!P24/10)</f>
        <v>2.0017480120980538</v>
      </c>
      <c r="X28" s="39">
        <f>IF(N28="","",N28/GDP!Q24/10)</f>
        <v>1.8679393144675902</v>
      </c>
      <c r="Y28" s="39">
        <f>IF(O28="","",O28/GDP!R24/10)</f>
        <v>0.98022172312302325</v>
      </c>
      <c r="Z28" s="39">
        <f>IF(P28="","",P28/GDP!S24/10)</f>
        <v>2.1225337436676157</v>
      </c>
      <c r="AA28" s="39">
        <f>IF(Q28="","",Q28/GDP!T24/10)</f>
        <v>1.4500409938208005</v>
      </c>
      <c r="AB28" s="22">
        <f t="shared" si="0"/>
        <v>0</v>
      </c>
      <c r="AC28" s="22">
        <f t="shared" si="1"/>
        <v>0</v>
      </c>
      <c r="AD28" s="22"/>
      <c r="AE28" s="22">
        <f t="shared" si="2"/>
        <v>0</v>
      </c>
      <c r="AF28" s="39" t="str">
        <f t="shared" si="3"/>
        <v/>
      </c>
      <c r="AH28" s="22">
        <f t="shared" si="4"/>
        <v>0.98022172312302325</v>
      </c>
    </row>
    <row r="29" spans="1:34" x14ac:dyDescent="0.25">
      <c r="A29" s="12" t="s">
        <v>112</v>
      </c>
      <c r="B29" s="26">
        <f>IF(Trav_cr!B29="","",Trav_cr!B29-Trav_deb!B29)</f>
        <v>52.228000000000009</v>
      </c>
      <c r="C29" s="26">
        <f>IF(Trav_cr!C29="","",Trav_cr!C29-Trav_deb!C29)</f>
        <v>-28.484000000000037</v>
      </c>
      <c r="D29" s="26">
        <f>IF(Trav_cr!D29="","",Trav_cr!D29-Trav_deb!D29)</f>
        <v>-11.595000000000027</v>
      </c>
      <c r="E29" s="26">
        <f>IF(Trav_cr!E29="","",Trav_cr!E29-Trav_deb!E29)</f>
        <v>-6.25</v>
      </c>
      <c r="F29" s="26">
        <f>IF(Trav_cr!F29="","",Trav_cr!F29-Trav_deb!F29)</f>
        <v>-10.590000000000032</v>
      </c>
      <c r="G29" s="26">
        <f>IF(Trav_cr!G29="","",Trav_cr!G29-Trav_deb!G29)</f>
        <v>-3.1079999999999472</v>
      </c>
      <c r="H29" s="26">
        <f>IF(Trav_cr!H29="","",Trav_cr!H29-Trav_deb!H29)</f>
        <v>81.568600000000004</v>
      </c>
      <c r="I29" s="26">
        <f>IF(Trav_cr!I29="","",Trav_cr!I29-Trav_deb!I29)</f>
        <v>233.59324727000001</v>
      </c>
      <c r="J29" s="26">
        <f>IF(Trav_cr!J29="","",Trav_cr!J29-Trav_deb!J29)</f>
        <v>53.163671492529033</v>
      </c>
      <c r="K29" s="26">
        <f>IF(Trav_cr!K29="","",Trav_cr!K29-Trav_deb!K29)</f>
        <v>-148</v>
      </c>
      <c r="L29" s="26">
        <f>IF(Trav_cr!L29="","",Trav_cr!L29-Trav_deb!L29)</f>
        <v>-11.574868112191098</v>
      </c>
      <c r="M29" s="26">
        <f>IF(Trav_cr!M29="","",Trav_cr!M29-Trav_deb!M29)</f>
        <v>-105.28594692597699</v>
      </c>
      <c r="N29" s="26">
        <f>IF(Trav_cr!N29="","",Trav_cr!N29-Trav_deb!N29)</f>
        <v>-26.479100000000017</v>
      </c>
      <c r="O29" s="26">
        <f>IF(Trav_cr!O29="","",Trav_cr!O29-Trav_deb!O29)</f>
        <v>-50.232235929800026</v>
      </c>
      <c r="P29" s="26">
        <f>IF(Trav_cr!P29="","",Trav_cr!P29-Trav_deb!P29)</f>
        <v>-99.519999999999982</v>
      </c>
      <c r="Q29" s="26">
        <f>IF(Trav_cr!Q29="","",Trav_cr!Q29-Trav_deb!Q29)</f>
        <v>-61.423596744230281</v>
      </c>
      <c r="V29" s="39">
        <f>IF(L29="","",L29/GDP!O25/10)</f>
        <v>-3.4821058669086663E-2</v>
      </c>
      <c r="W29" s="39">
        <f>IF(M29="","",M29/GDP!P25/10)</f>
        <v>-0.30795269509484624</v>
      </c>
      <c r="X29" s="39">
        <f>IF(N29="","",N29/GDP!Q25/10)</f>
        <v>-7.0083902387380284E-2</v>
      </c>
      <c r="Y29" s="39">
        <f>IF(O29="","",O29/GDP!R25/10)</f>
        <v>-0.12378264687858856</v>
      </c>
      <c r="Z29" s="39">
        <f>IF(P29="","",P29/GDP!S25/10)</f>
        <v>-0.2415944456582429</v>
      </c>
      <c r="AA29" s="39">
        <f>IF(Q29="","",Q29/GDP!T25/10)</f>
        <v>-0.15597266891198874</v>
      </c>
      <c r="AB29" s="22">
        <f t="shared" si="0"/>
        <v>0</v>
      </c>
      <c r="AC29" s="22">
        <f t="shared" si="1"/>
        <v>0</v>
      </c>
      <c r="AD29" s="22"/>
      <c r="AE29" s="22">
        <f t="shared" si="2"/>
        <v>0</v>
      </c>
      <c r="AF29" s="39">
        <f t="shared" si="3"/>
        <v>-0.12378264687858856</v>
      </c>
      <c r="AH29" s="22" t="str">
        <f t="shared" si="4"/>
        <v/>
      </c>
    </row>
    <row r="30" spans="1:34" x14ac:dyDescent="0.25">
      <c r="A30" s="12" t="s">
        <v>114</v>
      </c>
      <c r="B30" s="26">
        <f>IF(Trav_cr!B30="","",Trav_cr!B30-Trav_deb!B30)</f>
        <v>396.11840649921203</v>
      </c>
      <c r="C30" s="26">
        <f>IF(Trav_cr!C30="","",Trav_cr!C30-Trav_deb!C30)</f>
        <v>436.9025196060669</v>
      </c>
      <c r="D30" s="26">
        <f>IF(Trav_cr!D30="","",Trav_cr!D30-Trav_deb!D30)</f>
        <v>520.59999999999991</v>
      </c>
      <c r="E30" s="26">
        <f>IF(Trav_cr!E30="","",Trav_cr!E30-Trav_deb!E30)</f>
        <v>543.13092358842141</v>
      </c>
      <c r="F30" s="26">
        <f>IF(Trav_cr!F30="","",Trav_cr!F30-Trav_deb!F30)</f>
        <v>443.35371138336905</v>
      </c>
      <c r="G30" s="26">
        <f>IF(Trav_cr!G30="","",Trav_cr!G30-Trav_deb!G30)</f>
        <v>395.09752813246809</v>
      </c>
      <c r="H30" s="26">
        <f>IF(Trav_cr!H30="","",Trav_cr!H30-Trav_deb!H30)</f>
        <v>475.03904772939126</v>
      </c>
      <c r="I30" s="26">
        <f>IF(Trav_cr!I30="","",Trav_cr!I30-Trav_deb!I30)</f>
        <v>475.7266804256688</v>
      </c>
      <c r="J30" s="26">
        <f>IF(Trav_cr!J30="","",Trav_cr!J30-Trav_deb!J30)</f>
        <v>551.75725042713634</v>
      </c>
      <c r="K30" s="26">
        <f>IF(Trav_cr!K30="","",Trav_cr!K30-Trav_deb!K30)</f>
        <v>580.07025049369236</v>
      </c>
      <c r="L30" s="26">
        <f>IF(Trav_cr!L30="","",Trav_cr!L30-Trav_deb!L30)</f>
        <v>546.67042863074209</v>
      </c>
      <c r="M30" s="26">
        <f>IF(Trav_cr!M30="","",Trav_cr!M30-Trav_deb!M30)</f>
        <v>604.5729460304824</v>
      </c>
      <c r="N30" s="26">
        <f>IF(Trav_cr!N30="","",Trav_cr!N30-Trav_deb!N30)</f>
        <v>681.26106195082218</v>
      </c>
      <c r="O30" s="26">
        <f>IF(Trav_cr!O30="","",Trav_cr!O30-Trav_deb!O30)</f>
        <v>829.06163193424845</v>
      </c>
      <c r="P30" s="26">
        <f>IF(Trav_cr!P30="","",Trav_cr!P30-Trav_deb!P30)</f>
        <v>897.52437900593782</v>
      </c>
      <c r="Q30" s="26">
        <f>IF(Trav_cr!Q30="","",Trav_cr!Q30-Trav_deb!Q30)</f>
        <v>245.47208227412034</v>
      </c>
      <c r="V30" s="39">
        <f>IF(L30="","",L30/GDP!O26/10)</f>
        <v>3.3724270736011235</v>
      </c>
      <c r="W30" s="39">
        <f>IF(M30="","",M30/GDP!P26/10)</f>
        <v>3.5752391840951057</v>
      </c>
      <c r="X30" s="39">
        <f>IF(N30="","",N30/GDP!Q26/10)</f>
        <v>3.767828449481899</v>
      </c>
      <c r="Y30" s="39">
        <f>IF(O30="","",O30/GDP!R26/10)</f>
        <v>4.1075189850091576</v>
      </c>
      <c r="Z30" s="39">
        <f>IF(P30="","",P30/GDP!S26/10)</f>
        <v>4.4425302133640443</v>
      </c>
      <c r="AA30" s="39">
        <f>IF(Q30="","",Q30/GDP!T26/10)</f>
        <v>1.2660378682455018</v>
      </c>
      <c r="AB30" s="22">
        <f t="shared" si="0"/>
        <v>0</v>
      </c>
      <c r="AC30" s="22">
        <f t="shared" si="1"/>
        <v>0</v>
      </c>
      <c r="AD30" s="22"/>
      <c r="AE30" s="22">
        <f t="shared" si="2"/>
        <v>0</v>
      </c>
      <c r="AF30" s="39" t="str">
        <f t="shared" si="3"/>
        <v/>
      </c>
      <c r="AH30" s="22">
        <f t="shared" si="4"/>
        <v>4.1075189850091576</v>
      </c>
    </row>
    <row r="31" spans="1:34" x14ac:dyDescent="0.25">
      <c r="A31" s="12" t="s">
        <v>116</v>
      </c>
      <c r="B31" s="26">
        <f>IF(Trav_cr!B31="","",Trav_cr!B31-Trav_deb!B31)</f>
        <v>279.04431523916543</v>
      </c>
      <c r="C31" s="26">
        <f>IF(Trav_cr!C31="","",Trav_cr!C31-Trav_deb!C31)</f>
        <v>260.98657015933998</v>
      </c>
      <c r="D31" s="26">
        <f>IF(Trav_cr!D31="","",Trav_cr!D31-Trav_deb!D31)</f>
        <v>264.96009044860534</v>
      </c>
      <c r="E31" s="26">
        <f>IF(Trav_cr!E31="","",Trav_cr!E31-Trav_deb!E31)</f>
        <v>281.40895284762718</v>
      </c>
      <c r="F31" s="26">
        <f>IF(Trav_cr!F31="","",Trav_cr!F31-Trav_deb!F31)</f>
        <v>431.21377842421492</v>
      </c>
      <c r="G31" s="26">
        <f>IF(Trav_cr!G31="","",Trav_cr!G31-Trav_deb!G31)</f>
        <v>140</v>
      </c>
      <c r="H31" s="26">
        <f>IF(Trav_cr!H31="","",Trav_cr!H31-Trav_deb!H31)</f>
        <v>149.69314528146168</v>
      </c>
      <c r="I31" s="26">
        <f>IF(Trav_cr!I31="","",Trav_cr!I31-Trav_deb!I31)</f>
        <v>163.22844241325299</v>
      </c>
      <c r="J31" s="26">
        <f>IF(Trav_cr!J31="","",Trav_cr!J31-Trav_deb!J31)</f>
        <v>219.55804686380833</v>
      </c>
      <c r="K31" s="26">
        <f>IF(Trav_cr!K31="","",Trav_cr!K31-Trav_deb!K31)</f>
        <v>252.13577539758143</v>
      </c>
      <c r="L31" s="26">
        <f>IF(Trav_cr!L31="","",Trav_cr!L31-Trav_deb!L31)</f>
        <v>276.81651578309203</v>
      </c>
      <c r="M31" s="26">
        <f>IF(Trav_cr!M31="","",Trav_cr!M31-Trav_deb!M31)</f>
        <v>265.24535725810688</v>
      </c>
      <c r="N31" s="26">
        <f>IF(Trav_cr!N31="","",Trav_cr!N31-Trav_deb!N31)</f>
        <v>316.58321064702398</v>
      </c>
      <c r="O31" s="26">
        <f>IF(Trav_cr!O31="","",Trav_cr!O31-Trav_deb!O31)</f>
        <v>351.79571633059595</v>
      </c>
      <c r="P31" s="26">
        <f>IF(Trav_cr!P31="","",Trav_cr!P31-Trav_deb!P31)</f>
        <v>340.28570704936078</v>
      </c>
      <c r="Q31" s="26" t="str">
        <f>IF(Trav_cr!Q31="","",Trav_cr!Q31-Trav_deb!Q31)</f>
        <v/>
      </c>
      <c r="V31" s="39">
        <f>IF(L31="","",L31/GDP!O27/10)</f>
        <v>1.9163483266396124</v>
      </c>
      <c r="W31" s="39">
        <f>IF(M31="","",M31/GDP!P27/10)</f>
        <v>1.6939925741353103</v>
      </c>
      <c r="X31" s="39">
        <f>IF(N31="","",N31/GDP!Q27/10)</f>
        <v>1.821223095248369</v>
      </c>
      <c r="Y31" s="39">
        <f>IF(O31="","",O31/GDP!R27/10)</f>
        <v>1.8848891787965918</v>
      </c>
      <c r="Z31" s="39">
        <f>IF(P31="","",P31/GDP!S27/10)</f>
        <v>1.8555303290766172</v>
      </c>
      <c r="AA31" s="39" t="str">
        <f>IF(Q31="","",Q31/GDP!T27/10)</f>
        <v/>
      </c>
      <c r="AB31" s="22">
        <f t="shared" si="0"/>
        <v>0</v>
      </c>
      <c r="AC31" s="22">
        <f t="shared" si="1"/>
        <v>0</v>
      </c>
      <c r="AD31" s="22"/>
      <c r="AE31" s="22">
        <f t="shared" si="2"/>
        <v>0</v>
      </c>
      <c r="AF31" s="39" t="str">
        <f t="shared" si="3"/>
        <v/>
      </c>
      <c r="AH31" s="22">
        <f t="shared" si="4"/>
        <v>1.8848891787965918</v>
      </c>
    </row>
    <row r="32" spans="1:34" x14ac:dyDescent="0.25">
      <c r="A32" s="12" t="s">
        <v>119</v>
      </c>
      <c r="B32" s="26">
        <f>IF(Trav_cr!B32="","",Trav_cr!B32-Trav_deb!B32)</f>
        <v>-858.42100000000028</v>
      </c>
      <c r="C32" s="26">
        <f>IF(Trav_cr!C32="","",Trav_cr!C32-Trav_deb!C32)</f>
        <v>-1447.835</v>
      </c>
      <c r="D32" s="26">
        <f>IF(Trav_cr!D32="","",Trav_cr!D32-Trav_deb!D32)</f>
        <v>-3258.2180000000008</v>
      </c>
      <c r="E32" s="26">
        <f>IF(Trav_cr!E32="","",Trav_cr!E32-Trav_deb!E32)</f>
        <v>-5177.3270000000002</v>
      </c>
      <c r="F32" s="26">
        <f>IF(Trav_cr!F32="","",Trav_cr!F32-Trav_deb!F32)</f>
        <v>-5593.6033999999991</v>
      </c>
      <c r="G32" s="26">
        <f>IF(Trav_cr!G32="","",Trav_cr!G32-Trav_deb!G32)</f>
        <v>-10704.4</v>
      </c>
      <c r="H32" s="26">
        <f>IF(Trav_cr!H32="","",Trav_cr!H32-Trav_deb!H32)</f>
        <v>-14707.127563329996</v>
      </c>
      <c r="I32" s="26">
        <f>IF(Trav_cr!I32="","",Trav_cr!I32-Trav_deb!I32)</f>
        <v>-15660.662589409996</v>
      </c>
      <c r="J32" s="26">
        <f>IF(Trav_cr!J32="","",Trav_cr!J32-Trav_deb!J32)</f>
        <v>-18554.328266380002</v>
      </c>
      <c r="K32" s="26">
        <f>IF(Trav_cr!K32="","",Trav_cr!K32-Trav_deb!K32)</f>
        <v>-18724.16646013</v>
      </c>
      <c r="L32" s="26">
        <f>IF(Trav_cr!L32="","",Trav_cr!L32-Trav_deb!L32)</f>
        <v>-11512.874803929997</v>
      </c>
      <c r="M32" s="26">
        <f>IF(Trav_cr!M32="","",Trav_cr!M32-Trav_deb!M32)</f>
        <v>-8473.1148416100004</v>
      </c>
      <c r="N32" s="26">
        <f>IF(Trav_cr!N32="","",Trav_cr!N32-Trav_deb!N32)</f>
        <v>-13192.415089509999</v>
      </c>
      <c r="O32" s="26">
        <f>IF(Trav_cr!O32="","",Trav_cr!O32-Trav_deb!O32)</f>
        <v>-12344.867803340001</v>
      </c>
      <c r="P32" s="26">
        <f>IF(Trav_cr!P32="","",Trav_cr!P32-Trav_deb!P32)</f>
        <v>-11598.826613560001</v>
      </c>
      <c r="Q32" s="26">
        <f>IF(Trav_cr!Q32="","",Trav_cr!Q32-Trav_deb!Q32)</f>
        <v>-2349.6981569600002</v>
      </c>
      <c r="V32" s="39">
        <f>IF(L32="","",L32/GDP!O28/10)</f>
        <v>-0.6395863894852919</v>
      </c>
      <c r="W32" s="39">
        <f>IF(M32="","",M32/GDP!P28/10)</f>
        <v>-0.47161418895537183</v>
      </c>
      <c r="X32" s="39">
        <f>IF(N32="","",N32/GDP!Q28/10)</f>
        <v>-0.63931607590476458</v>
      </c>
      <c r="Y32" s="39">
        <f>IF(O32="","",O32/GDP!R28/10)</f>
        <v>-0.64399158046146709</v>
      </c>
      <c r="Z32" s="39">
        <f>IF(P32="","",P32/GDP!S28/10)</f>
        <v>-0.61790873276259783</v>
      </c>
      <c r="AA32" s="39">
        <f>IF(Q32="","",Q32/GDP!T28/10)</f>
        <v>-0.1638470766596006</v>
      </c>
      <c r="AB32" s="22">
        <f t="shared" si="0"/>
        <v>0</v>
      </c>
      <c r="AC32" s="22">
        <f t="shared" si="1"/>
        <v>0</v>
      </c>
      <c r="AD32" s="22"/>
      <c r="AE32" s="22">
        <f t="shared" si="2"/>
        <v>0</v>
      </c>
      <c r="AF32" s="39">
        <f t="shared" si="3"/>
        <v>-0.64399158046146709</v>
      </c>
      <c r="AH32" s="22" t="str">
        <f t="shared" si="4"/>
        <v/>
      </c>
    </row>
    <row r="33" spans="1:34" x14ac:dyDescent="0.25">
      <c r="A33" s="12" t="s">
        <v>121</v>
      </c>
      <c r="B33" s="26">
        <f>IF(Trav_cr!B33="","",Trav_cr!B33-Trav_deb!B33)</f>
        <v>-182.39642473244604</v>
      </c>
      <c r="C33" s="26">
        <f>IF(Trav_cr!C33="","",Trav_cr!C33-Trav_deb!C33)</f>
        <v>-184.48203849238422</v>
      </c>
      <c r="D33" s="26">
        <f>IF(Trav_cr!D33="","",Trav_cr!D33-Trav_deb!D33)</f>
        <v>-197.41301352976129</v>
      </c>
      <c r="E33" s="26">
        <f>IF(Trav_cr!E33="","",Trav_cr!E33-Trav_deb!E33)</f>
        <v>-216.5683644680289</v>
      </c>
      <c r="F33" s="26">
        <f>IF(Trav_cr!F33="","",Trav_cr!F33-Trav_deb!F33)</f>
        <v>-222.75172497268551</v>
      </c>
      <c r="G33" s="26" t="str">
        <f>IF(Trav_cr!G33="","",Trav_cr!G33-Trav_deb!G33)</f>
        <v/>
      </c>
      <c r="H33" s="26" t="str">
        <f>IF(Trav_cr!H33="","",Trav_cr!H33-Trav_deb!H33)</f>
        <v/>
      </c>
      <c r="I33" s="26" t="str">
        <f>IF(Trav_cr!I33="","",Trav_cr!I33-Trav_deb!I33)</f>
        <v/>
      </c>
      <c r="J33" s="26" t="str">
        <f>IF(Trav_cr!J33="","",Trav_cr!J33-Trav_deb!J33)</f>
        <v/>
      </c>
      <c r="K33" s="26">
        <f>IF(Trav_cr!K33="","",Trav_cr!K33-Trav_deb!K33)</f>
        <v>-536.70027432962934</v>
      </c>
      <c r="L33" s="26">
        <f>IF(Trav_cr!L33="","",Trav_cr!L33-Trav_deb!L33)</f>
        <v>-311.73279132517155</v>
      </c>
      <c r="M33" s="26">
        <f>IF(Trav_cr!M33="","",Trav_cr!M33-Trav_deb!M33)</f>
        <v>-355.08080015100916</v>
      </c>
      <c r="N33" s="26">
        <f>IF(Trav_cr!N33="","",Trav_cr!N33-Trav_deb!N33)</f>
        <v>-326.95776530093718</v>
      </c>
      <c r="O33" s="26">
        <f>IF(Trav_cr!O33="","",Trav_cr!O33-Trav_deb!O33)</f>
        <v>-395.10186939781011</v>
      </c>
      <c r="P33" s="26">
        <f>IF(Trav_cr!P33="","",Trav_cr!P33-Trav_deb!P33)</f>
        <v>-396.02512858312963</v>
      </c>
      <c r="Q33" s="26" t="str">
        <f>IF(Trav_cr!Q33="","",Trav_cr!Q33-Trav_deb!Q33)</f>
        <v/>
      </c>
      <c r="V33" s="39">
        <f>IF(L33="","",L33/GDP!O29/10)</f>
        <v>-2.4107400148880331</v>
      </c>
      <c r="W33" s="39">
        <f>IF(M33="","",M33/GDP!P29/10)</f>
        <v>-3.1150171080885096</v>
      </c>
      <c r="X33" s="39">
        <f>IF(N33="","",N33/GDP!Q29/10)</f>
        <v>-2.69589186428873</v>
      </c>
      <c r="Y33" s="39">
        <f>IF(O33="","",O33/GDP!R29/10)</f>
        <v>-2.9120125987456524</v>
      </c>
      <c r="Z33" s="39">
        <f>IF(P33="","",P33/GDP!S29/10)</f>
        <v>-2.9400529219237539</v>
      </c>
      <c r="AA33" s="39" t="str">
        <f>IF(Q33="","",Q33/GDP!T29/10)</f>
        <v/>
      </c>
      <c r="AB33" s="22">
        <f t="shared" si="0"/>
        <v>0</v>
      </c>
      <c r="AC33" s="22">
        <f t="shared" si="1"/>
        <v>0</v>
      </c>
      <c r="AD33" s="22"/>
      <c r="AE33" s="22">
        <f t="shared" si="2"/>
        <v>0</v>
      </c>
      <c r="AF33" s="39">
        <f t="shared" si="3"/>
        <v>-2.9120125987456524</v>
      </c>
      <c r="AH33" s="22" t="str">
        <f t="shared" si="4"/>
        <v/>
      </c>
    </row>
    <row r="34" spans="1:34" x14ac:dyDescent="0.25">
      <c r="A34" s="12" t="s">
        <v>124</v>
      </c>
      <c r="B34" s="26">
        <f>IF(Trav_cr!B34="","",Trav_cr!B34-Trav_deb!B34)</f>
        <v>1102.8825261263871</v>
      </c>
      <c r="C34" s="26">
        <f>IF(Trav_cr!C34="","",Trav_cr!C34-Trav_deb!C34)</f>
        <v>1134.2152701887255</v>
      </c>
      <c r="D34" s="26">
        <f>IF(Trav_cr!D34="","",Trav_cr!D34-Trav_deb!D34)</f>
        <v>1832.8395957758835</v>
      </c>
      <c r="E34" s="26">
        <f>IF(Trav_cr!E34="","",Trav_cr!E34-Trav_deb!E34)</f>
        <v>1995.2113485130399</v>
      </c>
      <c r="F34" s="26">
        <f>IF(Trav_cr!F34="","",Trav_cr!F34-Trav_deb!F34)</f>
        <v>2020.58329211361</v>
      </c>
      <c r="G34" s="26">
        <f>IF(Trav_cr!G34="","",Trav_cr!G34-Trav_deb!G34)</f>
        <v>2516.6999999999998</v>
      </c>
      <c r="H34" s="26">
        <f>IF(Trav_cr!H34="","",Trav_cr!H34-Trav_deb!H34)</f>
        <v>2859.1800000000003</v>
      </c>
      <c r="I34" s="26">
        <f>IF(Trav_cr!I34="","",Trav_cr!I34-Trav_deb!I34)</f>
        <v>2538.4800000000005</v>
      </c>
      <c r="J34" s="26">
        <f>IF(Trav_cr!J34="","",Trav_cr!J34-Trav_deb!J34)</f>
        <v>2715.5</v>
      </c>
      <c r="K34" s="26">
        <f>IF(Trav_cr!K34="","",Trav_cr!K34-Trav_deb!K34)</f>
        <v>2724.4300000000003</v>
      </c>
      <c r="L34" s="26">
        <f>IF(Trav_cr!L34="","",Trav_cr!L34-Trav_deb!L34)</f>
        <v>2022.4999999999998</v>
      </c>
      <c r="M34" s="26">
        <f>IF(Trav_cr!M34="","",Trav_cr!M34-Trav_deb!M34)</f>
        <v>2275.79</v>
      </c>
      <c r="N34" s="26">
        <f>IF(Trav_cr!N34="","",Trav_cr!N34-Trav_deb!N34)</f>
        <v>2404.7699999999995</v>
      </c>
      <c r="O34" s="26">
        <f>IF(Trav_cr!O34="","",Trav_cr!O34-Trav_deb!O34)</f>
        <v>2600.3300000000004</v>
      </c>
      <c r="P34" s="26">
        <f>IF(Trav_cr!P34="","",Trav_cr!P34-Trav_deb!P34)</f>
        <v>2462.7199999999998</v>
      </c>
      <c r="Q34" s="26">
        <f>IF(Trav_cr!Q34="","",Trav_cr!Q34-Trav_deb!Q34)</f>
        <v>587.91999999999985</v>
      </c>
      <c r="V34" s="39">
        <f>IF(L34="","",L34/GDP!O30/10)</f>
        <v>3.9933263569411808</v>
      </c>
      <c r="W34" s="39">
        <f>IF(M34="","",M34/GDP!P30/10)</f>
        <v>4.2299356901230443</v>
      </c>
      <c r="X34" s="39">
        <f>IF(N34="","",N34/GDP!Q30/10)</f>
        <v>4.0694667727141951</v>
      </c>
      <c r="Y34" s="39">
        <f>IF(O34="","",O34/GDP!R30/10)</f>
        <v>3.9224213352641271</v>
      </c>
      <c r="Z34" s="39">
        <f>IF(P34="","",P34/GDP!S30/10)</f>
        <v>3.5919081720461472</v>
      </c>
      <c r="AA34" s="39">
        <f>IF(Q34="","",Q34/GDP!T30/10)</f>
        <v>0.85751374688233795</v>
      </c>
      <c r="AB34" s="22">
        <f t="shared" si="0"/>
        <v>0</v>
      </c>
      <c r="AC34" s="22">
        <f t="shared" si="1"/>
        <v>0</v>
      </c>
      <c r="AD34" s="22"/>
      <c r="AE34" s="22">
        <f t="shared" si="2"/>
        <v>0</v>
      </c>
      <c r="AF34" s="39" t="str">
        <f t="shared" si="3"/>
        <v/>
      </c>
      <c r="AH34" s="22">
        <f t="shared" si="4"/>
        <v>3.9224213352641271</v>
      </c>
    </row>
    <row r="35" spans="1:34" x14ac:dyDescent="0.25">
      <c r="A35" s="12" t="s">
        <v>126</v>
      </c>
      <c r="B35" s="26">
        <f>IF(Trav_cr!B35="","",Trav_cr!B35-Trav_deb!B35)</f>
        <v>-0.96537112743385478</v>
      </c>
      <c r="C35" s="26">
        <f>IF(Trav_cr!C35="","",Trav_cr!C35-Trav_deb!C35)</f>
        <v>-2.1859570924170129</v>
      </c>
      <c r="D35" s="26">
        <f>IF(Trav_cr!D35="","",Trav_cr!D35-Trav_deb!D35)</f>
        <v>-1.8406559462724275</v>
      </c>
      <c r="E35" s="26">
        <f>IF(Trav_cr!E35="","",Trav_cr!E35-Trav_deb!E35)</f>
        <v>-0.34977575225967428</v>
      </c>
      <c r="F35" s="26">
        <f>IF(Trav_cr!F35="","",Trav_cr!F35-Trav_deb!F35)</f>
        <v>2.3793656140236692</v>
      </c>
      <c r="G35" s="26">
        <f>IF(Trav_cr!G35="","",Trav_cr!G35-Trav_deb!G35)</f>
        <v>3.4054558200207339</v>
      </c>
      <c r="H35" s="26">
        <f>IF(Trav_cr!H35="","",Trav_cr!H35-Trav_deb!H35)</f>
        <v>3.5</v>
      </c>
      <c r="I35" s="26">
        <f>IF(Trav_cr!I35="","",Trav_cr!I35-Trav_deb!I35)</f>
        <v>7.3096732307719918</v>
      </c>
      <c r="J35" s="26">
        <f>IF(Trav_cr!J35="","",Trav_cr!J35-Trav_deb!J35)</f>
        <v>8.7590874563902901</v>
      </c>
      <c r="K35" s="26">
        <f>IF(Trav_cr!K35="","",Trav_cr!K35-Trav_deb!K35)</f>
        <v>2.6875550391021079</v>
      </c>
      <c r="L35" s="26">
        <f>IF(Trav_cr!L35="","",Trav_cr!L35-Trav_deb!L35)</f>
        <v>6.3851916544977314</v>
      </c>
      <c r="M35" s="26">
        <f>IF(Trav_cr!M35="","",Trav_cr!M35-Trav_deb!M35)</f>
        <v>6.758288983768864</v>
      </c>
      <c r="N35" s="26">
        <f>IF(Trav_cr!N35="","",Trav_cr!N35-Trav_deb!N35)</f>
        <v>1.115202743203497</v>
      </c>
      <c r="O35" s="26">
        <f>IF(Trav_cr!O35="","",Trav_cr!O35-Trav_deb!O35)</f>
        <v>1.949782888386963</v>
      </c>
      <c r="P35" s="26">
        <f>IF(Trav_cr!P35="","",Trav_cr!P35-Trav_deb!P35)</f>
        <v>1.8757114566502935</v>
      </c>
      <c r="Q35" s="26" t="str">
        <f>IF(Trav_cr!Q35="","",Trav_cr!Q35-Trav_deb!Q35)</f>
        <v/>
      </c>
      <c r="V35" s="39">
        <f>IF(L35="","",L35/GDP!O31/10)</f>
        <v>5.3960886119308139E-2</v>
      </c>
      <c r="W35" s="39">
        <f>IF(M35="","",M35/GDP!P31/10)</f>
        <v>5.2720875136663257E-2</v>
      </c>
      <c r="X35" s="39">
        <f>IF(N35="","",N35/GDP!Q31/10)</f>
        <v>7.8729455926826487E-3</v>
      </c>
      <c r="Y35" s="39">
        <f>IF(O35="","",O35/GDP!R31/10)</f>
        <v>1.2030498478354804E-2</v>
      </c>
      <c r="Z35" s="39">
        <f>IF(P35="","",P35/GDP!S31/10)</f>
        <v>1.1912304437001735E-2</v>
      </c>
      <c r="AA35" s="39" t="str">
        <f>IF(Q35="","",Q35/GDP!T31/10)</f>
        <v/>
      </c>
      <c r="AB35" s="22">
        <f t="shared" si="0"/>
        <v>0</v>
      </c>
      <c r="AC35" s="22">
        <f t="shared" si="1"/>
        <v>0</v>
      </c>
      <c r="AD35" s="22"/>
      <c r="AE35" s="22">
        <f t="shared" si="2"/>
        <v>0</v>
      </c>
      <c r="AF35" s="39" t="str">
        <f t="shared" si="3"/>
        <v/>
      </c>
      <c r="AH35" s="22">
        <f t="shared" si="4"/>
        <v>1.2030498478354804E-2</v>
      </c>
    </row>
    <row r="36" spans="1:34" x14ac:dyDescent="0.25">
      <c r="A36" s="12" t="s">
        <v>129</v>
      </c>
      <c r="B36" s="26">
        <f>IF(Trav_cr!B36="","",Trav_cr!B36-Trav_deb!B36)</f>
        <v>-58.8</v>
      </c>
      <c r="C36" s="26">
        <f>IF(Trav_cr!C36="","",Trav_cr!C36-Trav_deb!C36)</f>
        <v>-123.87356600421897</v>
      </c>
      <c r="D36" s="26">
        <f>IF(Trav_cr!D36="","",Trav_cr!D36-Trav_deb!D36)</f>
        <v>-102.29115557085592</v>
      </c>
      <c r="E36" s="26">
        <f>IF(Trav_cr!E36="","",Trav_cr!E36-Trav_deb!E36)</f>
        <v>-142.84187347882323</v>
      </c>
      <c r="F36" s="26">
        <f>IF(Trav_cr!F36="","",Trav_cr!F36-Trav_deb!F36)</f>
        <v>-60.654173003254783</v>
      </c>
      <c r="G36" s="26">
        <f>IF(Trav_cr!G36="","",Trav_cr!G36-Trav_deb!G36)</f>
        <v>-18.080300738439668</v>
      </c>
      <c r="H36" s="26">
        <f>IF(Trav_cr!H36="","",Trav_cr!H36-Trav_deb!H36)</f>
        <v>-28.68905324036146</v>
      </c>
      <c r="I36" s="26">
        <f>IF(Trav_cr!I36="","",Trav_cr!I36-Trav_deb!I36)</f>
        <v>-23.339597029301011</v>
      </c>
      <c r="J36" s="26">
        <f>IF(Trav_cr!J36="","",Trav_cr!J36-Trav_deb!J36)</f>
        <v>-32.195997125569903</v>
      </c>
      <c r="K36" s="26">
        <f>IF(Trav_cr!K36="","",Trav_cr!K36-Trav_deb!K36)</f>
        <v>-34.303909863234452</v>
      </c>
      <c r="L36" s="26">
        <f>IF(Trav_cr!L36="","",Trav_cr!L36-Trav_deb!L36)</f>
        <v>-27.16040795683357</v>
      </c>
      <c r="M36" s="26">
        <f>IF(Trav_cr!M36="","",Trav_cr!M36-Trav_deb!M36)</f>
        <v>-25.802678549844025</v>
      </c>
      <c r="N36" s="26">
        <f>IF(Trav_cr!N36="","",Trav_cr!N36-Trav_deb!N36)</f>
        <v>-20.96405261833776</v>
      </c>
      <c r="O36" s="26">
        <f>IF(Trav_cr!O36="","",Trav_cr!O36-Trav_deb!O36)</f>
        <v>-18.86748348788808</v>
      </c>
      <c r="P36" s="26" t="str">
        <f>IF(Trav_cr!P36="","",Trav_cr!P36-Trav_deb!P36)</f>
        <v/>
      </c>
      <c r="Q36" s="26" t="str">
        <f>IF(Trav_cr!Q36="","",Trav_cr!Q36-Trav_deb!Q36)</f>
        <v/>
      </c>
      <c r="V36" s="39">
        <f>IF(L36="","",L36/GDP!O32/10)</f>
        <v>-0.87501314293922583</v>
      </c>
      <c r="W36" s="39">
        <f>IF(M36="","",M36/GDP!P32/10)</f>
        <v>-0.87171211317040631</v>
      </c>
      <c r="X36" s="39">
        <f>IF(N36="","",N36/GDP!Q32/10)</f>
        <v>-0.66090960335238835</v>
      </c>
      <c r="Y36" s="39">
        <f>IF(O36="","",O36/GDP!R32/10)</f>
        <v>-0.62125398379611718</v>
      </c>
      <c r="Z36" s="39" t="str">
        <f>IF(P36="","",P36/GDP!S32/10)</f>
        <v/>
      </c>
      <c r="AA36" s="39" t="str">
        <f>IF(Q36="","",Q36/GDP!T32/10)</f>
        <v/>
      </c>
      <c r="AB36" s="22">
        <f t="shared" si="0"/>
        <v>0</v>
      </c>
      <c r="AC36" s="22">
        <f t="shared" si="1"/>
        <v>0</v>
      </c>
      <c r="AD36" s="22"/>
      <c r="AE36" s="22">
        <f t="shared" si="2"/>
        <v>0</v>
      </c>
      <c r="AF36" s="39">
        <f t="shared" si="3"/>
        <v>-0.62125398379611718</v>
      </c>
      <c r="AH36" s="22" t="str">
        <f t="shared" si="4"/>
        <v/>
      </c>
    </row>
    <row r="37" spans="1:34" x14ac:dyDescent="0.25">
      <c r="A37" s="12" t="s">
        <v>133</v>
      </c>
      <c r="B37" s="26">
        <f>IF(Trav_cr!B37="","",Trav_cr!B37-Trav_deb!B37)</f>
        <v>54.806120163262563</v>
      </c>
      <c r="C37" s="26">
        <f>IF(Trav_cr!C37="","",Trav_cr!C37-Trav_deb!C37)</f>
        <v>126.43109602761899</v>
      </c>
      <c r="D37" s="26">
        <f>IF(Trav_cr!D37="","",Trav_cr!D37-Trav_deb!D37)</f>
        <v>196.87330899178454</v>
      </c>
      <c r="E37" s="26">
        <f>IF(Trav_cr!E37="","",Trav_cr!E37-Trav_deb!E37)</f>
        <v>218.88298604029552</v>
      </c>
      <c r="F37" s="26">
        <f>IF(Trav_cr!F37="","",Trav_cr!F37-Trav_deb!F37)</f>
        <v>149.0592864462968</v>
      </c>
      <c r="G37" s="26">
        <f>IF(Trav_cr!G37="","",Trav_cr!G37-Trav_deb!G37)</f>
        <v>148.78182843614474</v>
      </c>
      <c r="H37" s="26">
        <f>IF(Trav_cr!H37="","",Trav_cr!H37-Trav_deb!H37)</f>
        <v>235.96927082994026</v>
      </c>
      <c r="I37" s="26">
        <f>IF(Trav_cr!I37="","",Trav_cr!I37-Trav_deb!I37)</f>
        <v>266.59999999999997</v>
      </c>
      <c r="J37" s="26">
        <f>IF(Trav_cr!J37="","",Trav_cr!J37-Trav_deb!J37)</f>
        <v>301.94386440610538</v>
      </c>
      <c r="K37" s="26">
        <f>IF(Trav_cr!K37="","",Trav_cr!K37-Trav_deb!K37)</f>
        <v>295.39623834210943</v>
      </c>
      <c r="L37" s="26">
        <f>IF(Trav_cr!L37="","",Trav_cr!L37-Trav_deb!L37)</f>
        <v>246.47891217509118</v>
      </c>
      <c r="M37" s="26">
        <f>IF(Trav_cr!M37="","",Trav_cr!M37-Trav_deb!M37)</f>
        <v>293.78145041127999</v>
      </c>
      <c r="N37" s="26">
        <f>IF(Trav_cr!N37="","",Trav_cr!N37-Trav_deb!N37)</f>
        <v>348.10733796611413</v>
      </c>
      <c r="O37" s="26">
        <f>IF(Trav_cr!O37="","",Trav_cr!O37-Trav_deb!O37)</f>
        <v>402.80119856657325</v>
      </c>
      <c r="P37" s="26">
        <f>IF(Trav_cr!P37="","",Trav_cr!P37-Trav_deb!P37)</f>
        <v>417.45415511533218</v>
      </c>
      <c r="Q37" s="26">
        <f>IF(Trav_cr!Q37="","",Trav_cr!Q37-Trav_deb!Q37)</f>
        <v>107.52125758761714</v>
      </c>
      <c r="V37" s="39">
        <f>IF(L37="","",L37/GDP!O33/10)</f>
        <v>15.433870518164758</v>
      </c>
      <c r="W37" s="39">
        <f>IF(M37="","",M37/GDP!P33/10)</f>
        <v>17.665751678369212</v>
      </c>
      <c r="X37" s="39">
        <f>IF(N37="","",N37/GDP!Q33/10)</f>
        <v>19.667081241023396</v>
      </c>
      <c r="Y37" s="39">
        <f>IF(O37="","",O37/GDP!R33/10)</f>
        <v>20.477946037954915</v>
      </c>
      <c r="Z37" s="39">
        <f>IF(P37="","",P37/GDP!S33/10)</f>
        <v>21.06226816929022</v>
      </c>
      <c r="AA37" s="39">
        <f>IF(Q37="","",Q37/GDP!T33/10)</f>
        <v>6.1335571926763919</v>
      </c>
      <c r="AB37" s="22">
        <f t="shared" si="0"/>
        <v>0</v>
      </c>
      <c r="AC37" s="22">
        <f t="shared" si="1"/>
        <v>1</v>
      </c>
      <c r="AD37" s="22"/>
      <c r="AE37" s="22">
        <f t="shared" si="2"/>
        <v>0</v>
      </c>
      <c r="AF37" s="39" t="str">
        <f t="shared" si="3"/>
        <v/>
      </c>
      <c r="AH37" s="22">
        <f t="shared" si="4"/>
        <v>20.477946037954915</v>
      </c>
    </row>
    <row r="38" spans="1:34" x14ac:dyDescent="0.25">
      <c r="A38" s="12" t="s">
        <v>135</v>
      </c>
      <c r="B38" s="26">
        <f>IF(Trav_cr!B38="","",Trav_cr!B38-Trav_deb!B38)</f>
        <v>743.36500520000004</v>
      </c>
      <c r="C38" s="26">
        <f>IF(Trav_cr!C38="","",Trav_cr!C38-Trav_deb!C38)</f>
        <v>869.38013151889993</v>
      </c>
      <c r="D38" s="26">
        <f>IF(Trav_cr!D38="","",Trav_cr!D38-Trav_deb!D38)</f>
        <v>897.32232077961658</v>
      </c>
      <c r="E38" s="26">
        <f>IF(Trav_cr!E38="","",Trav_cr!E38-Trav_deb!E38)</f>
        <v>1004.0119482644978</v>
      </c>
      <c r="F38" s="26">
        <f>IF(Trav_cr!F38="","",Trav_cr!F38-Trav_deb!F38)</f>
        <v>1231.6195787568888</v>
      </c>
      <c r="G38" s="26">
        <f>IF(Trav_cr!G38="","",Trav_cr!G38-Trav_deb!G38)</f>
        <v>1458.1000000000001</v>
      </c>
      <c r="H38" s="26">
        <f>IF(Trav_cr!H38="","",Trav_cr!H38-Trav_deb!H38)</f>
        <v>1820.0656812372931</v>
      </c>
      <c r="I38" s="26">
        <f>IF(Trav_cr!I38="","",Trav_cr!I38-Trav_deb!I38)</f>
        <v>2148.7729667290664</v>
      </c>
      <c r="J38" s="26">
        <f>IF(Trav_cr!J38="","",Trav_cr!J38-Trav_deb!J38)</f>
        <v>2305.700246448916</v>
      </c>
      <c r="K38" s="26">
        <f>IF(Trav_cr!K38="","",Trav_cr!K38-Trav_deb!K38)</f>
        <v>2551.594798233612</v>
      </c>
      <c r="L38" s="26">
        <f>IF(Trav_cr!L38="","",Trav_cr!L38-Trav_deb!L38)</f>
        <v>2626.5990510417528</v>
      </c>
      <c r="M38" s="26">
        <f>IF(Trav_cr!M38="","",Trav_cr!M38-Trav_deb!M38)</f>
        <v>2596.753704544215</v>
      </c>
      <c r="N38" s="26">
        <f>IF(Trav_cr!N38="","",Trav_cr!N38-Trav_deb!N38)</f>
        <v>2897.8531749199169</v>
      </c>
      <c r="O38" s="26">
        <f>IF(Trav_cr!O38="","",Trav_cr!O38-Trav_deb!O38)</f>
        <v>3499.275833098869</v>
      </c>
      <c r="P38" s="26">
        <f>IF(Trav_cr!P38="","",Trav_cr!P38-Trav_deb!P38)</f>
        <v>3862.2759911548796</v>
      </c>
      <c r="Q38" s="26">
        <f>IF(Trav_cr!Q38="","",Trav_cr!Q38-Trav_deb!Q38)</f>
        <v>854.34573253751637</v>
      </c>
      <c r="V38" s="39">
        <f>IF(L38="","",L38/GDP!O34/10)</f>
        <v>14.525239457179413</v>
      </c>
      <c r="W38" s="39">
        <f>IF(M38="","",M38/GDP!P34/10)</f>
        <v>12.955913309106498</v>
      </c>
      <c r="X38" s="39">
        <f>IF(N38="","",N38/GDP!Q34/10)</f>
        <v>13.059863783495953</v>
      </c>
      <c r="Y38" s="39">
        <f>IF(O38="","",O38/GDP!R34/10)</f>
        <v>14.315479598669896</v>
      </c>
      <c r="Z38" s="39">
        <f>IF(P38="","",P38/GDP!S34/10)</f>
        <v>14.450299278490272</v>
      </c>
      <c r="AA38" s="39">
        <f>IF(Q38="","",Q38/GDP!T34/10)</f>
        <v>3.2918958599680819</v>
      </c>
      <c r="AB38" s="22">
        <f t="shared" si="0"/>
        <v>0</v>
      </c>
      <c r="AC38" s="22">
        <f t="shared" si="1"/>
        <v>1</v>
      </c>
      <c r="AD38" s="22"/>
      <c r="AE38" s="22">
        <f t="shared" si="2"/>
        <v>0</v>
      </c>
      <c r="AF38" s="39" t="str">
        <f t="shared" si="3"/>
        <v/>
      </c>
      <c r="AH38" s="22">
        <f t="shared" si="4"/>
        <v>14.315479598669896</v>
      </c>
    </row>
    <row r="39" spans="1:34" x14ac:dyDescent="0.25">
      <c r="A39" s="12" t="s">
        <v>137</v>
      </c>
      <c r="B39" s="26">
        <f>IF(Trav_cr!B39="","",Trav_cr!B39-Trav_deb!B39)</f>
        <v>-180.08628544616855</v>
      </c>
      <c r="C39" s="26">
        <f>IF(Trav_cr!C39="","",Trav_cr!C39-Trav_deb!C39)</f>
        <v>-231.57171898731858</v>
      </c>
      <c r="D39" s="26">
        <f>IF(Trav_cr!D39="","",Trav_cr!D39-Trav_deb!D39)</f>
        <v>-142.0961319158686</v>
      </c>
      <c r="E39" s="26">
        <f>IF(Trav_cr!E39="","",Trav_cr!E39-Trav_deb!E39)</f>
        <v>-255.47755474182205</v>
      </c>
      <c r="F39" s="26">
        <f>IF(Trav_cr!F39="","",Trav_cr!F39-Trav_deb!F39)</f>
        <v>-119.33188348938558</v>
      </c>
      <c r="G39" s="26">
        <f>IF(Trav_cr!G39="","",Trav_cr!G39-Trav_deb!G39)</f>
        <v>-26.732322926655371</v>
      </c>
      <c r="H39" s="26">
        <f>IF(Trav_cr!H39="","",Trav_cr!H39-Trav_deb!H39)</f>
        <v>-119.91546906643674</v>
      </c>
      <c r="I39" s="26">
        <f>IF(Trav_cr!I39="","",Trav_cr!I39-Trav_deb!I39)</f>
        <v>-168.09506323990178</v>
      </c>
      <c r="J39" s="26">
        <f>IF(Trav_cr!J39="","",Trav_cr!J39-Trav_deb!J39)</f>
        <v>-36.440805238160351</v>
      </c>
      <c r="K39" s="26">
        <f>IF(Trav_cr!K39="","",Trav_cr!K39-Trav_deb!K39)</f>
        <v>-34.429868624518349</v>
      </c>
      <c r="L39" s="26">
        <f>IF(Trav_cr!L39="","",Trav_cr!L39-Trav_deb!L39)</f>
        <v>-118.40090485161363</v>
      </c>
      <c r="M39" s="26">
        <f>IF(Trav_cr!M39="","",Trav_cr!M39-Trav_deb!M39)</f>
        <v>-109.70000000000005</v>
      </c>
      <c r="N39" s="26">
        <f>IF(Trav_cr!N39="","",Trav_cr!N39-Trav_deb!N39)</f>
        <v>-110.4033852636959</v>
      </c>
      <c r="O39" s="26">
        <f>IF(Trav_cr!O39="","",Trav_cr!O39-Trav_deb!O39)</f>
        <v>-106.81873993386273</v>
      </c>
      <c r="P39" s="26">
        <f>IF(Trav_cr!P39="","",Trav_cr!P39-Trav_deb!P39)</f>
        <v>-95.924335802217797</v>
      </c>
      <c r="Q39" s="26" t="str">
        <f>IF(Trav_cr!Q39="","",Trav_cr!Q39-Trav_deb!Q39)</f>
        <v/>
      </c>
      <c r="V39" s="39">
        <f>IF(L39="","",L39/GDP!O35/10)</f>
        <v>-0.38277804491016953</v>
      </c>
      <c r="W39" s="39">
        <f>IF(M39="","",M39/GDP!P35/10)</f>
        <v>-0.33614217864256185</v>
      </c>
      <c r="X39" s="39">
        <f>IF(N39="","",N39/GDP!Q35/10)</f>
        <v>-0.31546528349200187</v>
      </c>
      <c r="Y39" s="39">
        <f>IF(O39="","",O39/GDP!R35/10)</f>
        <v>-0.27593185558447697</v>
      </c>
      <c r="Z39" s="39">
        <f>IF(P39="","",P39/GDP!S35/10)</f>
        <v>-0.2468268939665435</v>
      </c>
      <c r="AA39" s="39" t="str">
        <f>IF(Q39="","",Q39/GDP!T35/10)</f>
        <v/>
      </c>
      <c r="AB39" s="22">
        <f t="shared" si="0"/>
        <v>0</v>
      </c>
      <c r="AC39" s="22">
        <f t="shared" si="1"/>
        <v>0</v>
      </c>
      <c r="AD39" s="22"/>
      <c r="AE39" s="22">
        <f t="shared" si="2"/>
        <v>0</v>
      </c>
      <c r="AF39" s="39">
        <f t="shared" si="3"/>
        <v>-0.27593185558447697</v>
      </c>
      <c r="AH39" s="22" t="str">
        <f t="shared" si="4"/>
        <v/>
      </c>
    </row>
    <row r="40" spans="1:34" x14ac:dyDescent="0.25">
      <c r="A40" s="12" t="s">
        <v>140</v>
      </c>
      <c r="B40" s="26">
        <f>IF(Trav_cr!B40="","",Trav_cr!B40-Trav_deb!B40)</f>
        <v>-4372.137321577582</v>
      </c>
      <c r="C40" s="26">
        <f>IF(Trav_cr!C40="","",Trav_cr!C40-Trav_deb!C40)</f>
        <v>-6060.0958707656446</v>
      </c>
      <c r="D40" s="26">
        <f>IF(Trav_cr!D40="","",Trav_cr!D40-Trav_deb!D40)</f>
        <v>-9038.1358154213576</v>
      </c>
      <c r="E40" s="26">
        <f>IF(Trav_cr!E40="","",Trav_cr!E40-Trav_deb!E40)</f>
        <v>-11558.602608437133</v>
      </c>
      <c r="F40" s="26">
        <f>IF(Trav_cr!F40="","",Trav_cr!F40-Trav_deb!F40)</f>
        <v>-10447.123167610896</v>
      </c>
      <c r="G40" s="26">
        <f>IF(Trav_cr!G40="","",Trav_cr!G40-Trav_deb!G40)</f>
        <v>-14147.595187202882</v>
      </c>
      <c r="H40" s="26">
        <f>IF(Trav_cr!H40="","",Trav_cr!H40-Trav_deb!H40)</f>
        <v>-16560.265776500226</v>
      </c>
      <c r="I40" s="26">
        <f>IF(Trav_cr!I40="","",Trav_cr!I40-Trav_deb!I40)</f>
        <v>-16996.200473971578</v>
      </c>
      <c r="J40" s="26">
        <f>IF(Trav_cr!J40="","",Trav_cr!J40-Trav_deb!J40)</f>
        <v>-16999.549671421897</v>
      </c>
      <c r="K40" s="26">
        <f>IF(Trav_cr!K40="","",Trav_cr!K40-Trav_deb!K40)</f>
        <v>-16089.601162727227</v>
      </c>
      <c r="L40" s="26">
        <f>IF(Trav_cr!L40="","",Trav_cr!L40-Trav_deb!L40)</f>
        <v>-13645.894829081324</v>
      </c>
      <c r="M40" s="26">
        <f>IF(Trav_cr!M40="","",Trav_cr!M40-Trav_deb!M40)</f>
        <v>-10036.527441823666</v>
      </c>
      <c r="N40" s="26">
        <f>IF(Trav_cr!N40="","",Trav_cr!N40-Trav_deb!N40)</f>
        <v>-9561.4042570470956</v>
      </c>
      <c r="O40" s="26">
        <f>IF(Trav_cr!O40="","",Trav_cr!O40-Trav_deb!O40)</f>
        <v>-7692.8395154508653</v>
      </c>
      <c r="P40" s="26">
        <f>IF(Trav_cr!P40="","",Trav_cr!P40-Trav_deb!P40)</f>
        <v>-7757.5980801251862</v>
      </c>
      <c r="Q40" s="26">
        <f>IF(Trav_cr!Q40="","",Trav_cr!Q40-Trav_deb!Q40)</f>
        <v>-833.46545949346546</v>
      </c>
      <c r="V40" s="39">
        <f>IF(L40="","",L40/GDP!O36/10)</f>
        <v>-0.87669817920098969</v>
      </c>
      <c r="W40" s="39">
        <f>IF(M40="","",M40/GDP!P36/10)</f>
        <v>-0.65684080116647026</v>
      </c>
      <c r="X40" s="39">
        <f>IF(N40="","",N40/GDP!Q36/10)</f>
        <v>-0.57973553493649288</v>
      </c>
      <c r="Y40" s="39">
        <f>IF(O40="","",O40/GDP!R36/10)</f>
        <v>-0.44678535012085269</v>
      </c>
      <c r="Z40" s="39">
        <f>IF(P40="","",P40/GDP!S36/10)</f>
        <v>-0.44543449512082056</v>
      </c>
      <c r="AA40" s="39">
        <f>IF(Q40="","",Q40/GDP!T36/10)</f>
        <v>-5.0715613236713017E-2</v>
      </c>
      <c r="AB40" s="22">
        <f t="shared" si="0"/>
        <v>0</v>
      </c>
      <c r="AC40" s="22">
        <f t="shared" si="1"/>
        <v>0</v>
      </c>
      <c r="AD40" s="22"/>
      <c r="AE40" s="22">
        <f t="shared" si="2"/>
        <v>0</v>
      </c>
      <c r="AF40" s="39">
        <f t="shared" si="3"/>
        <v>-0.44678535012085269</v>
      </c>
      <c r="AH40" s="22" t="str">
        <f t="shared" si="4"/>
        <v/>
      </c>
    </row>
    <row r="41" spans="1:34" x14ac:dyDescent="0.25">
      <c r="A41" s="12" t="s">
        <v>141</v>
      </c>
      <c r="B41" s="26" t="str">
        <f>IF(Trav_cr!B41="","",Trav_cr!B41-Trav_deb!B41)</f>
        <v/>
      </c>
      <c r="C41" s="26" t="str">
        <f>IF(Trav_cr!C41="","",Trav_cr!C41-Trav_deb!C41)</f>
        <v/>
      </c>
      <c r="D41" s="26" t="str">
        <f>IF(Trav_cr!D41="","",Trav_cr!D41-Trav_deb!D41)</f>
        <v/>
      </c>
      <c r="E41" s="26" t="str">
        <f>IF(Trav_cr!E41="","",Trav_cr!E41-Trav_deb!E41)</f>
        <v/>
      </c>
      <c r="F41" s="26" t="str">
        <f>IF(Trav_cr!F41="","",Trav_cr!F41-Trav_deb!F41)</f>
        <v/>
      </c>
      <c r="G41" s="26" t="str">
        <f>IF(Trav_cr!G41="","",Trav_cr!G41-Trav_deb!G41)</f>
        <v/>
      </c>
      <c r="H41" s="26" t="str">
        <f>IF(Trav_cr!H41="","",Trav_cr!H41-Trav_deb!H41)</f>
        <v/>
      </c>
      <c r="I41" s="26" t="str">
        <f>IF(Trav_cr!I41="","",Trav_cr!I41-Trav_deb!I41)</f>
        <v/>
      </c>
      <c r="J41" s="26" t="str">
        <f>IF(Trav_cr!J41="","",Trav_cr!J41-Trav_deb!J41)</f>
        <v/>
      </c>
      <c r="K41" s="26" t="str">
        <f>IF(Trav_cr!K41="","",Trav_cr!K41-Trav_deb!K41)</f>
        <v/>
      </c>
      <c r="L41" s="26" t="str">
        <f>IF(Trav_cr!L41="","",Trav_cr!L41-Trav_deb!L41)</f>
        <v/>
      </c>
      <c r="M41" s="26">
        <f>IF(Trav_cr!M41="","",Trav_cr!M41-Trav_deb!M41)</f>
        <v>514.4</v>
      </c>
      <c r="N41" s="26">
        <f>IF(Trav_cr!N41="","",Trav_cr!N41-Trav_deb!N41)</f>
        <v>587.17568770566879</v>
      </c>
      <c r="O41" s="26">
        <f>IF(Trav_cr!O41="","",Trav_cr!O41-Trav_deb!O41)</f>
        <v>657.26465764494969</v>
      </c>
      <c r="P41" s="26">
        <f>IF(Trav_cr!P41="","",Trav_cr!P41-Trav_deb!P41)</f>
        <v>691.48552181047251</v>
      </c>
      <c r="Q41" s="26" t="str">
        <f>IF(Trav_cr!Q41="","",Trav_cr!Q41-Trav_deb!Q41)</f>
        <v/>
      </c>
      <c r="V41" s="39" t="str">
        <f>IF(L41="","",L41/GDP!O37/10)</f>
        <v/>
      </c>
      <c r="W41" s="39">
        <f>IF(M41="","",M41/GDP!P37/10)</f>
        <v>10.477647637910252</v>
      </c>
      <c r="X41" s="39">
        <f>IF(N41="","",N41/GDP!Q37/10)</f>
        <v>11.394630324364615</v>
      </c>
      <c r="Y41" s="39">
        <f>IF(O41="","",O41/GDP!R37/10)</f>
        <v>11.912663125294589</v>
      </c>
      <c r="Z41" s="39">
        <f>IF(P41="","",P41/GDP!S37/10)</f>
        <v>11.486119391209179</v>
      </c>
      <c r="AA41" s="39" t="str">
        <f>IF(Q41="","",Q41/GDP!T37/10)</f>
        <v/>
      </c>
      <c r="AB41" s="22">
        <f t="shared" si="0"/>
        <v>0</v>
      </c>
      <c r="AC41" s="22">
        <f t="shared" si="1"/>
        <v>1</v>
      </c>
      <c r="AD41" s="22"/>
      <c r="AE41" s="22">
        <f t="shared" si="2"/>
        <v>0</v>
      </c>
      <c r="AF41" s="39" t="str">
        <f t="shared" si="3"/>
        <v/>
      </c>
      <c r="AH41" s="22">
        <f t="shared" si="4"/>
        <v>11.912663125294589</v>
      </c>
    </row>
    <row r="42" spans="1:34" x14ac:dyDescent="0.25">
      <c r="A42" s="12" t="s">
        <v>189</v>
      </c>
      <c r="B42" s="26">
        <f>IF(Trav_cr!B42="","",Trav_cr!B42-Trav_deb!B42)</f>
        <v>191.08922616429402</v>
      </c>
      <c r="C42" s="26">
        <f>IF(Trav_cr!C42="","",Trav_cr!C42-Trav_deb!C42)</f>
        <v>244.75661895722908</v>
      </c>
      <c r="D42" s="26">
        <f>IF(Trav_cr!D42="","",Trav_cr!D42-Trav_deb!D42)</f>
        <v>427.4349661951901</v>
      </c>
      <c r="E42" s="26">
        <f>IF(Trav_cr!E42="","",Trav_cr!E42-Trav_deb!E42)</f>
        <v>600.25017541952491</v>
      </c>
      <c r="F42" s="26">
        <f>IF(Trav_cr!F42="","",Trav_cr!F42-Trav_deb!F42)</f>
        <v>439.60125251476984</v>
      </c>
      <c r="G42" s="26">
        <f>IF(Trav_cr!G42="","",Trav_cr!G42-Trav_deb!G42)</f>
        <v>239.16231647607788</v>
      </c>
      <c r="H42" s="26">
        <f>IF(Trav_cr!H42="","",Trav_cr!H42-Trav_deb!H42)</f>
        <v>149.91225779985507</v>
      </c>
      <c r="I42" s="26">
        <f>IF(Trav_cr!I42="","",Trav_cr!I42-Trav_deb!I42)</f>
        <v>317.95434935710409</v>
      </c>
      <c r="J42" s="26">
        <f>IF(Trav_cr!J42="","",Trav_cr!J42-Trav_deb!J42)</f>
        <v>313.19497066822873</v>
      </c>
      <c r="K42" s="26">
        <f>IF(Trav_cr!K42="","",Trav_cr!K42-Trav_deb!K42)</f>
        <v>169.81578730316278</v>
      </c>
      <c r="L42" s="26">
        <f>IF(Trav_cr!L42="","",Trav_cr!L42-Trav_deb!L42)</f>
        <v>518.18391397609116</v>
      </c>
      <c r="M42" s="26">
        <f>IF(Trav_cr!M42="","",Trav_cr!M42-Trav_deb!M42)</f>
        <v>540.99779461198796</v>
      </c>
      <c r="N42" s="26">
        <f>IF(Trav_cr!N42="","",Trav_cr!N42-Trav_deb!N42)</f>
        <v>826.61865094748691</v>
      </c>
      <c r="O42" s="26">
        <f>IF(Trav_cr!O42="","",Trav_cr!O42-Trav_deb!O42)</f>
        <v>508.04208966081569</v>
      </c>
      <c r="P42" s="26">
        <f>IF(Trav_cr!P42="","",Trav_cr!P42-Trav_deb!P42)</f>
        <v>-149.24740420270018</v>
      </c>
      <c r="Q42" s="26">
        <f>IF(Trav_cr!Q42="","",Trav_cr!Q42-Trav_deb!Q42)</f>
        <v>-124.09609332226125</v>
      </c>
      <c r="V42" s="39">
        <f>IF(L42="","",L42/GDP!O38/10)</f>
        <v>0.21246798283478122</v>
      </c>
      <c r="W42" s="39">
        <f>IF(M42="","",M42/GDP!P38/10)</f>
        <v>0.21611730088444187</v>
      </c>
      <c r="X42" s="39">
        <f>IF(N42="","",N42/GDP!Q38/10)</f>
        <v>0.29852605668020477</v>
      </c>
      <c r="Y42" s="39">
        <f>IF(O42="","",O42/GDP!R38/10)</f>
        <v>0.17080719538348274</v>
      </c>
      <c r="Z42" s="39">
        <f>IF(P42="","",P42/GDP!S38/10)</f>
        <v>-5.3441975222079066E-2</v>
      </c>
      <c r="AA42" s="39">
        <f>IF(Q42="","",Q42/GDP!T38/10)</f>
        <v>-4.9097189907365703E-2</v>
      </c>
      <c r="AB42" s="22">
        <f t="shared" si="0"/>
        <v>0</v>
      </c>
      <c r="AC42" s="22">
        <f t="shared" si="1"/>
        <v>0</v>
      </c>
      <c r="AD42" s="22"/>
      <c r="AE42" s="22">
        <f t="shared" si="2"/>
        <v>0</v>
      </c>
      <c r="AF42" s="39" t="str">
        <f t="shared" si="3"/>
        <v/>
      </c>
      <c r="AH42" s="22">
        <f t="shared" si="4"/>
        <v>0.17080719538348274</v>
      </c>
    </row>
    <row r="43" spans="1:34" x14ac:dyDescent="0.25">
      <c r="A43" s="12" t="s">
        <v>190</v>
      </c>
      <c r="B43" s="26">
        <f>IF(Trav_cr!B43="","",Trav_cr!B43-Trav_deb!B43)</f>
        <v>-3009.6492785248629</v>
      </c>
      <c r="C43" s="26">
        <f>IF(Trav_cr!C43="","",Trav_cr!C43-Trav_deb!C43)</f>
        <v>-2406.1042165315703</v>
      </c>
      <c r="D43" s="26">
        <f>IF(Trav_cr!D43="","",Trav_cr!D43-Trav_deb!D43)</f>
        <v>-1284.9094064217934</v>
      </c>
      <c r="E43" s="26">
        <f>IF(Trav_cr!E43="","",Trav_cr!E43-Trav_deb!E43)</f>
        <v>-785.72756983208092</v>
      </c>
      <c r="F43" s="26">
        <f>IF(Trav_cr!F43="","",Trav_cr!F43-Trav_deb!F43)</f>
        <v>860.76418307675885</v>
      </c>
      <c r="G43" s="26">
        <f>IF(Trav_cr!G43="","",Trav_cr!G43-Trav_deb!G43)</f>
        <v>4843.6187437433327</v>
      </c>
      <c r="H43" s="26">
        <f>IF(Trav_cr!H43="","",Trav_cr!H43-Trav_deb!H43)</f>
        <v>9432.4366799241143</v>
      </c>
      <c r="I43" s="26">
        <f>IF(Trav_cr!I43="","",Trav_cr!I43-Trav_deb!I43)</f>
        <v>12999.632976622735</v>
      </c>
      <c r="J43" s="26">
        <f>IF(Trav_cr!J43="","",Trav_cr!J43-Trav_deb!J43)</f>
        <v>17718.416934716268</v>
      </c>
      <c r="K43" s="26">
        <f>IF(Trav_cr!K43="","",Trav_cr!K43-Trav_deb!K43)</f>
        <v>16363.777814320601</v>
      </c>
      <c r="L43" s="26">
        <f>IF(Trav_cr!L43="","",Trav_cr!L43-Trav_deb!L43)</f>
        <v>13090.260559222177</v>
      </c>
      <c r="M43" s="26">
        <f>IF(Trav_cr!M43="","",Trav_cr!M43-Trav_deb!M43)</f>
        <v>8705.4900420996564</v>
      </c>
      <c r="N43" s="26">
        <f>IF(Trav_cr!N43="","",Trav_cr!N43-Trav_deb!N43)</f>
        <v>7951.3781719510225</v>
      </c>
      <c r="O43" s="26">
        <f>IF(Trav_cr!O43="","",Trav_cr!O43-Trav_deb!O43)</f>
        <v>10431.669472023706</v>
      </c>
      <c r="P43" s="26">
        <f>IF(Trav_cr!P43="","",Trav_cr!P43-Trav_deb!P43)</f>
        <v>2153.918288189001</v>
      </c>
      <c r="Q43" s="26">
        <f>IF(Trav_cr!Q43="","",Trav_cr!Q43-Trav_deb!Q43)</f>
        <v>-2541.1244791981112</v>
      </c>
      <c r="V43" s="39">
        <f>IF(L43="","",L43/GDP!O39/10)</f>
        <v>4.2310448951220083</v>
      </c>
      <c r="W43" s="39">
        <f>IF(M43="","",M43/GDP!P39/10)</f>
        <v>2.7133431124858673</v>
      </c>
      <c r="X43" s="39">
        <f>IF(N43="","",N43/GDP!Q39/10)</f>
        <v>2.3301288153131861</v>
      </c>
      <c r="Y43" s="39">
        <f>IF(O43="","",O43/GDP!R39/10)</f>
        <v>2.8841305508619781</v>
      </c>
      <c r="Z43" s="39">
        <f>IF(P43="","",P43/GDP!S39/10)</f>
        <v>0.58897215488559207</v>
      </c>
      <c r="AA43" s="39">
        <f>IF(Q43="","",Q43/GDP!T39/10)</f>
        <v>-0.72718867896181405</v>
      </c>
      <c r="AB43" s="22">
        <f t="shared" si="0"/>
        <v>0</v>
      </c>
      <c r="AC43" s="22">
        <f t="shared" si="1"/>
        <v>0</v>
      </c>
      <c r="AD43" s="22"/>
      <c r="AE43" s="22">
        <f t="shared" si="2"/>
        <v>0</v>
      </c>
      <c r="AF43" s="39" t="str">
        <f t="shared" si="3"/>
        <v/>
      </c>
      <c r="AH43" s="22">
        <f t="shared" si="4"/>
        <v>2.8841305508619781</v>
      </c>
    </row>
    <row r="44" spans="1:34" x14ac:dyDescent="0.25">
      <c r="A44" s="12" t="s">
        <v>191</v>
      </c>
      <c r="B44" s="26">
        <f>IF(Trav_cr!B44="","",Trav_cr!B44-Trav_deb!B44)</f>
        <v>6511.440313683509</v>
      </c>
      <c r="C44" s="26">
        <f>IF(Trav_cr!C44="","",Trav_cr!C44-Trav_deb!C44)</f>
        <v>7743.0688526997174</v>
      </c>
      <c r="D44" s="26">
        <f>IF(Trav_cr!D44="","",Trav_cr!D44-Trav_deb!D44)</f>
        <v>10344.811254617023</v>
      </c>
      <c r="E44" s="26">
        <f>IF(Trav_cr!E44="","",Trav_cr!E44-Trav_deb!E44)</f>
        <v>12778.987384303511</v>
      </c>
      <c r="F44" s="26">
        <f>IF(Trav_cr!F44="","",Trav_cr!F44-Trav_deb!F44)</f>
        <v>14233.192791986385</v>
      </c>
      <c r="G44" s="26">
        <f>IF(Trav_cr!G44="","",Trav_cr!G44-Trav_deb!G44)</f>
        <v>21476.508241789863</v>
      </c>
      <c r="H44" s="26">
        <f>IF(Trav_cr!H44="","",Trav_cr!H44-Trav_deb!H44)</f>
        <v>29630.82866457132</v>
      </c>
      <c r="I44" s="26">
        <f>IF(Trav_cr!I44="","",Trav_cr!I44-Trav_deb!I44)</f>
        <v>35001.680182783894</v>
      </c>
      <c r="J44" s="26">
        <f>IF(Trav_cr!J44="","",Trav_cr!J44-Trav_deb!J44)</f>
        <v>42088.639227594038</v>
      </c>
      <c r="K44" s="26">
        <f>IF(Trav_cr!K44="","",Trav_cr!K44-Trav_deb!K44)</f>
        <v>41592.511458288711</v>
      </c>
      <c r="L44" s="26">
        <f>IF(Trav_cr!L44="","",Trav_cr!L44-Trav_deb!L44)</f>
        <v>29775.143260280602</v>
      </c>
      <c r="M44" s="26">
        <f>IF(Trav_cr!M44="","",Trav_cr!M44-Trav_deb!M44)</f>
        <v>29227.105390615216</v>
      </c>
      <c r="N44" s="26">
        <f>IF(Trav_cr!N44="","",Trav_cr!N44-Trav_deb!N44)</f>
        <v>34479.735143257523</v>
      </c>
      <c r="O44" s="26">
        <f>IF(Trav_cr!O44="","",Trav_cr!O44-Trav_deb!O44)</f>
        <v>39040.116267836587</v>
      </c>
      <c r="P44" s="26">
        <f>IF(Trav_cr!P44="","",Trav_cr!P44-Trav_deb!P44)</f>
        <v>38507.149652468026</v>
      </c>
      <c r="Q44" s="26" t="str">
        <f>IF(Trav_cr!Q44="","",Trav_cr!Q44-Trav_deb!Q44)</f>
        <v/>
      </c>
      <c r="V44" s="39">
        <f>IF(L44="","",L44/GDP!O40/10)</f>
        <v>66.07887984971282</v>
      </c>
      <c r="W44" s="39">
        <f>IF(M44="","",M44/GDP!P40/10)</f>
        <v>64.826672708473353</v>
      </c>
      <c r="X44" s="39">
        <f>IF(N44="","",N44/GDP!Q40/10)</f>
        <v>68.3348893974226</v>
      </c>
      <c r="Y44" s="39">
        <f>IF(O44="","",O44/GDP!R40/10)</f>
        <v>70.593125631225419</v>
      </c>
      <c r="Z44" s="39">
        <f>IF(P44="","",P44/GDP!S40/10)</f>
        <v>69.817510339173992</v>
      </c>
      <c r="AA44" s="39" t="str">
        <f>IF(Q44="","",Q44/GDP!T40/10)</f>
        <v/>
      </c>
      <c r="AB44" s="22">
        <f t="shared" si="0"/>
        <v>0</v>
      </c>
      <c r="AC44" s="22">
        <f t="shared" si="1"/>
        <v>1</v>
      </c>
      <c r="AD44" s="22"/>
      <c r="AE44" s="22">
        <f t="shared" si="2"/>
        <v>0</v>
      </c>
      <c r="AF44" s="39" t="str">
        <f t="shared" si="3"/>
        <v/>
      </c>
      <c r="AH44" s="22">
        <f t="shared" si="4"/>
        <v>70.593125631225419</v>
      </c>
    </row>
    <row r="45" spans="1:34" x14ac:dyDescent="0.25">
      <c r="A45" s="12" t="s">
        <v>193</v>
      </c>
      <c r="B45" s="26">
        <f>IF(Trav_cr!B45="","",Trav_cr!B45-Trav_deb!B45)</f>
        <v>7536.9000000000015</v>
      </c>
      <c r="C45" s="26">
        <f>IF(Trav_cr!C45="","",Trav_cr!C45-Trav_deb!C45)</f>
        <v>9627.2956919999997</v>
      </c>
      <c r="D45" s="26">
        <f>IF(Trav_cr!D45="","",Trav_cr!D45-Trav_deb!D45)</f>
        <v>7446.9532573333272</v>
      </c>
      <c r="E45" s="26">
        <f>IF(Trav_cr!E45="","",Trav_cr!E45-Trav_deb!E45)</f>
        <v>4686</v>
      </c>
      <c r="F45" s="26">
        <f>IF(Trav_cr!F45="","",Trav_cr!F45-Trav_deb!F45)</f>
        <v>-4026.6727739999988</v>
      </c>
      <c r="G45" s="26">
        <f>IF(Trav_cr!G45="","",Trav_cr!G45-Trav_deb!G45)</f>
        <v>-9066.0311999999976</v>
      </c>
      <c r="H45" s="26">
        <f>IF(Trav_cr!H45="","",Trav_cr!H45-Trav_deb!H45)</f>
        <v>-24121.053109999993</v>
      </c>
      <c r="I45" s="26">
        <f>IF(Trav_cr!I45="","",Trav_cr!I45-Trav_deb!I45)</f>
        <v>-51948.582284000004</v>
      </c>
      <c r="J45" s="26">
        <f>IF(Trav_cr!J45="","",Trav_cr!J45-Trav_deb!J45)</f>
        <v>-76912.3947425566</v>
      </c>
      <c r="K45" s="26">
        <f>IF(Trav_cr!K45="","",Trav_cr!K45-Trav_deb!K45)</f>
        <v>-183300.05229106621</v>
      </c>
      <c r="L45" s="26">
        <f>IF(Trav_cr!L45="","",Trav_cr!L45-Trav_deb!L45)</f>
        <v>-204861.82522947117</v>
      </c>
      <c r="M45" s="26">
        <f>IF(Trav_cr!M45="","",Trav_cr!M45-Trav_deb!M45)</f>
        <v>-205680.36154724829</v>
      </c>
      <c r="N45" s="26">
        <f>IF(Trav_cr!N45="","",Trav_cr!N45-Trav_deb!N45)</f>
        <v>-219315.95471557952</v>
      </c>
      <c r="O45" s="26">
        <f>IF(Trav_cr!O45="","",Trav_cr!O45-Trav_deb!O45)</f>
        <v>-236879.0165688658</v>
      </c>
      <c r="P45" s="26">
        <f>IF(Trav_cr!P45="","",Trav_cr!P45-Trav_deb!P45)</f>
        <v>-218788.7789221399</v>
      </c>
      <c r="Q45" s="26">
        <f>IF(Trav_cr!Q45="","",Trav_cr!Q45-Trav_deb!Q45)</f>
        <v>-116270.51234680123</v>
      </c>
      <c r="V45" s="39">
        <f>IF(L45="","",L45/GDP!O41/10)</f>
        <v>-1.8433551286537326</v>
      </c>
      <c r="W45" s="39">
        <f>IF(M45="","",M45/GDP!P41/10)</f>
        <v>-1.8320022797312236</v>
      </c>
      <c r="X45" s="39">
        <f>IF(N45="","",N45/GDP!Q41/10)</f>
        <v>-1.7880981068213426</v>
      </c>
      <c r="Y45" s="39">
        <f>IF(O45="","",O45/GDP!R41/10)</f>
        <v>-1.7113186525611788</v>
      </c>
      <c r="Z45" s="39">
        <f>IF(P45="","",P45/GDP!S41/10)</f>
        <v>-1.5256598672450239</v>
      </c>
      <c r="AA45" s="39">
        <f>IF(Q45="","",Q45/GDP!T41/10)</f>
        <v>-0.78972883184766818</v>
      </c>
      <c r="AB45" s="22">
        <f t="shared" si="0"/>
        <v>0</v>
      </c>
      <c r="AC45" s="22">
        <f t="shared" si="1"/>
        <v>0</v>
      </c>
      <c r="AD45" s="22"/>
      <c r="AE45" s="22">
        <f t="shared" si="2"/>
        <v>0</v>
      </c>
      <c r="AF45" s="39">
        <f t="shared" si="3"/>
        <v>-1.7113186525611788</v>
      </c>
      <c r="AH45" s="22" t="str">
        <f t="shared" si="4"/>
        <v/>
      </c>
    </row>
    <row r="46" spans="1:34" x14ac:dyDescent="0.25">
      <c r="A46" s="12" t="s">
        <v>195</v>
      </c>
      <c r="B46" s="26">
        <f>IF(Trav_cr!B46="","",Trav_cr!B46-Trav_deb!B46)</f>
        <v>40.673890000000029</v>
      </c>
      <c r="C46" s="26">
        <f>IF(Trav_cr!C46="","",Trav_cr!C46-Trav_deb!C46)</f>
        <v>225.54290999999989</v>
      </c>
      <c r="D46" s="26">
        <f>IF(Trav_cr!D46="","",Trav_cr!D46-Trav_deb!D46)</f>
        <v>88.203239999999823</v>
      </c>
      <c r="E46" s="26">
        <f>IF(Trav_cr!E46="","",Trav_cr!E46-Trav_deb!E46)</f>
        <v>165.04235999999992</v>
      </c>
      <c r="F46" s="26">
        <f>IF(Trav_cr!F46="","",Trav_cr!F46-Trav_deb!F46)</f>
        <v>188.29492999999957</v>
      </c>
      <c r="G46" s="26">
        <f>IF(Trav_cr!G46="","",Trav_cr!G46-Trav_deb!G46)</f>
        <v>155.62246999999979</v>
      </c>
      <c r="H46" s="26">
        <f>IF(Trav_cr!H46="","",Trav_cr!H46-Trav_deb!H46)</f>
        <v>-21.608290000000125</v>
      </c>
      <c r="I46" s="26">
        <f>IF(Trav_cr!I46="","",Trav_cr!I46-Trav_deb!I46)</f>
        <v>-165.59558000000015</v>
      </c>
      <c r="J46" s="26">
        <f>IF(Trav_cr!J46="","",Trav_cr!J46-Trav_deb!J46)</f>
        <v>-330.07563000000027</v>
      </c>
      <c r="K46" s="26">
        <f>IF(Trav_cr!K46="","",Trav_cr!K46-Trav_deb!K46)</f>
        <v>-857.79703999999992</v>
      </c>
      <c r="L46" s="26">
        <f>IF(Trav_cr!L46="","",Trav_cr!L46-Trav_deb!L46)</f>
        <v>-72.413230000000112</v>
      </c>
      <c r="M46" s="26">
        <f>IF(Trav_cr!M46="","",Trav_cr!M46-Trav_deb!M46)</f>
        <v>268.85612000000037</v>
      </c>
      <c r="N46" s="26">
        <f>IF(Trav_cr!N46="","",Trav_cr!N46-Trav_deb!N46)</f>
        <v>446.0314699999999</v>
      </c>
      <c r="O46" s="26">
        <f>IF(Trav_cr!O46="","",Trav_cr!O46-Trav_deb!O46)</f>
        <v>732.28434000000016</v>
      </c>
      <c r="P46" s="26">
        <f>IF(Trav_cr!P46="","",Trav_cr!P46-Trav_deb!P46)</f>
        <v>675.79149000000052</v>
      </c>
      <c r="Q46" s="26">
        <f>IF(Trav_cr!Q46="","",Trav_cr!Q46-Trav_deb!Q46)</f>
        <v>135.44288000000006</v>
      </c>
      <c r="V46" s="39">
        <f>IF(L46="","",L46/GDP!O42/10)</f>
        <v>-2.467298256851979E-2</v>
      </c>
      <c r="W46" s="39">
        <f>IF(M46="","",M46/GDP!P42/10)</f>
        <v>9.5096250707413815E-2</v>
      </c>
      <c r="X46" s="39">
        <f>IF(N46="","",N46/GDP!Q42/10)</f>
        <v>0.14300968293206875</v>
      </c>
      <c r="Y46" s="39">
        <f>IF(O46="","",O46/GDP!R42/10)</f>
        <v>0.21916544157258983</v>
      </c>
      <c r="Z46" s="39">
        <f>IF(P46="","",P46/GDP!S42/10)</f>
        <v>0.20898074681097811</v>
      </c>
      <c r="AA46" s="39">
        <f>IF(Q46="","",Q46/GDP!T42/10)</f>
        <v>4.9893679801667278E-2</v>
      </c>
      <c r="AB46" s="22">
        <f t="shared" si="0"/>
        <v>0</v>
      </c>
      <c r="AC46" s="22">
        <f t="shared" si="1"/>
        <v>0</v>
      </c>
      <c r="AD46" s="22"/>
      <c r="AE46" s="22">
        <f t="shared" si="2"/>
        <v>0</v>
      </c>
      <c r="AF46" s="39" t="str">
        <f t="shared" si="3"/>
        <v/>
      </c>
      <c r="AH46" s="22">
        <f t="shared" si="4"/>
        <v>0.21916544157258983</v>
      </c>
    </row>
    <row r="47" spans="1:34" x14ac:dyDescent="0.25">
      <c r="A47" s="12" t="s">
        <v>196</v>
      </c>
      <c r="B47" s="26">
        <f>IF(Trav_cr!B47="","",Trav_cr!B47-Trav_deb!B47)</f>
        <v>14.034865113969646</v>
      </c>
      <c r="C47" s="26">
        <f>IF(Trav_cr!C47="","",Trav_cr!C47-Trav_deb!C47)</f>
        <v>15.826176217253822</v>
      </c>
      <c r="D47" s="26">
        <f>IF(Trav_cr!D47="","",Trav_cr!D47-Trav_deb!D47)</f>
        <v>15.089618054889876</v>
      </c>
      <c r="E47" s="26">
        <f>IF(Trav_cr!E47="","",Trav_cr!E47-Trav_deb!E47)</f>
        <v>22.033589785231506</v>
      </c>
      <c r="F47" s="26">
        <f>IF(Trav_cr!F47="","",Trav_cr!F47-Trav_deb!F47)</f>
        <v>14.697069663783754</v>
      </c>
      <c r="G47" s="26">
        <f>IF(Trav_cr!G47="","",Trav_cr!G47-Trav_deb!G47)</f>
        <v>15.962024468840415</v>
      </c>
      <c r="H47" s="26">
        <f>IF(Trav_cr!H47="","",Trav_cr!H47-Trav_deb!H47)</f>
        <v>20.631436048553851</v>
      </c>
      <c r="I47" s="26">
        <f>IF(Trav_cr!I47="","",Trav_cr!I47-Trav_deb!I47)</f>
        <v>18.913543574820512</v>
      </c>
      <c r="J47" s="26" t="str">
        <f>IF(Trav_cr!J47="","",Trav_cr!J47-Trav_deb!J47)</f>
        <v/>
      </c>
      <c r="K47" s="26">
        <f>IF(Trav_cr!K47="","",Trav_cr!K47-Trav_deb!K47)</f>
        <v>37.980014003841532</v>
      </c>
      <c r="L47" s="26">
        <f>IF(Trav_cr!L47="","",Trav_cr!L47-Trav_deb!L47)</f>
        <v>31.514887105563098</v>
      </c>
      <c r="M47" s="26">
        <f>IF(Trav_cr!M47="","",Trav_cr!M47-Trav_deb!M47)</f>
        <v>29.000483425020427</v>
      </c>
      <c r="N47" s="26">
        <f>IF(Trav_cr!N47="","",Trav_cr!N47-Trav_deb!N47)</f>
        <v>35.871039768044</v>
      </c>
      <c r="O47" s="26">
        <f>IF(Trav_cr!O47="","",Trav_cr!O47-Trav_deb!O47)</f>
        <v>45.638399532267968</v>
      </c>
      <c r="P47" s="26">
        <f>IF(Trav_cr!P47="","",Trav_cr!P47-Trav_deb!P47)</f>
        <v>40.518634993337571</v>
      </c>
      <c r="Q47" s="26" t="str">
        <f>IF(Trav_cr!Q47="","",Trav_cr!Q47-Trav_deb!Q47)</f>
        <v/>
      </c>
      <c r="V47" s="39">
        <f>IF(L47="","",L47/GDP!O43/10)</f>
        <v>3.2624106734537373</v>
      </c>
      <c r="W47" s="39">
        <f>IF(M47="","",M47/GDP!P43/10)</f>
        <v>2.8628315325785225</v>
      </c>
      <c r="X47" s="39">
        <f>IF(N47="","",N47/GDP!Q43/10)</f>
        <v>3.330644361006871</v>
      </c>
      <c r="Y47" s="39">
        <f>IF(O47="","",O47/GDP!R43/10)</f>
        <v>3.8709414361550438</v>
      </c>
      <c r="Z47" s="39">
        <f>IF(P47="","",P47/GDP!S43/10)</f>
        <v>3.4049273103645019</v>
      </c>
      <c r="AA47" s="39" t="str">
        <f>IF(Q47="","",Q47/GDP!T43/10)</f>
        <v/>
      </c>
      <c r="AB47" s="22">
        <f t="shared" si="0"/>
        <v>0</v>
      </c>
      <c r="AC47" s="22">
        <f t="shared" si="1"/>
        <v>0</v>
      </c>
      <c r="AD47" s="22"/>
      <c r="AE47" s="22">
        <f t="shared" si="2"/>
        <v>0</v>
      </c>
      <c r="AF47" s="39" t="str">
        <f t="shared" si="3"/>
        <v/>
      </c>
      <c r="AH47" s="22">
        <f t="shared" si="4"/>
        <v>3.8709414361550438</v>
      </c>
    </row>
    <row r="48" spans="1:34" x14ac:dyDescent="0.25">
      <c r="A48" s="12" t="s">
        <v>199</v>
      </c>
      <c r="B48" s="26">
        <f>IF(Trav_cr!B48="","",Trav_cr!B48-Trav_deb!B48)</f>
        <v>-50.3</v>
      </c>
      <c r="C48" s="26">
        <f>IF(Trav_cr!C48="","",Trav_cr!C48-Trav_deb!C48)</f>
        <v>-89.600000000000009</v>
      </c>
      <c r="D48" s="26">
        <f>IF(Trav_cr!D48="","",Trav_cr!D48-Trav_deb!D48)</f>
        <v>-108</v>
      </c>
      <c r="E48" s="26">
        <f>IF(Trav_cr!E48="","",Trav_cr!E48-Trav_deb!E48)</f>
        <v>-126</v>
      </c>
      <c r="F48" s="26">
        <f>IF(Trav_cr!F48="","",Trav_cr!F48-Trav_deb!F48)</f>
        <v>-97.2</v>
      </c>
      <c r="G48" s="26">
        <f>IF(Trav_cr!G48="","",Trav_cr!G48-Trav_deb!G48)</f>
        <v>-138.9</v>
      </c>
      <c r="H48" s="26">
        <f>IF(Trav_cr!H48="","",Trav_cr!H48-Trav_deb!H48)</f>
        <v>-286.90000000000003</v>
      </c>
      <c r="I48" s="26">
        <f>IF(Trav_cr!I48="","",Trav_cr!I48-Trav_deb!I48)</f>
        <v>-100.603616478894</v>
      </c>
      <c r="J48" s="26">
        <f>IF(Trav_cr!J48="","",Trav_cr!J48-Trav_deb!J48)</f>
        <v>-161.6311528013095</v>
      </c>
      <c r="K48" s="26">
        <f>IF(Trav_cr!K48="","",Trav_cr!K48-Trav_deb!K48)</f>
        <v>-237.16267498169603</v>
      </c>
      <c r="L48" s="26">
        <f>IF(Trav_cr!L48="","",Trav_cr!L48-Trav_deb!L48)</f>
        <v>-127.30685702174793</v>
      </c>
      <c r="M48" s="26">
        <f>IF(Trav_cr!M48="","",Trav_cr!M48-Trav_deb!M48)</f>
        <v>-55.50843202635604</v>
      </c>
      <c r="N48" s="26">
        <f>IF(Trav_cr!N48="","",Trav_cr!N48-Trav_deb!N48)</f>
        <v>-61.509409834445144</v>
      </c>
      <c r="O48" s="26">
        <f>IF(Trav_cr!O48="","",Trav_cr!O48-Trav_deb!O48)</f>
        <v>-54.336350303230589</v>
      </c>
      <c r="P48" s="26">
        <f>IF(Trav_cr!P48="","",Trav_cr!P48-Trav_deb!P48)</f>
        <v>4.099274630727308</v>
      </c>
      <c r="Q48" s="26" t="str">
        <f>IF(Trav_cr!Q48="","",Trav_cr!Q48-Trav_deb!Q48)</f>
        <v/>
      </c>
      <c r="V48" s="39">
        <f>IF(L48="","",L48/GDP!O44/10)</f>
        <v>-0.33576910727086362</v>
      </c>
      <c r="W48" s="39">
        <f>IF(M48="","",M48/GDP!P44/10)</f>
        <v>-0.15149681229900666</v>
      </c>
      <c r="X48" s="39">
        <f>IF(N48="","",N48/GDP!Q44/10)</f>
        <v>-0.1635236204557893</v>
      </c>
      <c r="Y48" s="39">
        <f>IF(O48="","",O48/GDP!R44/10)</f>
        <v>-0.11536625045803646</v>
      </c>
      <c r="Z48" s="39">
        <f>IF(P48="","",P48/GDP!S44/10)</f>
        <v>8.1305776324473566E-3</v>
      </c>
      <c r="AA48" s="39" t="str">
        <f>IF(Q48="","",Q48/GDP!T44/10)</f>
        <v/>
      </c>
      <c r="AB48" s="22">
        <f t="shared" si="0"/>
        <v>0</v>
      </c>
      <c r="AC48" s="22">
        <f t="shared" si="1"/>
        <v>0</v>
      </c>
      <c r="AD48" s="22"/>
      <c r="AE48" s="22">
        <f t="shared" si="2"/>
        <v>0</v>
      </c>
      <c r="AF48" s="39">
        <f t="shared" si="3"/>
        <v>-0.11536625045803646</v>
      </c>
      <c r="AH48" s="22" t="str">
        <f t="shared" si="4"/>
        <v/>
      </c>
    </row>
    <row r="49" spans="1:34" x14ac:dyDescent="0.25">
      <c r="A49" s="12" t="s">
        <v>202</v>
      </c>
      <c r="B49" s="26">
        <f>IF(Trav_cr!B49="","",Trav_cr!B49-Trav_deb!B49)</f>
        <v>-71.473510792548012</v>
      </c>
      <c r="C49" s="26">
        <f>IF(Trav_cr!C49="","",Trav_cr!C49-Trav_deb!C49)</f>
        <v>-87.016371439620258</v>
      </c>
      <c r="D49" s="26">
        <f>IF(Trav_cr!D49="","",Trav_cr!D49-Trav_deb!D49)</f>
        <v>-63.900000000000006</v>
      </c>
      <c r="E49" s="26">
        <f>IF(Trav_cr!E49="","",Trav_cr!E49-Trav_deb!E49)</f>
        <v>-52.408942745905208</v>
      </c>
      <c r="F49" s="26">
        <f>IF(Trav_cr!F49="","",Trav_cr!F49-Trav_deb!F49)</f>
        <v>-300.62075663624938</v>
      </c>
      <c r="G49" s="26">
        <f>IF(Trav_cr!G49="","",Trav_cr!G49-Trav_deb!G49)</f>
        <v>-183.67902413720677</v>
      </c>
      <c r="H49" s="26">
        <f>IF(Trav_cr!H49="","",Trav_cr!H49-Trav_deb!H49)</f>
        <v>-184.72612759614395</v>
      </c>
      <c r="I49" s="26">
        <f>IF(Trav_cr!I49="","",Trav_cr!I49-Trav_deb!I49)</f>
        <v>-110.11755506527048</v>
      </c>
      <c r="J49" s="26">
        <f>IF(Trav_cr!J49="","",Trav_cr!J49-Trav_deb!J49)</f>
        <v>-151.65572488249853</v>
      </c>
      <c r="K49" s="26">
        <f>IF(Trav_cr!K49="","",Trav_cr!K49-Trav_deb!K49)</f>
        <v>-202.19857716825476</v>
      </c>
      <c r="L49" s="26">
        <f>IF(Trav_cr!L49="","",Trav_cr!L49-Trav_deb!L49)</f>
        <v>-278.29087337540886</v>
      </c>
      <c r="M49" s="26">
        <f>IF(Trav_cr!M49="","",Trav_cr!M49-Trav_deb!M49)</f>
        <v>-209.35124706804552</v>
      </c>
      <c r="N49" s="26" t="str">
        <f>IF(Trav_cr!N49="","",Trav_cr!N49-Trav_deb!N49)</f>
        <v/>
      </c>
      <c r="O49" s="26" t="str">
        <f>IF(Trav_cr!O49="","",Trav_cr!O49-Trav_deb!O49)</f>
        <v/>
      </c>
      <c r="P49" s="26" t="str">
        <f>IF(Trav_cr!P49="","",Trav_cr!P49-Trav_deb!P49)</f>
        <v/>
      </c>
      <c r="Q49" s="26" t="str">
        <f>IF(Trav_cr!Q49="","",Trav_cr!Q49-Trav_deb!Q49)</f>
        <v/>
      </c>
      <c r="V49" s="39">
        <f>IF(L49="","",L49/GDP!O45/10)</f>
        <v>-2.3403487795425857</v>
      </c>
      <c r="W49" s="39">
        <f>IF(M49="","",M49/GDP!P45/10)</f>
        <v>-2.0607465997445171</v>
      </c>
      <c r="X49" s="39" t="str">
        <f>IF(N49="","",N49/GDP!Q45/10)</f>
        <v/>
      </c>
      <c r="Y49" s="39" t="str">
        <f>IF(O49="","",O49/GDP!R45/10)</f>
        <v/>
      </c>
      <c r="Z49" s="39" t="str">
        <f>IF(P49="","",P49/GDP!S45/10)</f>
        <v/>
      </c>
      <c r="AA49" s="39" t="str">
        <f>IF(Q49="","",Q49/GDP!T45/10)</f>
        <v/>
      </c>
      <c r="AB49" s="22">
        <f t="shared" si="0"/>
        <v>1</v>
      </c>
      <c r="AC49" s="22"/>
      <c r="AD49" s="22"/>
      <c r="AE49" s="22">
        <f t="shared" si="2"/>
        <v>0</v>
      </c>
      <c r="AF49" s="39" t="str">
        <f t="shared" si="3"/>
        <v/>
      </c>
      <c r="AH49" s="22" t="str">
        <f t="shared" si="4"/>
        <v/>
      </c>
    </row>
    <row r="50" spans="1:34" x14ac:dyDescent="0.25">
      <c r="A50" s="12" t="s">
        <v>208</v>
      </c>
      <c r="B50" s="26">
        <f>IF(Trav_cr!B50="","",Trav_cr!B50-Trav_deb!B50)</f>
        <v>1405.4726583178522</v>
      </c>
      <c r="C50" s="26">
        <f>IF(Trav_cr!C50="","",Trav_cr!C50-Trav_deb!C50)</f>
        <v>1429.1613406208912</v>
      </c>
      <c r="D50" s="26">
        <f>IF(Trav_cr!D50="","",Trav_cr!D50-Trav_deb!D50)</f>
        <v>1634.1333536225598</v>
      </c>
      <c r="E50" s="26">
        <f>IF(Trav_cr!E50="","",Trav_cr!E50-Trav_deb!E50)</f>
        <v>1975.2571220935843</v>
      </c>
      <c r="F50" s="26">
        <f>IF(Trav_cr!F50="","",Trav_cr!F50-Trav_deb!F50)</f>
        <v>1666.3218453643969</v>
      </c>
      <c r="G50" s="26">
        <f>IF(Trav_cr!G50="","",Trav_cr!G50-Trav_deb!G50)</f>
        <v>1828.0514301412959</v>
      </c>
      <c r="H50" s="26">
        <f>IF(Trav_cr!H50="","",Trav_cr!H50-Trav_deb!H50)</f>
        <v>2022.8307191086574</v>
      </c>
      <c r="I50" s="26">
        <f>IF(Trav_cr!I50="","",Trav_cr!I50-Trav_deb!I50)</f>
        <v>2107.0964028874278</v>
      </c>
      <c r="J50" s="26">
        <f>IF(Trav_cr!J50="","",Trav_cr!J50-Trav_deb!J50)</f>
        <v>2503.2834104289568</v>
      </c>
      <c r="K50" s="26">
        <f>IF(Trav_cr!K50="","",Trav_cr!K50-Trav_deb!K50)</f>
        <v>2546.282146868512</v>
      </c>
      <c r="L50" s="26">
        <f>IF(Trav_cr!L50="","",Trav_cr!L50-Trav_deb!L50)</f>
        <v>2576.3313465855304</v>
      </c>
      <c r="M50" s="26">
        <f>IF(Trav_cr!M50="","",Trav_cr!M50-Trav_deb!M50)</f>
        <v>2845.4510867142963</v>
      </c>
      <c r="N50" s="26">
        <f>IF(Trav_cr!N50="","",Trav_cr!N50-Trav_deb!N50)</f>
        <v>2612.1698386831176</v>
      </c>
      <c r="O50" s="26">
        <f>IF(Trav_cr!O50="","",Trav_cr!O50-Trav_deb!O50)</f>
        <v>2930.8999999999996</v>
      </c>
      <c r="P50" s="26">
        <f>IF(Trav_cr!P50="","",Trav_cr!P50-Trav_deb!P50)</f>
        <v>3057.3999999999996</v>
      </c>
      <c r="Q50" s="26">
        <f>IF(Trav_cr!Q50="","",Trav_cr!Q50-Trav_deb!Q50)</f>
        <v>1055.7</v>
      </c>
      <c r="V50" s="39">
        <f>IF(L50="","",L50/GDP!O46/10)</f>
        <v>4.5645642368901358</v>
      </c>
      <c r="W50" s="39">
        <f>IF(M50="","",M50/GDP!P46/10)</f>
        <v>4.8353375477327578</v>
      </c>
      <c r="X50" s="39">
        <f>IF(N50="","",N50/GDP!Q46/10)</f>
        <v>4.316423217745621</v>
      </c>
      <c r="Y50" s="39">
        <f>IF(O50="","",O50/GDP!R46/10)</f>
        <v>4.7016266161891611</v>
      </c>
      <c r="Z50" s="39">
        <f>IF(P50="","",P50/GDP!S46/10)</f>
        <v>4.7812216557720575</v>
      </c>
      <c r="AA50" s="39">
        <f>IF(Q50="","",Q50/GDP!T46/10)</f>
        <v>1.7179820992676973</v>
      </c>
      <c r="AB50" s="22">
        <f t="shared" si="0"/>
        <v>0</v>
      </c>
      <c r="AC50" s="22">
        <f t="shared" si="1"/>
        <v>0</v>
      </c>
      <c r="AD50" s="22"/>
      <c r="AE50" s="22">
        <f t="shared" si="2"/>
        <v>0</v>
      </c>
      <c r="AF50" s="39" t="str">
        <f t="shared" si="3"/>
        <v/>
      </c>
      <c r="AH50" s="22">
        <f t="shared" si="4"/>
        <v>4.7016266161891611</v>
      </c>
    </row>
    <row r="51" spans="1:34" x14ac:dyDescent="0.25">
      <c r="A51" s="12" t="s">
        <v>210</v>
      </c>
      <c r="B51" s="26">
        <f>IF(Trav_cr!B51="","",Trav_cr!B51-Trav_deb!B51)</f>
        <v>-270.72116842811215</v>
      </c>
      <c r="C51" s="26">
        <f>IF(Trav_cr!C51="","",Trav_cr!C51-Trav_deb!C51)</f>
        <v>-279.84079079071591</v>
      </c>
      <c r="D51" s="26">
        <f>IF(Trav_cr!D51="","",Trav_cr!D51-Trav_deb!D51)</f>
        <v>-269.06815980841719</v>
      </c>
      <c r="E51" s="26">
        <f>IF(Trav_cr!E51="","",Trav_cr!E51-Trav_deb!E51)</f>
        <v>-241.77879543712987</v>
      </c>
      <c r="F51" s="26">
        <f>IF(Trav_cr!F51="","",Trav_cr!F51-Trav_deb!F51)</f>
        <v>-192.31871771503316</v>
      </c>
      <c r="G51" s="26">
        <f>IF(Trav_cr!G51="","",Trav_cr!G51-Trav_deb!G51)</f>
        <v>-151.28447143892885</v>
      </c>
      <c r="H51" s="26">
        <f>IF(Trav_cr!H51="","",Trav_cr!H51-Trav_deb!H51)</f>
        <v>-199.60000000000002</v>
      </c>
      <c r="I51" s="26">
        <f>IF(Trav_cr!I51="","",Trav_cr!I51-Trav_deb!I51)</f>
        <v>-191.89581321318204</v>
      </c>
      <c r="J51" s="26">
        <f>IF(Trav_cr!J51="","",Trav_cr!J51-Trav_deb!J51)</f>
        <v>-200.31659093571139</v>
      </c>
      <c r="K51" s="26">
        <f>IF(Trav_cr!K51="","",Trav_cr!K51-Trav_deb!K51)</f>
        <v>-217.64412090274715</v>
      </c>
      <c r="L51" s="26">
        <f>IF(Trav_cr!L51="","",Trav_cr!L51-Trav_deb!L51)</f>
        <v>-199.66950992818866</v>
      </c>
      <c r="M51" s="26">
        <f>IF(Trav_cr!M51="","",Trav_cr!M51-Trav_deb!M51)</f>
        <v>7.6284629863307032</v>
      </c>
      <c r="N51" s="26">
        <f>IF(Trav_cr!N51="","",Trav_cr!N51-Trav_deb!N51)</f>
        <v>10.585685957131773</v>
      </c>
      <c r="O51" s="26">
        <f>IF(Trav_cr!O51="","",Trav_cr!O51-Trav_deb!O51)</f>
        <v>27.009029958454221</v>
      </c>
      <c r="P51" s="26">
        <f>IF(Trav_cr!P51="","",Trav_cr!P51-Trav_deb!P51)</f>
        <v>48.665327081392945</v>
      </c>
      <c r="Q51" s="26" t="str">
        <f>IF(Trav_cr!Q51="","",Trav_cr!Q51-Trav_deb!Q51)</f>
        <v/>
      </c>
      <c r="V51" s="39">
        <f>IF(L51="","",L51/GDP!O47/10)</f>
        <v>-0.43581689387359746</v>
      </c>
      <c r="W51" s="39">
        <f>IF(M51="","",M51/GDP!P47/10)</f>
        <v>1.5904559641253237E-2</v>
      </c>
      <c r="X51" s="39">
        <f>IF(N51="","",N51/GDP!Q47/10)</f>
        <v>2.0519667281406088E-2</v>
      </c>
      <c r="Y51" s="39">
        <f>IF(O51="","",O51/GDP!R47/10)</f>
        <v>4.6558462978494114E-2</v>
      </c>
      <c r="Z51" s="39">
        <f>IF(P51="","",P51/GDP!S47/10)</f>
        <v>8.3133171187401461E-2</v>
      </c>
      <c r="AA51" s="39" t="str">
        <f>IF(Q51="","",Q51/GDP!T47/10)</f>
        <v/>
      </c>
      <c r="AB51" s="22">
        <f t="shared" si="0"/>
        <v>0</v>
      </c>
      <c r="AC51" s="22">
        <f t="shared" si="1"/>
        <v>0</v>
      </c>
      <c r="AD51" s="22"/>
      <c r="AE51" s="22">
        <f t="shared" si="2"/>
        <v>0</v>
      </c>
      <c r="AF51" s="39" t="str">
        <f t="shared" si="3"/>
        <v/>
      </c>
      <c r="AH51" s="22">
        <f t="shared" si="4"/>
        <v>4.6558462978494114E-2</v>
      </c>
    </row>
    <row r="52" spans="1:34" x14ac:dyDescent="0.25">
      <c r="A52" s="12" t="s">
        <v>213</v>
      </c>
      <c r="B52" s="26">
        <f>IF(Trav_cr!B52="","",Trav_cr!B52-Trav_deb!B52)</f>
        <v>5441.7888916839702</v>
      </c>
      <c r="C52" s="26">
        <f>IF(Trav_cr!C52="","",Trav_cr!C52-Trav_deb!C52)</f>
        <v>6336.4274129339592</v>
      </c>
      <c r="D52" s="26">
        <f>IF(Trav_cr!D52="","",Trav_cr!D52-Trav_deb!D52)</f>
        <v>7598.0046246385909</v>
      </c>
      <c r="E52" s="26">
        <f>IF(Trav_cr!E52="","",Trav_cr!E52-Trav_deb!E52)</f>
        <v>8508.5435246821635</v>
      </c>
      <c r="F52" s="26">
        <f>IF(Trav_cr!F52="","",Trav_cr!F52-Trav_deb!F52)</f>
        <v>6788.0075234737415</v>
      </c>
      <c r="G52" s="26">
        <f>IF(Trav_cr!G52="","",Trav_cr!G52-Trav_deb!G52)</f>
        <v>6392.3264926712236</v>
      </c>
      <c r="H52" s="26">
        <f>IF(Trav_cr!H52="","",Trav_cr!H52-Trav_deb!H52)</f>
        <v>7449.8052053112397</v>
      </c>
      <c r="I52" s="26">
        <f>IF(Trav_cr!I52="","",Trav_cr!I52-Trav_deb!I52)</f>
        <v>7756.8094796591122</v>
      </c>
      <c r="J52" s="26">
        <f>IF(Trav_cr!J52="","",Trav_cr!J52-Trav_deb!J52)</f>
        <v>8609.1215799745896</v>
      </c>
      <c r="K52" s="26">
        <f>IF(Trav_cr!K52="","",Trav_cr!K52-Trav_deb!K52)</f>
        <v>7867.2903043306615</v>
      </c>
      <c r="L52" s="26">
        <f>IF(Trav_cr!L52="","",Trav_cr!L52-Trav_deb!L52)</f>
        <v>7253.3299465838636</v>
      </c>
      <c r="M52" s="26">
        <f>IF(Trav_cr!M52="","",Trav_cr!M52-Trav_deb!M52)</f>
        <v>8081.724928650905</v>
      </c>
      <c r="N52" s="26">
        <f>IF(Trav_cr!N52="","",Trav_cr!N52-Trav_deb!N52)</f>
        <v>8940.8134767080628</v>
      </c>
      <c r="O52" s="26">
        <f>IF(Trav_cr!O52="","",Trav_cr!O52-Trav_deb!O52)</f>
        <v>9430.2406150909628</v>
      </c>
      <c r="P52" s="26">
        <f>IF(Trav_cr!P52="","",Trav_cr!P52-Trav_deb!P52)</f>
        <v>9898.0471848636225</v>
      </c>
      <c r="Q52" s="26">
        <f>IF(Trav_cr!Q52="","",Trav_cr!Q52-Trav_deb!Q52)</f>
        <v>4568.7559054251642</v>
      </c>
      <c r="V52" s="39">
        <f>IF(L52="","",L52/GDP!O48/10)</f>
        <v>14.645499225828582</v>
      </c>
      <c r="W52" s="39">
        <f>IF(M52="","",M52/GDP!P48/10)</f>
        <v>15.66195408742254</v>
      </c>
      <c r="X52" s="39">
        <f>IF(N52="","",N52/GDP!Q48/10)</f>
        <v>16.114800253610291</v>
      </c>
      <c r="Y52" s="39">
        <f>IF(O52="","",O52/GDP!R48/10)</f>
        <v>15.364954159007677</v>
      </c>
      <c r="Z52" s="39">
        <f>IF(P52="","",P52/GDP!S48/10)</f>
        <v>16.290668353435084</v>
      </c>
      <c r="AA52" s="39">
        <f>IF(Q52="","",Q52/GDP!T48/10)</f>
        <v>8.0259216608259365</v>
      </c>
      <c r="AB52" s="22">
        <f t="shared" si="0"/>
        <v>0</v>
      </c>
      <c r="AC52" s="22">
        <f t="shared" si="1"/>
        <v>1</v>
      </c>
      <c r="AD52" s="22"/>
      <c r="AE52" s="22">
        <f t="shared" si="2"/>
        <v>0</v>
      </c>
      <c r="AF52" s="39" t="str">
        <f t="shared" si="3"/>
        <v/>
      </c>
      <c r="AH52" s="22">
        <f t="shared" si="4"/>
        <v>15.364954159007677</v>
      </c>
    </row>
    <row r="53" spans="1:34" x14ac:dyDescent="0.25">
      <c r="A53" s="12" t="s">
        <v>214</v>
      </c>
      <c r="B53" s="26" t="str">
        <f>IF(Trav_cr!B53="","",Trav_cr!B53-Trav_deb!B53)</f>
        <v/>
      </c>
      <c r="C53" s="26" t="str">
        <f>IF(Trav_cr!C53="","",Trav_cr!C53-Trav_deb!C53)</f>
        <v/>
      </c>
      <c r="D53" s="26" t="str">
        <f>IF(Trav_cr!D53="","",Trav_cr!D53-Trav_deb!D53)</f>
        <v/>
      </c>
      <c r="E53" s="26" t="str">
        <f>IF(Trav_cr!E53="","",Trav_cr!E53-Trav_deb!E53)</f>
        <v/>
      </c>
      <c r="F53" s="26" t="str">
        <f>IF(Trav_cr!F53="","",Trav_cr!F53-Trav_deb!F53)</f>
        <v/>
      </c>
      <c r="G53" s="26" t="str">
        <f>IF(Trav_cr!G53="","",Trav_cr!G53-Trav_deb!G53)</f>
        <v/>
      </c>
      <c r="H53" s="26">
        <f>IF(Trav_cr!H53="","",Trav_cr!H53-Trav_deb!H53)</f>
        <v>816.5</v>
      </c>
      <c r="I53" s="26">
        <f>IF(Trav_cr!I53="","",Trav_cr!I53-Trav_deb!I53)</f>
        <v>1015.1340782122907</v>
      </c>
      <c r="J53" s="26">
        <f>IF(Trav_cr!J53="","",Trav_cr!J53-Trav_deb!J53)</f>
        <v>1052.5307262569831</v>
      </c>
      <c r="K53" s="26">
        <f>IF(Trav_cr!K53="","",Trav_cr!K53-Trav_deb!K53)</f>
        <v>1142.7765363128492</v>
      </c>
      <c r="L53" s="26">
        <f>IF(Trav_cr!L53="","",Trav_cr!L53-Trav_deb!L53)</f>
        <v>1068.0949720670392</v>
      </c>
      <c r="M53" s="26">
        <f>IF(Trav_cr!M53="","",Trav_cr!M53-Trav_deb!M53)</f>
        <v>973.10614525139658</v>
      </c>
      <c r="N53" s="26">
        <f>IF(Trav_cr!N53="","",Trav_cr!N53-Trav_deb!N53)</f>
        <v>722.36363272625692</v>
      </c>
      <c r="O53" s="26">
        <f>IF(Trav_cr!O53="","",Trav_cr!O53-Trav_deb!O53)</f>
        <v>593.46588849720661</v>
      </c>
      <c r="P53" s="26">
        <f>IF(Trav_cr!P53="","",Trav_cr!P53-Trav_deb!P53)</f>
        <v>976.83901896648058</v>
      </c>
      <c r="Q53" s="26" t="str">
        <f>IF(Trav_cr!Q53="","",Trav_cr!Q53-Trav_deb!Q53)</f>
        <v/>
      </c>
      <c r="V53" s="39"/>
      <c r="W53" s="39"/>
      <c r="X53" s="39"/>
      <c r="Y53" s="39"/>
      <c r="Z53" s="39"/>
      <c r="AA53" s="39"/>
      <c r="AB53" s="22">
        <f t="shared" si="0"/>
        <v>1</v>
      </c>
      <c r="AC53" s="22"/>
      <c r="AD53" s="22"/>
      <c r="AE53" s="22">
        <f t="shared" si="2"/>
        <v>0</v>
      </c>
      <c r="AF53" s="39" t="str">
        <f t="shared" si="3"/>
        <v/>
      </c>
      <c r="AH53" s="22" t="str">
        <f t="shared" si="4"/>
        <v/>
      </c>
    </row>
    <row r="54" spans="1:34" x14ac:dyDescent="0.25">
      <c r="A54" s="12" t="s">
        <v>223</v>
      </c>
      <c r="B54" s="26" t="str">
        <f>IF(Trav_cr!B54="","",Trav_cr!B54-Trav_deb!B54)</f>
        <v/>
      </c>
      <c r="C54" s="26" t="str">
        <f>IF(Trav_cr!C54="","",Trav_cr!C54-Trav_deb!C54)</f>
        <v/>
      </c>
      <c r="D54" s="26" t="str">
        <f>IF(Trav_cr!D54="","",Trav_cr!D54-Trav_deb!D54)</f>
        <v/>
      </c>
      <c r="E54" s="26" t="str">
        <f>IF(Trav_cr!E54="","",Trav_cr!E54-Trav_deb!E54)</f>
        <v/>
      </c>
      <c r="F54" s="26" t="str">
        <f>IF(Trav_cr!F54="","",Trav_cr!F54-Trav_deb!F54)</f>
        <v/>
      </c>
      <c r="G54" s="26" t="str">
        <f>IF(Trav_cr!G54="","",Trav_cr!G54-Trav_deb!G54)</f>
        <v/>
      </c>
      <c r="H54" s="26">
        <f>IF(Trav_cr!H54="","",Trav_cr!H54-Trav_deb!H54)</f>
        <v>185.8</v>
      </c>
      <c r="I54" s="26">
        <f>IF(Trav_cr!I54="","",Trav_cr!I54-Trav_deb!I54)</f>
        <v>265.3631284916201</v>
      </c>
      <c r="J54" s="26">
        <f>IF(Trav_cr!J54="","",Trav_cr!J54-Trav_deb!J54)</f>
        <v>284.40782122905023</v>
      </c>
      <c r="K54" s="26">
        <f>IF(Trav_cr!K54="","",Trav_cr!K54-Trav_deb!K54)</f>
        <v>324.48044692737443</v>
      </c>
      <c r="L54" s="26">
        <f>IF(Trav_cr!L54="","",Trav_cr!L54-Trav_deb!L54)</f>
        <v>261.84916201117323</v>
      </c>
      <c r="M54" s="26">
        <f>IF(Trav_cr!M54="","",Trav_cr!M54-Trav_deb!M54)</f>
        <v>214.07262569832409</v>
      </c>
      <c r="N54" s="26">
        <f>IF(Trav_cr!N54="","",Trav_cr!N54-Trav_deb!N54)</f>
        <v>180.67368063687155</v>
      </c>
      <c r="O54" s="26">
        <f>IF(Trav_cr!O54="","",Trav_cr!O54-Trav_deb!O54)</f>
        <v>208.85835144134074</v>
      </c>
      <c r="P54" s="26">
        <f>IF(Trav_cr!P54="","",Trav_cr!P54-Trav_deb!P54)</f>
        <v>362.34959803351956</v>
      </c>
      <c r="Q54" s="26" t="str">
        <f>IF(Trav_cr!Q54="","",Trav_cr!Q54-Trav_deb!Q54)</f>
        <v/>
      </c>
      <c r="V54" s="39">
        <f>IF(L54="","",L54/GDP!O50/10)</f>
        <v>8.3076324811984747</v>
      </c>
      <c r="W54" s="39">
        <f>IF(M54="","",M54/GDP!P50/10)</f>
        <v>6.8562742706913706</v>
      </c>
      <c r="X54" s="39">
        <f>IF(N54="","",N54/GDP!Q50/10)</f>
        <v>5.7970863473592242</v>
      </c>
      <c r="Y54" s="39">
        <f>IF(O54="","",O54/GDP!R50/10)</f>
        <v>6.677253579860114</v>
      </c>
      <c r="Z54" s="39">
        <f>IF(P54="","",P54/GDP!S50/10)</f>
        <v>11.681959952451306</v>
      </c>
      <c r="AA54" s="39" t="str">
        <f>IF(Q54="","",Q54/GDP!T50/10)</f>
        <v/>
      </c>
      <c r="AB54" s="22">
        <f t="shared" si="0"/>
        <v>0</v>
      </c>
      <c r="AC54" s="22">
        <f t="shared" si="1"/>
        <v>0</v>
      </c>
      <c r="AD54" s="22"/>
      <c r="AE54" s="22">
        <f t="shared" si="2"/>
        <v>0</v>
      </c>
      <c r="AF54" s="39" t="str">
        <f t="shared" si="3"/>
        <v/>
      </c>
      <c r="AH54" s="22">
        <f t="shared" si="4"/>
        <v>6.677253579860114</v>
      </c>
    </row>
    <row r="55" spans="1:34" x14ac:dyDescent="0.25">
      <c r="A55" s="12" t="s">
        <v>232</v>
      </c>
      <c r="B55" s="26">
        <f>IF(Trav_cr!B55="","",Trav_cr!B55-Trav_deb!B55)</f>
        <v>1385.9558370323289</v>
      </c>
      <c r="C55" s="26">
        <f>IF(Trav_cr!C55="","",Trav_cr!C55-Trav_deb!C55)</f>
        <v>1415.2286531752898</v>
      </c>
      <c r="D55" s="26">
        <f>IF(Trav_cr!D55="","",Trav_cr!D55-Trav_deb!D55)</f>
        <v>1206.5288786619838</v>
      </c>
      <c r="E55" s="26">
        <f>IF(Trav_cr!E55="","",Trav_cr!E55-Trav_deb!E55)</f>
        <v>1114.7000000000003</v>
      </c>
      <c r="F55" s="26">
        <f>IF(Trav_cr!F55="","",Trav_cr!F55-Trav_deb!F55)</f>
        <v>793.79404334692822</v>
      </c>
      <c r="G55" s="26">
        <f>IF(Trav_cr!G55="","",Trav_cr!G55-Trav_deb!G55)</f>
        <v>816.98942972837722</v>
      </c>
      <c r="H55" s="26">
        <f>IF(Trav_cr!H55="","",Trav_cr!H55-Trav_deb!H55)</f>
        <v>1237.6290479152606</v>
      </c>
      <c r="I55" s="26">
        <f>IF(Trav_cr!I55="","",Trav_cr!I55-Trav_deb!I55)</f>
        <v>1285.3283758818895</v>
      </c>
      <c r="J55" s="26">
        <f>IF(Trav_cr!J55="","",Trav_cr!J55-Trav_deb!J55)</f>
        <v>1675.6759306724009</v>
      </c>
      <c r="K55" s="26">
        <f>IF(Trav_cr!K55="","",Trav_cr!K55-Trav_deb!K55)</f>
        <v>1581.0601060614811</v>
      </c>
      <c r="L55" s="26">
        <f>IF(Trav_cr!L55="","",Trav_cr!L55-Trav_deb!L55)</f>
        <v>1444.2077439670277</v>
      </c>
      <c r="M55" s="26">
        <f>IF(Trav_cr!M55="","",Trav_cr!M55-Trav_deb!M55)</f>
        <v>1749.8728776961309</v>
      </c>
      <c r="N55" s="26">
        <f>IF(Trav_cr!N55="","",Trav_cr!N55-Trav_deb!N55)</f>
        <v>1896.5889524043687</v>
      </c>
      <c r="O55" s="26">
        <f>IF(Trav_cr!O55="","",Trav_cr!O55-Trav_deb!O55)</f>
        <v>1879.9984730203951</v>
      </c>
      <c r="P55" s="26">
        <f>IF(Trav_cr!P55="","",Trav_cr!P55-Trav_deb!P55)</f>
        <v>1649.5133300712373</v>
      </c>
      <c r="Q55" s="26">
        <f>IF(Trav_cr!Q55="","",Trav_cr!Q55-Trav_deb!Q55)</f>
        <v>-216.21332311674439</v>
      </c>
      <c r="V55" s="39">
        <f>IF(L55="","",L55/GDP!O51/10)</f>
        <v>7.2778056035427712</v>
      </c>
      <c r="W55" s="39">
        <f>IF(M55="","",M55/GDP!P51/10)</f>
        <v>8.3538114178456624</v>
      </c>
      <c r="X55" s="39">
        <f>IF(N55="","",N55/GDP!Q51/10)</f>
        <v>8.3472952440665846</v>
      </c>
      <c r="Y55" s="39">
        <f>IF(O55="","",O55/GDP!R51/10)</f>
        <v>7.4243680318315892</v>
      </c>
      <c r="Z55" s="39">
        <f>IF(P55="","",P55/GDP!S51/10)</f>
        <v>6.610481024611218</v>
      </c>
      <c r="AA55" s="39">
        <f>IF(Q55="","",Q55/GDP!T51/10)</f>
        <v>-0.9021292740716168</v>
      </c>
      <c r="AB55" s="22">
        <f t="shared" si="0"/>
        <v>0</v>
      </c>
      <c r="AC55" s="22">
        <f t="shared" si="1"/>
        <v>0</v>
      </c>
      <c r="AD55" s="22"/>
      <c r="AE55" s="22">
        <f t="shared" si="2"/>
        <v>0</v>
      </c>
      <c r="AF55" s="39" t="str">
        <f t="shared" si="3"/>
        <v/>
      </c>
      <c r="AH55" s="22">
        <f t="shared" si="4"/>
        <v>7.4243680318315892</v>
      </c>
    </row>
    <row r="56" spans="1:34" x14ac:dyDescent="0.25">
      <c r="A56" s="12" t="s">
        <v>234</v>
      </c>
      <c r="B56" s="26">
        <f>IF(Trav_cr!B56="","",Trav_cr!B56-Trav_deb!B56)</f>
        <v>2293.4712963784336</v>
      </c>
      <c r="C56" s="26">
        <f>IF(Trav_cr!C56="","",Trav_cr!C56-Trav_deb!C56)</f>
        <v>2946.5488469898582</v>
      </c>
      <c r="D56" s="26">
        <f>IF(Trav_cr!D56="","",Trav_cr!D56-Trav_deb!D56)</f>
        <v>3175.3615032079401</v>
      </c>
      <c r="E56" s="26">
        <f>IF(Trav_cr!E56="","",Trav_cr!E56-Trav_deb!E56)</f>
        <v>3330.6376305114163</v>
      </c>
      <c r="F56" s="26">
        <f>IF(Trav_cr!F56="","",Trav_cr!F56-Trav_deb!F56)</f>
        <v>2986.2270898459856</v>
      </c>
      <c r="G56" s="26">
        <f>IF(Trav_cr!G56="","",Trav_cr!G56-Trav_deb!G56)</f>
        <v>2919.4299310200795</v>
      </c>
      <c r="H56" s="26">
        <f>IF(Trav_cr!H56="","",Trav_cr!H56-Trav_deb!H56)</f>
        <v>3307.0038310465188</v>
      </c>
      <c r="I56" s="26">
        <f>IF(Trav_cr!I56="","",Trav_cr!I56-Trav_deb!I56)</f>
        <v>2984.6793347339271</v>
      </c>
      <c r="J56" s="26">
        <f>IF(Trav_cr!J56="","",Trav_cr!J56-Trav_deb!J56)</f>
        <v>2404.8099798838284</v>
      </c>
      <c r="K56" s="26">
        <f>IF(Trav_cr!K56="","",Trav_cr!K56-Trav_deb!K56)</f>
        <v>1689.5467315166707</v>
      </c>
      <c r="L56" s="26">
        <f>IF(Trav_cr!L56="","",Trav_cr!L56-Trav_deb!L56)</f>
        <v>1284.3575357498485</v>
      </c>
      <c r="M56" s="26">
        <f>IF(Trav_cr!M56="","",Trav_cr!M56-Trav_deb!M56)</f>
        <v>1388.3612671106075</v>
      </c>
      <c r="N56" s="26">
        <f>IF(Trav_cr!N56="","",Trav_cr!N56-Trav_deb!N56)</f>
        <v>1504.3718279338091</v>
      </c>
      <c r="O56" s="26">
        <f>IF(Trav_cr!O56="","",Trav_cr!O56-Trav_deb!O56)</f>
        <v>1473.6106782220004</v>
      </c>
      <c r="P56" s="26">
        <f>IF(Trav_cr!P56="","",Trav_cr!P56-Trav_deb!P56)</f>
        <v>1413.127809406451</v>
      </c>
      <c r="Q56" s="26">
        <f>IF(Trav_cr!Q56="","",Trav_cr!Q56-Trav_deb!Q56)</f>
        <v>201.94581495033754</v>
      </c>
      <c r="V56" s="39">
        <f>IF(L56="","",L56/GDP!O52/10)</f>
        <v>0.68304900509476985</v>
      </c>
      <c r="W56" s="39">
        <f>IF(M56="","",M56/GDP!P52/10)</f>
        <v>0.70736593457579666</v>
      </c>
      <c r="X56" s="39">
        <f>IF(N56="","",N56/GDP!Q52/10)</f>
        <v>0.68809344960357921</v>
      </c>
      <c r="Y56" s="39">
        <f>IF(O56="","",O56/GDP!R52/10)</f>
        <v>0.59193037888009659</v>
      </c>
      <c r="Z56" s="39">
        <f>IF(P56="","",P56/GDP!S52/10)</f>
        <v>0.56370431911093999</v>
      </c>
      <c r="AA56" s="39">
        <f>IF(Q56="","",Q56/GDP!T52/10)</f>
        <v>8.3637040007594601E-2</v>
      </c>
      <c r="AB56" s="22">
        <f t="shared" si="0"/>
        <v>0</v>
      </c>
      <c r="AC56" s="22">
        <f t="shared" si="1"/>
        <v>0</v>
      </c>
      <c r="AD56" s="22"/>
      <c r="AE56" s="22">
        <f t="shared" si="2"/>
        <v>0</v>
      </c>
      <c r="AF56" s="39" t="str">
        <f t="shared" si="3"/>
        <v/>
      </c>
      <c r="AH56" s="22">
        <f t="shared" si="4"/>
        <v>0.59193037888009659</v>
      </c>
    </row>
    <row r="57" spans="1:34" x14ac:dyDescent="0.25">
      <c r="A57" s="12" t="s">
        <v>252</v>
      </c>
      <c r="B57" s="26">
        <f>IF(Trav_cr!B57="","",Trav_cr!B57-Trav_deb!B57)</f>
        <v>-1615.4000000000005</v>
      </c>
      <c r="C57" s="26">
        <f>IF(Trav_cr!C57="","",Trav_cr!C57-Trav_deb!C57)</f>
        <v>-1906.3492168150869</v>
      </c>
      <c r="D57" s="26">
        <f>IF(Trav_cr!D57="","",Trav_cr!D57-Trav_deb!D57)</f>
        <v>-2840.8876920678376</v>
      </c>
      <c r="E57" s="26">
        <f>IF(Trav_cr!E57="","",Trav_cr!E57-Trav_deb!E57)</f>
        <v>-3449.3472346277376</v>
      </c>
      <c r="F57" s="26">
        <f>IF(Trav_cr!F57="","",Trav_cr!F57-Trav_deb!F57)</f>
        <v>-3476.2491755679166</v>
      </c>
      <c r="G57" s="26">
        <f>IF(Trav_cr!G57="","",Trav_cr!G57-Trav_deb!G57)</f>
        <v>-3180.6141753484126</v>
      </c>
      <c r="H57" s="26">
        <f>IF(Trav_cr!H57="","",Trav_cr!H57-Trav_deb!H57)</f>
        <v>-3218.8895456811424</v>
      </c>
      <c r="I57" s="26">
        <f>IF(Trav_cr!I57="","",Trav_cr!I57-Trav_deb!I57)</f>
        <v>-3233.2167213980756</v>
      </c>
      <c r="J57" s="26">
        <f>IF(Trav_cr!J57="","",Trav_cr!J57-Trav_deb!J57)</f>
        <v>-2917.6844403400355</v>
      </c>
      <c r="K57" s="26">
        <f>IF(Trav_cr!K57="","",Trav_cr!K57-Trav_deb!K57)</f>
        <v>-2844.7966794221747</v>
      </c>
      <c r="L57" s="26">
        <f>IF(Trav_cr!L57="","",Trav_cr!L57-Trav_deb!L57)</f>
        <v>-2303.8403095967615</v>
      </c>
      <c r="M57" s="26">
        <f>IF(Trav_cr!M57="","",Trav_cr!M57-Trav_deb!M57)</f>
        <v>-1672.4457241379914</v>
      </c>
      <c r="N57" s="26">
        <f>IF(Trav_cr!N57="","",Trav_cr!N57-Trav_deb!N57)</f>
        <v>-1229.0995016899706</v>
      </c>
      <c r="O57" s="26">
        <f>IF(Trav_cr!O57="","",Trav_cr!O57-Trav_deb!O57)</f>
        <v>-1459.546440038599</v>
      </c>
      <c r="P57" s="26">
        <f>IF(Trav_cr!P57="","",Trav_cr!P57-Trav_deb!P57)</f>
        <v>-1144.9041823143052</v>
      </c>
      <c r="Q57" s="26">
        <f>IF(Trav_cr!Q57="","",Trav_cr!Q57-Trav_deb!Q57)</f>
        <v>-901.8625083294537</v>
      </c>
      <c r="V57" s="39">
        <f>IF(L57="","",L57/GDP!O53/10)</f>
        <v>-0.76116479157267469</v>
      </c>
      <c r="W57" s="39">
        <f>IF(M57="","",M57/GDP!P53/10)</f>
        <v>-0.53412975515080396</v>
      </c>
      <c r="X57" s="39">
        <f>IF(N57="","",N57/GDP!Q53/10)</f>
        <v>-0.37007581625069497</v>
      </c>
      <c r="Y57" s="39">
        <f>IF(O57="","",O57/GDP!R53/10)</f>
        <v>-0.40897400808075518</v>
      </c>
      <c r="Z57" s="39">
        <f>IF(P57="","",P57/GDP!S53/10)</f>
        <v>-0.32701830950640531</v>
      </c>
      <c r="AA57" s="39">
        <f>IF(Q57="","",Q57/GDP!T53/10)</f>
        <v>-0.25603418899153529</v>
      </c>
      <c r="AB57" s="22">
        <f t="shared" si="0"/>
        <v>0</v>
      </c>
      <c r="AC57" s="22">
        <f t="shared" si="1"/>
        <v>0</v>
      </c>
      <c r="AD57" s="22"/>
      <c r="AE57" s="22">
        <f t="shared" si="2"/>
        <v>0</v>
      </c>
      <c r="AF57" s="39">
        <f t="shared" si="3"/>
        <v>-0.40897400808075518</v>
      </c>
      <c r="AH57" s="22" t="str">
        <f t="shared" si="4"/>
        <v/>
      </c>
    </row>
    <row r="58" spans="1:34" x14ac:dyDescent="0.25">
      <c r="A58" s="12" t="s">
        <v>254</v>
      </c>
      <c r="B58" s="26">
        <f>IF(Trav_cr!B58="","",Trav_cr!B58-Trav_deb!B58)</f>
        <v>4.2313513878494948</v>
      </c>
      <c r="C58" s="26">
        <f>IF(Trav_cr!C58="","",Trav_cr!C58-Trav_deb!C58)</f>
        <v>6.3751610670657932</v>
      </c>
      <c r="D58" s="26">
        <f>IF(Trav_cr!D58="","",Trav_cr!D58-Trav_deb!D58)</f>
        <v>4.2313513878494948</v>
      </c>
      <c r="E58" s="26">
        <f>IF(Trav_cr!E58="","",Trav_cr!E58-Trav_deb!E58)</f>
        <v>4.1469494319748366</v>
      </c>
      <c r="F58" s="26">
        <f>IF(Trav_cr!F58="","",Trav_cr!F58-Trav_deb!F58)</f>
        <v>10.184502675542003</v>
      </c>
      <c r="G58" s="26">
        <f>IF(Trav_cr!G58="","",Trav_cr!G58-Trav_deb!G58)</f>
        <v>9.4305118697283952</v>
      </c>
      <c r="H58" s="26">
        <f>IF(Trav_cr!H58="","",Trav_cr!H58-Trav_deb!H58)</f>
        <v>-1.7386802910179426</v>
      </c>
      <c r="I58" s="26">
        <f>IF(Trav_cr!I58="","",Trav_cr!I58-Trav_deb!I58)</f>
        <v>2.1044220998081258</v>
      </c>
      <c r="J58" s="26">
        <f>IF(Trav_cr!J58="","",Trav_cr!J58-Trav_deb!J58)</f>
        <v>2.385761952723648</v>
      </c>
      <c r="K58" s="26">
        <f>IF(Trav_cr!K58="","",Trav_cr!K58-Trav_deb!K58)</f>
        <v>3.2635453543713275</v>
      </c>
      <c r="L58" s="26">
        <f>IF(Trav_cr!L58="","",Trav_cr!L58-Trav_deb!L58)</f>
        <v>11.366194013054248</v>
      </c>
      <c r="M58" s="26">
        <f>IF(Trav_cr!M58="","",Trav_cr!M58-Trav_deb!M58)</f>
        <v>15.113661940130537</v>
      </c>
      <c r="N58" s="26">
        <f>IF(Trav_cr!N58="","",Trav_cr!N58-Trav_deb!N58)</f>
        <v>8.3839747918073364</v>
      </c>
      <c r="O58" s="26">
        <f>IF(Trav_cr!O58="","",Trav_cr!O58-Trav_deb!O58)</f>
        <v>34.633130767499438</v>
      </c>
      <c r="P58" s="26">
        <f>IF(Trav_cr!P58="","",Trav_cr!P58-Trav_deb!P58)</f>
        <v>38.110510916047708</v>
      </c>
      <c r="Q58" s="26" t="str">
        <f>IF(Trav_cr!Q58="","",Trav_cr!Q58-Trav_deb!Q58)</f>
        <v/>
      </c>
      <c r="V58" s="39">
        <f>IF(L58="","",L58/GDP!O54/10)</f>
        <v>0.46487501075886495</v>
      </c>
      <c r="W58" s="39">
        <f>IF(M58="","",M58/GDP!P54/10)</f>
        <v>0.57707758457924918</v>
      </c>
      <c r="X58" s="39">
        <f>IF(N58="","",N58/GDP!Q54/10)</f>
        <v>0.30299872756802804</v>
      </c>
      <c r="Y58" s="39">
        <f>IF(O58="","",O58/GDP!R54/10)</f>
        <v>1.1494567131596229</v>
      </c>
      <c r="Z58" s="39">
        <f>IF(P58="","",P58/GDP!S54/10)</f>
        <v>1.1389871762118262</v>
      </c>
      <c r="AA58" s="39" t="str">
        <f>IF(Q58="","",Q58/GDP!T54/10)</f>
        <v/>
      </c>
      <c r="AB58" s="22">
        <f t="shared" si="0"/>
        <v>0</v>
      </c>
      <c r="AC58" s="22">
        <f t="shared" si="1"/>
        <v>0</v>
      </c>
      <c r="AD58" s="22"/>
      <c r="AE58" s="22">
        <f t="shared" si="2"/>
        <v>0</v>
      </c>
      <c r="AF58" s="39" t="str">
        <f t="shared" si="3"/>
        <v/>
      </c>
      <c r="AH58" s="22">
        <f t="shared" si="4"/>
        <v>1.1494567131596229</v>
      </c>
    </row>
    <row r="59" spans="1:34" x14ac:dyDescent="0.25">
      <c r="A59" s="12" t="s">
        <v>256</v>
      </c>
      <c r="B59" s="26">
        <f>IF(Trav_cr!B59="","",Trav_cr!B59-Trav_deb!B59)</f>
        <v>47.28945814814815</v>
      </c>
      <c r="C59" s="26">
        <f>IF(Trav_cr!C59="","",Trav_cr!C59-Trav_deb!C59)</f>
        <v>61.90123777777778</v>
      </c>
      <c r="D59" s="26">
        <f>IF(Trav_cr!D59="","",Trav_cr!D59-Trav_deb!D59)</f>
        <v>63.898668888888892</v>
      </c>
      <c r="E59" s="26">
        <f>IF(Trav_cr!E59="","",Trav_cr!E59-Trav_deb!E59)</f>
        <v>65.038281851851849</v>
      </c>
      <c r="F59" s="26">
        <f>IF(Trav_cr!F59="","",Trav_cr!F59-Trav_deb!F59)</f>
        <v>64.428191851851849</v>
      </c>
      <c r="G59" s="26">
        <f>IF(Trav_cr!G59="","",Trav_cr!G59-Trav_deb!G59)</f>
        <v>81.111618518518497</v>
      </c>
      <c r="H59" s="26">
        <f>IF(Trav_cr!H59="","",Trav_cr!H59-Trav_deb!H59)</f>
        <v>93.67429962962963</v>
      </c>
      <c r="I59" s="26">
        <f>IF(Trav_cr!I59="","",Trav_cr!I59-Trav_deb!I59)</f>
        <v>63.701888148148136</v>
      </c>
      <c r="J59" s="26">
        <f>IF(Trav_cr!J59="","",Trav_cr!J59-Trav_deb!J59)</f>
        <v>68.890439259259253</v>
      </c>
      <c r="K59" s="26">
        <f>IF(Trav_cr!K59="","",Trav_cr!K59-Trav_deb!K59)</f>
        <v>189.53037637577776</v>
      </c>
      <c r="L59" s="26">
        <f>IF(Trav_cr!L59="","",Trav_cr!L59-Trav_deb!L59)</f>
        <v>179.55970912060698</v>
      </c>
      <c r="M59" s="26">
        <f>IF(Trav_cr!M59="","",Trav_cr!M59-Trav_deb!M59)</f>
        <v>174.0144106005624</v>
      </c>
      <c r="N59" s="26">
        <f>IF(Trav_cr!N59="","",Trav_cr!N59-Trav_deb!N59)</f>
        <v>141.45375396118439</v>
      </c>
      <c r="O59" s="26">
        <f>IF(Trav_cr!O59="","",Trav_cr!O59-Trav_deb!O59)</f>
        <v>68.040511124561561</v>
      </c>
      <c r="P59" s="26">
        <f>IF(Trav_cr!P59="","",Trav_cr!P59-Trav_deb!P59)</f>
        <v>102.00513377745236</v>
      </c>
      <c r="Q59" s="26">
        <f>IF(Trav_cr!Q59="","",Trav_cr!Q59-Trav_deb!Q59)</f>
        <v>26.394294672559909</v>
      </c>
      <c r="V59" s="39">
        <f>IF(L59="","",L59/GDP!O55/10)</f>
        <v>33.190334403069684</v>
      </c>
      <c r="W59" s="39">
        <f>IF(M59="","",M59/GDP!P55/10)</f>
        <v>30.263375756619553</v>
      </c>
      <c r="X59" s="39">
        <f>IF(N59="","",N59/GDP!Q55/10)</f>
        <v>27.098420299077468</v>
      </c>
      <c r="Y59" s="39">
        <f>IF(O59="","",O59/GDP!R55/10)</f>
        <v>12.837832287653123</v>
      </c>
      <c r="Z59" s="39">
        <f>IF(P59="","",P59/GDP!S55/10)</f>
        <v>17.617466973653258</v>
      </c>
      <c r="AA59" s="39">
        <f>IF(Q59="","",Q59/GDP!T55/10)</f>
        <v>5.1052794337640055</v>
      </c>
      <c r="AB59" s="22">
        <f t="shared" si="0"/>
        <v>0</v>
      </c>
      <c r="AC59" s="22">
        <f t="shared" si="1"/>
        <v>1</v>
      </c>
      <c r="AD59" s="22"/>
      <c r="AE59" s="22">
        <f t="shared" si="2"/>
        <v>0</v>
      </c>
      <c r="AF59" s="39" t="str">
        <f t="shared" si="3"/>
        <v/>
      </c>
      <c r="AH59" s="22">
        <f t="shared" si="4"/>
        <v>12.837832287653123</v>
      </c>
    </row>
    <row r="60" spans="1:34" x14ac:dyDescent="0.25">
      <c r="A60" s="12" t="s">
        <v>260</v>
      </c>
      <c r="B60" s="26">
        <f>IF(Trav_cr!B60="","",Trav_cr!B60-Trav_deb!B60)</f>
        <v>3166.1000000000004</v>
      </c>
      <c r="C60" s="26">
        <f>IF(Trav_cr!C60="","",Trav_cr!C60-Trav_deb!C60)</f>
        <v>3583.8</v>
      </c>
      <c r="D60" s="26">
        <f>IF(Trav_cr!D60="","",Trav_cr!D60-Trav_deb!D60)</f>
        <v>3738.2999999999997</v>
      </c>
      <c r="E60" s="26">
        <f>IF(Trav_cr!E60="","",Trav_cr!E60-Trav_deb!E60)</f>
        <v>3838.8999999999996</v>
      </c>
      <c r="F60" s="26">
        <f>IF(Trav_cr!F60="","",Trav_cr!F60-Trav_deb!F60)</f>
        <v>3690.1000000000004</v>
      </c>
      <c r="G60" s="26">
        <f>IF(Trav_cr!G60="","",Trav_cr!G60-Trav_deb!G60)</f>
        <v>3766.5</v>
      </c>
      <c r="H60" s="26">
        <f>IF(Trav_cr!H60="","",Trav_cr!H60-Trav_deb!H60)</f>
        <v>3995.2</v>
      </c>
      <c r="I60" s="26">
        <f>IF(Trav_cr!I60="","",Trav_cr!I60-Trav_deb!I60)</f>
        <v>4287.4000000000005</v>
      </c>
      <c r="J60" s="26">
        <f>IF(Trav_cr!J60="","",Trav_cr!J60-Trav_deb!J60)</f>
        <v>4673.2</v>
      </c>
      <c r="K60" s="26">
        <f>IF(Trav_cr!K60="","",Trav_cr!K60-Trav_deb!K60)</f>
        <v>5222.6000000000004</v>
      </c>
      <c r="L60" s="26">
        <f>IF(Trav_cr!L60="","",Trav_cr!L60-Trav_deb!L60)</f>
        <v>5653.0999999999995</v>
      </c>
      <c r="M60" s="26">
        <f>IF(Trav_cr!M60="","",Trav_cr!M60-Trav_deb!M60)</f>
        <v>6216.6</v>
      </c>
      <c r="N60" s="26">
        <f>IF(Trav_cr!N60="","",Trav_cr!N60-Trav_deb!N60)</f>
        <v>6653.8</v>
      </c>
      <c r="O60" s="26">
        <f>IF(Trav_cr!O60="","",Trav_cr!O60-Trav_deb!O60)</f>
        <v>6999.2</v>
      </c>
      <c r="P60" s="26">
        <f>IF(Trav_cr!P60="","",Trav_cr!P60-Trav_deb!P60)</f>
        <v>6847.9</v>
      </c>
      <c r="Q60" s="26">
        <f>IF(Trav_cr!Q60="","",Trav_cr!Q60-Trav_deb!Q60)</f>
        <v>2459.7000000000003</v>
      </c>
      <c r="V60" s="39">
        <f>IF(L60="","",L60/GDP!O56/10)</f>
        <v>7.9337300362084919</v>
      </c>
      <c r="W60" s="39">
        <f>IF(M60="","",M60/GDP!P56/10)</f>
        <v>8.2038085434894494</v>
      </c>
      <c r="X60" s="39">
        <f>IF(N60="","",N60/GDP!Q56/10)</f>
        <v>8.3087335481131852</v>
      </c>
      <c r="Y60" s="39">
        <f>IF(O60="","",O60/GDP!R56/10)</f>
        <v>8.1737708746934494</v>
      </c>
      <c r="Z60" s="39">
        <f>IF(P60="","",P60/GDP!S56/10)</f>
        <v>7.6915041782729805</v>
      </c>
      <c r="AA60" s="39">
        <f>IF(Q60="","",Q60/GDP!T56/10)</f>
        <v>3.1241823424064226</v>
      </c>
      <c r="AB60" s="22">
        <f t="shared" si="0"/>
        <v>0</v>
      </c>
      <c r="AC60" s="22">
        <f t="shared" si="1"/>
        <v>0</v>
      </c>
      <c r="AD60" s="22"/>
      <c r="AE60" s="22">
        <f t="shared" si="2"/>
        <v>0</v>
      </c>
      <c r="AF60" s="39" t="str">
        <f t="shared" si="3"/>
        <v/>
      </c>
      <c r="AH60" s="22">
        <f t="shared" si="4"/>
        <v>8.1737708746934494</v>
      </c>
    </row>
    <row r="61" spans="1:34" x14ac:dyDescent="0.25">
      <c r="A61" s="12" t="s">
        <v>262</v>
      </c>
      <c r="B61" s="26">
        <f>IF(Trav_cr!B61="","",Trav_cr!B61-Trav_deb!B61)</f>
        <v>1002.4616429629629</v>
      </c>
      <c r="C61" s="26">
        <f>IF(Trav_cr!C61="","",Trav_cr!C61-Trav_deb!C61)</f>
        <v>991.57507777777778</v>
      </c>
      <c r="D61" s="26">
        <f>IF(Trav_cr!D61="","",Trav_cr!D61-Trav_deb!D61)</f>
        <v>1029.2221751851851</v>
      </c>
      <c r="E61" s="26">
        <f>IF(Trav_cr!E61="","",Trav_cr!E61-Trav_deb!E61)</f>
        <v>975.67514851851854</v>
      </c>
      <c r="F61" s="26">
        <f>IF(Trav_cr!F61="","",Trav_cr!F61-Trav_deb!F61)</f>
        <v>892.83346518518522</v>
      </c>
      <c r="G61" s="26">
        <f>IF(Trav_cr!G61="","",Trav_cr!G61-Trav_deb!G61)</f>
        <v>927.10107722222233</v>
      </c>
      <c r="H61" s="26">
        <f>IF(Trav_cr!H61="","",Trav_cr!H61-Trav_deb!H61)</f>
        <v>994.75825518518513</v>
      </c>
      <c r="I61" s="26">
        <f>IF(Trav_cr!I61="","",Trav_cr!I61-Trav_deb!I61)</f>
        <v>1001.9397084222222</v>
      </c>
      <c r="J61" s="26">
        <f>IF(Trav_cr!J61="","",Trav_cr!J61-Trav_deb!J61)</f>
        <v>1011.9990015740739</v>
      </c>
      <c r="K61" s="26">
        <f>IF(Trav_cr!K61="","",Trav_cr!K61-Trav_deb!K61)</f>
        <v>2527.5594200616861</v>
      </c>
      <c r="L61" s="26">
        <f>IF(Trav_cr!L61="","",Trav_cr!L61-Trav_deb!L61)</f>
        <v>2583.813531966051</v>
      </c>
      <c r="M61" s="26">
        <f>IF(Trav_cr!M61="","",Trav_cr!M61-Trav_deb!M61)</f>
        <v>2615.113456065767</v>
      </c>
      <c r="N61" s="26">
        <f>IF(Trav_cr!N61="","",Trav_cr!N61-Trav_deb!N61)</f>
        <v>2710.9219589234422</v>
      </c>
      <c r="O61" s="26">
        <f>IF(Trav_cr!O61="","",Trav_cr!O61-Trav_deb!O61)</f>
        <v>2797.2723203481905</v>
      </c>
      <c r="P61" s="26">
        <f>IF(Trav_cr!P61="","",Trav_cr!P61-Trav_deb!P61)</f>
        <v>3124.0944976784231</v>
      </c>
      <c r="Q61" s="26">
        <f>IF(Trav_cr!Q61="","",Trav_cr!Q61-Trav_deb!Q61)</f>
        <v>1129.6947735651768</v>
      </c>
      <c r="V61" s="39">
        <f>IF(L61="","",L61/GDP!O57/10)</f>
        <v>39.124846116835293</v>
      </c>
      <c r="W61" s="39">
        <f>IF(M61="","",M61/GDP!P57/10)</f>
        <v>37.843500860372743</v>
      </c>
      <c r="X61" s="39">
        <f>IF(N61="","",N61/GDP!Q57/10)</f>
        <v>38.369644396007047</v>
      </c>
      <c r="Y61" s="39">
        <f>IF(O61="","",O61/GDP!R57/10)</f>
        <v>37.830268305540457</v>
      </c>
      <c r="Z61" s="39">
        <f>IF(P61="","",P61/GDP!S57/10)</f>
        <v>40.616730534585599</v>
      </c>
      <c r="AA61" s="39">
        <f>IF(Q61="","",Q61/GDP!T57/10)</f>
        <v>17.416011921149284</v>
      </c>
      <c r="AB61" s="22">
        <f t="shared" si="0"/>
        <v>0</v>
      </c>
      <c r="AC61" s="22">
        <f t="shared" si="1"/>
        <v>1</v>
      </c>
      <c r="AD61" s="22"/>
      <c r="AE61" s="22">
        <f t="shared" si="2"/>
        <v>0</v>
      </c>
      <c r="AF61" s="39" t="str">
        <f t="shared" si="3"/>
        <v/>
      </c>
      <c r="AH61" s="22">
        <f t="shared" si="4"/>
        <v>37.830268305540457</v>
      </c>
    </row>
    <row r="62" spans="1:34" x14ac:dyDescent="0.25">
      <c r="A62" s="12" t="s">
        <v>266</v>
      </c>
      <c r="B62" s="26">
        <f>IF(Trav_cr!B62="","",Trav_cr!B62-Trav_deb!B62)</f>
        <v>57.162229891217748</v>
      </c>
      <c r="C62" s="26">
        <f>IF(Trav_cr!C62="","",Trav_cr!C62-Trav_deb!C62)</f>
        <v>23.600656097437309</v>
      </c>
      <c r="D62" s="26">
        <f>IF(Trav_cr!D62="","",Trav_cr!D62-Trav_deb!D62)</f>
        <v>119.45937868343299</v>
      </c>
      <c r="E62" s="26">
        <f>IF(Trav_cr!E62="","",Trav_cr!E62-Trav_deb!E62)</f>
        <v>200.1616204874399</v>
      </c>
      <c r="F62" s="26">
        <f>IF(Trav_cr!F62="","",Trav_cr!F62-Trav_deb!F62)</f>
        <v>121.43788639981074</v>
      </c>
      <c r="G62" s="26">
        <f>IF(Trav_cr!G62="","",Trav_cr!G62-Trav_deb!G62)</f>
        <v>213.25422334634197</v>
      </c>
      <c r="H62" s="26">
        <f>IF(Trav_cr!H62="","",Trav_cr!H62-Trav_deb!H62)</f>
        <v>249.71361614175794</v>
      </c>
      <c r="I62" s="26">
        <f>IF(Trav_cr!I62="","",Trav_cr!I62-Trav_deb!I62)</f>
        <v>421.93364670297206</v>
      </c>
      <c r="J62" s="26">
        <f>IF(Trav_cr!J62="","",Trav_cr!J62-Trav_deb!J62)</f>
        <v>623.70611969126401</v>
      </c>
      <c r="K62" s="26">
        <f>IF(Trav_cr!K62="","",Trav_cr!K62-Trav_deb!K62)</f>
        <v>847.57862790172794</v>
      </c>
      <c r="L62" s="26">
        <f>IF(Trav_cr!L62="","",Trav_cr!L62-Trav_deb!L62)</f>
        <v>912.77522820335707</v>
      </c>
      <c r="M62" s="26">
        <f>IF(Trav_cr!M62="","",Trav_cr!M62-Trav_deb!M62)</f>
        <v>642.10000000000014</v>
      </c>
      <c r="N62" s="26">
        <f>IF(Trav_cr!N62="","",Trav_cr!N62-Trav_deb!N62)</f>
        <v>948.06510406566304</v>
      </c>
      <c r="O62" s="26">
        <f>IF(Trav_cr!O62="","",Trav_cr!O62-Trav_deb!O62)</f>
        <v>1137.7391737896398</v>
      </c>
      <c r="P62" s="26">
        <f>IF(Trav_cr!P62="","",Trav_cr!P62-Trav_deb!P62)</f>
        <v>1065.9358026951602</v>
      </c>
      <c r="Q62" s="26">
        <f>IF(Trav_cr!Q62="","",Trav_cr!Q62-Trav_deb!Q62)</f>
        <v>294.16402350451796</v>
      </c>
      <c r="V62" s="39">
        <f>IF(L62="","",L62/GDP!O58/10)</f>
        <v>0.91930227435125089</v>
      </c>
      <c r="W62" s="39">
        <f>IF(M62="","",M62/GDP!P58/10)</f>
        <v>0.64249834897636549</v>
      </c>
      <c r="X62" s="39">
        <f>IF(N62="","",N62/GDP!Q58/10)</f>
        <v>0.90901386828417485</v>
      </c>
      <c r="Y62" s="39">
        <f>IF(O62="","",O62/GDP!R58/10)</f>
        <v>1.0577519698310183</v>
      </c>
      <c r="Z62" s="39">
        <f>IF(P62="","",P62/GDP!S58/10)</f>
        <v>0.98599160348462667</v>
      </c>
      <c r="AA62" s="39">
        <f>IF(Q62="","",Q62/GDP!T58/10)</f>
        <v>0.30431285729531676</v>
      </c>
      <c r="AB62" s="22">
        <f t="shared" si="0"/>
        <v>0</v>
      </c>
      <c r="AC62" s="22">
        <f t="shared" si="1"/>
        <v>0</v>
      </c>
      <c r="AD62" s="22"/>
      <c r="AE62" s="22">
        <f t="shared" si="2"/>
        <v>0</v>
      </c>
      <c r="AF62" s="39" t="str">
        <f t="shared" si="3"/>
        <v/>
      </c>
      <c r="AH62" s="22">
        <f t="shared" si="4"/>
        <v>1.0577519698310183</v>
      </c>
    </row>
    <row r="63" spans="1:34" x14ac:dyDescent="0.25">
      <c r="A63" s="12" t="s">
        <v>268</v>
      </c>
      <c r="B63" s="26">
        <f>IF(Trav_cr!B63="","",Trav_cr!B63-Trav_deb!B63)</f>
        <v>5221.9000000000005</v>
      </c>
      <c r="C63" s="26">
        <f>IF(Trav_cr!C63="","",Trav_cr!C63-Trav_deb!C63)</f>
        <v>5806.9</v>
      </c>
      <c r="D63" s="26">
        <f>IF(Trav_cr!D63="","",Trav_cr!D63-Trav_deb!D63)</f>
        <v>6857.4</v>
      </c>
      <c r="E63" s="26">
        <f>IF(Trav_cr!E63="","",Trav_cr!E63-Trav_deb!E63)</f>
        <v>8069.5999999999995</v>
      </c>
      <c r="F63" s="26">
        <f>IF(Trav_cr!F63="","",Trav_cr!F63-Trav_deb!F63)</f>
        <v>8217.1999999999989</v>
      </c>
      <c r="G63" s="26">
        <f>IF(Trav_cr!G63="","",Trav_cr!G63-Trav_deb!G63)</f>
        <v>10288.200000000001</v>
      </c>
      <c r="H63" s="26">
        <f>IF(Trav_cr!H63="","",Trav_cr!H63-Trav_deb!H63)</f>
        <v>6504.6</v>
      </c>
      <c r="I63" s="26">
        <f>IF(Trav_cr!I63="","",Trav_cr!I63-Trav_deb!I63)</f>
        <v>7321.9000000000005</v>
      </c>
      <c r="J63" s="26">
        <f>IF(Trav_cr!J63="","",Trav_cr!J63-Trav_deb!J63)</f>
        <v>3033.4</v>
      </c>
      <c r="K63" s="26">
        <f>IF(Trav_cr!K63="","",Trav_cr!K63-Trav_deb!K63)</f>
        <v>4067.9</v>
      </c>
      <c r="L63" s="26">
        <f>IF(Trav_cr!L63="","",Trav_cr!L63-Trav_deb!L63)</f>
        <v>2623.4000000000005</v>
      </c>
      <c r="M63" s="26">
        <f>IF(Trav_cr!M63="","",Trav_cr!M63-Trav_deb!M63)</f>
        <v>-1465.4999999999995</v>
      </c>
      <c r="N63" s="26">
        <f>IF(Trav_cr!N63="","",Trav_cr!N63-Trav_deb!N63)</f>
        <v>5615.2</v>
      </c>
      <c r="O63" s="26">
        <f>IF(Trav_cr!O63="","",Trav_cr!O63-Trav_deb!O63)</f>
        <v>8948.2999999999993</v>
      </c>
      <c r="P63" s="26">
        <f>IF(Trav_cr!P63="","",Trav_cr!P63-Trav_deb!P63)</f>
        <v>9512.2999999999993</v>
      </c>
      <c r="Q63" s="26">
        <f>IF(Trav_cr!Q63="","",Trav_cr!Q63-Trav_deb!Q63)</f>
        <v>1888.5000000000005</v>
      </c>
      <c r="V63" s="39">
        <f>IF(L63="","",L63/GDP!O59/10)</f>
        <v>0.79000225852593564</v>
      </c>
      <c r="W63" s="39">
        <f>IF(M63="","",M63/GDP!P59/10)</f>
        <v>-0.44077308983289409</v>
      </c>
      <c r="X63" s="39">
        <f>IF(N63="","",N63/GDP!Q59/10)</f>
        <v>2.3740106879523779</v>
      </c>
      <c r="Y63" s="39">
        <f>IF(O63="","",O63/GDP!R59/10)</f>
        <v>3.5757013901931245</v>
      </c>
      <c r="Z63" s="39">
        <f>IF(P63="","",P63/GDP!S59/10)</f>
        <v>3.1462781351811731</v>
      </c>
      <c r="AA63" s="39">
        <f>IF(Q63="","",Q63/GDP!T59/10)</f>
        <v>0.52190566731242782</v>
      </c>
      <c r="AB63" s="22">
        <f t="shared" si="0"/>
        <v>0</v>
      </c>
      <c r="AC63" s="22">
        <f t="shared" si="1"/>
        <v>0</v>
      </c>
      <c r="AD63" s="22"/>
      <c r="AE63" s="22">
        <f t="shared" si="2"/>
        <v>0</v>
      </c>
      <c r="AF63" s="39" t="str">
        <f t="shared" si="3"/>
        <v/>
      </c>
      <c r="AH63" s="22">
        <f t="shared" si="4"/>
        <v>3.5757013901931245</v>
      </c>
    </row>
    <row r="64" spans="1:34" x14ac:dyDescent="0.25">
      <c r="A64" s="12" t="s">
        <v>270</v>
      </c>
      <c r="B64" s="26">
        <f>IF(Trav_cr!B64="","",Trav_cr!B64-Trav_deb!B64)</f>
        <v>154.79999999999998</v>
      </c>
      <c r="C64" s="26">
        <f>IF(Trav_cr!C64="","",Trav_cr!C64-Trav_deb!C64)</f>
        <v>157.5</v>
      </c>
      <c r="D64" s="26">
        <f>IF(Trav_cr!D64="","",Trav_cr!D64-Trav_deb!D64)</f>
        <v>203.64000000000004</v>
      </c>
      <c r="E64" s="26">
        <f>IF(Trav_cr!E64="","",Trav_cr!E64-Trav_deb!E64)</f>
        <v>183.73</v>
      </c>
      <c r="F64" s="26">
        <f>IF(Trav_cr!F64="","",Trav_cr!F64-Trav_deb!F64)</f>
        <v>132.60999999999999</v>
      </c>
      <c r="G64" s="26">
        <f>IF(Trav_cr!G64="","",Trav_cr!G64-Trav_deb!G64)</f>
        <v>171.04000000000002</v>
      </c>
      <c r="H64" s="26">
        <f>IF(Trav_cr!H64="","",Trav_cr!H64-Trav_deb!H64)</f>
        <v>212.29347871578332</v>
      </c>
      <c r="I64" s="26">
        <f>IF(Trav_cr!I64="","",Trav_cr!I64-Trav_deb!I64)</f>
        <v>297.04790164869252</v>
      </c>
      <c r="J64" s="26">
        <f>IF(Trav_cr!J64="","",Trav_cr!J64-Trav_deb!J64)</f>
        <v>379.09443309748241</v>
      </c>
      <c r="K64" s="26">
        <f>IF(Trav_cr!K64="","",Trav_cr!K64-Trav_deb!K64)</f>
        <v>573.17638743478153</v>
      </c>
      <c r="L64" s="26">
        <f>IF(Trav_cr!L64="","",Trav_cr!L64-Trav_deb!L64)</f>
        <v>522.78324766392427</v>
      </c>
      <c r="M64" s="26">
        <f>IF(Trav_cr!M64="","",Trav_cr!M64-Trav_deb!M64)</f>
        <v>417.53911461860605</v>
      </c>
      <c r="N64" s="26">
        <f>IF(Trav_cr!N64="","",Trav_cr!N64-Trav_deb!N64)</f>
        <v>454.31368330666749</v>
      </c>
      <c r="O64" s="26">
        <f>IF(Trav_cr!O64="","",Trav_cr!O64-Trav_deb!O64)</f>
        <v>570.6454774263533</v>
      </c>
      <c r="P64" s="26">
        <f>IF(Trav_cr!P64="","",Trav_cr!P64-Trav_deb!P64)</f>
        <v>834.04148137955951</v>
      </c>
      <c r="Q64" s="26">
        <f>IF(Trav_cr!Q64="","",Trav_cr!Q64-Trav_deb!Q64)</f>
        <v>494.24007868562308</v>
      </c>
      <c r="V64" s="39">
        <f>IF(L64="","",L64/GDP!O60/10)</f>
        <v>2.2304942728215904</v>
      </c>
      <c r="W64" s="39">
        <f>IF(M64="","",M64/GDP!P60/10)</f>
        <v>1.7260101468257041</v>
      </c>
      <c r="X64" s="39">
        <f>IF(N64="","",N64/GDP!Q60/10)</f>
        <v>1.8187825105355198</v>
      </c>
      <c r="Y64" s="39">
        <f>IF(O64="","",O64/GDP!R60/10)</f>
        <v>2.1849579868528286</v>
      </c>
      <c r="Z64" s="39">
        <f>IF(P64="","",P64/GDP!S60/10)</f>
        <v>3.0864133566945178</v>
      </c>
      <c r="AA64" s="39">
        <f>IF(Q64="","",Q64/GDP!T60/10)</f>
        <v>2.0083712409509653</v>
      </c>
      <c r="AB64" s="22">
        <f t="shared" si="0"/>
        <v>0</v>
      </c>
      <c r="AC64" s="22">
        <f t="shared" si="1"/>
        <v>0</v>
      </c>
      <c r="AD64" s="22"/>
      <c r="AE64" s="22">
        <f t="shared" si="2"/>
        <v>0</v>
      </c>
      <c r="AF64" s="39" t="str">
        <f t="shared" si="3"/>
        <v/>
      </c>
      <c r="AH64" s="22">
        <f t="shared" si="4"/>
        <v>2.1849579868528286</v>
      </c>
    </row>
    <row r="65" spans="1:34" x14ac:dyDescent="0.25">
      <c r="A65" s="12" t="s">
        <v>305</v>
      </c>
      <c r="B65" s="26" t="str">
        <f>IF(Trav_cr!B65="","",Trav_cr!B65-Trav_deb!B65)</f>
        <v/>
      </c>
      <c r="C65" s="26" t="str">
        <f>IF(Trav_cr!C65="","",Trav_cr!C65-Trav_deb!C65)</f>
        <v/>
      </c>
      <c r="D65" s="26" t="str">
        <f>IF(Trav_cr!D65="","",Trav_cr!D65-Trav_deb!D65)</f>
        <v/>
      </c>
      <c r="E65" s="26">
        <f>IF(Trav_cr!E65="","",Trav_cr!E65-Trav_deb!E65)</f>
        <v>384.61904388150651</v>
      </c>
      <c r="F65" s="26">
        <f>IF(Trav_cr!F65="","",Trav_cr!F65-Trav_deb!F65)</f>
        <v>484.62710336715736</v>
      </c>
      <c r="G65" s="26">
        <f>IF(Trav_cr!G65="","",Trav_cr!G65-Trav_deb!G65)</f>
        <v>445.83795204819535</v>
      </c>
      <c r="H65" s="26">
        <f>IF(Trav_cr!H65="","",Trav_cr!H65-Trav_deb!H65)</f>
        <v>470.22222207742766</v>
      </c>
      <c r="I65" s="26">
        <f>IF(Trav_cr!I65="","",Trav_cr!I65-Trav_deb!I65)</f>
        <v>513.56163475232756</v>
      </c>
      <c r="J65" s="26">
        <f>IF(Trav_cr!J65="","",Trav_cr!J65-Trav_deb!J65)</f>
        <v>598.6612386398474</v>
      </c>
      <c r="K65" s="26">
        <f>IF(Trav_cr!K65="","",Trav_cr!K65-Trav_deb!K65)</f>
        <v>683.73591194619985</v>
      </c>
      <c r="L65" s="26">
        <f>IF(Trav_cr!L65="","",Trav_cr!L65-Trav_deb!L65)</f>
        <v>467.10864916853666</v>
      </c>
      <c r="M65" s="26">
        <f>IF(Trav_cr!M65="","",Trav_cr!M65-Trav_deb!M65)</f>
        <v>375.2145550040741</v>
      </c>
      <c r="N65" s="26">
        <f>IF(Trav_cr!N65="","",Trav_cr!N65-Trav_deb!N65)</f>
        <v>409.89532963022293</v>
      </c>
      <c r="O65" s="26">
        <f>IF(Trav_cr!O65="","",Trav_cr!O65-Trav_deb!O65)</f>
        <v>311.33216228471656</v>
      </c>
      <c r="P65" s="26">
        <f>IF(Trav_cr!P65="","",Trav_cr!P65-Trav_deb!P65)</f>
        <v>192.69297384878291</v>
      </c>
      <c r="Q65" s="26">
        <f>IF(Trav_cr!Q65="","",Trav_cr!Q65-Trav_deb!Q65)</f>
        <v>-5.2311640849927699</v>
      </c>
      <c r="V65" s="39">
        <f>IF(L65="","",L65/GDP!O61/10)</f>
        <v>2.0256229365504628</v>
      </c>
      <c r="W65" s="39">
        <f>IF(M65="","",M65/GDP!P61/10)</f>
        <v>1.5460651654541766</v>
      </c>
      <c r="X65" s="39">
        <f>IF(N65="","",N65/GDP!Q61/10)</f>
        <v>1.5213990410148575</v>
      </c>
      <c r="Y65" s="39">
        <f>IF(O65="","",O65/GDP!R61/10)</f>
        <v>1.0159313502519711</v>
      </c>
      <c r="Z65" s="39">
        <f>IF(P65="","",P65/GDP!S61/10)</f>
        <v>0.61220960714466366</v>
      </c>
      <c r="AA65" s="39">
        <f>IF(Q65="","",Q65/GDP!T61/10)</f>
        <v>-1.687200156424051E-2</v>
      </c>
      <c r="AB65" s="22">
        <f t="shared" si="0"/>
        <v>0</v>
      </c>
      <c r="AC65" s="22">
        <f t="shared" si="1"/>
        <v>0</v>
      </c>
      <c r="AD65" s="22"/>
      <c r="AE65" s="22">
        <f t="shared" si="2"/>
        <v>0</v>
      </c>
      <c r="AF65" s="39" t="str">
        <f t="shared" si="3"/>
        <v/>
      </c>
      <c r="AH65" s="22">
        <f t="shared" si="4"/>
        <v>1.0159313502519711</v>
      </c>
    </row>
    <row r="66" spans="1:34" x14ac:dyDescent="0.25">
      <c r="A66" s="12" t="s">
        <v>306</v>
      </c>
      <c r="B66" s="26">
        <f>IF(Trav_cr!B66="","",Trav_cr!B66-Trav_deb!B66)</f>
        <v>27.700166112930702</v>
      </c>
      <c r="C66" s="26">
        <f>IF(Trav_cr!C66="","",Trav_cr!C66-Trav_deb!C66)</f>
        <v>26.570249715630041</v>
      </c>
      <c r="D66" s="26">
        <f>IF(Trav_cr!D66="","",Trav_cr!D66-Trav_deb!D66)</f>
        <v>-19.719187879577571</v>
      </c>
      <c r="E66" s="26">
        <f>IF(Trav_cr!E66="","",Trav_cr!E66-Trav_deb!E66)</f>
        <v>-19.906530972256498</v>
      </c>
      <c r="F66" s="26">
        <f>IF(Trav_cr!F66="","",Trav_cr!F66-Trav_deb!F66)</f>
        <v>-31.758287868953708</v>
      </c>
      <c r="G66" s="26">
        <f>IF(Trav_cr!G66="","",Trav_cr!G66-Trav_deb!G66)</f>
        <v>-10.776889489029436</v>
      </c>
      <c r="H66" s="26">
        <f>IF(Trav_cr!H66="","",Trav_cr!H66-Trav_deb!H66)</f>
        <v>-19.7</v>
      </c>
      <c r="I66" s="26">
        <f>IF(Trav_cr!I66="","",Trav_cr!I66-Trav_deb!I66)</f>
        <v>-15.038192947665717</v>
      </c>
      <c r="J66" s="26">
        <f>IF(Trav_cr!J66="","",Trav_cr!J66-Trav_deb!J66)</f>
        <v>-34.030363278752752</v>
      </c>
      <c r="K66" s="26">
        <f>IF(Trav_cr!K66="","",Trav_cr!K66-Trav_deb!K66)</f>
        <v>-39.559261453197863</v>
      </c>
      <c r="L66" s="26">
        <f>IF(Trav_cr!L66="","",Trav_cr!L66-Trav_deb!L66)</f>
        <v>-35.833810956667548</v>
      </c>
      <c r="M66" s="26">
        <f>IF(Trav_cr!M66="","",Trav_cr!M66-Trav_deb!M66)</f>
        <v>-16.723502070239988</v>
      </c>
      <c r="N66" s="26">
        <f>IF(Trav_cr!N66="","",Trav_cr!N66-Trav_deb!N66)</f>
        <v>-52.315958537588415</v>
      </c>
      <c r="O66" s="26">
        <f>IF(Trav_cr!O66="","",Trav_cr!O66-Trav_deb!O66)</f>
        <v>-24.472610684353096</v>
      </c>
      <c r="P66" s="26">
        <f>IF(Trav_cr!P66="","",Trav_cr!P66-Trav_deb!P66)</f>
        <v>-17.439665715472952</v>
      </c>
      <c r="Q66" s="26">
        <f>IF(Trav_cr!Q66="","",Trav_cr!Q66-Trav_deb!Q66)</f>
        <v>-29.370459554018794</v>
      </c>
      <c r="V66" s="39">
        <f>IF(L66="","",L66/GDP!O62/10)</f>
        <v>-0.88238884404500251</v>
      </c>
      <c r="W66" s="39">
        <f>IF(M66="","",M66/GDP!P62/10)</f>
        <v>-0.43836178427889883</v>
      </c>
      <c r="X66" s="39">
        <f>IF(N66="","",N66/GDP!Q62/10)</f>
        <v>-1.1871104728293265</v>
      </c>
      <c r="Y66" s="39">
        <f>IF(O66="","",O66/GDP!R62/10)</f>
        <v>-0.52448801295227376</v>
      </c>
      <c r="Z66" s="39">
        <f>IF(P66="","",P66/GDP!S62/10)</f>
        <v>-0.39006185899067214</v>
      </c>
      <c r="AA66" s="39">
        <f>IF(Q66="","",Q66/GDP!T62/10)</f>
        <v>-0.74374422775433768</v>
      </c>
      <c r="AB66" s="22">
        <f t="shared" si="0"/>
        <v>0</v>
      </c>
      <c r="AC66" s="22">
        <f t="shared" si="1"/>
        <v>0</v>
      </c>
      <c r="AD66" s="22"/>
      <c r="AE66" s="22">
        <f t="shared" si="2"/>
        <v>0</v>
      </c>
      <c r="AF66" s="39">
        <f t="shared" si="3"/>
        <v>-0.52448801295227376</v>
      </c>
      <c r="AH66" s="22" t="str">
        <f t="shared" si="4"/>
        <v/>
      </c>
    </row>
    <row r="67" spans="1:34" x14ac:dyDescent="0.25">
      <c r="A67" s="12" t="s">
        <v>308</v>
      </c>
      <c r="B67" s="26">
        <f>IF(Trav_cr!B67="","",Trav_cr!B67-Trav_deb!B67)</f>
        <v>91.595021293575996</v>
      </c>
      <c r="C67" s="26">
        <f>IF(Trav_cr!C67="","",Trav_cr!C67-Trav_deb!C67)</f>
        <v>65.204830139090461</v>
      </c>
      <c r="D67" s="26">
        <f>IF(Trav_cr!D67="","",Trav_cr!D67-Trav_deb!D67)</f>
        <v>69.523935012622843</v>
      </c>
      <c r="E67" s="26">
        <f>IF(Trav_cr!E67="","",Trav_cr!E67-Trav_deb!E67)</f>
        <v>221.1585646169126</v>
      </c>
      <c r="F67" s="26">
        <f>IF(Trav_cr!F67="","",Trav_cr!F67-Trav_deb!F67)</f>
        <v>190.84007267516452</v>
      </c>
      <c r="G67" s="26">
        <f>IF(Trav_cr!G67="","",Trav_cr!G67-Trav_deb!G67)</f>
        <v>375.29835119185702</v>
      </c>
      <c r="H67" s="26">
        <f>IF(Trav_cr!H67="","",Trav_cr!H67-Trav_deb!H67)</f>
        <v>598.37932468382041</v>
      </c>
      <c r="I67" s="26">
        <f>IF(Trav_cr!I67="","",Trav_cr!I67-Trav_deb!I67)</f>
        <v>426.03880879807537</v>
      </c>
      <c r="J67" s="26">
        <f>IF(Trav_cr!J67="","",Trav_cr!J67-Trav_deb!J67)</f>
        <v>371.88992142206735</v>
      </c>
      <c r="K67" s="26">
        <f>IF(Trav_cr!K67="","",Trav_cr!K67-Trav_deb!K67)</f>
        <v>69.159146553119058</v>
      </c>
      <c r="L67" s="26">
        <f>IF(Trav_cr!L67="","",Trav_cr!L67-Trav_deb!L67)</f>
        <v>32.679898600175591</v>
      </c>
      <c r="M67" s="26">
        <f>IF(Trav_cr!M67="","",Trav_cr!M67-Trav_deb!M67)</f>
        <v>-114.57423218435434</v>
      </c>
      <c r="N67" s="26">
        <f>IF(Trav_cr!N67="","",Trav_cr!N67-Trav_deb!N67)</f>
        <v>79.894590389014127</v>
      </c>
      <c r="O67" s="26">
        <f>IF(Trav_cr!O67="","",Trav_cr!O67-Trav_deb!O67)</f>
        <v>355.50507172878213</v>
      </c>
      <c r="P67" s="26" t="str">
        <f>IF(Trav_cr!P67="","",Trav_cr!P67-Trav_deb!P67)</f>
        <v/>
      </c>
      <c r="Q67" s="26" t="str">
        <f>IF(Trav_cr!Q67="","",Trav_cr!Q67-Trav_deb!Q67)</f>
        <v/>
      </c>
      <c r="V67" s="39">
        <f>IF(L67="","",L67/GDP!O63/10)</f>
        <v>5.1806246889198951E-2</v>
      </c>
      <c r="W67" s="39">
        <f>IF(M67="","",M67/GDP!P63/10)</f>
        <v>-0.15886610119849465</v>
      </c>
      <c r="X67" s="39">
        <f>IF(N67="","",N67/GDP!Q63/10)</f>
        <v>0.10397390766519714</v>
      </c>
      <c r="Y67" s="39">
        <f>IF(O67="","",O67/GDP!R63/10)</f>
        <v>0.44323447046864012</v>
      </c>
      <c r="Z67" s="39" t="str">
        <f>IF(P67="","",P67/GDP!S63/10)</f>
        <v/>
      </c>
      <c r="AA67" s="39" t="str">
        <f>IF(Q67="","",Q67/GDP!T63/10)</f>
        <v/>
      </c>
      <c r="AB67" s="22">
        <f t="shared" si="0"/>
        <v>0</v>
      </c>
      <c r="AC67" s="22">
        <f t="shared" si="1"/>
        <v>0</v>
      </c>
      <c r="AD67" s="22"/>
      <c r="AE67" s="22">
        <f t="shared" si="2"/>
        <v>0</v>
      </c>
      <c r="AF67" s="39" t="str">
        <f t="shared" si="3"/>
        <v/>
      </c>
      <c r="AH67" s="22">
        <f t="shared" si="4"/>
        <v>0.44323447046864012</v>
      </c>
    </row>
    <row r="68" spans="1:34" x14ac:dyDescent="0.25">
      <c r="A68" s="12" t="s">
        <v>311</v>
      </c>
      <c r="B68" s="26" t="str">
        <f>IF(Trav_cr!B68="","",Trav_cr!B68-Trav_deb!B68)</f>
        <v/>
      </c>
      <c r="C68" s="26" t="str">
        <f>IF(Trav_cr!C68="","",Trav_cr!C68-Trav_deb!C68)</f>
        <v/>
      </c>
      <c r="D68" s="26" t="str">
        <f>IF(Trav_cr!D68="","",Trav_cr!D68-Trav_deb!D68)</f>
        <v/>
      </c>
      <c r="E68" s="26">
        <f>IF(Trav_cr!E68="","",Trav_cr!E68-Trav_deb!E68)</f>
        <v>24462.300000000017</v>
      </c>
      <c r="F68" s="26">
        <f>IF(Trav_cr!F68="","",Trav_cr!F68-Trav_deb!F68)</f>
        <v>12565.77981359839</v>
      </c>
      <c r="G68" s="26">
        <f>IF(Trav_cr!G68="","",Trav_cr!G68-Trav_deb!G68)</f>
        <v>14226.290500721458</v>
      </c>
      <c r="H68" s="26">
        <f>IF(Trav_cr!H68="","",Trav_cr!H68-Trav_deb!H68)</f>
        <v>27923.038690990201</v>
      </c>
      <c r="I68" s="26">
        <f>IF(Trav_cr!I68="","",Trav_cr!I68-Trav_deb!I68)</f>
        <v>36850.498658160766</v>
      </c>
      <c r="J68" s="26">
        <f>IF(Trav_cr!J68="","",Trav_cr!J68-Trav_deb!J68)</f>
        <v>44257.089790966449</v>
      </c>
      <c r="K68" s="26">
        <f>IF(Trav_cr!K68="","",Trav_cr!K68-Trav_deb!K68)</f>
        <v>45497.028338849195</v>
      </c>
      <c r="L68" s="26">
        <f>IF(Trav_cr!L68="","",Trav_cr!L68-Trav_deb!L68)</f>
        <v>42297.751367150035</v>
      </c>
      <c r="M68" s="26">
        <f>IF(Trav_cr!M68="","",Trav_cr!M68-Trav_deb!M68)</f>
        <v>43234.505901447948</v>
      </c>
      <c r="N68" s="26">
        <f>IF(Trav_cr!N68="","",Trav_cr!N68-Trav_deb!N68)</f>
        <v>47194.686024817362</v>
      </c>
      <c r="O68" s="26">
        <f>IF(Trav_cr!O68="","",Trav_cr!O68-Trav_deb!O68)</f>
        <v>49828.78011453306</v>
      </c>
      <c r="P68" s="26">
        <f>IF(Trav_cr!P68="","",Trav_cr!P68-Trav_deb!P68)</f>
        <v>46631.29934558997</v>
      </c>
      <c r="Q68" s="26">
        <f>IF(Trav_cr!Q68="","",Trav_cr!Q68-Trav_deb!Q68)</f>
        <v>9264.213177348327</v>
      </c>
      <c r="V68" s="39">
        <f>IF(L68="","",L68/GDP!O64/10)</f>
        <v>0.36220019512543095</v>
      </c>
      <c r="W68" s="39">
        <f>IF(M68="","",M68/GDP!P64/10)</f>
        <v>0.36118224017607981</v>
      </c>
      <c r="X68" s="39">
        <f>IF(N68="","",N68/GDP!Q64/10)</f>
        <v>0.37310900430866933</v>
      </c>
      <c r="Y68" s="39">
        <f>IF(O68="","",O68/GDP!R64/10)</f>
        <v>0.36476185826031304</v>
      </c>
      <c r="Z68" s="39">
        <f>IF(P68="","",P68/GDP!S64/10)</f>
        <v>0.34984092104812708</v>
      </c>
      <c r="AA68" s="39">
        <f>IF(Q68="","",Q68/GDP!T64/10)</f>
        <v>7.1665801334626467E-2</v>
      </c>
      <c r="AB68" s="22">
        <f t="shared" si="0"/>
        <v>0</v>
      </c>
      <c r="AC68" s="22">
        <f t="shared" si="1"/>
        <v>0</v>
      </c>
      <c r="AD68" s="22"/>
      <c r="AE68" s="22">
        <f t="shared" si="2"/>
        <v>0</v>
      </c>
      <c r="AF68" s="39" t="str">
        <f t="shared" si="3"/>
        <v/>
      </c>
      <c r="AH68" s="22">
        <f t="shared" si="4"/>
        <v>0.36476185826031304</v>
      </c>
    </row>
    <row r="69" spans="1:34" x14ac:dyDescent="0.25">
      <c r="A69" s="12" t="s">
        <v>313</v>
      </c>
      <c r="B69" s="26">
        <f>IF(Trav_cr!B69="","",Trav_cr!B69-Trav_deb!B69)</f>
        <v>-54.638410307541506</v>
      </c>
      <c r="C69" s="26">
        <f>IF(Trav_cr!C69="","",Trav_cr!C69-Trav_deb!C69)</f>
        <v>-55.582631327834804</v>
      </c>
      <c r="D69" s="26">
        <f>IF(Trav_cr!D69="","",Trav_cr!D69-Trav_deb!D69)</f>
        <v>-47.561495924752897</v>
      </c>
      <c r="E69" s="26">
        <f>IF(Trav_cr!E69="","",Trav_cr!E69-Trav_deb!E69)</f>
        <v>-53.383118346187388</v>
      </c>
      <c r="F69" s="26">
        <f>IF(Trav_cr!F69="","",Trav_cr!F69-Trav_deb!F69)</f>
        <v>-42.463785916007197</v>
      </c>
      <c r="G69" s="26">
        <f>IF(Trav_cr!G69="","",Trav_cr!G69-Trav_deb!G69)</f>
        <v>-30.749381002219103</v>
      </c>
      <c r="H69" s="26">
        <f>IF(Trav_cr!H69="","",Trav_cr!H69-Trav_deb!H69)</f>
        <v>-55.110117694384698</v>
      </c>
      <c r="I69" s="26" t="str">
        <f>IF(Trav_cr!I69="","",Trav_cr!I69-Trav_deb!I69)</f>
        <v/>
      </c>
      <c r="J69" s="26" t="str">
        <f>IF(Trav_cr!J69="","",Trav_cr!J69-Trav_deb!J69)</f>
        <v/>
      </c>
      <c r="K69" s="26" t="str">
        <f>IF(Trav_cr!K69="","",Trav_cr!K69-Trav_deb!K69)</f>
        <v/>
      </c>
      <c r="L69" s="26" t="str">
        <f>IF(Trav_cr!L69="","",Trav_cr!L69-Trav_deb!L69)</f>
        <v/>
      </c>
      <c r="M69" s="26" t="str">
        <f>IF(Trav_cr!M69="","",Trav_cr!M69-Trav_deb!M69)</f>
        <v/>
      </c>
      <c r="N69" s="26" t="str">
        <f>IF(Trav_cr!N69="","",Trav_cr!N69-Trav_deb!N69)</f>
        <v/>
      </c>
      <c r="O69" s="26" t="str">
        <f>IF(Trav_cr!O69="","",Trav_cr!O69-Trav_deb!O69)</f>
        <v/>
      </c>
      <c r="P69" s="26" t="str">
        <f>IF(Trav_cr!P69="","",Trav_cr!P69-Trav_deb!P69)</f>
        <v/>
      </c>
      <c r="Q69" s="26" t="str">
        <f>IF(Trav_cr!Q69="","",Trav_cr!Q69-Trav_deb!Q69)</f>
        <v/>
      </c>
      <c r="V69" s="39" t="str">
        <f>IF(L69="","",L69/GDP!O65/10)</f>
        <v/>
      </c>
      <c r="W69" s="39" t="str">
        <f>IF(M69="","",M69/GDP!P65/10)</f>
        <v/>
      </c>
      <c r="X69" s="39" t="str">
        <f>IF(N69="","",N69/GDP!Q65/10)</f>
        <v/>
      </c>
      <c r="Y69" s="39" t="str">
        <f>IF(O69="","",O69/GDP!R65/10)</f>
        <v/>
      </c>
      <c r="Z69" s="39" t="str">
        <f>IF(P69="","",P69/GDP!S65/10)</f>
        <v/>
      </c>
      <c r="AA69" s="39" t="str">
        <f>IF(Q69="","",Q69/GDP!T65/10)</f>
        <v/>
      </c>
      <c r="AB69" s="22">
        <f t="shared" si="0"/>
        <v>1</v>
      </c>
      <c r="AC69" s="22"/>
      <c r="AD69" s="22"/>
      <c r="AE69" s="22">
        <f t="shared" si="2"/>
        <v>0</v>
      </c>
      <c r="AF69" s="39" t="str">
        <f t="shared" si="3"/>
        <v/>
      </c>
      <c r="AH69" s="22" t="str">
        <f t="shared" si="4"/>
        <v/>
      </c>
    </row>
    <row r="70" spans="1:34" x14ac:dyDescent="0.25">
      <c r="A70" s="12" t="s">
        <v>323</v>
      </c>
      <c r="B70" s="26">
        <f>IF(Trav_cr!B70="","",Trav_cr!B70-Trav_deb!B70)</f>
        <v>379.3</v>
      </c>
      <c r="C70" s="26">
        <f>IF(Trav_cr!C70="","",Trav_cr!C70-Trav_deb!C70)</f>
        <v>378.80932863919179</v>
      </c>
      <c r="D70" s="26">
        <f>IF(Trav_cr!D70="","",Trav_cr!D70-Trav_deb!D70)</f>
        <v>406.34506267194445</v>
      </c>
      <c r="E70" s="26">
        <f>IF(Trav_cr!E70="","",Trav_cr!E70-Trav_deb!E70)</f>
        <v>565.08167105750658</v>
      </c>
      <c r="F70" s="26">
        <f>IF(Trav_cr!F70="","",Trav_cr!F70-Trav_deb!F70)</f>
        <v>408.39556704736032</v>
      </c>
      <c r="G70" s="26">
        <f>IF(Trav_cr!G70="","",Trav_cr!G70-Trav_deb!G70)</f>
        <v>546.93427509310209</v>
      </c>
      <c r="H70" s="26">
        <f>IF(Trav_cr!H70="","",Trav_cr!H70-Trav_deb!H70)</f>
        <v>627.02054556412918</v>
      </c>
      <c r="I70" s="26">
        <f>IF(Trav_cr!I70="","",Trav_cr!I70-Trav_deb!I70)</f>
        <v>638.23601706122929</v>
      </c>
      <c r="J70" s="26">
        <f>IF(Trav_cr!J70="","",Trav_cr!J70-Trav_deb!J70)</f>
        <v>625.575553119603</v>
      </c>
      <c r="K70" s="26">
        <f>IF(Trav_cr!K70="","",Trav_cr!K70-Trav_deb!K70)</f>
        <v>720.57151284904467</v>
      </c>
      <c r="L70" s="26">
        <f>IF(Trav_cr!L70="","",Trav_cr!L70-Trav_deb!L70)</f>
        <v>712.07643986005507</v>
      </c>
      <c r="M70" s="26">
        <f>IF(Trav_cr!M70="","",Trav_cr!M70-Trav_deb!M70)</f>
        <v>768.94466593069558</v>
      </c>
      <c r="N70" s="26">
        <f>IF(Trav_cr!N70="","",Trav_cr!N70-Trav_deb!N70)</f>
        <v>813.76441656307941</v>
      </c>
      <c r="O70" s="26">
        <f>IF(Trav_cr!O70="","",Trav_cr!O70-Trav_deb!O70)</f>
        <v>820.4437817855428</v>
      </c>
      <c r="P70" s="26">
        <f>IF(Trav_cr!P70="","",Trav_cr!P70-Trav_deb!P70)</f>
        <v>796.66321059161737</v>
      </c>
      <c r="Q70" s="26">
        <f>IF(Trav_cr!Q70="","",Trav_cr!Q70-Trav_deb!Q70)</f>
        <v>79.077206863939992</v>
      </c>
      <c r="V70" s="39">
        <f>IF(L70="","",L70/GDP!O66/10)</f>
        <v>15.208809052969992</v>
      </c>
      <c r="W70" s="39">
        <f>IF(M70="","",M70/GDP!P66/10)</f>
        <v>15.597254887032367</v>
      </c>
      <c r="X70" s="39">
        <f>IF(N70="","",N70/GDP!Q66/10)</f>
        <v>15.202025342108715</v>
      </c>
      <c r="Y70" s="39">
        <f>IF(O70="","",O70/GDP!R66/10)</f>
        <v>14.700659053673942</v>
      </c>
      <c r="Z70" s="39">
        <f>IF(P70="","",P70/GDP!S66/10)</f>
        <v>14.492690751166407</v>
      </c>
      <c r="AA70" s="39">
        <f>IF(Q70="","",Q70/GDP!T66/10)</f>
        <v>1.8321873694147357</v>
      </c>
      <c r="AB70" s="22">
        <f t="shared" si="0"/>
        <v>0</v>
      </c>
      <c r="AC70" s="22">
        <f t="shared" si="1"/>
        <v>1</v>
      </c>
      <c r="AD70" s="22"/>
      <c r="AE70" s="22">
        <f t="shared" si="2"/>
        <v>0</v>
      </c>
      <c r="AF70" s="39" t="str">
        <f t="shared" si="3"/>
        <v/>
      </c>
      <c r="AH70" s="22">
        <f t="shared" si="4"/>
        <v>14.700659053673942</v>
      </c>
    </row>
    <row r="71" spans="1:34" x14ac:dyDescent="0.25">
      <c r="A71" s="12" t="s">
        <v>325</v>
      </c>
      <c r="B71" s="26">
        <f>IF(Trav_cr!B71="","",Trav_cr!B71-Trav_deb!B71)</f>
        <v>-875.79999999999973</v>
      </c>
      <c r="C71" s="26" t="str">
        <f>IF(Trav_cr!C71="","",Trav_cr!C71-Trav_deb!C71)</f>
        <v/>
      </c>
      <c r="D71" s="26" t="str">
        <f>IF(Trav_cr!D71="","",Trav_cr!D71-Trav_deb!D71)</f>
        <v/>
      </c>
      <c r="E71" s="26">
        <f>IF(Trav_cr!E71="","",Trav_cr!E71-Trav_deb!E71)</f>
        <v>-1310.5859860291421</v>
      </c>
      <c r="F71" s="26">
        <f>IF(Trav_cr!F71="","",Trav_cr!F71-Trav_deb!F71)</f>
        <v>-1659.4028800404658</v>
      </c>
      <c r="G71" s="26">
        <f>IF(Trav_cr!G71="","",Trav_cr!G71-Trav_deb!G71)</f>
        <v>-1278.9502753246747</v>
      </c>
      <c r="H71" s="26">
        <f>IF(Trav_cr!H71="","",Trav_cr!H71-Trav_deb!H71)</f>
        <v>-1035.0070984713179</v>
      </c>
      <c r="I71" s="26">
        <f>IF(Trav_cr!I71="","",Trav_cr!I71-Trav_deb!I71)</f>
        <v>-1009.820303095536</v>
      </c>
      <c r="J71" s="26">
        <f>IF(Trav_cr!J71="","",Trav_cr!J71-Trav_deb!J71)</f>
        <v>-1255.8199295524378</v>
      </c>
      <c r="K71" s="26">
        <f>IF(Trav_cr!K71="","",Trav_cr!K71-Trav_deb!K71)</f>
        <v>-1647.5684447512285</v>
      </c>
      <c r="L71" s="26">
        <f>IF(Trav_cr!L71="","",Trav_cr!L71-Trav_deb!L71)</f>
        <v>-2222.8226466820315</v>
      </c>
      <c r="M71" s="26">
        <f>IF(Trav_cr!M71="","",Trav_cr!M71-Trav_deb!M71)</f>
        <v>-2541.6340416602511</v>
      </c>
      <c r="N71" s="26">
        <f>IF(Trav_cr!N71="","",Trav_cr!N71-Trav_deb!N71)</f>
        <v>-2210.6303115242781</v>
      </c>
      <c r="O71" s="26">
        <f>IF(Trav_cr!O71="","",Trav_cr!O71-Trav_deb!O71)</f>
        <v>-2405.9014856135568</v>
      </c>
      <c r="P71" s="26">
        <f>IF(Trav_cr!P71="","",Trav_cr!P71-Trav_deb!P71)</f>
        <v>-1952.4281075216481</v>
      </c>
      <c r="Q71" s="26" t="str">
        <f>IF(Trav_cr!Q71="","",Trav_cr!Q71-Trav_deb!Q71)</f>
        <v/>
      </c>
      <c r="V71" s="39">
        <f>IF(L71="","",L71/GDP!O67/10)</f>
        <v>-0.94766439289302917</v>
      </c>
      <c r="W71" s="39">
        <f>IF(M71="","",M71/GDP!P67/10)</f>
        <v>-1.0559124412289944</v>
      </c>
      <c r="X71" s="39">
        <f>IF(N71="","",N71/GDP!Q67/10)</f>
        <v>-0.86502097822188229</v>
      </c>
      <c r="Y71" s="39">
        <f>IF(O71="","",O71/GDP!R67/10)</f>
        <v>-0.87134984557482353</v>
      </c>
      <c r="Z71" s="39">
        <f>IF(P71="","",P71/GDP!S67/10)</f>
        <v>-0.72582049826824502</v>
      </c>
      <c r="AA71" s="39" t="str">
        <f>IF(Q71="","",Q71/GDP!T67/10)</f>
        <v/>
      </c>
      <c r="AB71" s="22">
        <f t="shared" ref="AB71:AB134" si="5">IF(Y71="",1,0)</f>
        <v>0</v>
      </c>
      <c r="AC71" s="22">
        <f t="shared" ref="AC71:AC133" si="6">IF(Y71&gt;10, 1, 0)</f>
        <v>0</v>
      </c>
      <c r="AD71" s="22"/>
      <c r="AE71" s="22">
        <f t="shared" ref="AE71:AE134" si="7">IF(Y71&lt;-5, 1, 0)</f>
        <v>0</v>
      </c>
      <c r="AF71" s="39">
        <f t="shared" ref="AF71:AF134" si="8">IF(Y71&lt;0, Y71, "")</f>
        <v>-0.87134984557482353</v>
      </c>
      <c r="AH71" s="22" t="str">
        <f t="shared" ref="AH71:AH134" si="9">IF(Y71&gt;0, Y71, "")</f>
        <v/>
      </c>
    </row>
    <row r="72" spans="1:34" x14ac:dyDescent="0.25">
      <c r="A72" s="12" t="s">
        <v>328</v>
      </c>
      <c r="B72" s="26">
        <f>IF(Trav_cr!B72="","",Trav_cr!B72-Trav_deb!B72)</f>
        <v>12590.606754104494</v>
      </c>
      <c r="C72" s="26">
        <f>IF(Trav_cr!C72="","",Trav_cr!C72-Trav_deb!C72)</f>
        <v>14179.395619215818</v>
      </c>
      <c r="D72" s="26">
        <f>IF(Trav_cr!D72="","",Trav_cr!D72-Trav_deb!D72)</f>
        <v>16302.099050829485</v>
      </c>
      <c r="E72" s="26">
        <f>IF(Trav_cr!E72="","",Trav_cr!E72-Trav_deb!E72)</f>
        <v>16333.377060498191</v>
      </c>
      <c r="F72" s="26">
        <f>IF(Trav_cr!F72="","",Trav_cr!F72-Trav_deb!F72)</f>
        <v>12625.290006442323</v>
      </c>
      <c r="G72" s="26">
        <f>IF(Trav_cr!G72="","",Trav_cr!G72-Trav_deb!G72)</f>
        <v>8162.650621479479</v>
      </c>
      <c r="H72" s="26">
        <f>IF(Trav_cr!H72="","",Trav_cr!H72-Trav_deb!H72)</f>
        <v>10429.325372335101</v>
      </c>
      <c r="I72" s="26">
        <f>IF(Trav_cr!I72="","",Trav_cr!I72-Trav_deb!I72)</f>
        <v>13491.462115995695</v>
      </c>
      <c r="J72" s="26">
        <f>IF(Trav_cr!J72="","",Trav_cr!J72-Trav_deb!J72)</f>
        <v>14268.096773636957</v>
      </c>
      <c r="K72" s="26">
        <f>IF(Trav_cr!K72="","",Trav_cr!K72-Trav_deb!K72)</f>
        <v>9644.7380493323872</v>
      </c>
      <c r="L72" s="26">
        <f>IF(Trav_cr!L72="","",Trav_cr!L72-Trav_deb!L72)</f>
        <v>18804.747295462643</v>
      </c>
      <c r="M72" s="26">
        <f>IF(Trav_cr!M72="","",Trav_cr!M72-Trav_deb!M72)</f>
        <v>14901.304302400866</v>
      </c>
      <c r="N72" s="26">
        <f>IF(Trav_cr!N72="","",Trav_cr!N72-Trav_deb!N72)</f>
        <v>15040.036799957088</v>
      </c>
      <c r="O72" s="26">
        <f>IF(Trav_cr!O72="","",Trav_cr!O72-Trav_deb!O72)</f>
        <v>17097.584178388301</v>
      </c>
      <c r="P72" s="26">
        <f>IF(Trav_cr!P72="","",Trav_cr!P72-Trav_deb!P72)</f>
        <v>12106.439034513016</v>
      </c>
      <c r="Q72" s="26">
        <f>IF(Trav_cr!Q72="","",Trav_cr!Q72-Trav_deb!Q72)</f>
        <v>4924.3860691251575</v>
      </c>
      <c r="V72" s="39">
        <f>IF(L72="","",L72/GDP!O68/10)</f>
        <v>0.77086328401037296</v>
      </c>
      <c r="W72" s="39">
        <f>IF(M72="","",M72/GDP!P68/10)</f>
        <v>0.60273530111479545</v>
      </c>
      <c r="X72" s="39">
        <f>IF(N72="","",N72/GDP!Q68/10)</f>
        <v>0.57974731713168748</v>
      </c>
      <c r="Y72" s="39">
        <f>IF(O72="","",O72/GDP!R68/10)</f>
        <v>0.61256195196220575</v>
      </c>
      <c r="Z72" s="39">
        <f>IF(P72="","",P72/GDP!S68/10)</f>
        <v>0.4455483230720233</v>
      </c>
      <c r="AA72" s="39">
        <f>IF(Q72="","",Q72/GDP!T68/10)</f>
        <v>0.18947889958194619</v>
      </c>
      <c r="AB72" s="22">
        <f t="shared" si="5"/>
        <v>0</v>
      </c>
      <c r="AC72" s="22">
        <f t="shared" si="6"/>
        <v>0</v>
      </c>
      <c r="AD72" s="22"/>
      <c r="AE72" s="22">
        <f t="shared" si="7"/>
        <v>0</v>
      </c>
      <c r="AF72" s="39" t="str">
        <f t="shared" si="8"/>
        <v/>
      </c>
      <c r="AH72" s="22">
        <f t="shared" si="9"/>
        <v>0.61256195196220575</v>
      </c>
    </row>
    <row r="73" spans="1:34" x14ac:dyDescent="0.25">
      <c r="A73" s="12" t="s">
        <v>329</v>
      </c>
      <c r="B73" s="26">
        <f>IF(Trav_cr!B73="","",Trav_cr!B73-Trav_deb!B73)</f>
        <v>218.8939166754335</v>
      </c>
      <c r="C73" s="26">
        <f>IF(Trav_cr!C73="","",Trav_cr!C73-Trav_deb!C73)</f>
        <v>340.60908861497489</v>
      </c>
      <c r="D73" s="26">
        <f>IF(Trav_cr!D73="","",Trav_cr!D73-Trav_deb!D73)</f>
        <v>383.76176118332251</v>
      </c>
      <c r="E73" s="26">
        <f>IF(Trav_cr!E73="","",Trav_cr!E73-Trav_deb!E73)</f>
        <v>362.90000000000003</v>
      </c>
      <c r="F73" s="26">
        <f>IF(Trav_cr!F73="","",Trav_cr!F73-Trav_deb!F73)</f>
        <v>276.22128128416875</v>
      </c>
      <c r="G73" s="26">
        <f>IF(Trav_cr!G73="","",Trav_cr!G73-Trav_deb!G73)</f>
        <v>245.11420958367367</v>
      </c>
      <c r="H73" s="26">
        <f>IF(Trav_cr!H73="","",Trav_cr!H73-Trav_deb!H73)</f>
        <v>288.92820516904504</v>
      </c>
      <c r="I73" s="26">
        <f>IF(Trav_cr!I73="","",Trav_cr!I73-Trav_deb!I73)</f>
        <v>276.8864900807875</v>
      </c>
      <c r="J73" s="26">
        <f>IF(Trav_cr!J73="","",Trav_cr!J73-Trav_deb!J73)</f>
        <v>301.89246543652854</v>
      </c>
      <c r="K73" s="26">
        <f>IF(Trav_cr!K73="","",Trav_cr!K73-Trav_deb!K73)</f>
        <v>340.96782638389914</v>
      </c>
      <c r="L73" s="26">
        <f>IF(Trav_cr!L73="","",Trav_cr!L73-Trav_deb!L73)</f>
        <v>319.49924997773917</v>
      </c>
      <c r="M73" s="26">
        <f>IF(Trav_cr!M73="","",Trav_cr!M73-Trav_deb!M73)</f>
        <v>336.22528395637926</v>
      </c>
      <c r="N73" s="26" t="str">
        <f>IF(Trav_cr!N73="","",Trav_cr!N73-Trav_deb!N73)</f>
        <v/>
      </c>
      <c r="O73" s="26" t="str">
        <f>IF(Trav_cr!O73="","",Trav_cr!O73-Trav_deb!O73)</f>
        <v/>
      </c>
      <c r="P73" s="26" t="str">
        <f>IF(Trav_cr!P73="","",Trav_cr!P73-Trav_deb!P73)</f>
        <v/>
      </c>
      <c r="Q73" s="26" t="str">
        <f>IF(Trav_cr!Q73="","",Trav_cr!Q73-Trav_deb!Q73)</f>
        <v/>
      </c>
      <c r="V73" s="39">
        <f>IF(L73="","",L73/GDP!O69/10)</f>
        <v>6.0014455004434275</v>
      </c>
      <c r="W73" s="39">
        <f>IF(M73="","",M73/GDP!P69/10)</f>
        <v>6.1206375776638637</v>
      </c>
      <c r="X73" s="39" t="str">
        <f>IF(N73="","",N73/GDP!Q69/10)</f>
        <v/>
      </c>
      <c r="Y73" s="39" t="str">
        <f>IF(O73="","",O73/GDP!R69/10)</f>
        <v/>
      </c>
      <c r="Z73" s="39" t="str">
        <f>IF(P73="","",P73/GDP!S69/10)</f>
        <v/>
      </c>
      <c r="AA73" s="39" t="str">
        <f>IF(Q73="","",Q73/GDP!T69/10)</f>
        <v/>
      </c>
      <c r="AB73" s="22">
        <f t="shared" si="5"/>
        <v>1</v>
      </c>
      <c r="AC73" s="22"/>
      <c r="AD73" s="22"/>
      <c r="AE73" s="22">
        <f t="shared" si="7"/>
        <v>0</v>
      </c>
      <c r="AF73" s="39" t="str">
        <f t="shared" si="8"/>
        <v/>
      </c>
      <c r="AH73" s="22" t="str">
        <f t="shared" si="9"/>
        <v/>
      </c>
    </row>
    <row r="74" spans="1:34" x14ac:dyDescent="0.25">
      <c r="A74" s="12" t="s">
        <v>335</v>
      </c>
      <c r="B74" s="26">
        <f>IF(Trav_cr!B74="","",Trav_cr!B74-Trav_deb!B74)</f>
        <v>-264.98093182927431</v>
      </c>
      <c r="C74" s="26" t="str">
        <f>IF(Trav_cr!C74="","",Trav_cr!C74-Trav_deb!C74)</f>
        <v/>
      </c>
      <c r="D74" s="26">
        <f>IF(Trav_cr!D74="","",Trav_cr!D74-Trav_deb!D74)</f>
        <v>-203.33768902961253</v>
      </c>
      <c r="E74" s="26">
        <f>IF(Trav_cr!E74="","",Trav_cr!E74-Trav_deb!E74)</f>
        <v>-355.66353458838591</v>
      </c>
      <c r="F74" s="26">
        <f>IF(Trav_cr!F74="","",Trav_cr!F74-Trav_deb!F74)</f>
        <v>-333.66068241439598</v>
      </c>
      <c r="G74" s="26">
        <f>IF(Trav_cr!G74="","",Trav_cr!G74-Trav_deb!G74)</f>
        <v>-289.63588810273831</v>
      </c>
      <c r="H74" s="26">
        <f>IF(Trav_cr!H74="","",Trav_cr!H74-Trav_deb!H74)</f>
        <v>-522.3939431940147</v>
      </c>
      <c r="I74" s="26">
        <f>IF(Trav_cr!I74="","",Trav_cr!I74-Trav_deb!I74)</f>
        <v>-280.17315817560262</v>
      </c>
      <c r="J74" s="26">
        <f>IF(Trav_cr!J74="","",Trav_cr!J74-Trav_deb!J74)</f>
        <v>-217.35687770350415</v>
      </c>
      <c r="K74" s="26">
        <f>IF(Trav_cr!K74="","",Trav_cr!K74-Trav_deb!K74)</f>
        <v>-353.8808828215117</v>
      </c>
      <c r="L74" s="26">
        <f>IF(Trav_cr!L74="","",Trav_cr!L74-Trav_deb!L74)</f>
        <v>-207.18252098590997</v>
      </c>
      <c r="M74" s="26" t="str">
        <f>IF(Trav_cr!M74="","",Trav_cr!M74-Trav_deb!M74)</f>
        <v/>
      </c>
      <c r="N74" s="26" t="str">
        <f>IF(Trav_cr!N74="","",Trav_cr!N74-Trav_deb!N74)</f>
        <v/>
      </c>
      <c r="O74" s="26" t="str">
        <f>IF(Trav_cr!O74="","",Trav_cr!O74-Trav_deb!O74)</f>
        <v/>
      </c>
      <c r="P74" s="26" t="str">
        <f>IF(Trav_cr!P74="","",Trav_cr!P74-Trav_deb!P74)</f>
        <v/>
      </c>
      <c r="Q74" s="26" t="str">
        <f>IF(Trav_cr!Q74="","",Trav_cr!Q74-Trav_deb!Q74)</f>
        <v/>
      </c>
      <c r="V74" s="39">
        <f>IF(L74="","",L74/GDP!O70/10)</f>
        <v>-1.4402677857901285</v>
      </c>
      <c r="W74" s="39" t="str">
        <f>IF(M74="","",M74/GDP!P70/10)</f>
        <v/>
      </c>
      <c r="X74" s="39" t="str">
        <f>IF(N74="","",N74/GDP!Q70/10)</f>
        <v/>
      </c>
      <c r="Y74" s="39" t="str">
        <f>IF(O74="","",O74/GDP!R70/10)</f>
        <v/>
      </c>
      <c r="Z74" s="39" t="str">
        <f>IF(P74="","",P74/GDP!S70/10)</f>
        <v/>
      </c>
      <c r="AA74" s="39" t="str">
        <f>IF(Q74="","",Q74/GDP!T70/10)</f>
        <v/>
      </c>
      <c r="AB74" s="22">
        <f t="shared" si="5"/>
        <v>1</v>
      </c>
      <c r="AC74" s="22"/>
      <c r="AD74" s="22"/>
      <c r="AE74" s="22">
        <f t="shared" si="7"/>
        <v>0</v>
      </c>
      <c r="AF74" s="39" t="str">
        <f t="shared" si="8"/>
        <v/>
      </c>
      <c r="AH74" s="22" t="str">
        <f t="shared" si="9"/>
        <v/>
      </c>
    </row>
    <row r="75" spans="1:34" x14ac:dyDescent="0.25">
      <c r="A75" s="12" t="s">
        <v>342</v>
      </c>
      <c r="B75" s="26">
        <f>IF(Trav_cr!B75="","",Trav_cr!B75-Trav_deb!B75)</f>
        <v>52.715910986476793</v>
      </c>
      <c r="C75" s="26">
        <f>IF(Trav_cr!C75="","",Trav_cr!C75-Trav_deb!C75)</f>
        <v>59.768632379886853</v>
      </c>
      <c r="D75" s="26">
        <f>IF(Trav_cr!D75="","",Trav_cr!D75-Trav_deb!D75)</f>
        <v>71.960574293791552</v>
      </c>
      <c r="E75" s="26">
        <f>IF(Trav_cr!E75="","",Trav_cr!E75-Trav_deb!E75)</f>
        <v>68.465040946845875</v>
      </c>
      <c r="F75" s="26">
        <f>IF(Trav_cr!F75="","",Trav_cr!F75-Trav_deb!F75)</f>
        <v>50.453855543621017</v>
      </c>
      <c r="G75" s="26">
        <f>IF(Trav_cr!G75="","",Trav_cr!G75-Trav_deb!G75)</f>
        <v>59.36494406059343</v>
      </c>
      <c r="H75" s="26">
        <f>IF(Trav_cr!H75="","",Trav_cr!H75-Trav_deb!H75)</f>
        <v>61.97412290235647</v>
      </c>
      <c r="I75" s="26">
        <f>IF(Trav_cr!I75="","",Trav_cr!I75-Trav_deb!I75)</f>
        <v>81.280200634498428</v>
      </c>
      <c r="J75" s="26">
        <f>IF(Trav_cr!J75="","",Trav_cr!J75-Trav_deb!J75)</f>
        <v>61.493557855824022</v>
      </c>
      <c r="K75" s="26">
        <f>IF(Trav_cr!K75="","",Trav_cr!K75-Trav_deb!K75)</f>
        <v>51.641283705004703</v>
      </c>
      <c r="L75" s="26">
        <f>IF(Trav_cr!L75="","",Trav_cr!L75-Trav_deb!L75)</f>
        <v>57.396621344317289</v>
      </c>
      <c r="M75" s="26">
        <f>IF(Trav_cr!M75="","",Trav_cr!M75-Trav_deb!M75)</f>
        <v>40.614573089632401</v>
      </c>
      <c r="N75" s="26">
        <f>IF(Trav_cr!N75="","",Trav_cr!N75-Trav_deb!N75)</f>
        <v>59.275668515331091</v>
      </c>
      <c r="O75" s="26">
        <f>IF(Trav_cr!O75="","",Trav_cr!O75-Trav_deb!O75)</f>
        <v>145.10389008709143</v>
      </c>
      <c r="P75" s="26" t="str">
        <f>IF(Trav_cr!P75="","",Trav_cr!P75-Trav_deb!P75)</f>
        <v/>
      </c>
      <c r="Q75" s="26" t="str">
        <f>IF(Trav_cr!Q75="","",Trav_cr!Q75-Trav_deb!Q75)</f>
        <v/>
      </c>
      <c r="V75" s="39">
        <f>IF(L75="","",L75/GDP!O71/10)</f>
        <v>4.2359130143407597</v>
      </c>
      <c r="W75" s="39">
        <f>IF(M75="","",M75/GDP!P71/10)</f>
        <v>2.762896128546422</v>
      </c>
      <c r="X75" s="39">
        <f>IF(N75="","",N75/GDP!Q71/10)</f>
        <v>3.9569872173118221</v>
      </c>
      <c r="Y75" s="39">
        <f>IF(O75="","",O75/GDP!R71/10)</f>
        <v>8.7306793072858859</v>
      </c>
      <c r="Z75" s="39" t="str">
        <f>IF(P75="","",P75/GDP!S71/10)</f>
        <v/>
      </c>
      <c r="AA75" s="39" t="str">
        <f>IF(Q75="","",Q75/GDP!T71/10)</f>
        <v/>
      </c>
      <c r="AB75" s="22">
        <f t="shared" si="5"/>
        <v>0</v>
      </c>
      <c r="AC75" s="22">
        <f t="shared" si="6"/>
        <v>0</v>
      </c>
      <c r="AD75" s="22"/>
      <c r="AE75" s="22">
        <f t="shared" si="7"/>
        <v>0</v>
      </c>
      <c r="AF75" s="39" t="str">
        <f t="shared" si="8"/>
        <v/>
      </c>
      <c r="AH75" s="22">
        <f t="shared" si="9"/>
        <v>8.7306793072858859</v>
      </c>
    </row>
    <row r="76" spans="1:34" x14ac:dyDescent="0.25">
      <c r="A76" s="12" t="s">
        <v>345</v>
      </c>
      <c r="B76" s="26">
        <f>IF(Trav_cr!B76="","",Trav_cr!B76-Trav_deb!B76)</f>
        <v>72.601396420000015</v>
      </c>
      <c r="C76" s="26">
        <f>IF(Trav_cr!C76="","",Trav_cr!C76-Trav_deb!C76)</f>
        <v>145.92674226000003</v>
      </c>
      <c r="D76" s="26">
        <f>IF(Trav_cr!D76="","",Trav_cr!D76-Trav_deb!D76)</f>
        <v>207.97496584999999</v>
      </c>
      <c r="E76" s="26">
        <f>IF(Trav_cr!E76="","",Trav_cr!E76-Trav_deb!E76)</f>
        <v>243.15534736000004</v>
      </c>
      <c r="F76" s="26">
        <f>IF(Trav_cr!F76="","",Trav_cr!F76-Trav_deb!F76)</f>
        <v>294.41162872000001</v>
      </c>
      <c r="G76" s="26">
        <f>IF(Trav_cr!G76="","",Trav_cr!G76-Trav_deb!G76)</f>
        <v>460.15104737000001</v>
      </c>
      <c r="H76" s="26">
        <f>IF(Trav_cr!H76="","",Trav_cr!H76-Trav_deb!H76)</f>
        <v>741.47996690999992</v>
      </c>
      <c r="I76" s="26">
        <f>IF(Trav_cr!I76="","",Trav_cr!I76-Trav_deb!I76)</f>
        <v>1154.5022288099999</v>
      </c>
      <c r="J76" s="26">
        <f>IF(Trav_cr!J76="","",Trav_cr!J76-Trav_deb!J76)</f>
        <v>1425.6350282999999</v>
      </c>
      <c r="K76" s="26">
        <f>IF(Trav_cr!K76="","",Trav_cr!K76-Trav_deb!K76)</f>
        <v>1487.9787388599998</v>
      </c>
      <c r="L76" s="26">
        <f>IF(Trav_cr!L76="","",Trav_cr!L76-Trav_deb!L76)</f>
        <v>1538.9069151200001</v>
      </c>
      <c r="M76" s="26">
        <f>IF(Trav_cr!M76="","",Trav_cr!M76-Trav_deb!M76)</f>
        <v>1724.41773829</v>
      </c>
      <c r="N76" s="26">
        <f>IF(Trav_cr!N76="","",Trav_cr!N76-Trav_deb!N76)</f>
        <v>2240.7531899099999</v>
      </c>
      <c r="O76" s="26">
        <f>IF(Trav_cr!O76="","",Trav_cr!O76-Trav_deb!O76)</f>
        <v>2697.3438325499997</v>
      </c>
      <c r="P76" s="26">
        <f>IF(Trav_cr!P76="","",Trav_cr!P76-Trav_deb!P76)</f>
        <v>2611.5038236099999</v>
      </c>
      <c r="Q76" s="26">
        <f>IF(Trav_cr!Q76="","",Trav_cr!Q76-Trav_deb!Q76)</f>
        <v>361.21568585</v>
      </c>
      <c r="V76" s="39">
        <f>IF(L76="","",L76/GDP!O72/10)</f>
        <v>10.291626530595869</v>
      </c>
      <c r="W76" s="39">
        <f>IF(M76="","",M76/GDP!P72/10)</f>
        <v>11.389061081104286</v>
      </c>
      <c r="X76" s="39">
        <f>IF(N76="","",N76/GDP!Q72/10)</f>
        <v>13.796042297192463</v>
      </c>
      <c r="Y76" s="39">
        <f>IF(O76="","",O76/GDP!R72/10)</f>
        <v>15.32668806494687</v>
      </c>
      <c r="Z76" s="39">
        <f>IF(P76="","",P76/GDP!S72/10)</f>
        <v>14.942517729644674</v>
      </c>
      <c r="AA76" s="39">
        <f>IF(Q76="","",Q76/GDP!T72/10)</f>
        <v>2.2959110522468693</v>
      </c>
      <c r="AB76" s="22">
        <f t="shared" si="5"/>
        <v>0</v>
      </c>
      <c r="AC76" s="22">
        <f t="shared" si="6"/>
        <v>1</v>
      </c>
      <c r="AD76" s="22"/>
      <c r="AE76" s="22">
        <f t="shared" si="7"/>
        <v>0</v>
      </c>
      <c r="AF76" s="39" t="str">
        <f t="shared" si="8"/>
        <v/>
      </c>
      <c r="AH76" s="22">
        <f t="shared" si="9"/>
        <v>15.32668806494687</v>
      </c>
    </row>
    <row r="77" spans="1:34" x14ac:dyDescent="0.25">
      <c r="A77" s="12" t="s">
        <v>346</v>
      </c>
      <c r="B77" s="26">
        <f>IF(Trav_cr!B77="","",Trav_cr!B77-Trav_deb!B77)</f>
        <v>-45056.810599667908</v>
      </c>
      <c r="C77" s="26">
        <f>IF(Trav_cr!C77="","",Trav_cr!C77-Trav_deb!C77)</f>
        <v>-41250.019639594313</v>
      </c>
      <c r="D77" s="26">
        <f>IF(Trav_cr!D77="","",Trav_cr!D77-Trav_deb!D77)</f>
        <v>-47043.852192364298</v>
      </c>
      <c r="E77" s="26">
        <f>IF(Trav_cr!E77="","",Trav_cr!E77-Trav_deb!E77)</f>
        <v>-51719.795853065451</v>
      </c>
      <c r="F77" s="26">
        <f>IF(Trav_cr!F77="","",Trav_cr!F77-Trav_deb!F77)</f>
        <v>-46709.393712360878</v>
      </c>
      <c r="G77" s="26">
        <f>IF(Trav_cr!G77="","",Trav_cr!G77-Trav_deb!G77)</f>
        <v>-43008.621736219291</v>
      </c>
      <c r="H77" s="26">
        <f>IF(Trav_cr!H77="","",Trav_cr!H77-Trav_deb!H77)</f>
        <v>-47298.684489130093</v>
      </c>
      <c r="I77" s="26">
        <f>IF(Trav_cr!I77="","",Trav_cr!I77-Trav_deb!I77)</f>
        <v>-45148.139896780514</v>
      </c>
      <c r="J77" s="26">
        <f>IF(Trav_cr!J77="","",Trav_cr!J77-Trav_deb!J77)</f>
        <v>-50028.14144368656</v>
      </c>
      <c r="K77" s="26">
        <f>IF(Trav_cr!K77="","",Trav_cr!K77-Trav_deb!K77)</f>
        <v>-50007.582035442996</v>
      </c>
      <c r="L77" s="26">
        <f>IF(Trav_cr!L77="","",Trav_cr!L77-Trav_deb!L77)</f>
        <v>-40572.447973520073</v>
      </c>
      <c r="M77" s="26">
        <f>IF(Trav_cr!M77="","",Trav_cr!M77-Trav_deb!M77)</f>
        <v>-42446.277166211185</v>
      </c>
      <c r="N77" s="26">
        <f>IF(Trav_cr!N77="","",Trav_cr!N77-Trav_deb!N77)</f>
        <v>-49724.717634983957</v>
      </c>
      <c r="O77" s="26">
        <f>IF(Trav_cr!O77="","",Trav_cr!O77-Trav_deb!O77)</f>
        <v>-52304.402554230845</v>
      </c>
      <c r="P77" s="26">
        <f>IF(Trav_cr!P77="","",Trav_cr!P77-Trav_deb!P77)</f>
        <v>-51318.612998890821</v>
      </c>
      <c r="Q77" s="26">
        <f>IF(Trav_cr!Q77="","",Trav_cr!Q77-Trav_deb!Q77)</f>
        <v>-18903.000767718906</v>
      </c>
      <c r="V77" s="39">
        <f>IF(L77="","",L77/GDP!O73/10)</f>
        <v>-1.2082577055960093</v>
      </c>
      <c r="W77" s="39">
        <f>IF(M77="","",M77/GDP!P73/10)</f>
        <v>-1.2236235453951161</v>
      </c>
      <c r="X77" s="39">
        <f>IF(N77="","",N77/GDP!Q73/10)</f>
        <v>-1.3507379902475745</v>
      </c>
      <c r="Y77" s="39">
        <f>IF(O77="","",O77/GDP!R73/10)</f>
        <v>-1.3189630382071391</v>
      </c>
      <c r="Z77" s="39">
        <f>IF(P77="","",P77/GDP!S73/10)</f>
        <v>-1.3289640947000769</v>
      </c>
      <c r="AA77" s="39">
        <f>IF(Q77="","",Q77/GDP!T73/10)</f>
        <v>-0.49705366979626414</v>
      </c>
      <c r="AB77" s="22">
        <f t="shared" si="5"/>
        <v>0</v>
      </c>
      <c r="AC77" s="22">
        <f t="shared" si="6"/>
        <v>0</v>
      </c>
      <c r="AD77" s="22"/>
      <c r="AE77" s="22">
        <f t="shared" si="7"/>
        <v>0</v>
      </c>
      <c r="AF77" s="39">
        <f t="shared" si="8"/>
        <v>-1.3189630382071391</v>
      </c>
      <c r="AH77" s="22" t="str">
        <f t="shared" si="9"/>
        <v/>
      </c>
    </row>
    <row r="78" spans="1:34" x14ac:dyDescent="0.25">
      <c r="A78" s="12" t="s">
        <v>347</v>
      </c>
      <c r="B78" s="26">
        <f>IF(Trav_cr!B78="","",Trav_cr!B78-Trav_deb!B78)</f>
        <v>533.30499999999995</v>
      </c>
      <c r="C78" s="26">
        <f>IF(Trav_cr!C78="","",Trav_cr!C78-Trav_deb!C78)</f>
        <v>516.798</v>
      </c>
      <c r="D78" s="26">
        <f>IF(Trav_cr!D78="","",Trav_cr!D78-Trav_deb!D78)</f>
        <v>350.23477812499993</v>
      </c>
      <c r="E78" s="26">
        <f>IF(Trav_cr!E78="","",Trav_cr!E78-Trav_deb!E78)</f>
        <v>376.62003199999992</v>
      </c>
      <c r="F78" s="26">
        <f>IF(Trav_cr!F78="","",Trav_cr!F78-Trav_deb!F78)</f>
        <v>83.599999999999909</v>
      </c>
      <c r="G78" s="26">
        <f>IF(Trav_cr!G78="","",Trav_cr!G78-Trav_deb!G78)</f>
        <v>45.080000000000041</v>
      </c>
      <c r="H78" s="26">
        <f>IF(Trav_cr!H78="","",Trav_cr!H78-Trav_deb!H78)</f>
        <v>229.8</v>
      </c>
      <c r="I78" s="26">
        <f>IF(Trav_cr!I78="","",Trav_cr!I78-Trav_deb!I78)</f>
        <v>450.65</v>
      </c>
      <c r="J78" s="26">
        <f>IF(Trav_cr!J78="","",Trav_cr!J78-Trav_deb!J78)</f>
        <v>380.43799999999999</v>
      </c>
      <c r="K78" s="26">
        <f>IF(Trav_cr!K78="","",Trav_cr!K78-Trav_deb!K78)</f>
        <v>438.33035038052901</v>
      </c>
      <c r="L78" s="26">
        <f>IF(Trav_cr!L78="","",Trav_cr!L78-Trav_deb!L78)</f>
        <v>81.761638138517014</v>
      </c>
      <c r="M78" s="26">
        <f>IF(Trav_cr!M78="","",Trav_cr!M78-Trav_deb!M78)</f>
        <v>54.359940100000017</v>
      </c>
      <c r="N78" s="26">
        <f>IF(Trav_cr!N78="","",Trav_cr!N78-Trav_deb!N78)</f>
        <v>156.78000000000009</v>
      </c>
      <c r="O78" s="26">
        <f>IF(Trav_cr!O78="","",Trav_cr!O78-Trav_deb!O78)</f>
        <v>494</v>
      </c>
      <c r="P78" s="26">
        <f>IF(Trav_cr!P78="","",Trav_cr!P78-Trav_deb!P78)</f>
        <v>1097.6651866498271</v>
      </c>
      <c r="Q78" s="26" t="str">
        <f>IF(Trav_cr!Q78="","",Trav_cr!Q78-Trav_deb!Q78)</f>
        <v/>
      </c>
      <c r="V78" s="39">
        <f>IF(L78="","",L78/GDP!O74/10)</f>
        <v>0.1682511331176397</v>
      </c>
      <c r="W78" s="39">
        <f>IF(M78="","",M78/GDP!P74/10)</f>
        <v>9.8856025932459263E-2</v>
      </c>
      <c r="X78" s="39">
        <f>IF(N78="","",N78/GDP!Q74/10)</f>
        <v>0.26582793584048303</v>
      </c>
      <c r="Y78" s="39">
        <f>IF(O78="","",O78/GDP!R74/10)</f>
        <v>0.75399126957477336</v>
      </c>
      <c r="Z78" s="39">
        <f>IF(P78="","",P78/GDP!S74/10)</f>
        <v>1.6383551548551107</v>
      </c>
      <c r="AA78" s="39" t="str">
        <f>IF(Q78="","",Q78/GDP!T74/10)</f>
        <v/>
      </c>
      <c r="AB78" s="22">
        <f t="shared" si="5"/>
        <v>0</v>
      </c>
      <c r="AC78" s="22">
        <f t="shared" si="6"/>
        <v>0</v>
      </c>
      <c r="AD78" s="22"/>
      <c r="AE78" s="22">
        <f t="shared" si="7"/>
        <v>0</v>
      </c>
      <c r="AF78" s="39" t="str">
        <f t="shared" si="8"/>
        <v/>
      </c>
      <c r="AH78" s="22">
        <f t="shared" si="9"/>
        <v>0.75399126957477336</v>
      </c>
    </row>
    <row r="79" spans="1:34" x14ac:dyDescent="0.25">
      <c r="A79" s="12" t="s">
        <v>350</v>
      </c>
      <c r="B79" s="26">
        <f>IF(Trav_cr!B79="","",Trav_cr!B79-Trav_deb!B79)</f>
        <v>10298.582499994931</v>
      </c>
      <c r="C79" s="26">
        <f>IF(Trav_cr!C79="","",Trav_cr!C79-Trav_deb!C79)</f>
        <v>11410.686275507853</v>
      </c>
      <c r="D79" s="26">
        <f>IF(Trav_cr!D79="","",Trav_cr!D79-Trav_deb!D79)</f>
        <v>12123.115681378455</v>
      </c>
      <c r="E79" s="26">
        <f>IF(Trav_cr!E79="","",Trav_cr!E79-Trav_deb!E79)</f>
        <v>13507.875951553255</v>
      </c>
      <c r="F79" s="26">
        <f>IF(Trav_cr!F79="","",Trav_cr!F79-Trav_deb!F79)</f>
        <v>11307.599999999999</v>
      </c>
      <c r="G79" s="26">
        <f>IF(Trav_cr!G79="","",Trav_cr!G79-Trav_deb!G79)</f>
        <v>9625.4310642135424</v>
      </c>
      <c r="H79" s="26">
        <f>IF(Trav_cr!H79="","",Trav_cr!H79-Trav_deb!H79)</f>
        <v>11651.174808221309</v>
      </c>
      <c r="I79" s="26">
        <f>IF(Trav_cr!I79="","",Trav_cr!I79-Trav_deb!I79)</f>
        <v>10845.950183995194</v>
      </c>
      <c r="J79" s="26">
        <f>IF(Trav_cr!J79="","",Trav_cr!J79-Trav_deb!J79)</f>
        <v>13649.208086651652</v>
      </c>
      <c r="K79" s="26">
        <f>IF(Trav_cr!K79="","",Trav_cr!K79-Trav_deb!K79)</f>
        <v>15065.578158300188</v>
      </c>
      <c r="L79" s="26">
        <f>IF(Trav_cr!L79="","",Trav_cr!L79-Trav_deb!L79)</f>
        <v>13405.867137661015</v>
      </c>
      <c r="M79" s="26">
        <f>IF(Trav_cr!M79="","",Trav_cr!M79-Trav_deb!M79)</f>
        <v>12506.822276951832</v>
      </c>
      <c r="N79" s="26">
        <f>IF(Trav_cr!N79="","",Trav_cr!N79-Trav_deb!N79)</f>
        <v>14719.30409102018</v>
      </c>
      <c r="O79" s="26">
        <f>IF(Trav_cr!O79="","",Trav_cr!O79-Trav_deb!O79)</f>
        <v>16238.833280059405</v>
      </c>
      <c r="P79" s="26">
        <f>IF(Trav_cr!P79="","",Trav_cr!P79-Trav_deb!P79)</f>
        <v>17206.22153711204</v>
      </c>
      <c r="Q79" s="26">
        <f>IF(Trav_cr!Q79="","",Trav_cr!Q79-Trav_deb!Q79)</f>
        <v>4117.0281517396161</v>
      </c>
      <c r="V79" s="39">
        <f>IF(L79="","",L79/GDP!O75/10)</f>
        <v>6.8601686339199528</v>
      </c>
      <c r="W79" s="39">
        <f>IF(M79="","",M79/GDP!P75/10)</f>
        <v>6.4866045728706139</v>
      </c>
      <c r="X79" s="39">
        <f>IF(N79="","",N79/GDP!Q75/10)</f>
        <v>7.3576286976182441</v>
      </c>
      <c r="Y79" s="39">
        <f>IF(O79="","",O79/GDP!R75/10)</f>
        <v>7.647345973109644</v>
      </c>
      <c r="Z79" s="39">
        <f>IF(P79="","",P79/GDP!S75/10)</f>
        <v>8.3790140381068525</v>
      </c>
      <c r="AA79" s="39">
        <f>IF(Q79="","",Q79/GDP!T75/10)</f>
        <v>2.1753407508967166</v>
      </c>
      <c r="AB79" s="22">
        <f t="shared" si="5"/>
        <v>0</v>
      </c>
      <c r="AC79" s="22">
        <f t="shared" si="6"/>
        <v>0</v>
      </c>
      <c r="AD79" s="22"/>
      <c r="AE79" s="22">
        <f t="shared" si="7"/>
        <v>0</v>
      </c>
      <c r="AF79" s="39" t="str">
        <f t="shared" si="8"/>
        <v/>
      </c>
      <c r="AH79" s="22">
        <f t="shared" si="9"/>
        <v>7.647345973109644</v>
      </c>
    </row>
    <row r="80" spans="1:34" x14ac:dyDescent="0.25">
      <c r="A80" s="12" t="s">
        <v>352</v>
      </c>
      <c r="B80" s="26">
        <f>IF(Trav_cr!B80="","",Trav_cr!B80-Trav_deb!B80)</f>
        <v>61.373126296296292</v>
      </c>
      <c r="C80" s="26">
        <f>IF(Trav_cr!C80="","",Trav_cr!C80-Trav_deb!C80)</f>
        <v>78.285357037037031</v>
      </c>
      <c r="D80" s="26">
        <f>IF(Trav_cr!D80="","",Trav_cr!D80-Trav_deb!D80)</f>
        <v>113.54983037037036</v>
      </c>
      <c r="E80" s="26">
        <f>IF(Trav_cr!E80="","",Trav_cr!E80-Trav_deb!E80)</f>
        <v>115.52860851851852</v>
      </c>
      <c r="F80" s="26">
        <f>IF(Trav_cr!F80="","",Trav_cr!F80-Trav_deb!F80)</f>
        <v>101.51650444444444</v>
      </c>
      <c r="G80" s="26">
        <f>IF(Trav_cr!G80="","",Trav_cr!G80-Trav_deb!G80)</f>
        <v>101.15846185185185</v>
      </c>
      <c r="H80" s="26">
        <f>IF(Trav_cr!H80="","",Trav_cr!H80-Trav_deb!H80)</f>
        <v>106.4977874074074</v>
      </c>
      <c r="I80" s="26">
        <f>IF(Trav_cr!I80="","",Trav_cr!I80-Trav_deb!I80)</f>
        <v>110.83338962962962</v>
      </c>
      <c r="J80" s="26">
        <f>IF(Trav_cr!J80="","",Trav_cr!J80-Trav_deb!J80)</f>
        <v>108.98826037037036</v>
      </c>
      <c r="K80" s="26">
        <f>IF(Trav_cr!K80="","",Trav_cr!K80-Trav_deb!K80)</f>
        <v>369.71020440731689</v>
      </c>
      <c r="L80" s="26">
        <f>IF(Trav_cr!L80="","",Trav_cr!L80-Trav_deb!L80)</f>
        <v>401.63159250224624</v>
      </c>
      <c r="M80" s="26">
        <f>IF(Trav_cr!M80="","",Trav_cr!M80-Trav_deb!M80)</f>
        <v>416.17009426738446</v>
      </c>
      <c r="N80" s="26">
        <f>IF(Trav_cr!N80="","",Trav_cr!N80-Trav_deb!N80)</f>
        <v>459.5354641855028</v>
      </c>
      <c r="O80" s="26">
        <f>IF(Trav_cr!O80="","",Trav_cr!O80-Trav_deb!O80)</f>
        <v>498.33688416403061</v>
      </c>
      <c r="P80" s="26">
        <f>IF(Trav_cr!P80="","",Trav_cr!P80-Trav_deb!P80)</f>
        <v>502.72594726273383</v>
      </c>
      <c r="Q80" s="26">
        <f>IF(Trav_cr!Q80="","",Trav_cr!Q80-Trav_deb!Q80)</f>
        <v>190.03987634103552</v>
      </c>
      <c r="V80" s="39">
        <f>IF(L80="","",L80/GDP!O76/10)</f>
        <v>40.284011284076854</v>
      </c>
      <c r="W80" s="39">
        <f>IF(M80="","",M80/GDP!P76/10)</f>
        <v>39.187391173953337</v>
      </c>
      <c r="X80" s="39">
        <f>IF(N80="","",N80/GDP!Q76/10)</f>
        <v>40.811320087522454</v>
      </c>
      <c r="Y80" s="39">
        <f>IF(O80="","",O80/GDP!R76/10)</f>
        <v>42.629331408385852</v>
      </c>
      <c r="Z80" s="39">
        <f>IF(P80="","",P80/GDP!S76/10)</f>
        <v>41.71999562346339</v>
      </c>
      <c r="AA80" s="39">
        <f>IF(Q80="","",Q80/GDP!T76/10)</f>
        <v>18.325928287467264</v>
      </c>
      <c r="AB80" s="22">
        <f t="shared" si="5"/>
        <v>0</v>
      </c>
      <c r="AC80" s="22">
        <f t="shared" si="6"/>
        <v>1</v>
      </c>
      <c r="AD80" s="22"/>
      <c r="AE80" s="22">
        <f t="shared" si="7"/>
        <v>0</v>
      </c>
      <c r="AF80" s="39" t="str">
        <f t="shared" si="8"/>
        <v/>
      </c>
      <c r="AH80" s="22">
        <f t="shared" si="9"/>
        <v>42.629331408385852</v>
      </c>
    </row>
    <row r="81" spans="1:34" x14ac:dyDescent="0.25">
      <c r="A81" s="12" t="s">
        <v>356</v>
      </c>
      <c r="B81" s="26">
        <f>IF(Trav_cr!B81="","",Trav_cr!B81-Trav_deb!B81)</f>
        <v>369.90000000000003</v>
      </c>
      <c r="C81" s="26">
        <f>IF(Trav_cr!C81="","",Trav_cr!C81-Trav_deb!C81)</f>
        <v>390.20000000000005</v>
      </c>
      <c r="D81" s="26">
        <f>IF(Trav_cr!D81="","",Trav_cr!D81-Trav_deb!D81)</f>
        <v>457.5</v>
      </c>
      <c r="E81" s="26">
        <f>IF(Trav_cr!E81="","",Trav_cr!E81-Trav_deb!E81)</f>
        <v>411.49999999999989</v>
      </c>
      <c r="F81" s="26">
        <f>IF(Trav_cr!F81="","",Trav_cr!F81-Trav_deb!F81)</f>
        <v>482.33138999999994</v>
      </c>
      <c r="G81" s="26">
        <f>IF(Trav_cr!G81="","",Trav_cr!G81-Trav_deb!G81)</f>
        <v>432.36330000000009</v>
      </c>
      <c r="H81" s="26">
        <f>IF(Trav_cr!H81="","",Trav_cr!H81-Trav_deb!H81)</f>
        <v>420.37421000000006</v>
      </c>
      <c r="I81" s="26">
        <f>IF(Trav_cr!I81="","",Trav_cr!I81-Trav_deb!I81)</f>
        <v>398.04027999999994</v>
      </c>
      <c r="J81" s="26">
        <f>IF(Trav_cr!J81="","",Trav_cr!J81-Trav_deb!J81)</f>
        <v>392.4428999999999</v>
      </c>
      <c r="K81" s="26">
        <f>IF(Trav_cr!K81="","",Trav_cr!K81-Trav_deb!K81)</f>
        <v>381.38625000000002</v>
      </c>
      <c r="L81" s="26">
        <f>IF(Trav_cr!L81="","",Trav_cr!L81-Trav_deb!L81)</f>
        <v>415.10798</v>
      </c>
      <c r="M81" s="26">
        <f>IF(Trav_cr!M81="","",Trav_cr!M81-Trav_deb!M81)</f>
        <v>446.75276999999994</v>
      </c>
      <c r="N81" s="26">
        <f>IF(Trav_cr!N81="","",Trav_cr!N81-Trav_deb!N81)</f>
        <v>438.01740000000007</v>
      </c>
      <c r="O81" s="26">
        <f>IF(Trav_cr!O81="","",Trav_cr!O81-Trav_deb!O81)</f>
        <v>423.89804000000004</v>
      </c>
      <c r="P81" s="26">
        <f>IF(Trav_cr!P81="","",Trav_cr!P81-Trav_deb!P81)</f>
        <v>406.48342000000002</v>
      </c>
      <c r="Q81" s="26">
        <f>IF(Trav_cr!Q81="","",Trav_cr!Q81-Trav_deb!Q81)</f>
        <v>40.213070000000016</v>
      </c>
      <c r="V81" s="39">
        <f>IF(L81="","",L81/GDP!O77/10)</f>
        <v>0.66759083306529432</v>
      </c>
      <c r="W81" s="39">
        <f>IF(M81="","",M81/GDP!P77/10)</f>
        <v>0.67654961080655407</v>
      </c>
      <c r="X81" s="39">
        <f>IF(N81="","",N81/GDP!Q77/10)</f>
        <v>0.61190142911026368</v>
      </c>
      <c r="Y81" s="39">
        <f>IF(O81="","",O81/GDP!R77/10)</f>
        <v>0.57972133860313735</v>
      </c>
      <c r="Z81" s="39">
        <f>IF(P81="","",P81/GDP!S77/10)</f>
        <v>0.53000680626906926</v>
      </c>
      <c r="AA81" s="39">
        <f>IF(Q81="","",Q81/GDP!T77/10)</f>
        <v>5.217530133769286E-2</v>
      </c>
      <c r="AB81" s="22">
        <f t="shared" si="5"/>
        <v>0</v>
      </c>
      <c r="AC81" s="22">
        <f t="shared" si="6"/>
        <v>0</v>
      </c>
      <c r="AD81" s="22"/>
      <c r="AE81" s="22">
        <f t="shared" si="7"/>
        <v>0</v>
      </c>
      <c r="AF81" s="39" t="str">
        <f t="shared" si="8"/>
        <v/>
      </c>
      <c r="AH81" s="22">
        <f t="shared" si="9"/>
        <v>0.57972133860313735</v>
      </c>
    </row>
    <row r="82" spans="1:34" x14ac:dyDescent="0.25">
      <c r="A82" s="12" t="s">
        <v>358</v>
      </c>
      <c r="B82" s="26">
        <f>IF(Trav_cr!B82="","",Trav_cr!B82-Trav_deb!B82)</f>
        <v>-28.83</v>
      </c>
      <c r="C82" s="26">
        <f>IF(Trav_cr!C82="","",Trav_cr!C82-Trav_deb!C82)</f>
        <v>-28</v>
      </c>
      <c r="D82" s="26">
        <f>IF(Trav_cr!D82="","",Trav_cr!D82-Trav_deb!D82)</f>
        <v>-28.759999999999998</v>
      </c>
      <c r="E82" s="26">
        <f>IF(Trav_cr!E82="","",Trav_cr!E82-Trav_deb!E82)</f>
        <v>-7.73</v>
      </c>
      <c r="F82" s="26">
        <f>IF(Trav_cr!F82="","",Trav_cr!F82-Trav_deb!F82)</f>
        <v>-10.3</v>
      </c>
      <c r="G82" s="26">
        <f>IF(Trav_cr!G82="","",Trav_cr!G82-Trav_deb!G82)</f>
        <v>-5.4799999999999995</v>
      </c>
      <c r="H82" s="26">
        <f>IF(Trav_cr!H82="","",Trav_cr!H82-Trav_deb!H82)</f>
        <v>-30.990000000000002</v>
      </c>
      <c r="I82" s="26">
        <f>IF(Trav_cr!I82="","",Trav_cr!I82-Trav_deb!I82)</f>
        <v>-22</v>
      </c>
      <c r="J82" s="26" t="str">
        <f>IF(Trav_cr!J82="","",Trav_cr!J82-Trav_deb!J82)</f>
        <v/>
      </c>
      <c r="K82" s="26">
        <f>IF(Trav_cr!K82="","",Trav_cr!K82-Trav_deb!K82)</f>
        <v>-1.42136996603341</v>
      </c>
      <c r="L82" s="26">
        <f>IF(Trav_cr!L82="","",Trav_cr!L82-Trav_deb!L82)</f>
        <v>-7.4277477220245061</v>
      </c>
      <c r="M82" s="26">
        <f>IF(Trav_cr!M82="","",Trav_cr!M82-Trav_deb!M82)</f>
        <v>3.3644118666308795</v>
      </c>
      <c r="N82" s="26">
        <f>IF(Trav_cr!N82="","",Trav_cr!N82-Trav_deb!N82)</f>
        <v>4.8600000000000012</v>
      </c>
      <c r="O82" s="26">
        <f>IF(Trav_cr!O82="","",Trav_cr!O82-Trav_deb!O82)</f>
        <v>-5.7800000000000011</v>
      </c>
      <c r="P82" s="26">
        <f>IF(Trav_cr!P82="","",Trav_cr!P82-Trav_deb!P82)</f>
        <v>6.53</v>
      </c>
      <c r="Q82" s="26" t="str">
        <f>IF(Trav_cr!Q82="","",Trav_cr!Q82-Trav_deb!Q82)</f>
        <v/>
      </c>
      <c r="V82" s="39">
        <f>IF(L82="","",L82/GDP!O78/10)</f>
        <v>-8.45022493973209E-2</v>
      </c>
      <c r="W82" s="39">
        <f>IF(M82="","",M82/GDP!P78/10)</f>
        <v>3.910288083020548E-2</v>
      </c>
      <c r="X82" s="39">
        <f>IF(N82="","",N82/GDP!Q78/10)</f>
        <v>4.7015575118506348E-2</v>
      </c>
      <c r="Y82" s="39">
        <f>IF(O82="","",O82/GDP!R78/10)</f>
        <v>-4.7450948198013307E-2</v>
      </c>
      <c r="Z82" s="39">
        <f>IF(P82="","",P82/GDP!S78/10)</f>
        <v>4.732912952091034E-2</v>
      </c>
      <c r="AA82" s="39" t="str">
        <f>IF(Q82="","",Q82/GDP!T78/10)</f>
        <v/>
      </c>
      <c r="AB82" s="22">
        <f t="shared" si="5"/>
        <v>0</v>
      </c>
      <c r="AC82" s="22">
        <f t="shared" si="6"/>
        <v>0</v>
      </c>
      <c r="AD82" s="22"/>
      <c r="AE82" s="22">
        <f t="shared" si="7"/>
        <v>0</v>
      </c>
      <c r="AF82" s="39">
        <f t="shared" si="8"/>
        <v>-4.7450948198013307E-2</v>
      </c>
      <c r="AH82" s="22" t="str">
        <f t="shared" si="9"/>
        <v/>
      </c>
    </row>
    <row r="83" spans="1:34" x14ac:dyDescent="0.25">
      <c r="A83" s="12" t="s">
        <v>361</v>
      </c>
      <c r="B83" s="26">
        <f>IF(Trav_cr!B83="","",Trav_cr!B83-Trav_deb!B83)</f>
        <v>-8.182484683836531</v>
      </c>
      <c r="C83" s="26">
        <f>IF(Trav_cr!C83="","",Trav_cr!C83-Trav_deb!C83)</f>
        <v>-12.738814289215572</v>
      </c>
      <c r="D83" s="26">
        <f>IF(Trav_cr!D83="","",Trav_cr!D83-Trav_deb!D83)</f>
        <v>-11.800000000000004</v>
      </c>
      <c r="E83" s="26">
        <f>IF(Trav_cr!E83="","",Trav_cr!E83-Trav_deb!E83)</f>
        <v>-7.3700822902826957</v>
      </c>
      <c r="F83" s="26">
        <f>IF(Trav_cr!F83="","",Trav_cr!F83-Trav_deb!F83)</f>
        <v>-13.770116648947599</v>
      </c>
      <c r="G83" s="26">
        <f>IF(Trav_cr!G83="","",Trav_cr!G83-Trav_deb!G83)</f>
        <v>-16.180098005762403</v>
      </c>
      <c r="H83" s="26">
        <f>IF(Trav_cr!H83="","",Trav_cr!H83-Trav_deb!H83)</f>
        <v>-17.4817384712582</v>
      </c>
      <c r="I83" s="26">
        <f>IF(Trav_cr!I83="","",Trav_cr!I83-Trav_deb!I83)</f>
        <v>-13.18010253874548</v>
      </c>
      <c r="J83" s="26">
        <f>IF(Trav_cr!J83="","",Trav_cr!J83-Trav_deb!J83)</f>
        <v>-9.7844094275833982</v>
      </c>
      <c r="K83" s="26">
        <f>IF(Trav_cr!K83="","",Trav_cr!K83-Trav_deb!K83)</f>
        <v>-32.445135219003205</v>
      </c>
      <c r="L83" s="26">
        <f>IF(Trav_cr!L83="","",Trav_cr!L83-Trav_deb!L83)</f>
        <v>-35.558910326682103</v>
      </c>
      <c r="M83" s="26">
        <f>IF(Trav_cr!M83="","",Trav_cr!M83-Trav_deb!M83)</f>
        <v>-21.788330000000002</v>
      </c>
      <c r="N83" s="26">
        <f>IF(Trav_cr!N83="","",Trav_cr!N83-Trav_deb!N83)</f>
        <v>-47.083065889451731</v>
      </c>
      <c r="O83" s="26">
        <f>IF(Trav_cr!O83="","",Trav_cr!O83-Trav_deb!O83)</f>
        <v>-54.719081453228824</v>
      </c>
      <c r="P83" s="26">
        <f>IF(Trav_cr!P83="","",Trav_cr!P83-Trav_deb!P83)</f>
        <v>-68.229081039126314</v>
      </c>
      <c r="Q83" s="26" t="str">
        <f>IF(Trav_cr!Q83="","",Trav_cr!Q83-Trav_deb!Q83)</f>
        <v/>
      </c>
      <c r="V83" s="39">
        <f>IF(L83="","",L83/GDP!O79/10)</f>
        <v>-3.0840338531380835</v>
      </c>
      <c r="W83" s="39">
        <f>IF(M83="","",M83/GDP!P79/10)</f>
        <v>-1.7500666666666667</v>
      </c>
      <c r="X83" s="39">
        <f>IF(N83="","",N83/GDP!Q79/10)</f>
        <v>-3.2051099992819423</v>
      </c>
      <c r="Y83" s="39">
        <f>IF(O83="","",O83/GDP!R79/10)</f>
        <v>-3.6334051429766818</v>
      </c>
      <c r="Z83" s="39">
        <f>IF(P83="","",P83/GDP!S79/10)</f>
        <v>-4.7381306277171058</v>
      </c>
      <c r="AA83" s="39" t="str">
        <f>IF(Q83="","",Q83/GDP!T79/10)</f>
        <v/>
      </c>
      <c r="AB83" s="22">
        <f t="shared" si="5"/>
        <v>0</v>
      </c>
      <c r="AC83" s="22">
        <f t="shared" si="6"/>
        <v>0</v>
      </c>
      <c r="AD83" s="22"/>
      <c r="AE83" s="22">
        <f t="shared" si="7"/>
        <v>0</v>
      </c>
      <c r="AF83" s="39">
        <f t="shared" si="8"/>
        <v>-3.6334051429766818</v>
      </c>
      <c r="AH83" s="22" t="str">
        <f t="shared" si="9"/>
        <v/>
      </c>
    </row>
    <row r="84" spans="1:34" x14ac:dyDescent="0.25">
      <c r="A84" s="12" t="s">
        <v>364</v>
      </c>
      <c r="B84" s="26">
        <f>IF(Trav_cr!B84="","",Trav_cr!B84-Trav_deb!B84)</f>
        <v>-4.4590000000000032</v>
      </c>
      <c r="C84" s="26">
        <f>IF(Trav_cr!C84="","",Trav_cr!C84-Trav_deb!C84)</f>
        <v>-11.922000000000004</v>
      </c>
      <c r="D84" s="26">
        <f>IF(Trav_cr!D84="","",Trav_cr!D84-Trav_deb!D84)</f>
        <v>-7.044000000000004</v>
      </c>
      <c r="E84" s="26">
        <f>IF(Trav_cr!E84="","",Trav_cr!E84-Trav_deb!E84)</f>
        <v>6.7409999999999997</v>
      </c>
      <c r="F84" s="26">
        <f>IF(Trav_cr!F84="","",Trav_cr!F84-Trav_deb!F84)</f>
        <v>-17.369999999999997</v>
      </c>
      <c r="G84" s="26">
        <f>IF(Trav_cr!G84="","",Trav_cr!G84-Trav_deb!G84)</f>
        <v>7.0350179999999938</v>
      </c>
      <c r="H84" s="26">
        <f>IF(Trav_cr!H84="","",Trav_cr!H84-Trav_deb!H84)</f>
        <v>16</v>
      </c>
      <c r="I84" s="26">
        <f>IF(Trav_cr!I84="","",Trav_cr!I84-Trav_deb!I84)</f>
        <v>-18.295999999999992</v>
      </c>
      <c r="J84" s="26">
        <f>IF(Trav_cr!J84="","",Trav_cr!J84-Trav_deb!J84)</f>
        <v>-3.7600000000000051</v>
      </c>
      <c r="K84" s="26">
        <f>IF(Trav_cr!K84="","",Trav_cr!K84-Trav_deb!K84)</f>
        <v>1.8250000000000028</v>
      </c>
      <c r="L84" s="26">
        <f>IF(Trav_cr!L84="","",Trav_cr!L84-Trav_deb!L84)</f>
        <v>-28</v>
      </c>
      <c r="M84" s="26">
        <f>IF(Trav_cr!M84="","",Trav_cr!M84-Trav_deb!M84)</f>
        <v>1.1081800000000044</v>
      </c>
      <c r="N84" s="26">
        <f>IF(Trav_cr!N84="","",Trav_cr!N84-Trav_deb!N84)</f>
        <v>1.2219162592593023</v>
      </c>
      <c r="O84" s="26">
        <f>IF(Trav_cr!O84="","",Trav_cr!O84-Trav_deb!O84)</f>
        <v>-52.443466666666673</v>
      </c>
      <c r="P84" s="26">
        <f>IF(Trav_cr!P84="","",Trav_cr!P84-Trav_deb!P84)</f>
        <v>-19.676227777777701</v>
      </c>
      <c r="Q84" s="26" t="str">
        <f>IF(Trav_cr!Q84="","",Trav_cr!Q84-Trav_deb!Q84)</f>
        <v/>
      </c>
      <c r="V84" s="39">
        <f>IF(L84="","",L84/GDP!O80/10)</f>
        <v>-0.65420560747663548</v>
      </c>
      <c r="W84" s="39">
        <f>IF(M84="","",M84/GDP!P80/10)</f>
        <v>2.4719607405755177E-2</v>
      </c>
      <c r="X84" s="39">
        <f>IF(N84="","",N84/GDP!Q80/10)</f>
        <v>2.5735388779682018E-2</v>
      </c>
      <c r="Y84" s="39">
        <f>IF(O84="","",O84/GDP!R80/10)</f>
        <v>-1.0953104984683932</v>
      </c>
      <c r="Z84" s="39">
        <f>IF(P84="","",P84/GDP!S80/10)</f>
        <v>-0.38029044796632583</v>
      </c>
      <c r="AA84" s="39" t="str">
        <f>IF(Q84="","",Q84/GDP!T80/10)</f>
        <v/>
      </c>
      <c r="AB84" s="22">
        <f t="shared" si="5"/>
        <v>0</v>
      </c>
      <c r="AC84" s="22">
        <f t="shared" si="6"/>
        <v>0</v>
      </c>
      <c r="AD84" s="22"/>
      <c r="AE84" s="22">
        <f t="shared" si="7"/>
        <v>0</v>
      </c>
      <c r="AF84" s="39">
        <f t="shared" si="8"/>
        <v>-1.0953104984683932</v>
      </c>
      <c r="AH84" s="22" t="str">
        <f t="shared" si="9"/>
        <v/>
      </c>
    </row>
    <row r="85" spans="1:34" x14ac:dyDescent="0.25">
      <c r="A85" s="12" t="s">
        <v>367</v>
      </c>
      <c r="B85" s="26">
        <f>IF(Trav_cr!B85="","",Trav_cr!B85-Trav_deb!B85)</f>
        <v>24.15</v>
      </c>
      <c r="C85" s="26">
        <f>IF(Trav_cr!C85="","",Trav_cr!C85-Trav_deb!C85)</f>
        <v>70.28</v>
      </c>
      <c r="D85" s="26">
        <f>IF(Trav_cr!D85="","",Trav_cr!D85-Trav_deb!D85)</f>
        <v>133.41</v>
      </c>
      <c r="E85" s="26">
        <f>IF(Trav_cr!E85="","",Trav_cr!E85-Trav_deb!E85)</f>
        <v>296.10992999999996</v>
      </c>
      <c r="F85" s="26">
        <f>IF(Trav_cr!F85="","",Trav_cr!F85-Trav_deb!F85)</f>
        <v>353.11733299999997</v>
      </c>
      <c r="G85" s="26">
        <f>IF(Trav_cr!G85="","",Trav_cr!G85-Trav_deb!G85)</f>
        <v>319.91036079999998</v>
      </c>
      <c r="H85" s="26">
        <f>IF(Trav_cr!H85="","",Trav_cr!H85-Trav_deb!H85)</f>
        <v>394.70124240000001</v>
      </c>
      <c r="I85" s="26">
        <f>IF(Trav_cr!I85="","",Trav_cr!I85-Trav_deb!I85)</f>
        <v>383.04597759999996</v>
      </c>
      <c r="J85" s="26">
        <f>IF(Trav_cr!J85="","",Trav_cr!J85-Trav_deb!J85)</f>
        <v>483.9183948000001</v>
      </c>
      <c r="K85" s="26">
        <f>IF(Trav_cr!K85="","",Trav_cr!K85-Trav_deb!K85)</f>
        <v>506.60122128950042</v>
      </c>
      <c r="L85" s="26">
        <f>IF(Trav_cr!L85="","",Trav_cr!L85-Trav_deb!L85)</f>
        <v>537.88492002504745</v>
      </c>
      <c r="M85" s="26">
        <f>IF(Trav_cr!M85="","",Trav_cr!M85-Trav_deb!M85)</f>
        <v>448.92590436</v>
      </c>
      <c r="N85" s="26">
        <f>IF(Trav_cr!N85="","",Trav_cr!N85-Trav_deb!N85)</f>
        <v>397.01015059200006</v>
      </c>
      <c r="O85" s="26">
        <f>IF(Trav_cr!O85="","",Trav_cr!O85-Trav_deb!O85)</f>
        <v>517.82862922582967</v>
      </c>
      <c r="P85" s="26">
        <f>IF(Trav_cr!P85="","",Trav_cr!P85-Trav_deb!P85)</f>
        <v>233.35000000000002</v>
      </c>
      <c r="Q85" s="26" t="str">
        <f>IF(Trav_cr!Q85="","",Trav_cr!Q85-Trav_deb!Q85)</f>
        <v/>
      </c>
      <c r="V85" s="39">
        <f>IF(L85="","",L85/GDP!O81/10)</f>
        <v>3.6206577815363992</v>
      </c>
      <c r="W85" s="39">
        <f>IF(M85="","",M85/GDP!P81/10)</f>
        <v>3.2691953419749495</v>
      </c>
      <c r="X85" s="39">
        <f>IF(N85="","",N85/GDP!Q81/10)</f>
        <v>2.7930923778809627</v>
      </c>
      <c r="Y85" s="39">
        <f>IF(O85="","",O85/GDP!R81/10)</f>
        <v>3.2435241417214513</v>
      </c>
      <c r="Z85" s="39">
        <f>IF(P85="","",P85/GDP!S81/10)</f>
        <v>1.6279475373238455</v>
      </c>
      <c r="AA85" s="39" t="str">
        <f>IF(Q85="","",Q85/GDP!T81/10)</f>
        <v/>
      </c>
      <c r="AB85" s="22">
        <f t="shared" si="5"/>
        <v>0</v>
      </c>
      <c r="AC85" s="22">
        <f t="shared" si="6"/>
        <v>0</v>
      </c>
      <c r="AD85" s="22"/>
      <c r="AE85" s="22">
        <f t="shared" si="7"/>
        <v>0</v>
      </c>
      <c r="AF85" s="39" t="str">
        <f t="shared" si="8"/>
        <v/>
      </c>
      <c r="AH85" s="22">
        <f t="shared" si="9"/>
        <v>3.2435241417214513</v>
      </c>
    </row>
    <row r="86" spans="1:34" x14ac:dyDescent="0.25">
      <c r="A86" s="12" t="s">
        <v>369</v>
      </c>
      <c r="B86" s="26">
        <f>IF(Trav_cr!B86="","",Trav_cr!B86-Trav_deb!B86)</f>
        <v>201.32091400000002</v>
      </c>
      <c r="C86" s="26">
        <f>IF(Trav_cr!C86="","",Trav_cr!C86-Trav_deb!C86)</f>
        <v>160.249605119634</v>
      </c>
      <c r="D86" s="26">
        <f>IF(Trav_cr!D86="","",Trav_cr!D86-Trav_deb!D86)</f>
        <v>333.53999999999996</v>
      </c>
      <c r="E86" s="26">
        <f>IF(Trav_cr!E86="","",Trav_cr!E86-Trav_deb!E86)</f>
        <v>328.46</v>
      </c>
      <c r="F86" s="26">
        <f>IF(Trav_cr!F86="","",Trav_cr!F86-Trav_deb!F86)</f>
        <v>319.89999999999998</v>
      </c>
      <c r="G86" s="26">
        <f>IF(Trav_cr!G86="","",Trav_cr!G86-Trav_deb!G86)</f>
        <v>304.76111051945469</v>
      </c>
      <c r="H86" s="26">
        <f>IF(Trav_cr!H86="","",Trav_cr!H86-Trav_deb!H86)</f>
        <v>282.30327592870464</v>
      </c>
      <c r="I86" s="26">
        <f>IF(Trav_cr!I86="","",Trav_cr!I86-Trav_deb!I86)</f>
        <v>224.79999999999899</v>
      </c>
      <c r="J86" s="26">
        <f>IF(Trav_cr!J86="","",Trav_cr!J86-Trav_deb!J86)</f>
        <v>204.15664765247891</v>
      </c>
      <c r="K86" s="26">
        <f>IF(Trav_cr!K86="","",Trav_cr!K86-Trav_deb!K86)</f>
        <v>360.59999999999997</v>
      </c>
      <c r="L86" s="26">
        <f>IF(Trav_cr!L86="","",Trav_cr!L86-Trav_deb!L86)</f>
        <v>305.28127806168658</v>
      </c>
      <c r="M86" s="26">
        <f>IF(Trav_cr!M86="","",Trav_cr!M86-Trav_deb!M86)</f>
        <v>207.69788577228508</v>
      </c>
      <c r="N86" s="26">
        <f>IF(Trav_cr!N86="","",Trav_cr!N86-Trav_deb!N86)</f>
        <v>201.10857390943931</v>
      </c>
      <c r="O86" s="26">
        <f>IF(Trav_cr!O86="","",Trav_cr!O86-Trav_deb!O86)</f>
        <v>183.68327579071723</v>
      </c>
      <c r="P86" s="26">
        <f>IF(Trav_cr!P86="","",Trav_cr!P86-Trav_deb!P86)</f>
        <v>47.694498951195897</v>
      </c>
      <c r="Q86" s="26">
        <f>IF(Trav_cr!Q86="","",Trav_cr!Q86-Trav_deb!Q86)</f>
        <v>24.399999999999977</v>
      </c>
      <c r="V86" s="39">
        <f>IF(L86="","",L86/GDP!O82/10)</f>
        <v>1.4552449140131878</v>
      </c>
      <c r="W86" s="39">
        <f>IF(M86="","",M86/GDP!P82/10)</f>
        <v>0.95651600705666895</v>
      </c>
      <c r="X86" s="39">
        <f>IF(N86="","",N86/GDP!Q82/10)</f>
        <v>0.8692076496928699</v>
      </c>
      <c r="Y86" s="39">
        <f>IF(O86="","",O86/GDP!R82/10)</f>
        <v>0.7699345089102454</v>
      </c>
      <c r="Z86" s="39">
        <f>IF(P86="","",P86/GDP!S82/10)</f>
        <v>0.19138276534326831</v>
      </c>
      <c r="AA86" s="39">
        <f>IF(Q86="","",Q86/GDP!T82/10)</f>
        <v>0.10299269764889611</v>
      </c>
      <c r="AB86" s="22">
        <f t="shared" si="5"/>
        <v>0</v>
      </c>
      <c r="AC86" s="22">
        <f t="shared" si="6"/>
        <v>0</v>
      </c>
      <c r="AD86" s="22"/>
      <c r="AE86" s="22">
        <f t="shared" si="7"/>
        <v>0</v>
      </c>
      <c r="AF86" s="39" t="str">
        <f t="shared" si="8"/>
        <v/>
      </c>
      <c r="AH86" s="22">
        <f t="shared" si="9"/>
        <v>0.7699345089102454</v>
      </c>
    </row>
    <row r="87" spans="1:34" x14ac:dyDescent="0.25">
      <c r="A87" s="12" t="s">
        <v>371</v>
      </c>
      <c r="B87" s="26">
        <f>IF(Trav_cr!B87="","",Trav_cr!B87-Trav_deb!B87)</f>
        <v>2157.3111031025692</v>
      </c>
      <c r="C87" s="26">
        <f>IF(Trav_cr!C87="","",Trav_cr!C87-Trav_deb!C87)</f>
        <v>2691.2359055336278</v>
      </c>
      <c r="D87" s="26">
        <f>IF(Trav_cr!D87="","",Trav_cr!D87-Trav_deb!D87)</f>
        <v>2589.5805171911447</v>
      </c>
      <c r="E87" s="26">
        <f>IF(Trav_cr!E87="","",Trav_cr!E87-Trav_deb!E87)</f>
        <v>3322.732272753894</v>
      </c>
      <c r="F87" s="26">
        <f>IF(Trav_cr!F87="","",Trav_cr!F87-Trav_deb!F87)</f>
        <v>3310.2505522777733</v>
      </c>
      <c r="G87" s="26">
        <f>IF(Trav_cr!G87="","",Trav_cr!G87-Trav_deb!G87)</f>
        <v>3287.5179406207667</v>
      </c>
      <c r="H87" s="26">
        <f>IF(Trav_cr!H87="","",Trav_cr!H87-Trav_deb!H87)</f>
        <v>3544.4098169425811</v>
      </c>
      <c r="I87" s="26">
        <f>IF(Trav_cr!I87="","",Trav_cr!I87-Trav_deb!I87)</f>
        <v>3173.384357252974</v>
      </c>
      <c r="J87" s="26">
        <f>IF(Trav_cr!J87="","",Trav_cr!J87-Trav_deb!J87)</f>
        <v>3456.2139164119362</v>
      </c>
      <c r="K87" s="26">
        <f>IF(Trav_cr!K87="","",Trav_cr!K87-Trav_deb!K87)</f>
        <v>3828.378001404471</v>
      </c>
      <c r="L87" s="26">
        <f>IF(Trav_cr!L87="","",Trav_cr!L87-Trav_deb!L87)</f>
        <v>3490.1216843063112</v>
      </c>
      <c r="M87" s="26">
        <f>IF(Trav_cr!M87="","",Trav_cr!M87-Trav_deb!M87)</f>
        <v>3508.2839270938039</v>
      </c>
      <c r="N87" s="26">
        <f>IF(Trav_cr!N87="","",Trav_cr!N87-Trav_deb!N87)</f>
        <v>3763.7947513510403</v>
      </c>
      <c r="O87" s="26">
        <f>IF(Trav_cr!O87="","",Trav_cr!O87-Trav_deb!O87)</f>
        <v>4248.4341583390906</v>
      </c>
      <c r="P87" s="26">
        <f>IF(Trav_cr!P87="","",Trav_cr!P87-Trav_deb!P87)</f>
        <v>4541.8780609406349</v>
      </c>
      <c r="Q87" s="26">
        <f>IF(Trav_cr!Q87="","",Trav_cr!Q87-Trav_deb!Q87)</f>
        <v>2312.3394016166239</v>
      </c>
      <c r="V87" s="39">
        <f>IF(L87="","",L87/GDP!O83/10)</f>
        <v>2.7904454037660193</v>
      </c>
      <c r="W87" s="39">
        <f>IF(M87="","",M87/GDP!P83/10)</f>
        <v>2.7307983335490529</v>
      </c>
      <c r="X87" s="39">
        <f>IF(N87="","",N87/GDP!Q83/10)</f>
        <v>2.6327239065982853</v>
      </c>
      <c r="Y87" s="39">
        <f>IF(O87="","",O87/GDP!R83/10)</f>
        <v>2.6483360190121434</v>
      </c>
      <c r="Z87" s="39">
        <f>IF(P87="","",P87/GDP!S83/10)</f>
        <v>2.7786038461881173</v>
      </c>
      <c r="AA87" s="39">
        <f>IF(Q87="","",Q87/GDP!T83/10)</f>
        <v>1.4960594464464898</v>
      </c>
      <c r="AB87" s="22">
        <f t="shared" si="5"/>
        <v>0</v>
      </c>
      <c r="AC87" s="22">
        <f t="shared" si="6"/>
        <v>0</v>
      </c>
      <c r="AD87" s="22"/>
      <c r="AE87" s="22">
        <f t="shared" si="7"/>
        <v>0</v>
      </c>
      <c r="AF87" s="39" t="str">
        <f t="shared" si="8"/>
        <v/>
      </c>
      <c r="AH87" s="22">
        <f t="shared" si="9"/>
        <v>2.6483360190121434</v>
      </c>
    </row>
    <row r="88" spans="1:34" x14ac:dyDescent="0.25">
      <c r="A88" s="12" t="s">
        <v>372</v>
      </c>
      <c r="B88" s="26" t="str">
        <f>IF(Trav_cr!B88="","",Trav_cr!B88-Trav_deb!B88)</f>
        <v/>
      </c>
      <c r="C88" s="26" t="str">
        <f>IF(Trav_cr!C88="","",Trav_cr!C88-Trav_deb!C88)</f>
        <v/>
      </c>
      <c r="D88" s="26" t="str">
        <f>IF(Trav_cr!D88="","",Trav_cr!D88-Trav_deb!D88)</f>
        <v/>
      </c>
      <c r="E88" s="26" t="str">
        <f>IF(Trav_cr!E88="","",Trav_cr!E88-Trav_deb!E88)</f>
        <v/>
      </c>
      <c r="F88" s="26">
        <f>IF(Trav_cr!F88="","",Trav_cr!F88-Trav_deb!F88)</f>
        <v>4.5166607646053762</v>
      </c>
      <c r="G88" s="26">
        <f>IF(Trav_cr!G88="","",Trav_cr!G88-Trav_deb!G88)</f>
        <v>-50.396004792621397</v>
      </c>
      <c r="H88" s="26">
        <f>IF(Trav_cr!H88="","",Trav_cr!H88-Trav_deb!H88)</f>
        <v>-2.2207692128727103</v>
      </c>
      <c r="I88" s="26">
        <f>IF(Trav_cr!I88="","",Trav_cr!I88-Trav_deb!I88)</f>
        <v>74.433228835618934</v>
      </c>
      <c r="J88" s="26">
        <f>IF(Trav_cr!J88="","",Trav_cr!J88-Trav_deb!J88)</f>
        <v>229.83468059631787</v>
      </c>
      <c r="K88" s="26">
        <f>IF(Trav_cr!K88="","",Trav_cr!K88-Trav_deb!K88)</f>
        <v>431.884026765876</v>
      </c>
      <c r="L88" s="26">
        <f>IF(Trav_cr!L88="","",Trav_cr!L88-Trav_deb!L88)</f>
        <v>666.75617239110738</v>
      </c>
      <c r="M88" s="26">
        <f>IF(Trav_cr!M88="","",Trav_cr!M88-Trav_deb!M88)</f>
        <v>1211.881407858747</v>
      </c>
      <c r="N88" s="26">
        <f>IF(Trav_cr!N88="","",Trav_cr!N88-Trav_deb!N88)</f>
        <v>1466.0667392887312</v>
      </c>
      <c r="O88" s="26">
        <f>IF(Trav_cr!O88="","",Trav_cr!O88-Trav_deb!O88)</f>
        <v>1443.1537601477426</v>
      </c>
      <c r="P88" s="26">
        <f>IF(Trav_cr!P88="","",Trav_cr!P88-Trav_deb!P88)</f>
        <v>1179.9663638781717</v>
      </c>
      <c r="Q88" s="26">
        <f>IF(Trav_cr!Q88="","",Trav_cr!Q88-Trav_deb!Q88)</f>
        <v>133.02748198452264</v>
      </c>
      <c r="V88" s="39">
        <f>IF(L88="","",L88/GDP!O84/10)</f>
        <v>3.8063376856260058</v>
      </c>
      <c r="W88" s="39">
        <f>IF(M88="","",M88/GDP!P84/10)</f>
        <v>5.8283143743507289</v>
      </c>
      <c r="X88" s="39">
        <f>IF(N88="","",N88/GDP!Q84/10)</f>
        <v>5.9287719964765895</v>
      </c>
      <c r="Y88" s="39">
        <f>IF(O88="","",O88/GDP!R84/10)</f>
        <v>5.503179378232697</v>
      </c>
      <c r="Z88" s="39">
        <f>IF(P88="","",P88/GDP!S84/10)</f>
        <v>4.7508409384312582</v>
      </c>
      <c r="AA88" s="39">
        <f>IF(Q88="","",Q88/GDP!T84/10)</f>
        <v>0.61260641024417517</v>
      </c>
      <c r="AB88" s="22">
        <f t="shared" si="5"/>
        <v>0</v>
      </c>
      <c r="AC88" s="22">
        <f t="shared" si="6"/>
        <v>0</v>
      </c>
      <c r="AD88" s="22"/>
      <c r="AE88" s="22">
        <f t="shared" si="7"/>
        <v>0</v>
      </c>
      <c r="AF88" s="39" t="str">
        <f t="shared" si="8"/>
        <v/>
      </c>
      <c r="AH88" s="22">
        <f t="shared" si="9"/>
        <v>5.503179378232697</v>
      </c>
    </row>
    <row r="89" spans="1:34" x14ac:dyDescent="0.25">
      <c r="A89" s="12" t="s">
        <v>373</v>
      </c>
      <c r="B89" s="26">
        <f>IF(Trav_cr!B89="","",Trav_cr!B89-Trav_deb!B89)</f>
        <v>1306.2219358562452</v>
      </c>
      <c r="C89" s="26">
        <f>IF(Trav_cr!C89="","",Trav_cr!C89-Trav_deb!C89)</f>
        <v>1788.9263428498989</v>
      </c>
      <c r="D89" s="26">
        <f>IF(Trav_cr!D89="","",Trav_cr!D89-Trav_deb!D89)</f>
        <v>2510.5273618262017</v>
      </c>
      <c r="E89" s="26">
        <f>IF(Trav_cr!E89="","",Trav_cr!E89-Trav_deb!E89)</f>
        <v>2226.0822465697693</v>
      </c>
      <c r="F89" s="26">
        <f>IF(Trav_cr!F89="","",Trav_cr!F89-Trav_deb!F89)</f>
        <v>1826.3999999999996</v>
      </c>
      <c r="G89" s="26">
        <f>IF(Trav_cr!G89="","",Trav_cr!G89-Trav_deb!G89)</f>
        <v>4000.0678198978712</v>
      </c>
      <c r="H89" s="26">
        <f>IF(Trav_cr!H89="","",Trav_cr!H89-Trav_deb!H89)</f>
        <v>4008.2908608589005</v>
      </c>
      <c r="I89" s="26">
        <f>IF(Trav_cr!I89="","",Trav_cr!I89-Trav_deb!I89)</f>
        <v>5629.8613022793052</v>
      </c>
      <c r="J89" s="26">
        <f>IF(Trav_cr!J89="","",Trav_cr!J89-Trav_deb!J89)</f>
        <v>6782.4062385885118</v>
      </c>
      <c r="K89" s="26">
        <f>IF(Trav_cr!K89="","",Trav_cr!K89-Trav_deb!K89)</f>
        <v>5105.1680276338211</v>
      </c>
      <c r="L89" s="26">
        <f>IF(Trav_cr!L89="","",Trav_cr!L89-Trav_deb!L89)</f>
        <v>6175.0920987282643</v>
      </c>
      <c r="M89" s="26">
        <f>IF(Trav_cr!M89="","",Trav_cr!M89-Trav_deb!M89)</f>
        <v>6050.8851105151371</v>
      </c>
      <c r="N89" s="26">
        <f>IF(Trav_cr!N89="","",Trav_cr!N89-Trav_deb!N89)</f>
        <v>8921.8266842027988</v>
      </c>
      <c r="O89" s="26">
        <f>IF(Trav_cr!O89="","",Trav_cr!O89-Trav_deb!O89)</f>
        <v>7249.5492101946802</v>
      </c>
      <c r="P89" s="26">
        <f>IF(Trav_cr!P89="","",Trav_cr!P89-Trav_deb!P89)</f>
        <v>7805.47651130343</v>
      </c>
      <c r="Q89" s="26">
        <f>IF(Trav_cr!Q89="","",Trav_cr!Q89-Trav_deb!Q89)</f>
        <v>465.17140102829762</v>
      </c>
      <c r="V89" s="39">
        <f>IF(L89="","",L89/GDP!O85/10)</f>
        <v>0.29355017369013281</v>
      </c>
      <c r="W89" s="39">
        <f>IF(M89="","",M89/GDP!P85/10)</f>
        <v>0.26375625993911117</v>
      </c>
      <c r="X89" s="39">
        <f>IF(N89="","",N89/GDP!Q85/10)</f>
        <v>0.33648605053810904</v>
      </c>
      <c r="Y89" s="39">
        <f>IF(O89="","",O89/GDP!R85/10)</f>
        <v>0.26839148387865286</v>
      </c>
      <c r="Z89" s="39">
        <f>IF(P89="","",P89/GDP!S85/10)</f>
        <v>0.27192044979283853</v>
      </c>
      <c r="AA89" s="39">
        <f>IF(Q89="","",Q89/GDP!T85/10)</f>
        <v>1.7172790640338519E-2</v>
      </c>
      <c r="AB89" s="22">
        <f t="shared" si="5"/>
        <v>0</v>
      </c>
      <c r="AC89" s="22">
        <f t="shared" si="6"/>
        <v>0</v>
      </c>
      <c r="AD89" s="22"/>
      <c r="AE89" s="22">
        <f t="shared" si="7"/>
        <v>0</v>
      </c>
      <c r="AF89" s="39" t="str">
        <f t="shared" si="8"/>
        <v/>
      </c>
      <c r="AH89" s="22">
        <f t="shared" si="9"/>
        <v>0.26839148387865286</v>
      </c>
    </row>
    <row r="90" spans="1:34" x14ac:dyDescent="0.25">
      <c r="A90" s="12" t="s">
        <v>375</v>
      </c>
      <c r="B90" s="26">
        <f>IF(Trav_cr!B90="","",Trav_cr!B90-Trav_deb!B90)</f>
        <v>937.6357978797696</v>
      </c>
      <c r="C90" s="26">
        <f>IF(Trav_cr!C90="","",Trav_cr!C90-Trav_deb!C90)</f>
        <v>417.52654842008997</v>
      </c>
      <c r="D90" s="26">
        <f>IF(Trav_cr!D90="","",Trav_cr!D90-Trav_deb!D90)</f>
        <v>442.21000000000004</v>
      </c>
      <c r="E90" s="26">
        <f>IF(Trav_cr!E90="","",Trav_cr!E90-Trav_deb!E90)</f>
        <v>1823.1264027522802</v>
      </c>
      <c r="F90" s="26">
        <f>IF(Trav_cr!F90="","",Trav_cr!F90-Trav_deb!F90)</f>
        <v>281.77543618726941</v>
      </c>
      <c r="G90" s="26">
        <f>IF(Trav_cr!G90="","",Trav_cr!G90-Trav_deb!G90)</f>
        <v>563.39999999999964</v>
      </c>
      <c r="H90" s="26">
        <f>IF(Trav_cr!H90="","",Trav_cr!H90-Trav_deb!H90)</f>
        <v>1741.3868506211002</v>
      </c>
      <c r="I90" s="26">
        <f>IF(Trav_cr!I90="","",Trav_cr!I90-Trav_deb!I90)</f>
        <v>1553.1086424648402</v>
      </c>
      <c r="J90" s="26">
        <f>IF(Trav_cr!J90="","",Trav_cr!J90-Trav_deb!J90)</f>
        <v>1444.3129756951002</v>
      </c>
      <c r="K90" s="26">
        <f>IF(Trav_cr!K90="","",Trav_cr!K90-Trav_deb!K90)</f>
        <v>2579.1655728871801</v>
      </c>
      <c r="L90" s="26">
        <f>IF(Trav_cr!L90="","",Trav_cr!L90-Trav_deb!L90)</f>
        <v>3468.7582555803101</v>
      </c>
      <c r="M90" s="26">
        <f>IF(Trav_cr!M90="","",Trav_cr!M90-Trav_deb!M90)</f>
        <v>3639.2553743271301</v>
      </c>
      <c r="N90" s="26">
        <f>IF(Trav_cr!N90="","",Trav_cr!N90-Trav_deb!N90)</f>
        <v>4850.4837280515021</v>
      </c>
      <c r="O90" s="26">
        <f>IF(Trav_cr!O90="","",Trav_cr!O90-Trav_deb!O90)</f>
        <v>6112.2627713378515</v>
      </c>
      <c r="P90" s="26">
        <f>IF(Trav_cr!P90="","",Trav_cr!P90-Trav_deb!P90)</f>
        <v>5603.0637766403997</v>
      </c>
      <c r="Q90" s="26">
        <f>IF(Trav_cr!Q90="","",Trav_cr!Q90-Trav_deb!Q90)</f>
        <v>1384.3098314755125</v>
      </c>
      <c r="V90" s="39">
        <f>IF(L90="","",L90/GDP!O86/10)</f>
        <v>0.40299674996082563</v>
      </c>
      <c r="W90" s="39">
        <f>IF(M90="","",M90/GDP!P86/10)</f>
        <v>0.39045039453505759</v>
      </c>
      <c r="X90" s="39">
        <f>IF(N90="","",N90/GDP!Q86/10)</f>
        <v>0.47764958079858022</v>
      </c>
      <c r="Y90" s="39">
        <f>IF(O90="","",O90/GDP!R86/10)</f>
        <v>0.58619009804623068</v>
      </c>
      <c r="Z90" s="39">
        <f>IF(P90="","",P90/GDP!S86/10)</f>
        <v>0.50025568521127817</v>
      </c>
      <c r="AA90" s="39">
        <f>IF(Q90="","",Q90/GDP!T86/10)</f>
        <v>0.1306396352983572</v>
      </c>
      <c r="AB90" s="22">
        <f t="shared" si="5"/>
        <v>0</v>
      </c>
      <c r="AC90" s="22">
        <f t="shared" si="6"/>
        <v>0</v>
      </c>
      <c r="AD90" s="22"/>
      <c r="AE90" s="22">
        <f t="shared" si="7"/>
        <v>0</v>
      </c>
      <c r="AF90" s="39" t="str">
        <f t="shared" si="8"/>
        <v/>
      </c>
      <c r="AH90" s="22">
        <f t="shared" si="9"/>
        <v>0.58619009804623068</v>
      </c>
    </row>
    <row r="91" spans="1:34" x14ac:dyDescent="0.25">
      <c r="A91" s="12" t="s">
        <v>394</v>
      </c>
      <c r="B91" s="26">
        <f>IF(Trav_cr!B91="","",Trav_cr!B91-Trav_deb!B91)</f>
        <v>-270.90000000000003</v>
      </c>
      <c r="C91" s="26">
        <f>IF(Trav_cr!C91="","",Trav_cr!C91-Trav_deb!C91)</f>
        <v>-250.70000000000002</v>
      </c>
      <c r="D91" s="26">
        <f>IF(Trav_cr!D91="","",Trav_cr!D91-Trav_deb!D91)</f>
        <v>-123.39999999999998</v>
      </c>
      <c r="E91" s="26">
        <f>IF(Trav_cr!E91="","",Trav_cr!E91-Trav_deb!E91)</f>
        <v>51.600000000000023</v>
      </c>
      <c r="F91" s="26">
        <f>IF(Trav_cr!F91="","",Trav_cr!F91-Trav_deb!F91)</f>
        <v>198.70000000000005</v>
      </c>
      <c r="G91" s="26">
        <f>IF(Trav_cr!G91="","",Trav_cr!G91-Trav_deb!G91)</f>
        <v>40.099999999999909</v>
      </c>
      <c r="H91" s="26">
        <f>IF(Trav_cr!H91="","",Trav_cr!H91-Trav_deb!H91)</f>
        <v>-293</v>
      </c>
      <c r="I91" s="26">
        <f>IF(Trav_cr!I91="","",Trav_cr!I91-Trav_deb!I91)</f>
        <v>-647</v>
      </c>
      <c r="J91" s="26">
        <f>IF(Trav_cr!J91="","",Trav_cr!J91-Trav_deb!J91)</f>
        <v>-3152.3</v>
      </c>
      <c r="K91" s="26">
        <f>IF(Trav_cr!K91="","",Trav_cr!K91-Trav_deb!K91)</f>
        <v>-4176.8999999999996</v>
      </c>
      <c r="L91" s="26">
        <f>IF(Trav_cr!L91="","",Trav_cr!L91-Trav_deb!L91)</f>
        <v>-5100.5</v>
      </c>
      <c r="M91" s="26">
        <f>IF(Trav_cr!M91="","",Trav_cr!M91-Trav_deb!M91)</f>
        <v>-4526.76</v>
      </c>
      <c r="N91" s="26">
        <f>IF(Trav_cr!N91="","",Trav_cr!N91-Trav_deb!N91)</f>
        <v>-5133.6440000000002</v>
      </c>
      <c r="O91" s="26">
        <f>IF(Trav_cr!O91="","",Trav_cr!O91-Trav_deb!O91)</f>
        <v>-5868.5</v>
      </c>
      <c r="P91" s="26">
        <f>IF(Trav_cr!P91="","",Trav_cr!P91-Trav_deb!P91)</f>
        <v>-7332.4</v>
      </c>
      <c r="Q91" s="26">
        <f>IF(Trav_cr!Q91="","",Trav_cr!Q91-Trav_deb!Q91)</f>
        <v>-3217.6</v>
      </c>
      <c r="V91" s="39">
        <f>IF(L91="","",L91/GDP!O87/10)</f>
        <v>-2.8713534571084365</v>
      </c>
      <c r="W91" s="39">
        <f>IF(M91="","",M91/GDP!P87/10)</f>
        <v>-2.6990627012330366</v>
      </c>
      <c r="X91" s="39">
        <f>IF(N91="","",N91/GDP!Q87/10)</f>
        <v>-2.6690048507094102</v>
      </c>
      <c r="Y91" s="39">
        <f>IF(O91="","",O91/GDP!R87/10)</f>
        <v>-2.705051026522729</v>
      </c>
      <c r="Z91" s="39">
        <f>IF(P91="","",P91/GDP!S87/10)</f>
        <v>-3.2964384941151081</v>
      </c>
      <c r="AA91" s="39">
        <f>IF(Q91="","",Q91/GDP!T87/10)</f>
        <v>-1.8694043074849376</v>
      </c>
      <c r="AB91" s="22">
        <f t="shared" si="5"/>
        <v>0</v>
      </c>
      <c r="AC91" s="22">
        <f t="shared" si="6"/>
        <v>0</v>
      </c>
      <c r="AD91" s="22"/>
      <c r="AE91" s="22">
        <f t="shared" si="7"/>
        <v>0</v>
      </c>
      <c r="AF91" s="39">
        <f t="shared" si="8"/>
        <v>-2.705051026522729</v>
      </c>
      <c r="AH91" s="22" t="str">
        <f t="shared" si="9"/>
        <v/>
      </c>
    </row>
    <row r="92" spans="1:34" x14ac:dyDescent="0.25">
      <c r="A92" s="12" t="s">
        <v>397</v>
      </c>
      <c r="B92" s="26">
        <f>IF(Trav_cr!B92="","",Trav_cr!B92-Trav_deb!B92)</f>
        <v>-1291.3580388887785</v>
      </c>
      <c r="C92" s="26">
        <f>IF(Trav_cr!C92="","",Trav_cr!C92-Trav_deb!C92)</f>
        <v>-1493.6903448540706</v>
      </c>
      <c r="D92" s="26">
        <f>IF(Trav_cr!D92="","",Trav_cr!D92-Trav_deb!D92)</f>
        <v>-2582.3211106087156</v>
      </c>
      <c r="E92" s="26">
        <f>IF(Trav_cr!E92="","",Trav_cr!E92-Trav_deb!E92)</f>
        <v>-4057.7745129719569</v>
      </c>
      <c r="F92" s="26">
        <f>IF(Trav_cr!F92="","",Trav_cr!F92-Trav_deb!F92)</f>
        <v>-2861.0581724623844</v>
      </c>
      <c r="G92" s="26">
        <f>IF(Trav_cr!G92="","",Trav_cr!G92-Trav_deb!G92)</f>
        <v>-2984.0311138528127</v>
      </c>
      <c r="H92" s="26">
        <f>IF(Trav_cr!H92="","",Trav_cr!H92-Trav_deb!H92)</f>
        <v>-2512.7500109577895</v>
      </c>
      <c r="I92" s="26">
        <f>IF(Trav_cr!I92="","",Trav_cr!I92-Trav_deb!I92)</f>
        <v>-2029.4489985576975</v>
      </c>
      <c r="J92" s="26">
        <f>IF(Trav_cr!J92="","",Trav_cr!J92-Trav_deb!J92)</f>
        <v>-1728.3102483979346</v>
      </c>
      <c r="K92" s="26">
        <f>IF(Trav_cr!K92="","",Trav_cr!K92-Trav_deb!K92)</f>
        <v>-1547.9000000000005</v>
      </c>
      <c r="L92" s="26">
        <f>IF(Trav_cr!L92="","",Trav_cr!L92-Trav_deb!L92)</f>
        <v>-920.93610686636021</v>
      </c>
      <c r="M92" s="26">
        <f>IF(Trav_cr!M92="","",Trav_cr!M92-Trav_deb!M92)</f>
        <v>-1035.2315802692638</v>
      </c>
      <c r="N92" s="26">
        <f>IF(Trav_cr!N92="","",Trav_cr!N92-Trav_deb!N92)</f>
        <v>-954.27826793689837</v>
      </c>
      <c r="O92" s="26">
        <f>IF(Trav_cr!O92="","",Trav_cr!O92-Trav_deb!O92)</f>
        <v>-758.77157771062411</v>
      </c>
      <c r="P92" s="26">
        <f>IF(Trav_cr!P92="","",Trav_cr!P92-Trav_deb!P92)</f>
        <v>-1738.7519096049809</v>
      </c>
      <c r="Q92" s="26" t="str">
        <f>IF(Trav_cr!Q92="","",Trav_cr!Q92-Trav_deb!Q92)</f>
        <v/>
      </c>
      <c r="V92" s="39">
        <f>IF(L92="","",L92/GDP!O88/10)</f>
        <v>-0.31534911907270663</v>
      </c>
      <c r="W92" s="39">
        <f>IF(M92="","",M92/GDP!P88/10)</f>
        <v>-0.34606347432491391</v>
      </c>
      <c r="X92" s="39">
        <f>IF(N92="","",N92/GDP!Q88/10)</f>
        <v>-0.28271142156953838</v>
      </c>
      <c r="Y92" s="39">
        <f>IF(O92="","",O92/GDP!R88/10)</f>
        <v>-0.19622269516604404</v>
      </c>
      <c r="Z92" s="39">
        <f>IF(P92="","",P92/GDP!S88/10)</f>
        <v>-0.43645671825196131</v>
      </c>
      <c r="AA92" s="39" t="str">
        <f>IF(Q92="","",Q92/GDP!T88/10)</f>
        <v/>
      </c>
      <c r="AB92" s="22">
        <f t="shared" si="5"/>
        <v>0</v>
      </c>
      <c r="AC92" s="22">
        <f t="shared" si="6"/>
        <v>0</v>
      </c>
      <c r="AD92" s="22"/>
      <c r="AE92" s="22">
        <f t="shared" si="7"/>
        <v>0</v>
      </c>
      <c r="AF92" s="39">
        <f t="shared" si="8"/>
        <v>-0.19622269516604404</v>
      </c>
      <c r="AH92" s="22" t="str">
        <f t="shared" si="9"/>
        <v/>
      </c>
    </row>
    <row r="93" spans="1:34" x14ac:dyDescent="0.25">
      <c r="A93" s="12" t="s">
        <v>400</v>
      </c>
      <c r="B93" s="26">
        <f>IF(Trav_cr!B93="","",Trav_cr!B93-Trav_deb!B93)</f>
        <v>-71.900000000000091</v>
      </c>
      <c r="C93" s="26">
        <f>IF(Trav_cr!C93="","",Trav_cr!C93-Trav_deb!C93)</f>
        <v>-202.40000000000009</v>
      </c>
      <c r="D93" s="26">
        <f>IF(Trav_cr!D93="","",Trav_cr!D93-Trav_deb!D93)</f>
        <v>-258.59999999999991</v>
      </c>
      <c r="E93" s="26">
        <f>IF(Trav_cr!E93="","",Trav_cr!E93-Trav_deb!E93)</f>
        <v>688.39999999999964</v>
      </c>
      <c r="F93" s="26">
        <f>IF(Trav_cr!F93="","",Trav_cr!F93-Trav_deb!F93)</f>
        <v>774.00000000000045</v>
      </c>
      <c r="G93" s="26">
        <f>IF(Trav_cr!G93="","",Trav_cr!G93-Trav_deb!G93)</f>
        <v>1254.4000000000001</v>
      </c>
      <c r="H93" s="26">
        <f>IF(Trav_cr!H93="","",Trav_cr!H93-Trav_deb!H93)</f>
        <v>1386.2999999999997</v>
      </c>
      <c r="I93" s="26">
        <f>IF(Trav_cr!I93="","",Trav_cr!I93-Trav_deb!I93)</f>
        <v>1540</v>
      </c>
      <c r="J93" s="26">
        <f>IF(Trav_cr!J93="","",Trav_cr!J93-Trav_deb!J93)</f>
        <v>1288.3999999999996</v>
      </c>
      <c r="K93" s="26">
        <f>IF(Trav_cr!K93="","",Trav_cr!K93-Trav_deb!K93)</f>
        <v>698</v>
      </c>
      <c r="L93" s="26">
        <f>IF(Trav_cr!L93="","",Trav_cr!L93-Trav_deb!L93)</f>
        <v>-113</v>
      </c>
      <c r="M93" s="26">
        <f>IF(Trav_cr!M93="","",Trav_cr!M93-Trav_deb!M93)</f>
        <v>-534.5</v>
      </c>
      <c r="N93" s="26">
        <f>IF(Trav_cr!N93="","",Trav_cr!N93-Trav_deb!N93)</f>
        <v>-223.30000000000018</v>
      </c>
      <c r="O93" s="26">
        <f>IF(Trav_cr!O93="","",Trav_cr!O93-Trav_deb!O93)</f>
        <v>-653</v>
      </c>
      <c r="P93" s="26">
        <f>IF(Trav_cr!P93="","",Trav_cr!P93-Trav_deb!P93)</f>
        <v>-553.90000000000055</v>
      </c>
      <c r="Q93" s="26">
        <f>IF(Trav_cr!Q93="","",Trav_cr!Q93-Trav_deb!Q93)</f>
        <v>747.10000000000014</v>
      </c>
      <c r="V93" s="39">
        <f>IF(L93="","",L93/GDP!O89/10)</f>
        <v>-3.7651229662505045E-2</v>
      </c>
      <c r="W93" s="39">
        <f>IF(M93="","",M93/GDP!P89/10)</f>
        <v>-0.16775627163647891</v>
      </c>
      <c r="X93" s="39">
        <f>IF(N93="","",N93/GDP!Q89/10)</f>
        <v>-6.331734095523274E-2</v>
      </c>
      <c r="Y93" s="39">
        <f>IF(O93="","",O93/GDP!R89/10)</f>
        <v>-0.17626924655019757</v>
      </c>
      <c r="Z93" s="39">
        <f>IF(P93="","",P93/GDP!S89/10)</f>
        <v>-0.14035149954896986</v>
      </c>
      <c r="AA93" s="39">
        <f>IF(Q93="","",Q93/GDP!T89/10)</f>
        <v>0.18555082840956791</v>
      </c>
      <c r="AB93" s="22">
        <f t="shared" si="5"/>
        <v>0</v>
      </c>
      <c r="AC93" s="22">
        <f t="shared" si="6"/>
        <v>0</v>
      </c>
      <c r="AD93" s="22"/>
      <c r="AE93" s="22">
        <f t="shared" si="7"/>
        <v>0</v>
      </c>
      <c r="AF93" s="39">
        <f t="shared" si="8"/>
        <v>-0.17626924655019757</v>
      </c>
      <c r="AH93" s="22" t="str">
        <f t="shared" si="9"/>
        <v/>
      </c>
    </row>
    <row r="94" spans="1:34" x14ac:dyDescent="0.25">
      <c r="A94" s="12" t="s">
        <v>402</v>
      </c>
      <c r="B94" s="26">
        <f>IF(Trav_cr!B94="","",Trav_cr!B94-Trav_deb!B94)</f>
        <v>12947.375079238664</v>
      </c>
      <c r="C94" s="26">
        <f>IF(Trav_cr!C94="","",Trav_cr!C94-Trav_deb!C94)</f>
        <v>15117.936668624217</v>
      </c>
      <c r="D94" s="26">
        <f>IF(Trav_cr!D94="","",Trav_cr!D94-Trav_deb!D94)</f>
        <v>15327.883100607156</v>
      </c>
      <c r="E94" s="26">
        <f>IF(Trav_cr!E94="","",Trav_cr!E94-Trav_deb!E94)</f>
        <v>15276.517730837615</v>
      </c>
      <c r="F94" s="26">
        <f>IF(Trav_cr!F94="","",Trav_cr!F94-Trav_deb!F94)</f>
        <v>12439.25062036017</v>
      </c>
      <c r="G94" s="26">
        <f>IF(Trav_cr!G94="","",Trav_cr!G94-Trav_deb!G94)</f>
        <v>11529.51131544009</v>
      </c>
      <c r="H94" s="26">
        <f>IF(Trav_cr!H94="","",Trav_cr!H94-Trav_deb!H94)</f>
        <v>14521.934065192079</v>
      </c>
      <c r="I94" s="26">
        <f>IF(Trav_cr!I94="","",Trav_cr!I94-Trav_deb!I94)</f>
        <v>14703.967427438005</v>
      </c>
      <c r="J94" s="26">
        <f>IF(Trav_cr!J94="","",Trav_cr!J94-Trav_deb!J94)</f>
        <v>16877.12426619394</v>
      </c>
      <c r="K94" s="26">
        <f>IF(Trav_cr!K94="","",Trav_cr!K94-Trav_deb!K94)</f>
        <v>16695.742375640988</v>
      </c>
      <c r="L94" s="26">
        <f>IF(Trav_cr!L94="","",Trav_cr!L94-Trav_deb!L94)</f>
        <v>15007.533081276171</v>
      </c>
      <c r="M94" s="26">
        <f>IF(Trav_cr!M94="","",Trav_cr!M94-Trav_deb!M94)</f>
        <v>15393.294726725755</v>
      </c>
      <c r="N94" s="26">
        <f>IF(Trav_cr!N94="","",Trav_cr!N94-Trav_deb!N94)</f>
        <v>16679.503049673855</v>
      </c>
      <c r="O94" s="26">
        <f>IF(Trav_cr!O94="","",Trav_cr!O94-Trav_deb!O94)</f>
        <v>19062.853172692332</v>
      </c>
      <c r="P94" s="26">
        <f>IF(Trav_cr!P94="","",Trav_cr!P94-Trav_deb!P94)</f>
        <v>19214.115657548751</v>
      </c>
      <c r="Q94" s="26">
        <f>IF(Trav_cr!Q94="","",Trav_cr!Q94-Trav_deb!Q94)</f>
        <v>9178.0279438957841</v>
      </c>
      <c r="V94" s="39">
        <f>IF(L94="","",L94/GDP!O90/10)</f>
        <v>0.81703885417603106</v>
      </c>
      <c r="W94" s="39">
        <f>IF(M94="","",M94/GDP!P90/10)</f>
        <v>0.82029760607102153</v>
      </c>
      <c r="X94" s="39">
        <f>IF(N94="","",N94/GDP!Q90/10)</f>
        <v>0.85051338526007503</v>
      </c>
      <c r="Y94" s="39">
        <f>IF(O94="","",O94/GDP!R90/10)</f>
        <v>0.91075171983490111</v>
      </c>
      <c r="Z94" s="39">
        <f>IF(P94="","",P94/GDP!S90/10)</f>
        <v>0.9582430981152813</v>
      </c>
      <c r="AA94" s="39">
        <f>IF(Q94="","",Q94/GDP!T90/10)</f>
        <v>0.48691353273291371</v>
      </c>
      <c r="AB94" s="22">
        <f t="shared" si="5"/>
        <v>0</v>
      </c>
      <c r="AC94" s="22">
        <f t="shared" si="6"/>
        <v>0</v>
      </c>
      <c r="AD94" s="22"/>
      <c r="AE94" s="22">
        <f t="shared" si="7"/>
        <v>0</v>
      </c>
      <c r="AF94" s="39" t="str">
        <f t="shared" si="8"/>
        <v/>
      </c>
      <c r="AH94" s="22">
        <f t="shared" si="9"/>
        <v>0.91075171983490111</v>
      </c>
    </row>
    <row r="95" spans="1:34" x14ac:dyDescent="0.25">
      <c r="A95" s="12" t="s">
        <v>403</v>
      </c>
      <c r="B95" s="26">
        <f>IF(Trav_cr!B95="","",Trav_cr!B95-Trav_deb!B95)</f>
        <v>1295.6900753584409</v>
      </c>
      <c r="C95" s="26">
        <f>IF(Trav_cr!C95="","",Trav_cr!C95-Trav_deb!C95)</f>
        <v>1596.630527965598</v>
      </c>
      <c r="D95" s="26">
        <f>IF(Trav_cr!D95="","",Trav_cr!D95-Trav_deb!D95)</f>
        <v>1611.870707478749</v>
      </c>
      <c r="E95" s="26">
        <f>IF(Trav_cr!E95="","",Trav_cr!E95-Trav_deb!E95)</f>
        <v>1707.654099246706</v>
      </c>
      <c r="F95" s="26">
        <f>IF(Trav_cr!F95="","",Trav_cr!F95-Trav_deb!F95)</f>
        <v>1709.0281482067342</v>
      </c>
      <c r="G95" s="26">
        <f>IF(Trav_cr!G95="","",Trav_cr!G95-Trav_deb!G95)</f>
        <v>1808.7748992642241</v>
      </c>
      <c r="H95" s="26">
        <f>IF(Trav_cr!H95="","",Trav_cr!H95-Trav_deb!H95)</f>
        <v>1853.6</v>
      </c>
      <c r="I95" s="26">
        <f>IF(Trav_cr!I95="","",Trav_cr!I95-Trav_deb!I95)</f>
        <v>1885.3224738274721</v>
      </c>
      <c r="J95" s="26">
        <f>IF(Trav_cr!J95="","",Trav_cr!J95-Trav_deb!J95)</f>
        <v>1895.7730766589159</v>
      </c>
      <c r="K95" s="26">
        <f>IF(Trav_cr!K95="","",Trav_cr!K95-Trav_deb!K95)</f>
        <v>2057.3456041870504</v>
      </c>
      <c r="L95" s="26">
        <f>IF(Trav_cr!L95="","",Trav_cr!L95-Trav_deb!L95)</f>
        <v>2166.093651824448</v>
      </c>
      <c r="M95" s="26">
        <f>IF(Trav_cr!M95="","",Trav_cr!M95-Trav_deb!M95)</f>
        <v>2282.6143389755212</v>
      </c>
      <c r="N95" s="26">
        <f>IF(Trav_cr!N95="","",Trav_cr!N95-Trav_deb!N95)</f>
        <v>2538.2983865995029</v>
      </c>
      <c r="O95" s="26">
        <f>IF(Trav_cr!O95="","",Trav_cr!O95-Trav_deb!O95)</f>
        <v>2812.980378486779</v>
      </c>
      <c r="P95" s="26">
        <f>IF(Trav_cr!P95="","",Trav_cr!P95-Trav_deb!P95)</f>
        <v>3315.0927531878833</v>
      </c>
      <c r="Q95" s="26" t="str">
        <f>IF(Trav_cr!Q95="","",Trav_cr!Q95-Trav_deb!Q95)</f>
        <v/>
      </c>
      <c r="V95" s="39">
        <f>IF(L95="","",L95/GDP!O91/10)</f>
        <v>15.303756194888004</v>
      </c>
      <c r="W95" s="39">
        <f>IF(M95="","",M95/GDP!P91/10)</f>
        <v>16.179574276832444</v>
      </c>
      <c r="X95" s="39">
        <f>IF(N95="","",N95/GDP!Q91/10)</f>
        <v>17.202971105384634</v>
      </c>
      <c r="Y95" s="39">
        <f>IF(O95="","",O95/GDP!R91/10)</f>
        <v>17.97661284820283</v>
      </c>
      <c r="Z95" s="39">
        <f>IF(P95="","",P95/GDP!S91/10)</f>
        <v>20.97098148524724</v>
      </c>
      <c r="AA95" s="39" t="str">
        <f>IF(Q95="","",Q95/GDP!T91/10)</f>
        <v/>
      </c>
      <c r="AB95" s="22">
        <f t="shared" si="5"/>
        <v>0</v>
      </c>
      <c r="AC95" s="22">
        <f t="shared" si="6"/>
        <v>1</v>
      </c>
      <c r="AD95" s="22"/>
      <c r="AE95" s="22">
        <f t="shared" si="7"/>
        <v>0</v>
      </c>
      <c r="AF95" s="39" t="str">
        <f t="shared" si="8"/>
        <v/>
      </c>
      <c r="AH95" s="22">
        <f t="shared" si="9"/>
        <v>17.97661284820283</v>
      </c>
    </row>
    <row r="96" spans="1:34" x14ac:dyDescent="0.25">
      <c r="A96" s="12" t="s">
        <v>406</v>
      </c>
      <c r="B96" s="26">
        <f>IF(Trav_cr!B96="","",Trav_cr!B96-Trav_deb!B96)</f>
        <v>-25134.67554959144</v>
      </c>
      <c r="C96" s="26">
        <f>IF(Trav_cr!C96="","",Trav_cr!C96-Trav_deb!C96)</f>
        <v>-18405.522246684082</v>
      </c>
      <c r="D96" s="26">
        <f>IF(Trav_cr!D96="","",Trav_cr!D96-Trav_deb!D96)</f>
        <v>-17165.777009264999</v>
      </c>
      <c r="E96" s="26">
        <f>IF(Trav_cr!E96="","",Trav_cr!E96-Trav_deb!E96)</f>
        <v>-17081.377637941867</v>
      </c>
      <c r="F96" s="26">
        <f>IF(Trav_cr!F96="","",Trav_cr!F96-Trav_deb!F96)</f>
        <v>-14870.253559258334</v>
      </c>
      <c r="G96" s="26">
        <f>IF(Trav_cr!G96="","",Trav_cr!G96-Trav_deb!G96)</f>
        <v>-14725.581129409953</v>
      </c>
      <c r="H96" s="26">
        <f>IF(Trav_cr!H96="","",Trav_cr!H96-Trav_deb!H96)</f>
        <v>-16261.95917901294</v>
      </c>
      <c r="I96" s="26">
        <f>IF(Trav_cr!I96="","",Trav_cr!I96-Trav_deb!I96)</f>
        <v>-13325.210202074179</v>
      </c>
      <c r="J96" s="26">
        <f>IF(Trav_cr!J96="","",Trav_cr!J96-Trav_deb!J96)</f>
        <v>-6767.9309541102721</v>
      </c>
      <c r="K96" s="26">
        <f>IF(Trav_cr!K96="","",Trav_cr!K96-Trav_deb!K96)</f>
        <v>-501.41323142164038</v>
      </c>
      <c r="L96" s="26">
        <f>IF(Trav_cr!L96="","",Trav_cr!L96-Trav_deb!L96)</f>
        <v>8994.4625642429928</v>
      </c>
      <c r="M96" s="26">
        <f>IF(Trav_cr!M96="","",Trav_cr!M96-Trav_deb!M96)</f>
        <v>12190.059293393766</v>
      </c>
      <c r="N96" s="26">
        <f>IF(Trav_cr!N96="","",Trav_cr!N96-Trav_deb!N96)</f>
        <v>15876.937438652069</v>
      </c>
      <c r="O96" s="26">
        <f>IF(Trav_cr!O96="","",Trav_cr!O96-Trav_deb!O96)</f>
        <v>21895.345350003485</v>
      </c>
      <c r="P96" s="26">
        <f>IF(Trav_cr!P96="","",Trav_cr!P96-Trav_deb!P96)</f>
        <v>24777.47047355715</v>
      </c>
      <c r="Q96" s="26">
        <f>IF(Trav_cr!Q96="","",Trav_cr!Q96-Trav_deb!Q96)</f>
        <v>5149.6521927718495</v>
      </c>
      <c r="V96" s="39">
        <f>IF(L96="","",L96/GDP!O92/10)</f>
        <v>0.20235330059737708</v>
      </c>
      <c r="W96" s="39">
        <f>IF(M96="","",M96/GDP!P92/10)</f>
        <v>0.24362188016407454</v>
      </c>
      <c r="X96" s="39">
        <f>IF(N96="","",N96/GDP!Q92/10)</f>
        <v>0.32199254972077918</v>
      </c>
      <c r="Y96" s="39">
        <f>IF(O96="","",O96/GDP!R92/10)</f>
        <v>0.43469969266756836</v>
      </c>
      <c r="Z96" s="39">
        <f>IF(P96="","",P96/GDP!S92/10)</f>
        <v>0.48122993162568906</v>
      </c>
      <c r="AA96" s="39">
        <f>IF(Q96="","",Q96/GDP!T92/10)</f>
        <v>0.10199977009425912</v>
      </c>
      <c r="AB96" s="22">
        <f t="shared" si="5"/>
        <v>0</v>
      </c>
      <c r="AC96" s="22">
        <f t="shared" si="6"/>
        <v>0</v>
      </c>
      <c r="AD96" s="22"/>
      <c r="AE96" s="22">
        <f t="shared" si="7"/>
        <v>0</v>
      </c>
      <c r="AF96" s="39" t="str">
        <f t="shared" si="8"/>
        <v/>
      </c>
      <c r="AH96" s="22">
        <f t="shared" si="9"/>
        <v>0.43469969266756836</v>
      </c>
    </row>
    <row r="97" spans="1:34" x14ac:dyDescent="0.25">
      <c r="A97" s="12" t="s">
        <v>407</v>
      </c>
      <c r="B97" s="26">
        <f>IF(Trav_cr!B97="","",Trav_cr!B97-Trav_deb!B97)</f>
        <v>855.43018335684076</v>
      </c>
      <c r="C97" s="26">
        <f>IF(Trav_cr!C97="","",Trav_cr!C97-Trav_deb!C97)</f>
        <v>1223.4132581100143</v>
      </c>
      <c r="D97" s="26">
        <f>IF(Trav_cr!D97="","",Trav_cr!D97-Trav_deb!D97)</f>
        <v>1428.068112620673</v>
      </c>
      <c r="E97" s="26">
        <f>IF(Trav_cr!E97="","",Trav_cr!E97-Trav_deb!E97)</f>
        <v>1938.9604029577217</v>
      </c>
      <c r="F97" s="26">
        <f>IF(Trav_cr!F97="","",Trav_cr!F97-Trav_deb!F97)</f>
        <v>1847.0422535211271</v>
      </c>
      <c r="G97" s="26">
        <f>IF(Trav_cr!G97="","",Trav_cr!G97-Trav_deb!G97)</f>
        <v>2013.4</v>
      </c>
      <c r="H97" s="26">
        <f>IF(Trav_cr!H97="","",Trav_cr!H97-Trav_deb!H97)</f>
        <v>2264.0845070422533</v>
      </c>
      <c r="I97" s="26">
        <f>IF(Trav_cr!I97="","",Trav_cr!I97-Trav_deb!I97)</f>
        <v>2917.7464788732395</v>
      </c>
      <c r="J97" s="26">
        <f>IF(Trav_cr!J97="","",Trav_cr!J97-Trav_deb!J97)</f>
        <v>3020.8450704225361</v>
      </c>
      <c r="K97" s="26">
        <f>IF(Trav_cr!K97="","",Trav_cr!K97-Trav_deb!K97)</f>
        <v>3233.6619718309857</v>
      </c>
      <c r="L97" s="26">
        <f>IF(Trav_cr!L97="","",Trav_cr!L97-Trav_deb!L97)</f>
        <v>2905.211267605634</v>
      </c>
      <c r="M97" s="26">
        <f>IF(Trav_cr!M97="","",Trav_cr!M97-Trav_deb!M97)</f>
        <v>2785.7746478873237</v>
      </c>
      <c r="N97" s="26">
        <f>IF(Trav_cr!N97="","",Trav_cr!N97-Trav_deb!N97)</f>
        <v>3252.8169014084506</v>
      </c>
      <c r="O97" s="26">
        <f>IF(Trav_cr!O97="","",Trav_cr!O97-Trav_deb!O97)</f>
        <v>3861.9718309859163</v>
      </c>
      <c r="P97" s="26">
        <f>IF(Trav_cr!P97="","",Trav_cr!P97-Trav_deb!P97)</f>
        <v>4324.7887323943669</v>
      </c>
      <c r="Q97" s="26" t="str">
        <f>IF(Trav_cr!Q97="","",Trav_cr!Q97-Trav_deb!Q97)</f>
        <v/>
      </c>
      <c r="V97" s="39">
        <f>IF(L97="","",L97/GDP!O93/10)</f>
        <v>7.5182735562487295</v>
      </c>
      <c r="W97" s="39">
        <f>IF(M97="","",M97/GDP!P93/10)</f>
        <v>6.9733276124241499</v>
      </c>
      <c r="X97" s="39">
        <f>IF(N97="","",N97/GDP!Q93/10)</f>
        <v>7.8443506918958459</v>
      </c>
      <c r="Y97" s="39">
        <f>IF(O97="","",O97/GDP!R93/10)</f>
        <v>8.9827921545040272</v>
      </c>
      <c r="Z97" s="39">
        <f>IF(P97="","",P97/GDP!S93/10)</f>
        <v>9.7042335690759014</v>
      </c>
      <c r="AA97" s="39" t="str">
        <f>IF(Q97="","",Q97/GDP!T93/10)</f>
        <v/>
      </c>
      <c r="AB97" s="22">
        <f t="shared" si="5"/>
        <v>0</v>
      </c>
      <c r="AC97" s="22">
        <f t="shared" si="6"/>
        <v>0</v>
      </c>
      <c r="AD97" s="22"/>
      <c r="AE97" s="22">
        <f t="shared" si="7"/>
        <v>0</v>
      </c>
      <c r="AF97" s="39" t="str">
        <f t="shared" si="8"/>
        <v/>
      </c>
      <c r="AH97" s="22">
        <f t="shared" si="9"/>
        <v>8.9827921545040272</v>
      </c>
    </row>
    <row r="98" spans="1:34" x14ac:dyDescent="0.25">
      <c r="A98" s="12" t="s">
        <v>410</v>
      </c>
      <c r="B98" s="26">
        <f>IF(Trav_cr!B98="","",Trav_cr!B98-Trav_deb!B98)</f>
        <v>-52.098523113344072</v>
      </c>
      <c r="C98" s="26">
        <f>IF(Trav_cr!C98="","",Trav_cr!C98-Trav_deb!C98)</f>
        <v>17.177496928258961</v>
      </c>
      <c r="D98" s="26">
        <f>IF(Trav_cr!D98="","",Trav_cr!D98-Trav_deb!D98)</f>
        <v>-68.217336482107044</v>
      </c>
      <c r="E98" s="26">
        <f>IF(Trav_cr!E98="","",Trav_cr!E98-Trav_deb!E98)</f>
        <v>-66.226853608959118</v>
      </c>
      <c r="F98" s="26">
        <f>IF(Trav_cr!F98="","",Trav_cr!F98-Trav_deb!F98)</f>
        <v>-169.28301448903096</v>
      </c>
      <c r="G98" s="26">
        <f>IF(Trav_cr!G98="","",Trav_cr!G98-Trav_deb!G98)</f>
        <v>-267.74558933479909</v>
      </c>
      <c r="H98" s="26">
        <f>IF(Trav_cr!H98="","",Trav_cr!H98-Trav_deb!H98)</f>
        <v>-402.18351681401509</v>
      </c>
      <c r="I98" s="26">
        <f>IF(Trav_cr!I98="","",Trav_cr!I98-Trav_deb!I98)</f>
        <v>-1342.6476715732917</v>
      </c>
      <c r="J98" s="26">
        <f>IF(Trav_cr!J98="","",Trav_cr!J98-Trav_deb!J98)</f>
        <v>-1360.5188894463176</v>
      </c>
      <c r="K98" s="26">
        <f>IF(Trav_cr!K98="","",Trav_cr!K98-Trav_deb!K98)</f>
        <v>-1514.1252739485967</v>
      </c>
      <c r="L98" s="26">
        <f>IF(Trav_cr!L98="","",Trav_cr!L98-Trav_deb!L98)</f>
        <v>-1235.306724849278</v>
      </c>
      <c r="M98" s="26">
        <f>IF(Trav_cr!M98="","",Trav_cr!M98-Trav_deb!M98)</f>
        <v>-588.0129119711205</v>
      </c>
      <c r="N98" s="26">
        <f>IF(Trav_cr!N98="","",Trav_cr!N98-Trav_deb!N98)</f>
        <v>-424.42045285316544</v>
      </c>
      <c r="O98" s="26">
        <f>IF(Trav_cr!O98="","",Trav_cr!O98-Trav_deb!O98)</f>
        <v>-432.32788492208283</v>
      </c>
      <c r="P98" s="26">
        <f>IF(Trav_cr!P98="","",Trav_cr!P98-Trav_deb!P98)</f>
        <v>-299.7724399943836</v>
      </c>
      <c r="Q98" s="26">
        <f>IF(Trav_cr!Q98="","",Trav_cr!Q98-Trav_deb!Q98)</f>
        <v>-367.16991293756087</v>
      </c>
      <c r="V98" s="39">
        <f>IF(L98="","",L98/GDP!O94/10)</f>
        <v>-0.66994963058836698</v>
      </c>
      <c r="W98" s="39">
        <f>IF(M98="","",M98/GDP!P94/10)</f>
        <v>-0.42830300458967618</v>
      </c>
      <c r="X98" s="39">
        <f>IF(N98="","",N98/GDP!Q94/10)</f>
        <v>-0.25443956023953895</v>
      </c>
      <c r="Y98" s="39">
        <f>IF(O98="","",O98/GDP!R94/10)</f>
        <v>-0.24106606720312412</v>
      </c>
      <c r="Z98" s="39">
        <f>IF(P98="","",P98/GDP!S94/10)</f>
        <v>-0.16501204951608361</v>
      </c>
      <c r="AA98" s="39">
        <f>IF(Q98="","",Q98/GDP!T94/10)</f>
        <v>-0.2228080931947915</v>
      </c>
      <c r="AB98" s="22">
        <f t="shared" si="5"/>
        <v>0</v>
      </c>
      <c r="AC98" s="22">
        <f t="shared" si="6"/>
        <v>0</v>
      </c>
      <c r="AD98" s="22"/>
      <c r="AE98" s="22">
        <f t="shared" si="7"/>
        <v>0</v>
      </c>
      <c r="AF98" s="39">
        <f t="shared" si="8"/>
        <v>-0.24106606720312412</v>
      </c>
      <c r="AH98" s="22" t="str">
        <f t="shared" si="9"/>
        <v/>
      </c>
    </row>
    <row r="99" spans="1:34" x14ac:dyDescent="0.25">
      <c r="A99" s="12" t="s">
        <v>411</v>
      </c>
      <c r="B99" s="26">
        <f>IF(Trav_cr!B99="","",Trav_cr!B99-Trav_deb!B99)</f>
        <v>455.27053723149226</v>
      </c>
      <c r="C99" s="26">
        <f>IF(Trav_cr!C99="","",Trav_cr!C99-Trav_deb!C99)</f>
        <v>509.6798114875653</v>
      </c>
      <c r="D99" s="26">
        <f>IF(Trav_cr!D99="","",Trav_cr!D99-Trav_deb!D99)</f>
        <v>652.16464471403765</v>
      </c>
      <c r="E99" s="26">
        <f>IF(Trav_cr!E99="","",Trav_cr!E99-Trav_deb!E99)</f>
        <v>486.55199913264528</v>
      </c>
      <c r="F99" s="26">
        <f>IF(Trav_cr!F99="","",Trav_cr!F99-Trav_deb!F99)</f>
        <v>463.21672897296969</v>
      </c>
      <c r="G99" s="26">
        <f>IF(Trav_cr!G99="","",Trav_cr!G99-Trav_deb!G99)</f>
        <v>588.21082162389575</v>
      </c>
      <c r="H99" s="26">
        <f>IF(Trav_cr!H99="","",Trav_cr!H99-Trav_deb!H99)</f>
        <v>728.8</v>
      </c>
      <c r="I99" s="26">
        <f>IF(Trav_cr!I99="","",Trav_cr!I99-Trav_deb!I99)</f>
        <v>760.74588903347933</v>
      </c>
      <c r="J99" s="26">
        <f>IF(Trav_cr!J99="","",Trav_cr!J99-Trav_deb!J99)</f>
        <v>647.48596973332837</v>
      </c>
      <c r="K99" s="26">
        <f>IF(Trav_cr!K99="","",Trav_cr!K99-Trav_deb!K99)</f>
        <v>604.94958628337452</v>
      </c>
      <c r="L99" s="26">
        <f>IF(Trav_cr!L99="","",Trav_cr!L99-Trav_deb!L99)</f>
        <v>506.51835504816864</v>
      </c>
      <c r="M99" s="26">
        <f>IF(Trav_cr!M99="","",Trav_cr!M99-Trav_deb!M99)</f>
        <v>679.25232428395987</v>
      </c>
      <c r="N99" s="26">
        <f>IF(Trav_cr!N99="","",Trav_cr!N99-Trav_deb!N99)</f>
        <v>653.85219282965591</v>
      </c>
      <c r="O99" s="26">
        <f>IF(Trav_cr!O99="","",Trav_cr!O99-Trav_deb!O99)</f>
        <v>843.65822168188197</v>
      </c>
      <c r="P99" s="26">
        <f>IF(Trav_cr!P99="","",Trav_cr!P99-Trav_deb!P99)</f>
        <v>811.31188130904764</v>
      </c>
      <c r="Q99" s="26" t="str">
        <f>IF(Trav_cr!Q99="","",Trav_cr!Q99-Trav_deb!Q99)</f>
        <v/>
      </c>
      <c r="V99" s="39">
        <f>IF(L99="","",L99/GDP!O95/10)</f>
        <v>0.78853951124491117</v>
      </c>
      <c r="W99" s="39">
        <f>IF(M99="","",M99/GDP!P95/10)</f>
        <v>0.98172037040607008</v>
      </c>
      <c r="X99" s="39">
        <f>IF(N99="","",N99/GDP!Q95/10)</f>
        <v>0.82875201889786043</v>
      </c>
      <c r="Y99" s="39">
        <f>IF(O99="","",O99/GDP!R95/10)</f>
        <v>0.96087541335734428</v>
      </c>
      <c r="Z99" s="39">
        <f>IF(P99="","",P99/GDP!S95/10)</f>
        <v>0.85034260696892117</v>
      </c>
      <c r="AA99" s="39" t="str">
        <f>IF(Q99="","",Q99/GDP!T95/10)</f>
        <v/>
      </c>
      <c r="AB99" s="22">
        <f t="shared" si="5"/>
        <v>0</v>
      </c>
      <c r="AC99" s="22">
        <f t="shared" si="6"/>
        <v>0</v>
      </c>
      <c r="AD99" s="22"/>
      <c r="AE99" s="22">
        <f t="shared" si="7"/>
        <v>0</v>
      </c>
      <c r="AF99" s="39" t="str">
        <f t="shared" si="8"/>
        <v/>
      </c>
      <c r="AH99" s="22">
        <f t="shared" si="9"/>
        <v>0.96087541335734428</v>
      </c>
    </row>
    <row r="100" spans="1:34" x14ac:dyDescent="0.25">
      <c r="A100" s="12" t="s">
        <v>414</v>
      </c>
      <c r="B100" s="26" t="str">
        <f>IF(Trav_cr!B100="","",Trav_cr!B100-Trav_deb!B100)</f>
        <v/>
      </c>
      <c r="C100" s="26">
        <f>IF(Trav_cr!C100="","",Trav_cr!C100-Trav_deb!C100)</f>
        <v>-0.80000000000000027</v>
      </c>
      <c r="D100" s="26">
        <f>IF(Trav_cr!D100="","",Trav_cr!D100-Trav_deb!D100)</f>
        <v>-2.1536840562966608</v>
      </c>
      <c r="E100" s="26">
        <f>IF(Trav_cr!E100="","",Trav_cr!E100-Trav_deb!E100)</f>
        <v>-3.3561478978114887</v>
      </c>
      <c r="F100" s="26">
        <f>IF(Trav_cr!F100="","",Trav_cr!F100-Trav_deb!F100)</f>
        <v>-7.8497451649683629</v>
      </c>
      <c r="G100" s="26">
        <f>IF(Trav_cr!G100="","",Trav_cr!G100-Trav_deb!G100)</f>
        <v>-5.7862719217191509</v>
      </c>
      <c r="H100" s="26">
        <f>IF(Trav_cr!H100="","",Trav_cr!H100-Trav_deb!H100)</f>
        <v>-7.407917242948975</v>
      </c>
      <c r="I100" s="26">
        <f>IF(Trav_cr!I100="","",Trav_cr!I100-Trav_deb!I100)</f>
        <v>-3.0458446840378892</v>
      </c>
      <c r="J100" s="26">
        <f>IF(Trav_cr!J100="","",Trav_cr!J100-Trav_deb!J100)</f>
        <v>-10.156711318748469</v>
      </c>
      <c r="K100" s="26">
        <f>IF(Trav_cr!K100="","",Trav_cr!K100-Trav_deb!K100)</f>
        <v>-10.026711189418441</v>
      </c>
      <c r="L100" s="26">
        <f>IF(Trav_cr!L100="","",Trav_cr!L100-Trav_deb!L100)</f>
        <v>-10.417006053464043</v>
      </c>
      <c r="M100" s="26">
        <f>IF(Trav_cr!M100="","",Trav_cr!M100-Trav_deb!M100)</f>
        <v>-12.413622538646774</v>
      </c>
      <c r="N100" s="26">
        <f>IF(Trav_cr!N100="","",Trav_cr!N100-Trav_deb!N100)</f>
        <v>-9.8318757464325142</v>
      </c>
      <c r="O100" s="26">
        <f>IF(Trav_cr!O100="","",Trav_cr!O100-Trav_deb!O100)</f>
        <v>-9.7788587241023119</v>
      </c>
      <c r="P100" s="26">
        <f>IF(Trav_cr!P100="","",Trav_cr!P100-Trav_deb!P100)</f>
        <v>-11.084125883372394</v>
      </c>
      <c r="Q100" s="26" t="str">
        <f>IF(Trav_cr!Q100="","",Trav_cr!Q100-Trav_deb!Q100)</f>
        <v/>
      </c>
      <c r="V100" s="39">
        <f>IF(L100="","",L100/GDP!O96/10)</f>
        <v>-6.0918164055345274</v>
      </c>
      <c r="W100" s="39">
        <f>IF(M100="","",M100/GDP!P96/10)</f>
        <v>-6.9739452464307714</v>
      </c>
      <c r="X100" s="39">
        <f>IF(N100="","",N100/GDP!Q96/10)</f>
        <v>-5.2576875649371733</v>
      </c>
      <c r="Y100" s="39">
        <f>IF(O100="","",O100/GDP!R96/10)</f>
        <v>-4.8894293620511551</v>
      </c>
      <c r="Z100" s="39">
        <f>IF(P100="","",P100/GDP!S96/10)</f>
        <v>-5.5980433754406027</v>
      </c>
      <c r="AA100" s="39" t="str">
        <f>IF(Q100="","",Q100/GDP!T96/10)</f>
        <v/>
      </c>
      <c r="AB100" s="22">
        <f t="shared" si="5"/>
        <v>0</v>
      </c>
      <c r="AC100" s="22">
        <f t="shared" si="6"/>
        <v>0</v>
      </c>
      <c r="AD100" s="22"/>
      <c r="AE100" s="22">
        <f t="shared" si="7"/>
        <v>0</v>
      </c>
      <c r="AF100" s="39">
        <f t="shared" si="8"/>
        <v>-4.8894293620511551</v>
      </c>
      <c r="AH100" s="22" t="str">
        <f t="shared" si="9"/>
        <v/>
      </c>
    </row>
    <row r="101" spans="1:34" x14ac:dyDescent="0.25">
      <c r="A101" s="12" t="s">
        <v>418</v>
      </c>
      <c r="B101" s="26">
        <f>IF(Trav_cr!B101="","",Trav_cr!B101-Trav_deb!B101)</f>
        <v>-9608.2000000000007</v>
      </c>
      <c r="C101" s="26">
        <f>IF(Trav_cr!C101="","",Trav_cr!C101-Trav_deb!C101)</f>
        <v>-13092.099999999999</v>
      </c>
      <c r="D101" s="26">
        <f>IF(Trav_cr!D101="","",Trav_cr!D101-Trav_deb!D101)</f>
        <v>-15854.3</v>
      </c>
      <c r="E101" s="26">
        <f>IF(Trav_cr!E101="","",Trav_cr!E101-Trav_deb!E101)</f>
        <v>-9321.3000000000011</v>
      </c>
      <c r="F101" s="26">
        <f>IF(Trav_cr!F101="","",Trav_cr!F101-Trav_deb!F101)</f>
        <v>-5261.6</v>
      </c>
      <c r="G101" s="26">
        <f>IF(Trav_cr!G101="","",Trav_cr!G101-Trav_deb!G101)</f>
        <v>-8502.9000000000015</v>
      </c>
      <c r="H101" s="26">
        <f>IF(Trav_cr!H101="","",Trav_cr!H101-Trav_deb!H101)</f>
        <v>-7558.0999999999985</v>
      </c>
      <c r="I101" s="26">
        <f>IF(Trav_cr!I101="","",Trav_cr!I101-Trav_deb!I101)</f>
        <v>-7372.0000000000018</v>
      </c>
      <c r="J101" s="26">
        <f>IF(Trav_cr!J101="","",Trav_cr!J101-Trav_deb!J101)</f>
        <v>-7255.1999999999989</v>
      </c>
      <c r="K101" s="26">
        <f>IF(Trav_cr!K101="","",Trav_cr!K101-Trav_deb!K101)</f>
        <v>-5732.2000000000007</v>
      </c>
      <c r="L101" s="26">
        <f>IF(Trav_cr!L101="","",Trav_cr!L101-Trav_deb!L101)</f>
        <v>-10471.500000000002</v>
      </c>
      <c r="M101" s="26">
        <f>IF(Trav_cr!M101="","",Trav_cr!M101-Trav_deb!M101)</f>
        <v>-10357.400000000001</v>
      </c>
      <c r="N101" s="26">
        <f>IF(Trav_cr!N101="","",Trav_cr!N101-Trav_deb!N101)</f>
        <v>-18323.7</v>
      </c>
      <c r="O101" s="26">
        <f>IF(Trav_cr!O101="","",Trav_cr!O101-Trav_deb!O101)</f>
        <v>-16565.699999999997</v>
      </c>
      <c r="P101" s="26">
        <f>IF(Trav_cr!P101="","",Trav_cr!P101-Trav_deb!P101)</f>
        <v>-11872</v>
      </c>
      <c r="Q101" s="26">
        <f>IF(Trav_cr!Q101="","",Trav_cr!Q101-Trav_deb!Q101)</f>
        <v>-5629.6999999999989</v>
      </c>
      <c r="V101" s="39">
        <f>IF(L101="","",L101/GDP!O97/10)</f>
        <v>-0.71427109765081453</v>
      </c>
      <c r="W101" s="39">
        <f>IF(M101="","",M101/GDP!P97/10)</f>
        <v>-0.69078806957635275</v>
      </c>
      <c r="X101" s="39">
        <f>IF(N101="","",N101/GDP!Q97/10)</f>
        <v>-1.1289531566722322</v>
      </c>
      <c r="Y101" s="39">
        <f>IF(O101="","",O101/GDP!R97/10)</f>
        <v>-0.96012449503584718</v>
      </c>
      <c r="Z101" s="39">
        <f>IF(P101="","",P101/GDP!S97/10)</f>
        <v>-0.72093955329924575</v>
      </c>
      <c r="AA101" s="39">
        <f>IF(Q101="","",Q101/GDP!T97/10)</f>
        <v>-0.34519612231508334</v>
      </c>
      <c r="AB101" s="22">
        <f t="shared" si="5"/>
        <v>0</v>
      </c>
      <c r="AC101" s="22">
        <f t="shared" si="6"/>
        <v>0</v>
      </c>
      <c r="AD101" s="22"/>
      <c r="AE101" s="22">
        <f t="shared" si="7"/>
        <v>0</v>
      </c>
      <c r="AF101" s="39">
        <f t="shared" si="8"/>
        <v>-0.96012449503584718</v>
      </c>
      <c r="AH101" s="22" t="str">
        <f t="shared" si="9"/>
        <v/>
      </c>
    </row>
    <row r="102" spans="1:34" x14ac:dyDescent="0.25">
      <c r="A102" s="12" t="s">
        <v>419</v>
      </c>
      <c r="B102" s="26">
        <f>IF(Trav_cr!B102="","",Trav_cr!B102-Trav_deb!B102)</f>
        <v>45.864719376615426</v>
      </c>
      <c r="C102" s="26">
        <f>IF(Trav_cr!C102="","",Trav_cr!C102-Trav_deb!C102)</f>
        <v>71.228576020054135</v>
      </c>
      <c r="D102" s="26">
        <f>IF(Trav_cr!D102="","",Trav_cr!D102-Trav_deb!D102)</f>
        <v>84.601724569675198</v>
      </c>
      <c r="E102" s="26">
        <f>IF(Trav_cr!E102="","",Trav_cr!E102-Trav_deb!E102)</f>
        <v>123.7878635257813</v>
      </c>
      <c r="F102" s="26">
        <f>IF(Trav_cr!F102="","",Trav_cr!F102-Trav_deb!F102)</f>
        <v>273.32901708518989</v>
      </c>
      <c r="G102" s="26">
        <f>IF(Trav_cr!G102="","",Trav_cr!G102-Trav_deb!G102)</f>
        <v>294.50927345519608</v>
      </c>
      <c r="H102" s="26">
        <f>IF(Trav_cr!H102="","",Trav_cr!H102-Trav_deb!H102)</f>
        <v>527.19870700729825</v>
      </c>
      <c r="I102" s="26">
        <f>IF(Trav_cr!I102="","",Trav_cr!I102-Trav_deb!I102)</f>
        <v>614.00456384714653</v>
      </c>
      <c r="J102" s="26">
        <f>IF(Trav_cr!J102="","",Trav_cr!J102-Trav_deb!J102)</f>
        <v>677.7</v>
      </c>
      <c r="K102" s="26">
        <f>IF(Trav_cr!K102="","",Trav_cr!K102-Trav_deb!K102)</f>
        <v>669.36320460294985</v>
      </c>
      <c r="L102" s="26">
        <f>IF(Trav_cr!L102="","",Trav_cr!L102-Trav_deb!L102)</f>
        <v>585.34575125169727</v>
      </c>
      <c r="M102" s="26">
        <f>IF(Trav_cr!M102="","",Trav_cr!M102-Trav_deb!M102)</f>
        <v>758.48701408417878</v>
      </c>
      <c r="N102" s="26">
        <f>IF(Trav_cr!N102="","",Trav_cr!N102-Trav_deb!N102)</f>
        <v>1010.635228874221</v>
      </c>
      <c r="O102" s="26">
        <f>IF(Trav_cr!O102="","",Trav_cr!O102-Trav_deb!O102)</f>
        <v>1087.5918854957854</v>
      </c>
      <c r="P102" s="26">
        <f>IF(Trav_cr!P102="","",Trav_cr!P102-Trav_deb!P102)</f>
        <v>1109.8339226447488</v>
      </c>
      <c r="Q102" s="26">
        <f>IF(Trav_cr!Q102="","",Trav_cr!Q102-Trav_deb!Q102)</f>
        <v>486.22098906777057</v>
      </c>
      <c r="V102" s="39">
        <f>IF(L102="","",L102/GDP!O98/10)</f>
        <v>9.0835777661653818</v>
      </c>
      <c r="W102" s="39">
        <f>IF(M102="","",M102/GDP!P98/10)</f>
        <v>11.292050232010999</v>
      </c>
      <c r="X102" s="39">
        <f>IF(N102="","",N102/GDP!Q98/10)</f>
        <v>13.953268381530041</v>
      </c>
      <c r="Y102" s="39">
        <f>IF(O102="","",O102/GDP!R98/10)</f>
        <v>13.685565439735566</v>
      </c>
      <c r="Z102" s="39">
        <f>IF(P102="","",P102/GDP!S98/10)</f>
        <v>13.954909124163823</v>
      </c>
      <c r="AA102" s="39">
        <f>IF(Q102="","",Q102/GDP!T98/10)</f>
        <v>6.2424058167642906</v>
      </c>
      <c r="AB102" s="22">
        <f t="shared" si="5"/>
        <v>0</v>
      </c>
      <c r="AC102" s="22">
        <f t="shared" si="6"/>
        <v>1</v>
      </c>
      <c r="AD102" s="22"/>
      <c r="AE102" s="22">
        <f t="shared" si="7"/>
        <v>0</v>
      </c>
      <c r="AF102" s="39" t="str">
        <f t="shared" si="8"/>
        <v/>
      </c>
      <c r="AH102" s="22">
        <f t="shared" si="9"/>
        <v>13.685565439735566</v>
      </c>
    </row>
    <row r="103" spans="1:34" x14ac:dyDescent="0.25">
      <c r="A103" s="12" t="s">
        <v>421</v>
      </c>
      <c r="B103" s="26">
        <f>IF(Trav_cr!B103="","",Trav_cr!B103-Trav_deb!B103)</f>
        <v>-4366.4383561643835</v>
      </c>
      <c r="C103" s="26">
        <f>IF(Trav_cr!C103="","",Trav_cr!C103-Trav_deb!C103)</f>
        <v>-5368.1172535758233</v>
      </c>
      <c r="D103" s="26">
        <f>IF(Trav_cr!D103="","",Trav_cr!D103-Trav_deb!D103)</f>
        <v>-6413.1262612453866</v>
      </c>
      <c r="E103" s="26">
        <f>IF(Trav_cr!E103="","",Trav_cr!E103-Trav_deb!E103)</f>
        <v>-7312.8443414515568</v>
      </c>
      <c r="F103" s="26">
        <f>IF(Trav_cr!F103="","",Trav_cr!F103-Trav_deb!F103)</f>
        <v>-5833.4</v>
      </c>
      <c r="G103" s="26">
        <f>IF(Trav_cr!G103="","",Trav_cr!G103-Trav_deb!G103)</f>
        <v>-6145.1052864002731</v>
      </c>
      <c r="H103" s="26">
        <f>IF(Trav_cr!H103="","",Trav_cr!H103-Trav_deb!H103)</f>
        <v>-7744.517622152347</v>
      </c>
      <c r="I103" s="26">
        <f>IF(Trav_cr!I103="","",Trav_cr!I103-Trav_deb!I103)</f>
        <v>-8823.6969847852288</v>
      </c>
      <c r="J103" s="26">
        <f>IF(Trav_cr!J103="","",Trav_cr!J103-Trav_deb!J103)</f>
        <v>-9355.5161941413262</v>
      </c>
      <c r="K103" s="26">
        <f>IF(Trav_cr!K103="","",Trav_cr!K103-Trav_deb!K103)</f>
        <v>-10898.447343832169</v>
      </c>
      <c r="L103" s="26">
        <f>IF(Trav_cr!L103="","",Trav_cr!L103-Trav_deb!L103)</f>
        <v>-11881.071724618247</v>
      </c>
      <c r="M103" s="26">
        <f>IF(Trav_cr!M103="","",Trav_cr!M103-Trav_deb!M103)</f>
        <v>-11736.243865123797</v>
      </c>
      <c r="N103" s="26">
        <f>IF(Trav_cr!N103="","",Trav_cr!N103-Trav_deb!N103)</f>
        <v>-12235.255028754613</v>
      </c>
      <c r="O103" s="26">
        <f>IF(Trav_cr!O103="","",Trav_cr!O103-Trav_deb!O103)</f>
        <v>-13860.960400665042</v>
      </c>
      <c r="P103" s="26">
        <f>IF(Trav_cr!P103="","",Trav_cr!P103-Trav_deb!P103)</f>
        <v>-15139.365339855418</v>
      </c>
      <c r="Q103" s="26" t="str">
        <f>IF(Trav_cr!Q103="","",Trav_cr!Q103-Trav_deb!Q103)</f>
        <v/>
      </c>
      <c r="V103" s="39">
        <f>IF(L103="","",L103/GDP!O99/10)</f>
        <v>-10.366884565047421</v>
      </c>
      <c r="W103" s="39">
        <f>IF(M103="","",M103/GDP!P99/10)</f>
        <v>-10.729691505036339</v>
      </c>
      <c r="X103" s="39">
        <f>IF(N103="","",N103/GDP!Q99/10)</f>
        <v>-10.138005774238</v>
      </c>
      <c r="Y103" s="39">
        <f>IF(O103="","",O103/GDP!R99/10)</f>
        <v>-9.853880070141857</v>
      </c>
      <c r="Z103" s="39">
        <f>IF(P103="","",P103/GDP!S99/10)</f>
        <v>-11.245665958414115</v>
      </c>
      <c r="AA103" s="39" t="str">
        <f>IF(Q103="","",Q103/GDP!T99/10)</f>
        <v/>
      </c>
      <c r="AB103" s="22">
        <f t="shared" si="5"/>
        <v>0</v>
      </c>
      <c r="AC103" s="22">
        <f t="shared" si="6"/>
        <v>0</v>
      </c>
      <c r="AD103" s="22"/>
      <c r="AE103" s="22">
        <f t="shared" si="7"/>
        <v>1</v>
      </c>
      <c r="AF103" s="39">
        <f t="shared" si="8"/>
        <v>-9.853880070141857</v>
      </c>
      <c r="AH103" s="22" t="str">
        <f t="shared" si="9"/>
        <v/>
      </c>
    </row>
    <row r="104" spans="1:34" x14ac:dyDescent="0.25">
      <c r="A104" s="12" t="s">
        <v>424</v>
      </c>
      <c r="B104" s="26">
        <f>IF(Trav_cr!B104="","",Trav_cr!B104-Trav_deb!B104)</f>
        <v>14.632994000000004</v>
      </c>
      <c r="C104" s="26">
        <f>IF(Trav_cr!C104="","",Trav_cr!C104-Trav_deb!C104)</f>
        <v>75.332587999999987</v>
      </c>
      <c r="D104" s="26">
        <f>IF(Trav_cr!D104="","",Trav_cr!D104-Trav_deb!D104)</f>
        <v>233.64006800000004</v>
      </c>
      <c r="E104" s="26">
        <f>IF(Trav_cr!E104="","",Trav_cr!E104-Trav_deb!E104)</f>
        <v>210.06136000000004</v>
      </c>
      <c r="F104" s="26">
        <f>IF(Trav_cr!F104="","",Trav_cr!F104-Trav_deb!F104)</f>
        <v>106.63047</v>
      </c>
      <c r="G104" s="26">
        <f>IF(Trav_cr!G104="","",Trav_cr!G104-Trav_deb!G104)</f>
        <v>11.5</v>
      </c>
      <c r="H104" s="26">
        <f>IF(Trav_cr!H104="","",Trav_cr!H104-Trav_deb!H104)</f>
        <v>109.49425099999999</v>
      </c>
      <c r="I104" s="26">
        <f>IF(Trav_cr!I104="","",Trav_cr!I104-Trav_deb!I104)</f>
        <v>84.466430000000003</v>
      </c>
      <c r="J104" s="26">
        <f>IF(Trav_cr!J104="","",Trav_cr!J104-Trav_deb!J104)</f>
        <v>179.23036899999994</v>
      </c>
      <c r="K104" s="26">
        <f>IF(Trav_cr!K104="","",Trav_cr!K104-Trav_deb!K104)</f>
        <v>32.641884000000005</v>
      </c>
      <c r="L104" s="26">
        <f>IF(Trav_cr!L104="","",Trav_cr!L104-Trav_deb!L104)</f>
        <v>26.421915000000013</v>
      </c>
      <c r="M104" s="26">
        <f>IF(Trav_cr!M104="","",Trav_cr!M104-Trav_deb!M104)</f>
        <v>-28.631445000000042</v>
      </c>
      <c r="N104" s="26">
        <f>IF(Trav_cr!N104="","",Trav_cr!N104-Trav_deb!N104)</f>
        <v>136.23806300000001</v>
      </c>
      <c r="O104" s="26">
        <f>IF(Trav_cr!O104="","",Trav_cr!O104-Trav_deb!O104)</f>
        <v>145.25660400000004</v>
      </c>
      <c r="P104" s="26">
        <f>IF(Trav_cr!P104="","",Trav_cr!P104-Trav_deb!P104)</f>
        <v>252.44686899999999</v>
      </c>
      <c r="Q104" s="26" t="str">
        <f>IF(Trav_cr!Q104="","",Trav_cr!Q104-Trav_deb!Q104)</f>
        <v/>
      </c>
      <c r="V104" s="39">
        <f>IF(L104="","",L104/GDP!O100/10)</f>
        <v>0.39565610961365694</v>
      </c>
      <c r="W104" s="39">
        <f>IF(M104="","",M104/GDP!P100/10)</f>
        <v>-0.42024724790841106</v>
      </c>
      <c r="X104" s="39">
        <f>IF(N104="","",N104/GDP!Q100/10)</f>
        <v>1.7686364143840063</v>
      </c>
      <c r="Y104" s="39">
        <f>IF(O104="","",O104/GDP!R100/10)</f>
        <v>1.7562157417482773</v>
      </c>
      <c r="Z104" s="39">
        <f>IF(P104="","",P104/GDP!S100/10)</f>
        <v>2.9857701833234769</v>
      </c>
      <c r="AA104" s="39" t="str">
        <f>IF(Q104="","",Q104/GDP!T100/10)</f>
        <v/>
      </c>
      <c r="AB104" s="22">
        <f t="shared" si="5"/>
        <v>0</v>
      </c>
      <c r="AC104" s="22">
        <f t="shared" si="6"/>
        <v>0</v>
      </c>
      <c r="AD104" s="22"/>
      <c r="AE104" s="22">
        <f t="shared" si="7"/>
        <v>0</v>
      </c>
      <c r="AF104" s="39" t="str">
        <f t="shared" si="8"/>
        <v/>
      </c>
      <c r="AH104" s="22">
        <f t="shared" si="9"/>
        <v>1.7562157417482773</v>
      </c>
    </row>
    <row r="105" spans="1:34" x14ac:dyDescent="0.25">
      <c r="A105" s="12" t="s">
        <v>427</v>
      </c>
      <c r="B105" s="26">
        <f>IF(Trav_cr!B105="","",Trav_cr!B105-Trav_deb!B105)</f>
        <v>134.15499800000001</v>
      </c>
      <c r="C105" s="26">
        <f>IF(Trav_cr!C105="","",Trav_cr!C105-Trav_deb!C105)</f>
        <v>148.83016065000001</v>
      </c>
      <c r="D105" s="26">
        <f>IF(Trav_cr!D105="","",Trav_cr!D105-Trav_deb!D105)</f>
        <v>180.97954621666668</v>
      </c>
      <c r="E105" s="26">
        <f>IF(Trav_cr!E105="","",Trav_cr!E105-Trav_deb!E105)</f>
        <v>234.18836513894163</v>
      </c>
      <c r="F105" s="26">
        <f>IF(Trav_cr!F105="","",Trav_cr!F105-Trav_deb!F105)</f>
        <v>185.20014400000014</v>
      </c>
      <c r="G105" s="26">
        <f>IF(Trav_cr!G105="","",Trav_cr!G105-Trav_deb!G105)</f>
        <v>179.00053099999911</v>
      </c>
      <c r="H105" s="26">
        <f>IF(Trav_cr!H105="","",Trav_cr!H105-Trav_deb!H105)</f>
        <v>169.06136699999988</v>
      </c>
      <c r="I105" s="26">
        <f>IF(Trav_cr!I105="","",Trav_cr!I105-Trav_deb!I105)</f>
        <v>-91.199999999999932</v>
      </c>
      <c r="J105" s="26">
        <f>IF(Trav_cr!J105="","",Trav_cr!J105-Trav_deb!J105)</f>
        <v>-308.00247613398312</v>
      </c>
      <c r="K105" s="26">
        <f>IF(Trav_cr!K105="","",Trav_cr!K105-Trav_deb!K105)</f>
        <v>-409.45986841133504</v>
      </c>
      <c r="L105" s="26">
        <f>IF(Trav_cr!L105="","",Trav_cr!L105-Trav_deb!L105)</f>
        <v>-273.79097672144508</v>
      </c>
      <c r="M105" s="26">
        <f>IF(Trav_cr!M105="","",Trav_cr!M105-Trav_deb!M105)</f>
        <v>-195.400843376696</v>
      </c>
      <c r="N105" s="26">
        <f>IF(Trav_cr!N105="","",Trav_cr!N105-Trav_deb!N105)</f>
        <v>-273.90591535638202</v>
      </c>
      <c r="O105" s="26">
        <f>IF(Trav_cr!O105="","",Trav_cr!O105-Trav_deb!O105)</f>
        <v>-180.71260531140399</v>
      </c>
      <c r="P105" s="26">
        <f>IF(Trav_cr!P105="","",Trav_cr!P105-Trav_deb!P105)</f>
        <v>-75.814401781570041</v>
      </c>
      <c r="Q105" s="26" t="str">
        <f>IF(Trav_cr!Q105="","",Trav_cr!Q105-Trav_deb!Q105)</f>
        <v/>
      </c>
      <c r="V105" s="39">
        <f>IF(L105="","",L105/GDP!O101/10)</f>
        <v>-1.9062241643211384</v>
      </c>
      <c r="W105" s="39">
        <f>IF(M105="","",M105/GDP!P101/10)</f>
        <v>-1.2285497854554921</v>
      </c>
      <c r="X105" s="39">
        <f>IF(N105="","",N105/GDP!Q101/10)</f>
        <v>-1.6059211735247536</v>
      </c>
      <c r="Y105" s="39">
        <f>IF(O105="","",O105/GDP!R101/10)</f>
        <v>-0.99659518729059715</v>
      </c>
      <c r="Z105" s="39">
        <f>IF(P105="","",P105/GDP!S101/10)</f>
        <v>-0.40311799745610699</v>
      </c>
      <c r="AA105" s="39" t="str">
        <f>IF(Q105="","",Q105/GDP!T101/10)</f>
        <v/>
      </c>
      <c r="AB105" s="22">
        <f t="shared" si="5"/>
        <v>0</v>
      </c>
      <c r="AC105" s="22">
        <f t="shared" si="6"/>
        <v>0</v>
      </c>
      <c r="AD105" s="22"/>
      <c r="AE105" s="22">
        <f t="shared" si="7"/>
        <v>0</v>
      </c>
      <c r="AF105" s="39">
        <f t="shared" si="8"/>
        <v>-0.99659518729059715</v>
      </c>
      <c r="AH105" s="22" t="str">
        <f t="shared" si="9"/>
        <v/>
      </c>
    </row>
    <row r="106" spans="1:34" x14ac:dyDescent="0.25">
      <c r="A106" s="12" t="s">
        <v>430</v>
      </c>
      <c r="B106" s="26" t="str">
        <f>IF(Trav_cr!B106="","",Trav_cr!B106-Trav_deb!B106)</f>
        <v/>
      </c>
      <c r="C106" s="26" t="str">
        <f>IF(Trav_cr!C106="","",Trav_cr!C106-Trav_deb!C106)</f>
        <v/>
      </c>
      <c r="D106" s="26" t="str">
        <f>IF(Trav_cr!D106="","",Trav_cr!D106-Trav_deb!D106)</f>
        <v/>
      </c>
      <c r="E106" s="26">
        <f>IF(Trav_cr!E106="","",Trav_cr!E106-Trav_deb!E106)</f>
        <v>-337.56359308559399</v>
      </c>
      <c r="F106" s="26">
        <f>IF(Trav_cr!F106="","",Trav_cr!F106-Trav_deb!F106)</f>
        <v>-74.150678039487502</v>
      </c>
      <c r="G106" s="26">
        <f>IF(Trav_cr!G106="","",Trav_cr!G106-Trav_deb!G106)</f>
        <v>-8.2406115440114718</v>
      </c>
      <c r="H106" s="26">
        <f>IF(Trav_cr!H106="","",Trav_cr!H106-Trav_deb!H106)</f>
        <v>5.6546389339825964</v>
      </c>
      <c r="I106" s="26">
        <f>IF(Trav_cr!I106="","",Trav_cr!I106-Trav_deb!I106)</f>
        <v>64.585692056451535</v>
      </c>
      <c r="J106" s="26">
        <f>IF(Trav_cr!J106="","",Trav_cr!J106-Trav_deb!J106)</f>
        <v>150.40028758662379</v>
      </c>
      <c r="K106" s="26">
        <f>IF(Trav_cr!K106="","",Trav_cr!K106-Trav_deb!K106)</f>
        <v>237.62897260515604</v>
      </c>
      <c r="L106" s="26">
        <f>IF(Trav_cr!L106="","",Trav_cr!L106-Trav_deb!L106)</f>
        <v>277.16933377525743</v>
      </c>
      <c r="M106" s="26">
        <f>IF(Trav_cr!M106="","",Trav_cr!M106-Trav_deb!M106)</f>
        <v>200.50875715194752</v>
      </c>
      <c r="N106" s="26">
        <f>IF(Trav_cr!N106="","",Trav_cr!N106-Trav_deb!N106)</f>
        <v>223.41722838709643</v>
      </c>
      <c r="O106" s="26">
        <f>IF(Trav_cr!O106="","",Trav_cr!O106-Trav_deb!O106)</f>
        <v>279.675512115385</v>
      </c>
      <c r="P106" s="26">
        <f>IF(Trav_cr!P106="","",Trav_cr!P106-Trav_deb!P106)</f>
        <v>267.37614794372337</v>
      </c>
      <c r="Q106" s="26">
        <f>IF(Trav_cr!Q106="","",Trav_cr!Q106-Trav_deb!Q106)</f>
        <v>142.03893510327384</v>
      </c>
      <c r="V106" s="39">
        <f>IF(L106="","",L106/GDP!O102/10)</f>
        <v>1.0170232039601417</v>
      </c>
      <c r="W106" s="39">
        <f>IF(M106="","",M106/GDP!P102/10)</f>
        <v>0.71446963067256097</v>
      </c>
      <c r="X106" s="39">
        <f>IF(N106="","",N106/GDP!Q102/10)</f>
        <v>0.733766514671231</v>
      </c>
      <c r="Y106" s="39">
        <f>IF(O106="","",O106/GDP!R102/10)</f>
        <v>0.81225462394105763</v>
      </c>
      <c r="Z106" s="39">
        <f>IF(P106="","",P106/GDP!S102/10)</f>
        <v>0.78503816302217744</v>
      </c>
      <c r="AA106" s="39">
        <f>IF(Q106="","",Q106/GDP!T102/10)</f>
        <v>0.4242754498574402</v>
      </c>
      <c r="AB106" s="22">
        <f t="shared" si="5"/>
        <v>0</v>
      </c>
      <c r="AC106" s="22">
        <f t="shared" si="6"/>
        <v>0</v>
      </c>
      <c r="AD106" s="22"/>
      <c r="AE106" s="22">
        <f t="shared" si="7"/>
        <v>0</v>
      </c>
      <c r="AF106" s="39" t="str">
        <f t="shared" si="8"/>
        <v/>
      </c>
      <c r="AH106" s="22">
        <f t="shared" si="9"/>
        <v>0.81225462394105763</v>
      </c>
    </row>
    <row r="107" spans="1:34" x14ac:dyDescent="0.25">
      <c r="A107" s="12" t="s">
        <v>431</v>
      </c>
      <c r="B107" s="26">
        <f>IF(Trav_cr!B107="","",Trav_cr!B107-Trav_deb!B107)</f>
        <v>2623.5752577040344</v>
      </c>
      <c r="C107" s="26">
        <f>IF(Trav_cr!C107="","",Trav_cr!C107-Trav_deb!C107)</f>
        <v>1975.4762106280305</v>
      </c>
      <c r="D107" s="26">
        <f>IF(Trav_cr!D107="","",Trav_cr!D107-Trav_deb!D107)</f>
        <v>2102.4217441456894</v>
      </c>
      <c r="E107" s="26">
        <f>IF(Trav_cr!E107="","",Trav_cr!E107-Trav_deb!E107)</f>
        <v>2254.802003950751</v>
      </c>
      <c r="F107" s="26">
        <f>IF(Trav_cr!F107="","",Trav_cr!F107-Trav_deb!F107)</f>
        <v>2762.1886541940607</v>
      </c>
      <c r="G107" s="26">
        <f>IF(Trav_cr!G107="","",Trav_cr!G107-Trav_deb!G107)</f>
        <v>3346.2040995656853</v>
      </c>
      <c r="H107" s="26">
        <f>IF(Trav_cr!H107="","",Trav_cr!H107-Trav_deb!H107)</f>
        <v>3245.3525036000001</v>
      </c>
      <c r="I107" s="26">
        <f>IF(Trav_cr!I107="","",Trav_cr!I107-Trav_deb!I107)</f>
        <v>2636.914753</v>
      </c>
      <c r="J107" s="26">
        <f>IF(Trav_cr!J107="","",Trav_cr!J107-Trav_deb!J107)</f>
        <v>2103.8804018999999</v>
      </c>
      <c r="K107" s="26">
        <f>IF(Trav_cr!K107="","",Trav_cr!K107-Trav_deb!K107)</f>
        <v>1528.869256</v>
      </c>
      <c r="L107" s="26">
        <f>IF(Trav_cr!L107="","",Trav_cr!L107-Trav_deb!L107)</f>
        <v>2115.8430749999998</v>
      </c>
      <c r="M107" s="26">
        <f>IF(Trav_cr!M107="","",Trav_cr!M107-Trav_deb!M107)</f>
        <v>2004.3786289999998</v>
      </c>
      <c r="N107" s="26">
        <f>IF(Trav_cr!N107="","",Trav_cr!N107-Trav_deb!N107)</f>
        <v>2023.6619860000001</v>
      </c>
      <c r="O107" s="26">
        <f>IF(Trav_cr!O107="","",Trav_cr!O107-Trav_deb!O107)</f>
        <v>2145.816083848089</v>
      </c>
      <c r="P107" s="26">
        <f>IF(Trav_cr!P107="","",Trav_cr!P107-Trav_deb!P107)</f>
        <v>1924.7945304402147</v>
      </c>
      <c r="Q107" s="26" t="str">
        <f>IF(Trav_cr!Q107="","",Trav_cr!Q107-Trav_deb!Q107)</f>
        <v/>
      </c>
      <c r="V107" s="39">
        <f>IF(L107="","",L107/GDP!O103/10)</f>
        <v>4.2368551132381498</v>
      </c>
      <c r="W107" s="39">
        <f>IF(M107="","",M107/GDP!P103/10)</f>
        <v>3.9144197422126745</v>
      </c>
      <c r="X107" s="39">
        <f>IF(N107="","",N107/GDP!Q103/10)</f>
        <v>3.8080991814230067</v>
      </c>
      <c r="Y107" s="39">
        <f>IF(O107="","",O107/GDP!R103/10)</f>
        <v>3.9042522585980768</v>
      </c>
      <c r="Z107" s="39">
        <f>IF(P107="","",P107/GDP!S103/10)</f>
        <v>3.6612541475314133</v>
      </c>
      <c r="AA107" s="39" t="str">
        <f>IF(Q107="","",Q107/GDP!T103/10)</f>
        <v/>
      </c>
      <c r="AB107" s="22">
        <f t="shared" si="5"/>
        <v>0</v>
      </c>
      <c r="AC107" s="22">
        <f t="shared" si="6"/>
        <v>0</v>
      </c>
      <c r="AD107" s="22"/>
      <c r="AE107" s="22">
        <f t="shared" si="7"/>
        <v>0</v>
      </c>
      <c r="AF107" s="39" t="str">
        <f t="shared" si="8"/>
        <v/>
      </c>
      <c r="AH107" s="22">
        <f t="shared" si="9"/>
        <v>3.9042522585980768</v>
      </c>
    </row>
    <row r="108" spans="1:34" x14ac:dyDescent="0.25">
      <c r="A108" s="12" t="s">
        <v>433</v>
      </c>
      <c r="B108" s="26">
        <f>IF(Trav_cr!B108="","",Trav_cr!B108-Trav_deb!B108)</f>
        <v>-235.00000000000003</v>
      </c>
      <c r="C108" s="26">
        <f>IF(Trav_cr!C108="","",Trav_cr!C108-Trav_deb!C108)</f>
        <v>-230.17099455306152</v>
      </c>
      <c r="D108" s="26">
        <f>IF(Trav_cr!D108="","",Trav_cr!D108-Trav_deb!D108)</f>
        <v>-237.13268606393581</v>
      </c>
      <c r="E108" s="26">
        <f>IF(Trav_cr!E108="","",Trav_cr!E108-Trav_deb!E108)</f>
        <v>-213.02570668262749</v>
      </c>
      <c r="F108" s="26">
        <f>IF(Trav_cr!F108="","",Trav_cr!F108-Trav_deb!F108)</f>
        <v>-209.10889249142201</v>
      </c>
      <c r="G108" s="26">
        <f>IF(Trav_cr!G108="","",Trav_cr!G108-Trav_deb!G108)</f>
        <v>-247.17070346890875</v>
      </c>
      <c r="H108" s="26">
        <f>IF(Trav_cr!H108="","",Trav_cr!H108-Trav_deb!H108)</f>
        <v>-266.47122126386392</v>
      </c>
      <c r="I108" s="26">
        <f>IF(Trav_cr!I108="","",Trav_cr!I108-Trav_deb!I108)</f>
        <v>-223.83785956224364</v>
      </c>
      <c r="J108" s="26">
        <f>IF(Trav_cr!J108="","",Trav_cr!J108-Trav_deb!J108)</f>
        <v>-189.16367178298486</v>
      </c>
      <c r="K108" s="26">
        <f>IF(Trav_cr!K108="","",Trav_cr!K108-Trav_deb!K108)</f>
        <v>-153.65748595858059</v>
      </c>
      <c r="L108" s="26">
        <f>IF(Trav_cr!L108="","",Trav_cr!L108-Trav_deb!L108)</f>
        <v>-139.52463895893334</v>
      </c>
      <c r="M108" s="26">
        <f>IF(Trav_cr!M108="","",Trav_cr!M108-Trav_deb!M108)</f>
        <v>-209.77896071429282</v>
      </c>
      <c r="N108" s="26">
        <f>IF(Trav_cr!N108="","",Trav_cr!N108-Trav_deb!N108)</f>
        <v>-280.20135097668089</v>
      </c>
      <c r="O108" s="26">
        <f>IF(Trav_cr!O108="","",Trav_cr!O108-Trav_deb!O108)</f>
        <v>-281.05852829585018</v>
      </c>
      <c r="P108" s="26">
        <f>IF(Trav_cr!P108="","",Trav_cr!P108-Trav_deb!P108)</f>
        <v>-262.37542752476452</v>
      </c>
      <c r="Q108" s="26">
        <f>IF(Trav_cr!Q108="","",Trav_cr!Q108-Trav_deb!Q108)</f>
        <v>-235.38295874709547</v>
      </c>
      <c r="V108" s="39">
        <f>IF(L108="","",L108/GDP!O104/10)</f>
        <v>-6.3219138631143341</v>
      </c>
      <c r="W108" s="39">
        <f>IF(M108="","",M108/GDP!P104/10)</f>
        <v>-9.4537611858626782</v>
      </c>
      <c r="X108" s="39">
        <f>IF(N108="","",N108/GDP!Q104/10)</f>
        <v>-11.893096391200377</v>
      </c>
      <c r="Y108" s="39">
        <f>IF(O108="","",O108/GDP!R104/10)</f>
        <v>-12.114591736890095</v>
      </c>
      <c r="Z108" s="39">
        <f>IF(P108="","",P108/GDP!S104/10)</f>
        <v>-11.46244768566031</v>
      </c>
      <c r="AA108" s="39">
        <f>IF(Q108="","",Q108/GDP!T104/10)</f>
        <v>-11.382154678292817</v>
      </c>
      <c r="AB108" s="22">
        <f t="shared" si="5"/>
        <v>0</v>
      </c>
      <c r="AC108" s="22">
        <f t="shared" si="6"/>
        <v>0</v>
      </c>
      <c r="AD108" s="22"/>
      <c r="AE108" s="22">
        <f t="shared" si="7"/>
        <v>1</v>
      </c>
      <c r="AF108" s="39">
        <f t="shared" si="8"/>
        <v>-12.114591736890095</v>
      </c>
      <c r="AH108" s="22" t="str">
        <f t="shared" si="9"/>
        <v/>
      </c>
    </row>
    <row r="109" spans="1:34" x14ac:dyDescent="0.25">
      <c r="A109" s="12" t="s">
        <v>435</v>
      </c>
      <c r="B109" s="26">
        <f>IF(Trav_cr!B109="","",Trav_cr!B109-Trav_deb!B109)</f>
        <v>51.575316713362184</v>
      </c>
      <c r="C109" s="26">
        <f>IF(Trav_cr!C109="","",Trav_cr!C109-Trav_deb!C109)</f>
        <v>107.06538496392272</v>
      </c>
      <c r="D109" s="26">
        <f>IF(Trav_cr!D109="","",Trav_cr!D109-Trav_deb!D109)</f>
        <v>110.20451080122901</v>
      </c>
      <c r="E109" s="26">
        <f>IF(Trav_cr!E109="","",Trav_cr!E109-Trav_deb!E109)</f>
        <v>127.6900714671403</v>
      </c>
      <c r="F109" s="26">
        <f>IF(Trav_cr!F109="","",Trav_cr!F109-Trav_deb!F109)</f>
        <v>94.555770022554867</v>
      </c>
      <c r="G109" s="26" t="str">
        <f>IF(Trav_cr!G109="","",Trav_cr!G109-Trav_deb!G109)</f>
        <v/>
      </c>
      <c r="H109" s="26" t="str">
        <f>IF(Trav_cr!H109="","",Trav_cr!H109-Trav_deb!H109)</f>
        <v/>
      </c>
      <c r="I109" s="26" t="str">
        <f>IF(Trav_cr!I109="","",Trav_cr!I109-Trav_deb!I109)</f>
        <v/>
      </c>
      <c r="J109" s="26" t="str">
        <f>IF(Trav_cr!J109="","",Trav_cr!J109-Trav_deb!J109)</f>
        <v/>
      </c>
      <c r="K109" s="26" t="str">
        <f>IF(Trav_cr!K109="","",Trav_cr!K109-Trav_deb!K109)</f>
        <v/>
      </c>
      <c r="L109" s="26" t="str">
        <f>IF(Trav_cr!L109="","",Trav_cr!L109-Trav_deb!L109)</f>
        <v/>
      </c>
      <c r="M109" s="26" t="str">
        <f>IF(Trav_cr!M109="","",Trav_cr!M109-Trav_deb!M109)</f>
        <v/>
      </c>
      <c r="N109" s="26" t="str">
        <f>IF(Trav_cr!N109="","",Trav_cr!N109-Trav_deb!N109)</f>
        <v/>
      </c>
      <c r="O109" s="26" t="str">
        <f>IF(Trav_cr!O109="","",Trav_cr!O109-Trav_deb!O109)</f>
        <v/>
      </c>
      <c r="P109" s="26">
        <f>IF(Trav_cr!P109="","",Trav_cr!P109-Trav_deb!P109)</f>
        <v>-3.8301922838978628</v>
      </c>
      <c r="Q109" s="26" t="str">
        <f>IF(Trav_cr!Q109="","",Trav_cr!Q109-Trav_deb!Q109)</f>
        <v/>
      </c>
      <c r="V109" s="39" t="str">
        <f>IF(L109="","",L109/GDP!O105/10)</f>
        <v/>
      </c>
      <c r="W109" s="39" t="str">
        <f>IF(M109="","",M109/GDP!P105/10)</f>
        <v/>
      </c>
      <c r="X109" s="39" t="str">
        <f>IF(N109="","",N109/GDP!Q105/10)</f>
        <v/>
      </c>
      <c r="Y109" s="39" t="str">
        <f>IF(O109="","",O109/GDP!R105/10)</f>
        <v/>
      </c>
      <c r="Z109" s="39">
        <f>IF(P109="","",P109/GDP!S105/10)</f>
        <v>-0.12500627558413391</v>
      </c>
      <c r="AA109" s="39" t="str">
        <f>IF(Q109="","",Q109/GDP!T105/10)</f>
        <v/>
      </c>
      <c r="AB109" s="22">
        <f t="shared" si="5"/>
        <v>1</v>
      </c>
      <c r="AC109" s="22"/>
      <c r="AD109" s="22"/>
      <c r="AE109" s="22">
        <f t="shared" si="7"/>
        <v>0</v>
      </c>
      <c r="AF109" s="39" t="str">
        <f t="shared" si="8"/>
        <v/>
      </c>
      <c r="AH109" s="22" t="str">
        <f t="shared" si="9"/>
        <v/>
      </c>
    </row>
    <row r="110" spans="1:34" x14ac:dyDescent="0.25">
      <c r="A110" s="12" t="s">
        <v>438</v>
      </c>
      <c r="B110" s="26">
        <f>IF(Trav_cr!B110="","",Trav_cr!B110-Trav_deb!B110)</f>
        <v>-430</v>
      </c>
      <c r="C110" s="26">
        <f>IF(Trav_cr!C110="","",Trav_cr!C110-Trav_deb!C110)</f>
        <v>-478</v>
      </c>
      <c r="D110" s="26">
        <f>IF(Trav_cr!D110="","",Trav_cr!D110-Trav_deb!D110)</f>
        <v>-815.19999999999993</v>
      </c>
      <c r="E110" s="26">
        <f>IF(Trav_cr!E110="","",Trav_cr!E110-Trav_deb!E110)</f>
        <v>-1203.0999999999999</v>
      </c>
      <c r="F110" s="26">
        <f>IF(Trav_cr!F110="","",Trav_cr!F110-Trav_deb!F110)</f>
        <v>-1536.7</v>
      </c>
      <c r="G110" s="26">
        <f>IF(Trav_cr!G110="","",Trav_cr!G110-Trav_deb!G110)</f>
        <v>-1987.2</v>
      </c>
      <c r="H110" s="26">
        <f>IF(Trav_cr!H110="","",Trav_cr!H110-Trav_deb!H110)</f>
        <v>-2269.1</v>
      </c>
      <c r="I110" s="26">
        <f>IF(Trav_cr!I110="","",Trav_cr!I110-Trav_deb!I110)</f>
        <v>-2556.8000000000002</v>
      </c>
      <c r="J110" s="26">
        <f>IF(Trav_cr!J110="","",Trav_cr!J110-Trav_deb!J110)</f>
        <v>-2425.1</v>
      </c>
      <c r="K110" s="26">
        <f>IF(Trav_cr!K110="","",Trav_cr!K110-Trav_deb!K110)</f>
        <v>-1142.8</v>
      </c>
      <c r="L110" s="26">
        <f>IF(Trav_cr!L110="","",Trav_cr!L110-Trav_deb!L110)</f>
        <v>-967.3</v>
      </c>
      <c r="M110" s="26">
        <f>IF(Trav_cr!M110="","",Trav_cr!M110-Trav_deb!M110)</f>
        <v>-714</v>
      </c>
      <c r="N110" s="26">
        <f>IF(Trav_cr!N110="","",Trav_cr!N110-Trav_deb!N110)</f>
        <v>-2004.9</v>
      </c>
      <c r="O110" s="26">
        <f>IF(Trav_cr!O110="","",Trav_cr!O110-Trav_deb!O110)</f>
        <v>-2041.6</v>
      </c>
      <c r="P110" s="26" t="str">
        <f>IF(Trav_cr!P110="","",Trav_cr!P110-Trav_deb!P110)</f>
        <v/>
      </c>
      <c r="Q110" s="26" t="str">
        <f>IF(Trav_cr!Q110="","",Trav_cr!Q110-Trav_deb!Q110)</f>
        <v/>
      </c>
      <c r="V110" s="39">
        <f>IF(L110="","",L110/GDP!O106/10)</f>
        <v>-5.6186105947955385</v>
      </c>
      <c r="W110" s="39">
        <f>IF(M110="","",M110/GDP!P106/10)</f>
        <v>-3.8463610407800468</v>
      </c>
      <c r="X110" s="39">
        <f>IF(N110="","",N110/GDP!Q106/10)</f>
        <v>-6.6363245175598298</v>
      </c>
      <c r="Y110" s="39">
        <f>IF(O110="","",O110/GDP!R106/10)</f>
        <v>-4.9275921992662672</v>
      </c>
      <c r="Z110" s="39" t="str">
        <f>IF(P110="","",P110/GDP!S106/10)</f>
        <v/>
      </c>
      <c r="AA110" s="39" t="str">
        <f>IF(Q110="","",Q110/GDP!T106/10)</f>
        <v/>
      </c>
      <c r="AB110" s="22">
        <f t="shared" si="5"/>
        <v>0</v>
      </c>
      <c r="AC110" s="22">
        <f t="shared" si="6"/>
        <v>0</v>
      </c>
      <c r="AD110" s="22"/>
      <c r="AE110" s="22">
        <f t="shared" si="7"/>
        <v>0</v>
      </c>
      <c r="AF110" s="39">
        <f t="shared" si="8"/>
        <v>-4.9275921992662672</v>
      </c>
      <c r="AH110" s="22" t="str">
        <f t="shared" si="9"/>
        <v/>
      </c>
    </row>
    <row r="111" spans="1:34" x14ac:dyDescent="0.25">
      <c r="A111" s="12" t="s">
        <v>442</v>
      </c>
      <c r="B111" s="26">
        <f>IF(Trav_cr!B111="","",Trav_cr!B111-Trav_deb!B111)</f>
        <v>176.89576219153639</v>
      </c>
      <c r="C111" s="26">
        <f>IF(Trav_cr!C111="","",Trav_cr!C111-Trav_deb!C111)</f>
        <v>128.94475279088203</v>
      </c>
      <c r="D111" s="26">
        <f>IF(Trav_cr!D111="","",Trav_cr!D111-Trav_deb!D111)</f>
        <v>9.5340704928894411</v>
      </c>
      <c r="E111" s="26">
        <f>IF(Trav_cr!E111="","",Trav_cr!E111-Trav_deb!E111)</f>
        <v>-281.83977117389122</v>
      </c>
      <c r="F111" s="26">
        <f>IF(Trav_cr!F111="","",Trav_cr!F111-Trav_deb!F111)</f>
        <v>-146.96616071787707</v>
      </c>
      <c r="G111" s="26">
        <f>IF(Trav_cr!G111="","",Trav_cr!G111-Trav_deb!G111)</f>
        <v>108.41465256854235</v>
      </c>
      <c r="H111" s="26">
        <f>IF(Trav_cr!H111="","",Trav_cr!H111-Trav_deb!H111)</f>
        <v>462.47611033170915</v>
      </c>
      <c r="I111" s="26">
        <f>IF(Trav_cr!I111="","",Trav_cr!I111-Trav_deb!I111)</f>
        <v>391.08371857062764</v>
      </c>
      <c r="J111" s="26">
        <f>IF(Trav_cr!J111="","",Trav_cr!J111-Trav_deb!J111)</f>
        <v>305.22370517318677</v>
      </c>
      <c r="K111" s="26">
        <f>IF(Trav_cr!K111="","",Trav_cr!K111-Trav_deb!K111)</f>
        <v>324.66679818285866</v>
      </c>
      <c r="L111" s="26">
        <f>IF(Trav_cr!L111="","",Trav_cr!L111-Trav_deb!L111)</f>
        <v>202.76700274647339</v>
      </c>
      <c r="M111" s="26">
        <f>IF(Trav_cr!M111="","",Trav_cr!M111-Trav_deb!M111)</f>
        <v>197.90112215774388</v>
      </c>
      <c r="N111" s="26">
        <f>IF(Trav_cr!N111="","",Trav_cr!N111-Trav_deb!N111)</f>
        <v>210.43950809227181</v>
      </c>
      <c r="O111" s="26">
        <f>IF(Trav_cr!O111="","",Trav_cr!O111-Trav_deb!O111)</f>
        <v>104.38950971190502</v>
      </c>
      <c r="P111" s="26">
        <f>IF(Trav_cr!P111="","",Trav_cr!P111-Trav_deb!P111)</f>
        <v>103.78290418641768</v>
      </c>
      <c r="Q111" s="26">
        <f>IF(Trav_cr!Q111="","",Trav_cr!Q111-Trav_deb!Q111)</f>
        <v>31.831750526091582</v>
      </c>
      <c r="V111" s="39">
        <f>IF(L111="","",L111/GDP!O107/10)</f>
        <v>0.48930261280519644</v>
      </c>
      <c r="W111" s="39">
        <f>IF(M111="","",M111/GDP!P107/10)</f>
        <v>0.45986086245554525</v>
      </c>
      <c r="X111" s="39">
        <f>IF(N111="","",N111/GDP!Q107/10)</f>
        <v>0.44078486048400112</v>
      </c>
      <c r="Y111" s="39">
        <f>IF(O111="","",O111/GDP!R107/10)</f>
        <v>0.1942238817271755</v>
      </c>
      <c r="Z111" s="39">
        <f>IF(P111="","",P111/GDP!S107/10)</f>
        <v>0.18996376583094041</v>
      </c>
      <c r="AA111" s="39">
        <f>IF(Q111="","",Q111/GDP!T107/10)</f>
        <v>5.7160879410450324E-2</v>
      </c>
      <c r="AB111" s="22">
        <f t="shared" si="5"/>
        <v>0</v>
      </c>
      <c r="AC111" s="22">
        <f t="shared" si="6"/>
        <v>0</v>
      </c>
      <c r="AD111" s="22"/>
      <c r="AE111" s="22">
        <f t="shared" si="7"/>
        <v>0</v>
      </c>
      <c r="AF111" s="39" t="str">
        <f t="shared" si="8"/>
        <v/>
      </c>
      <c r="AH111" s="22">
        <f t="shared" si="9"/>
        <v>0.1942238817271755</v>
      </c>
    </row>
    <row r="112" spans="1:34" x14ac:dyDescent="0.25">
      <c r="A112" s="12" t="s">
        <v>443</v>
      </c>
      <c r="B112" s="26">
        <f>IF(Trav_cr!B112="","",Trav_cr!B112-Trav_deb!B112)</f>
        <v>2342.1562164230713</v>
      </c>
      <c r="C112" s="26">
        <f>IF(Trav_cr!C112="","",Trav_cr!C112-Trav_deb!C112)</f>
        <v>2410.6964836421703</v>
      </c>
      <c r="D112" s="26">
        <f>IF(Trav_cr!D112="","",Trav_cr!D112-Trav_deb!D112)</f>
        <v>2693.6783086936389</v>
      </c>
      <c r="E112" s="26">
        <f>IF(Trav_cr!E112="","",Trav_cr!E112-Trav_deb!E112)</f>
        <v>3218.1659626512401</v>
      </c>
      <c r="F112" s="26">
        <f>IF(Trav_cr!F112="","",Trav_cr!F112-Trav_deb!F112)</f>
        <v>3127.6273154868136</v>
      </c>
      <c r="G112" s="26">
        <f>IF(Trav_cr!G112="","",Trav_cr!G112-Trav_deb!G112)</f>
        <v>3238.7044178004894</v>
      </c>
      <c r="H112" s="26">
        <f>IF(Trav_cr!H112="","",Trav_cr!H112-Trav_deb!H112)</f>
        <v>4262.6640160739444</v>
      </c>
      <c r="I112" s="26">
        <f>IF(Trav_cr!I112="","",Trav_cr!I112-Trav_deb!I112)</f>
        <v>4482.9910137014776</v>
      </c>
      <c r="J112" s="26">
        <f>IF(Trav_cr!J112="","",Trav_cr!J112-Trav_deb!J112)</f>
        <v>4641.6675437263111</v>
      </c>
      <c r="K112" s="26">
        <f>IF(Trav_cr!K112="","",Trav_cr!K112-Trav_deb!K112)</f>
        <v>2077.398685530703</v>
      </c>
      <c r="L112" s="26">
        <f>IF(Trav_cr!L112="","",Trav_cr!L112-Trav_deb!L112)</f>
        <v>1362.0449858101983</v>
      </c>
      <c r="M112" s="26">
        <f>IF(Trav_cr!M112="","",Trav_cr!M112-Trav_deb!M112)</f>
        <v>1390.5475869842039</v>
      </c>
      <c r="N112" s="26">
        <f>IF(Trav_cr!N112="","",Trav_cr!N112-Trav_deb!N112)</f>
        <v>1562.4053698560892</v>
      </c>
      <c r="O112" s="26">
        <f>IF(Trav_cr!O112="","",Trav_cr!O112-Trav_deb!O112)</f>
        <v>1770.3594385028487</v>
      </c>
      <c r="P112" s="26">
        <f>IF(Trav_cr!P112="","",Trav_cr!P112-Trav_deb!P112)</f>
        <v>1793.1360787403983</v>
      </c>
      <c r="Q112" s="26">
        <f>IF(Trav_cr!Q112="","",Trav_cr!Q112-Trav_deb!Q112)</f>
        <v>2016.7786672840639</v>
      </c>
      <c r="V112" s="39">
        <f>IF(L112="","",L112/GDP!O108/10)</f>
        <v>2.3575396991902902</v>
      </c>
      <c r="W112" s="39">
        <f>IF(M112="","",M112/GDP!P108/10)</f>
        <v>2.290249006825555</v>
      </c>
      <c r="X112" s="39">
        <f>IF(N112="","",N112/GDP!Q108/10)</f>
        <v>2.4352084194829859</v>
      </c>
      <c r="Y112" s="39">
        <f>IF(O112="","",O112/GDP!R108/10)</f>
        <v>2.4951508604448764</v>
      </c>
      <c r="Z112" s="39">
        <f>IF(P112="","",P112/GDP!S108/10)</f>
        <v>2.5215306325712574</v>
      </c>
      <c r="AA112" s="39">
        <f>IF(Q112="","",Q112/GDP!T108/10)</f>
        <v>2.7549739324965015</v>
      </c>
      <c r="AB112" s="22">
        <f t="shared" si="5"/>
        <v>0</v>
      </c>
      <c r="AC112" s="22">
        <f t="shared" si="6"/>
        <v>0</v>
      </c>
      <c r="AD112" s="22"/>
      <c r="AE112" s="22">
        <f t="shared" si="7"/>
        <v>0</v>
      </c>
      <c r="AF112" s="39" t="str">
        <f t="shared" si="8"/>
        <v/>
      </c>
      <c r="AH112" s="22">
        <f t="shared" si="9"/>
        <v>2.4951508604448764</v>
      </c>
    </row>
    <row r="113" spans="1:34" x14ac:dyDescent="0.25">
      <c r="A113" s="12" t="s">
        <v>444</v>
      </c>
      <c r="B113" s="26">
        <f>IF(Trav_cr!B113="","",Trav_cr!B113-Trav_deb!B113)</f>
        <v>108.10000000000001</v>
      </c>
      <c r="C113" s="26">
        <f>IF(Trav_cr!C113="","",Trav_cr!C113-Trav_deb!C113)</f>
        <v>147.02315993601616</v>
      </c>
      <c r="D113" s="26">
        <f>IF(Trav_cr!D113="","",Trav_cr!D113-Trav_deb!D113)</f>
        <v>174.19118770741369</v>
      </c>
      <c r="E113" s="26">
        <f>IF(Trav_cr!E113="","",Trav_cr!E113-Trav_deb!E113)</f>
        <v>209.24263470286465</v>
      </c>
      <c r="F113" s="26">
        <f>IF(Trav_cr!F113="","",Trav_cr!F113-Trav_deb!F113)</f>
        <v>145.67216422753518</v>
      </c>
      <c r="G113" s="26">
        <f>IF(Trav_cr!G113="","",Trav_cr!G113-Trav_deb!G113)</f>
        <v>204.85918809560508</v>
      </c>
      <c r="H113" s="26">
        <f>IF(Trav_cr!H113="","",Trav_cr!H113-Trav_deb!H113)</f>
        <v>327.73886005409042</v>
      </c>
      <c r="I113" s="26">
        <f>IF(Trav_cr!I113="","",Trav_cr!I113-Trav_deb!I113)</f>
        <v>452.06206017114715</v>
      </c>
      <c r="J113" s="26">
        <f>IF(Trav_cr!J113="","",Trav_cr!J113-Trav_deb!J113)</f>
        <v>440.50420476692784</v>
      </c>
      <c r="K113" s="26">
        <f>IF(Trav_cr!K113="","",Trav_cr!K113-Trav_deb!K113)</f>
        <v>511.24614087666771</v>
      </c>
      <c r="L113" s="26">
        <f>IF(Trav_cr!L113="","",Trav_cr!L113-Trav_deb!L113)</f>
        <v>480.36612856731369</v>
      </c>
      <c r="M113" s="26">
        <f>IF(Trav_cr!M113="","",Trav_cr!M113-Trav_deb!M113)</f>
        <v>609.26050713514144</v>
      </c>
      <c r="N113" s="26">
        <f>IF(Trav_cr!N113="","",Trav_cr!N113-Trav_deb!N113)</f>
        <v>506.31963235986649</v>
      </c>
      <c r="O113" s="26">
        <f>IF(Trav_cr!O113="","",Trav_cr!O113-Trav_deb!O113)</f>
        <v>513.56583228994157</v>
      </c>
      <c r="P113" s="26">
        <f>IF(Trav_cr!P113="","",Trav_cr!P113-Trav_deb!P113)</f>
        <v>570.26646385089953</v>
      </c>
      <c r="Q113" s="26" t="str">
        <f>IF(Trav_cr!Q113="","",Trav_cr!Q113-Trav_deb!Q113)</f>
        <v/>
      </c>
      <c r="V113" s="39">
        <f>IF(L113="","",L113/GDP!O109/10)</f>
        <v>4.2423927277869264</v>
      </c>
      <c r="W113" s="39">
        <f>IF(M113="","",M113/GDP!P109/10)</f>
        <v>5.1418727920933538</v>
      </c>
      <c r="X113" s="39">
        <f>IF(N113="","",N113/GDP!Q109/10)</f>
        <v>3.8427415935023261</v>
      </c>
      <c r="Y113" s="39">
        <f>IF(O113="","",O113/GDP!R109/10)</f>
        <v>3.6751526570054502</v>
      </c>
      <c r="Z113" s="39">
        <f>IF(P113="","",P113/GDP!S109/10)</f>
        <v>3.927725489709343</v>
      </c>
      <c r="AA113" s="39" t="str">
        <f>IF(Q113="","",Q113/GDP!T109/10)</f>
        <v/>
      </c>
      <c r="AB113" s="22">
        <f t="shared" si="5"/>
        <v>0</v>
      </c>
      <c r="AC113" s="22">
        <f t="shared" si="6"/>
        <v>0</v>
      </c>
      <c r="AD113" s="22"/>
      <c r="AE113" s="22">
        <f t="shared" si="7"/>
        <v>0</v>
      </c>
      <c r="AF113" s="39" t="str">
        <f t="shared" si="8"/>
        <v/>
      </c>
      <c r="AH113" s="22">
        <f t="shared" si="9"/>
        <v>3.6751526570054502</v>
      </c>
    </row>
    <row r="114" spans="1:34" x14ac:dyDescent="0.25">
      <c r="A114" s="12" t="s">
        <v>447</v>
      </c>
      <c r="B114" s="26">
        <f>IF(Trav_cr!B114="","",Trav_cr!B114-Trav_deb!B114)</f>
        <v>-24.663325406856949</v>
      </c>
      <c r="C114" s="26">
        <f>IF(Trav_cr!C114="","",Trav_cr!C114-Trav_deb!C114)</f>
        <v>-29.148185861280183</v>
      </c>
      <c r="D114" s="26">
        <f>IF(Trav_cr!D114="","",Trav_cr!D114-Trav_deb!D114)</f>
        <v>-28.11598137757262</v>
      </c>
      <c r="E114" s="26">
        <f>IF(Trav_cr!E114="","",Trav_cr!E114-Trav_deb!E114)</f>
        <v>-30.092046460133599</v>
      </c>
      <c r="F114" s="26">
        <f>IF(Trav_cr!F114="","",Trav_cr!F114-Trav_deb!F114)</f>
        <v>-30.255197070304462</v>
      </c>
      <c r="G114" s="26">
        <f>IF(Trav_cr!G114="","",Trav_cr!G114-Trav_deb!G114)</f>
        <v>-30.212818868444725</v>
      </c>
      <c r="H114" s="26">
        <f>IF(Trav_cr!H114="","",Trav_cr!H114-Trav_deb!H114)</f>
        <v>-30.217607889253756</v>
      </c>
      <c r="I114" s="26">
        <f>IF(Trav_cr!I114="","",Trav_cr!I114-Trav_deb!I114)</f>
        <v>-33.792693203613524</v>
      </c>
      <c r="J114" s="26">
        <f>IF(Trav_cr!J114="","",Trav_cr!J114-Trav_deb!J114)</f>
        <v>-32.738211913777931</v>
      </c>
      <c r="K114" s="26">
        <f>IF(Trav_cr!K114="","",Trav_cr!K114-Trav_deb!K114)</f>
        <v>-41.664409724942189</v>
      </c>
      <c r="L114" s="26">
        <f>IF(Trav_cr!L114="","",Trav_cr!L114-Trav_deb!L114)</f>
        <v>-51.482785134790397</v>
      </c>
      <c r="M114" s="26">
        <f>IF(Trav_cr!M114="","",Trav_cr!M114-Trav_deb!M114)</f>
        <v>-46.0822752870165</v>
      </c>
      <c r="N114" s="26">
        <f>IF(Trav_cr!N114="","",Trav_cr!N114-Trav_deb!N114)</f>
        <v>-55.236838451738102</v>
      </c>
      <c r="O114" s="26">
        <f>IF(Trav_cr!O114="","",Trav_cr!O114-Trav_deb!O114)</f>
        <v>-58.798684531753999</v>
      </c>
      <c r="P114" s="26">
        <f>IF(Trav_cr!P114="","",Trav_cr!P114-Trav_deb!P114)</f>
        <v>-64.92177229391659</v>
      </c>
      <c r="Q114" s="26" t="str">
        <f>IF(Trav_cr!Q114="","",Trav_cr!Q114-Trav_deb!Q114)</f>
        <v/>
      </c>
      <c r="V114" s="39">
        <f>IF(L114="","",L114/GDP!O110/10)</f>
        <v>-0.80416721547626369</v>
      </c>
      <c r="W114" s="39">
        <f>IF(M114="","",M114/GDP!P110/10)</f>
        <v>-0.83908003071770754</v>
      </c>
      <c r="X114" s="39">
        <f>IF(N114="","",N114/GDP!Q110/10)</f>
        <v>-0.88662662041313156</v>
      </c>
      <c r="Y114" s="39">
        <f>IF(O114="","",O114/GDP!R110/10)</f>
        <v>-0.85079850284696867</v>
      </c>
      <c r="Z114" s="39">
        <f>IF(P114="","",P114/GDP!S110/10)</f>
        <v>-0.84721091340097332</v>
      </c>
      <c r="AA114" s="39" t="str">
        <f>IF(Q114="","",Q114/GDP!T110/10)</f>
        <v/>
      </c>
      <c r="AB114" s="22">
        <f t="shared" si="5"/>
        <v>0</v>
      </c>
      <c r="AC114" s="22">
        <f t="shared" si="6"/>
        <v>0</v>
      </c>
      <c r="AD114" s="22"/>
      <c r="AE114" s="22">
        <f t="shared" si="7"/>
        <v>0</v>
      </c>
      <c r="AF114" s="39">
        <f t="shared" si="8"/>
        <v>-0.85079850284696867</v>
      </c>
      <c r="AH114" s="22" t="str">
        <f t="shared" si="9"/>
        <v/>
      </c>
    </row>
    <row r="115" spans="1:34" x14ac:dyDescent="0.25">
      <c r="A115" s="12" t="s">
        <v>449</v>
      </c>
      <c r="B115" s="26">
        <f>IF(Trav_cr!B115="","",Trav_cr!B115-Trav_deb!B115)</f>
        <v>5134.7905940414767</v>
      </c>
      <c r="C115" s="26">
        <f>IF(Trav_cr!C115="","",Trav_cr!C115-Trav_deb!C115)</f>
        <v>6170.0805157869536</v>
      </c>
      <c r="D115" s="26">
        <f>IF(Trav_cr!D115="","",Trav_cr!D115-Trav_deb!D115)</f>
        <v>8448.6699172002482</v>
      </c>
      <c r="E115" s="26">
        <f>IF(Trav_cr!E115="","",Trav_cr!E115-Trav_deb!E115)</f>
        <v>8584.5665884260707</v>
      </c>
      <c r="F115" s="26">
        <f>IF(Trav_cr!F115="","",Trav_cr!F115-Trav_deb!F115)</f>
        <v>9289.0381302337919</v>
      </c>
      <c r="G115" s="26">
        <f>IF(Trav_cr!G115="","",Trav_cr!G115-Trav_deb!G115)</f>
        <v>9828.1999999999989</v>
      </c>
      <c r="H115" s="26">
        <f>IF(Trav_cr!H115="","",Trav_cr!H115-Trav_deb!H115)</f>
        <v>9469.2807156648596</v>
      </c>
      <c r="I115" s="26">
        <f>IF(Trav_cr!I115="","",Trav_cr!I115-Trav_deb!I115)</f>
        <v>8033.6137721963278</v>
      </c>
      <c r="J115" s="26">
        <f>IF(Trav_cr!J115="","",Trav_cr!J115-Trav_deb!J115)</f>
        <v>9263.8119615600226</v>
      </c>
      <c r="K115" s="26">
        <f>IF(Trav_cr!K115="","",Trav_cr!K115-Trav_deb!K115)</f>
        <v>10157.796515615779</v>
      </c>
      <c r="L115" s="26">
        <f>IF(Trav_cr!L115="","",Trav_cr!L115-Trav_deb!L115)</f>
        <v>6958.612990679012</v>
      </c>
      <c r="M115" s="26">
        <f>IF(Trav_cr!M115="","",Trav_cr!M115-Trav_deb!M115)</f>
        <v>7613.6876860164939</v>
      </c>
      <c r="N115" s="26">
        <f>IF(Trav_cr!N115="","",Trav_cr!N115-Trav_deb!N115)</f>
        <v>7555.8516130825064</v>
      </c>
      <c r="O115" s="26">
        <f>IF(Trav_cr!O115="","",Trav_cr!O115-Trav_deb!O115)</f>
        <v>7481.1576836592649</v>
      </c>
      <c r="P115" s="26">
        <f>IF(Trav_cr!P115="","",Trav_cr!P115-Trav_deb!P115)</f>
        <v>7440.4069537353298</v>
      </c>
      <c r="Q115" s="26">
        <f>IF(Trav_cr!Q115="","",Trav_cr!Q115-Trav_deb!Q115)</f>
        <v>-1840.1848488976029</v>
      </c>
      <c r="V115" s="39">
        <f>IF(L115="","",L115/GDP!O111/10)</f>
        <v>2.3091081915611196</v>
      </c>
      <c r="W115" s="39">
        <f>IF(M115="","",M115/GDP!P111/10)</f>
        <v>2.5273232597024093</v>
      </c>
      <c r="X115" s="39">
        <f>IF(N115="","",N115/GDP!Q111/10)</f>
        <v>2.367796462363176</v>
      </c>
      <c r="Y115" s="39">
        <f>IF(O115="","",O115/GDP!R111/10)</f>
        <v>2.0855552164709015</v>
      </c>
      <c r="Z115" s="39">
        <f>IF(P115="","",P115/GDP!S111/10)</f>
        <v>2.0402339981286071</v>
      </c>
      <c r="AA115" s="39">
        <f>IF(Q115="","",Q115/GDP!T111/10)</f>
        <v>-0.54398918306282529</v>
      </c>
      <c r="AB115" s="22">
        <f t="shared" si="5"/>
        <v>0</v>
      </c>
      <c r="AC115" s="22">
        <f t="shared" si="6"/>
        <v>0</v>
      </c>
      <c r="AD115" s="22"/>
      <c r="AE115" s="22">
        <f t="shared" si="7"/>
        <v>0</v>
      </c>
      <c r="AF115" s="39" t="str">
        <f t="shared" si="8"/>
        <v/>
      </c>
      <c r="AH115" s="22">
        <f t="shared" si="9"/>
        <v>2.0855552164709015</v>
      </c>
    </row>
    <row r="116" spans="1:34" x14ac:dyDescent="0.25">
      <c r="A116" s="12" t="s">
        <v>451</v>
      </c>
      <c r="B116" s="26">
        <f>IF(Trav_cr!B116="","",Trav_cr!B116-Trav_deb!B116)</f>
        <v>216.70224095186478</v>
      </c>
      <c r="C116" s="26">
        <f>IF(Trav_cr!C116="","",Trav_cr!C116-Trav_deb!C116)</f>
        <v>434.11634568608849</v>
      </c>
      <c r="D116" s="26">
        <f>IF(Trav_cr!D116="","",Trav_cr!D116-Trav_deb!D116)</f>
        <v>1392.477515465253</v>
      </c>
      <c r="E116" s="26">
        <f>IF(Trav_cr!E116="","",Trav_cr!E116-Trav_deb!E116)</f>
        <v>1391.6349072652561</v>
      </c>
      <c r="F116" s="26">
        <f>IF(Trav_cr!F116="","",Trav_cr!F116-Trav_deb!F116)</f>
        <v>1298.227973076202</v>
      </c>
      <c r="G116" s="26">
        <f>IF(Trav_cr!G116="","",Trav_cr!G116-Trav_deb!G116)</f>
        <v>1508.0062433859489</v>
      </c>
      <c r="H116" s="26">
        <f>IF(Trav_cr!H116="","",Trav_cr!H116-Trav_deb!H116)</f>
        <v>1756.7</v>
      </c>
      <c r="I116" s="26">
        <f>IF(Trav_cr!I116="","",Trav_cr!I116-Trav_deb!I116)</f>
        <v>1793.5942832065512</v>
      </c>
      <c r="J116" s="26">
        <f>IF(Trav_cr!J116="","",Trav_cr!J116-Trav_deb!J116)</f>
        <v>2130.8301810286002</v>
      </c>
      <c r="K116" s="26">
        <f>IF(Trav_cr!K116="","",Trav_cr!K116-Trav_deb!K116)</f>
        <v>2488.1185358005669</v>
      </c>
      <c r="L116" s="26">
        <f>IF(Trav_cr!L116="","",Trav_cr!L116-Trav_deb!L116)</f>
        <v>2316.077533102763</v>
      </c>
      <c r="M116" s="26">
        <f>IF(Trav_cr!M116="","",Trav_cr!M116-Trav_deb!M116)</f>
        <v>2221.0844766574737</v>
      </c>
      <c r="N116" s="26">
        <f>IF(Trav_cr!N116="","",Trav_cr!N116-Trav_deb!N116)</f>
        <v>2435.7166049635571</v>
      </c>
      <c r="O116" s="26">
        <f>IF(Trav_cr!O116="","",Trav_cr!O116-Trav_deb!O116)</f>
        <v>2690.3092311411033</v>
      </c>
      <c r="P116" s="26">
        <f>IF(Trav_cr!P116="","",Trav_cr!P116-Trav_deb!P116)</f>
        <v>2808.0542943796895</v>
      </c>
      <c r="Q116" s="26">
        <f>IF(Trav_cr!Q116="","",Trav_cr!Q116-Trav_deb!Q116)</f>
        <v>1306.3701536054555</v>
      </c>
      <c r="V116" s="39">
        <f>IF(L116="","",L116/GDP!O112/10)</f>
        <v>56.517265327056201</v>
      </c>
      <c r="W116" s="39">
        <f>IF(M116="","",M116/GDP!P112/10)</f>
        <v>50.860647507613322</v>
      </c>
      <c r="X116" s="39">
        <f>IF(N116="","",N116/GDP!Q112/10)</f>
        <v>51.310651041996152</v>
      </c>
      <c r="Y116" s="39">
        <f>IF(O116="","",O116/GDP!R112/10)</f>
        <v>50.827682432289876</v>
      </c>
      <c r="Z116" s="39">
        <f>IF(P116="","",P116/GDP!S112/10)</f>
        <v>49.858918579184831</v>
      </c>
      <c r="AA116" s="39">
        <f>IF(Q116="","",Q116/GDP!T112/10)</f>
        <v>34.790150562062728</v>
      </c>
      <c r="AB116" s="22">
        <f t="shared" si="5"/>
        <v>0</v>
      </c>
      <c r="AC116" s="22">
        <f t="shared" si="6"/>
        <v>1</v>
      </c>
      <c r="AD116" s="22"/>
      <c r="AE116" s="22">
        <f t="shared" si="7"/>
        <v>0</v>
      </c>
      <c r="AF116" s="39" t="str">
        <f t="shared" si="8"/>
        <v/>
      </c>
      <c r="AH116" s="22">
        <f t="shared" si="9"/>
        <v>50.827682432289876</v>
      </c>
    </row>
    <row r="117" spans="1:34" x14ac:dyDescent="0.25">
      <c r="A117" s="12" t="s">
        <v>454</v>
      </c>
      <c r="B117" s="26">
        <f>IF(Trav_cr!B117="","",Trav_cr!B117-Trav_deb!B117)</f>
        <v>71.5</v>
      </c>
      <c r="C117" s="26">
        <f>IF(Trav_cr!C117="","",Trav_cr!C117-Trav_deb!C117)</f>
        <v>54.84900072281998</v>
      </c>
      <c r="D117" s="26">
        <f>IF(Trav_cr!D117="","",Trav_cr!D117-Trav_deb!D117)</f>
        <v>83.77380085311836</v>
      </c>
      <c r="E117" s="26">
        <f>IF(Trav_cr!E117="","",Trav_cr!E117-Trav_deb!E117)</f>
        <v>127.68943483790784</v>
      </c>
      <c r="F117" s="26">
        <f>IF(Trav_cr!F117="","",Trav_cr!F117-Trav_deb!F117)</f>
        <v>90.028026718095674</v>
      </c>
      <c r="G117" s="26">
        <f>IF(Trav_cr!G117="","",Trav_cr!G117-Trav_deb!G117)</f>
        <v>93.785897541806861</v>
      </c>
      <c r="H117" s="26">
        <f>IF(Trav_cr!H117="","",Trav_cr!H117-Trav_deb!H117)</f>
        <v>91.339468363740494</v>
      </c>
      <c r="I117" s="26">
        <f>IF(Trav_cr!I117="","",Trav_cr!I117-Trav_deb!I117)</f>
        <v>39.7346949328374</v>
      </c>
      <c r="J117" s="26">
        <f>IF(Trav_cr!J117="","",Trav_cr!J117-Trav_deb!J117)</f>
        <v>60.713277723403962</v>
      </c>
      <c r="K117" s="26">
        <f>IF(Trav_cr!K117="","",Trav_cr!K117-Trav_deb!K117)</f>
        <v>68.03062853398049</v>
      </c>
      <c r="L117" s="26">
        <f>IF(Trav_cr!L117="","",Trav_cr!L117-Trav_deb!L117)</f>
        <v>36.072310027161706</v>
      </c>
      <c r="M117" s="26">
        <f>IF(Trav_cr!M117="","",Trav_cr!M117-Trav_deb!M117)</f>
        <v>43.501845820293823</v>
      </c>
      <c r="N117" s="26">
        <f>IF(Trav_cr!N117="","",Trav_cr!N117-Trav_deb!N117)</f>
        <v>46.475679926990097</v>
      </c>
      <c r="O117" s="26">
        <f>IF(Trav_cr!O117="","",Trav_cr!O117-Trav_deb!O117)</f>
        <v>48.286213848791192</v>
      </c>
      <c r="P117" s="26" t="str">
        <f>IF(Trav_cr!P117="","",Trav_cr!P117-Trav_deb!P117)</f>
        <v/>
      </c>
      <c r="Q117" s="26" t="str">
        <f>IF(Trav_cr!Q117="","",Trav_cr!Q117-Trav_deb!Q117)</f>
        <v/>
      </c>
      <c r="V117" s="39">
        <f>IF(L117="","",L117/GDP!O113/10)</f>
        <v>0.27523508337526098</v>
      </c>
      <c r="W117" s="39">
        <f>IF(M117="","",M117/GDP!P113/10)</f>
        <v>0.31023995022317663</v>
      </c>
      <c r="X117" s="39">
        <f>IF(N117="","",N117/GDP!Q113/10)</f>
        <v>0.30257604119134179</v>
      </c>
      <c r="Y117" s="39">
        <f>IF(O117="","",O117/GDP!R113/10)</f>
        <v>0.28272272292752032</v>
      </c>
      <c r="Z117" s="39" t="str">
        <f>IF(P117="","",P117/GDP!S113/10)</f>
        <v/>
      </c>
      <c r="AA117" s="39" t="str">
        <f>IF(Q117="","",Q117/GDP!T113/10)</f>
        <v/>
      </c>
      <c r="AB117" s="22">
        <f t="shared" si="5"/>
        <v>0</v>
      </c>
      <c r="AC117" s="22">
        <f t="shared" si="6"/>
        <v>0</v>
      </c>
      <c r="AD117" s="22"/>
      <c r="AE117" s="22">
        <f t="shared" si="7"/>
        <v>0</v>
      </c>
      <c r="AF117" s="39" t="str">
        <f t="shared" si="8"/>
        <v/>
      </c>
      <c r="AH117" s="22">
        <f t="shared" si="9"/>
        <v>0.28272272292752032</v>
      </c>
    </row>
    <row r="118" spans="1:34" x14ac:dyDescent="0.25">
      <c r="A118" s="12" t="s">
        <v>458</v>
      </c>
      <c r="B118" s="26">
        <f>IF(Trav_cr!B118="","",Trav_cr!B118-Trav_deb!B118)</f>
        <v>487.00642511298315</v>
      </c>
      <c r="C118" s="26">
        <f>IF(Trav_cr!C118="","",Trav_cr!C118-Trav_deb!C118)</f>
        <v>447.51887969192262</v>
      </c>
      <c r="D118" s="26">
        <f>IF(Trav_cr!D118="","",Trav_cr!D118-Trav_deb!D118)</f>
        <v>727.31863251487266</v>
      </c>
      <c r="E118" s="26">
        <f>IF(Trav_cr!E118="","",Trav_cr!E118-Trav_deb!E118)</f>
        <v>775.38176853036589</v>
      </c>
      <c r="F118" s="26">
        <f>IF(Trav_cr!F118="","",Trav_cr!F118-Trav_deb!F118)</f>
        <v>608.66983919988445</v>
      </c>
      <c r="G118" s="26">
        <f>IF(Trav_cr!G118="","",Trav_cr!G118-Trav_deb!G118)</f>
        <v>756.96247903698304</v>
      </c>
      <c r="H118" s="26">
        <f>IF(Trav_cr!H118="","",Trav_cr!H118-Trav_deb!H118)</f>
        <v>943.30381079759786</v>
      </c>
      <c r="I118" s="26">
        <f>IF(Trav_cr!I118="","",Trav_cr!I118-Trav_deb!I118)</f>
        <v>920.30806671237542</v>
      </c>
      <c r="J118" s="26">
        <f>IF(Trav_cr!J118="","",Trav_cr!J118-Trav_deb!J118)</f>
        <v>1018.3532080132763</v>
      </c>
      <c r="K118" s="26">
        <f>IF(Trav_cr!K118="","",Trav_cr!K118-Trav_deb!K118)</f>
        <v>1124.1448982685279</v>
      </c>
      <c r="L118" s="26">
        <f>IF(Trav_cr!L118="","",Trav_cr!L118-Trav_deb!L118)</f>
        <v>1012.9953215647906</v>
      </c>
      <c r="M118" s="26">
        <f>IF(Trav_cr!M118="","",Trav_cr!M118-Trav_deb!M118)</f>
        <v>1042.8735462530819</v>
      </c>
      <c r="N118" s="26">
        <f>IF(Trav_cr!N118="","",Trav_cr!N118-Trav_deb!N118)</f>
        <v>1274.5695186307728</v>
      </c>
      <c r="O118" s="26">
        <f>IF(Trav_cr!O118="","",Trav_cr!O118-Trav_deb!O118)</f>
        <v>1331.0511513666806</v>
      </c>
      <c r="P118" s="26">
        <f>IF(Trav_cr!P118="","",Trav_cr!P118-Trav_deb!P118)</f>
        <v>1367.2630379736261</v>
      </c>
      <c r="Q118" s="26">
        <f>IF(Trav_cr!Q118="","",Trav_cr!Q118-Trav_deb!Q118)</f>
        <v>290.27967812584393</v>
      </c>
      <c r="V118" s="39">
        <f>IF(L118="","",L118/GDP!O114/10)</f>
        <v>9.1318427978435999</v>
      </c>
      <c r="W118" s="39">
        <f>IF(M118="","",M118/GDP!P114/10)</f>
        <v>8.9149730402896381</v>
      </c>
      <c r="X118" s="39">
        <f>IF(N118="","",N118/GDP!Q114/10)</f>
        <v>9.6434101432304811</v>
      </c>
      <c r="Y118" s="39">
        <f>IF(O118="","",O118/GDP!R114/10)</f>
        <v>8.9500480861126981</v>
      </c>
      <c r="Z118" s="39">
        <f>IF(P118="","",P118/GDP!S114/10)</f>
        <v>8.9845120119176372</v>
      </c>
      <c r="AA118" s="39">
        <f>IF(Q118="","",Q118/GDP!T114/10)</f>
        <v>1.9938160459224119</v>
      </c>
      <c r="AB118" s="22">
        <f t="shared" si="5"/>
        <v>0</v>
      </c>
      <c r="AC118" s="22">
        <f t="shared" si="6"/>
        <v>0</v>
      </c>
      <c r="AD118" s="22"/>
      <c r="AE118" s="22">
        <f t="shared" si="7"/>
        <v>0</v>
      </c>
      <c r="AF118" s="39" t="str">
        <f t="shared" si="8"/>
        <v/>
      </c>
      <c r="AH118" s="22">
        <f t="shared" si="9"/>
        <v>8.9500480861126981</v>
      </c>
    </row>
    <row r="119" spans="1:34" x14ac:dyDescent="0.25">
      <c r="A119" s="12" t="s">
        <v>459</v>
      </c>
      <c r="B119" s="26">
        <f>IF(Trav_cr!B119="","",Trav_cr!B119-Trav_deb!B119)</f>
        <v>-11.2</v>
      </c>
      <c r="C119" s="26">
        <f>IF(Trav_cr!C119="","",Trav_cr!C119-Trav_deb!C119)</f>
        <v>-7.8134587579842698</v>
      </c>
      <c r="D119" s="26">
        <f>IF(Trav_cr!D119="","",Trav_cr!D119-Trav_deb!D119)</f>
        <v>-8.4960710748565802</v>
      </c>
      <c r="E119" s="26">
        <f>IF(Trav_cr!E119="","",Trav_cr!E119-Trav_deb!E119)</f>
        <v>-8.9761603350645593</v>
      </c>
      <c r="F119" s="26">
        <f>IF(Trav_cr!F119="","",Trav_cr!F119-Trav_deb!F119)</f>
        <v>-9.4201798984448697</v>
      </c>
      <c r="G119" s="26">
        <f>IF(Trav_cr!G119="","",Trav_cr!G119-Trav_deb!G119)</f>
        <v>-7.55297790703706</v>
      </c>
      <c r="H119" s="26">
        <f>IF(Trav_cr!H119="","",Trav_cr!H119-Trav_deb!H119)</f>
        <v>-8.2402237421960294</v>
      </c>
      <c r="I119" s="26">
        <f>IF(Trav_cr!I119="","",Trav_cr!I119-Trav_deb!I119)</f>
        <v>-8.9605465731423983</v>
      </c>
      <c r="J119" s="26">
        <f>IF(Trav_cr!J119="","",Trav_cr!J119-Trav_deb!J119)</f>
        <v>-8.5872079141758491</v>
      </c>
      <c r="K119" s="26">
        <f>IF(Trav_cr!K119="","",Trav_cr!K119-Trav_deb!K119)</f>
        <v>-7.1102825618323804</v>
      </c>
      <c r="L119" s="26">
        <f>IF(Trav_cr!L119="","",Trav_cr!L119-Trav_deb!L119)</f>
        <v>-13.44428378052565</v>
      </c>
      <c r="M119" s="26">
        <f>IF(Trav_cr!M119="","",Trav_cr!M119-Trav_deb!M119)</f>
        <v>-15.460841606883301</v>
      </c>
      <c r="N119" s="26">
        <f>IF(Trav_cr!N119="","",Trav_cr!N119-Trav_deb!N119)</f>
        <v>-9.4224720549134382</v>
      </c>
      <c r="O119" s="26">
        <f>IF(Trav_cr!O119="","",Trav_cr!O119-Trav_deb!O119)</f>
        <v>-11.322364842878198</v>
      </c>
      <c r="P119" s="26" t="str">
        <f>IF(Trav_cr!P119="","",Trav_cr!P119-Trav_deb!P119)</f>
        <v/>
      </c>
      <c r="Q119" s="26" t="str">
        <f>IF(Trav_cr!Q119="","",Trav_cr!Q119-Trav_deb!Q119)</f>
        <v/>
      </c>
      <c r="V119" s="39">
        <f>IF(L119="","",L119/GDP!O115/10)</f>
        <v>-7.3066759676769832</v>
      </c>
      <c r="W119" s="39">
        <f>IF(M119="","",M119/GDP!P115/10)</f>
        <v>-7.6919609984494031</v>
      </c>
      <c r="X119" s="39">
        <f>IF(N119="","",N119/GDP!Q115/10)</f>
        <v>-4.4445622900535087</v>
      </c>
      <c r="Y119" s="39">
        <f>IF(O119="","",O119/GDP!R115/10)</f>
        <v>-5.100164343638828</v>
      </c>
      <c r="Z119" s="39" t="str">
        <f>IF(P119="","",P119/GDP!S115/10)</f>
        <v/>
      </c>
      <c r="AA119" s="39" t="str">
        <f>IF(Q119="","",Q119/GDP!T115/10)</f>
        <v/>
      </c>
      <c r="AB119" s="22">
        <f t="shared" si="5"/>
        <v>0</v>
      </c>
      <c r="AC119" s="22">
        <f t="shared" si="6"/>
        <v>0</v>
      </c>
      <c r="AD119" s="22"/>
      <c r="AE119" s="22">
        <f t="shared" si="7"/>
        <v>1</v>
      </c>
      <c r="AF119" s="39">
        <f t="shared" si="8"/>
        <v>-5.100164343638828</v>
      </c>
      <c r="AH119" s="22" t="str">
        <f t="shared" si="9"/>
        <v/>
      </c>
    </row>
    <row r="120" spans="1:34" x14ac:dyDescent="0.25">
      <c r="A120" s="12" t="s">
        <v>463</v>
      </c>
      <c r="B120" s="26" t="str">
        <f>IF(Trav_cr!B120="","",Trav_cr!B120-Trav_deb!B120)</f>
        <v/>
      </c>
      <c r="C120" s="26" t="str">
        <f>IF(Trav_cr!C120="","",Trav_cr!C120-Trav_deb!C120)</f>
        <v/>
      </c>
      <c r="D120" s="26" t="str">
        <f>IF(Trav_cr!D120="","",Trav_cr!D120-Trav_deb!D120)</f>
        <v/>
      </c>
      <c r="E120" s="26" t="str">
        <f>IF(Trav_cr!E120="","",Trav_cr!E120-Trav_deb!E120)</f>
        <v/>
      </c>
      <c r="F120" s="26" t="str">
        <f>IF(Trav_cr!F120="","",Trav_cr!F120-Trav_deb!F120)</f>
        <v/>
      </c>
      <c r="G120" s="26" t="str">
        <f>IF(Trav_cr!G120="","",Trav_cr!G120-Trav_deb!G120)</f>
        <v/>
      </c>
      <c r="H120" s="26" t="str">
        <f>IF(Trav_cr!H120="","",Trav_cr!H120-Trav_deb!H120)</f>
        <v/>
      </c>
      <c r="I120" s="26">
        <f>IF(Trav_cr!I120="","",Trav_cr!I120-Trav_deb!I120)</f>
        <v>-10.933249755009939</v>
      </c>
      <c r="J120" s="26">
        <f>IF(Trav_cr!J120="","",Trav_cr!J120-Trav_deb!J120)</f>
        <v>-17.240226850846234</v>
      </c>
      <c r="K120" s="26">
        <f>IF(Trav_cr!K120="","",Trav_cr!K120-Trav_deb!K120)</f>
        <v>-25.465329022293176</v>
      </c>
      <c r="L120" s="26">
        <f>IF(Trav_cr!L120="","",Trav_cr!L120-Trav_deb!L120)</f>
        <v>-13.633325464877196</v>
      </c>
      <c r="M120" s="26">
        <f>IF(Trav_cr!M120="","",Trav_cr!M120-Trav_deb!M120)</f>
        <v>-10.114625816570399</v>
      </c>
      <c r="N120" s="26">
        <f>IF(Trav_cr!N120="","",Trav_cr!N120-Trav_deb!N120)</f>
        <v>-6.1999999999999993</v>
      </c>
      <c r="O120" s="26">
        <f>IF(Trav_cr!O120="","",Trav_cr!O120-Trav_deb!O120)</f>
        <v>-9.1606765587047221</v>
      </c>
      <c r="P120" s="26">
        <f>IF(Trav_cr!P120="","",Trav_cr!P120-Trav_deb!P120)</f>
        <v>-20.201006857152549</v>
      </c>
      <c r="Q120" s="26" t="str">
        <f>IF(Trav_cr!Q120="","",Trav_cr!Q120-Trav_deb!Q120)</f>
        <v/>
      </c>
      <c r="V120" s="39">
        <f>IF(L120="","",L120/GDP!O116/10)</f>
        <v>-0.2205326021494208</v>
      </c>
      <c r="W120" s="39">
        <f>IF(M120="","",M120/GDP!P116/10)</f>
        <v>-0.15769606823464918</v>
      </c>
      <c r="X120" s="39">
        <f>IF(N120="","",N120/GDP!Q116/10)</f>
        <v>-9.1391509433962265E-2</v>
      </c>
      <c r="Y120" s="39">
        <f>IF(O120="","",O120/GDP!R116/10)</f>
        <v>-0.1299755470871839</v>
      </c>
      <c r="Z120" s="39">
        <f>IF(P120="","",P120/GDP!S116/10)</f>
        <v>-0.25474157449120494</v>
      </c>
      <c r="AA120" s="39" t="str">
        <f>IF(Q120="","",Q120/GDP!T116/10)</f>
        <v/>
      </c>
      <c r="AB120" s="22">
        <f t="shared" si="5"/>
        <v>0</v>
      </c>
      <c r="AC120" s="22">
        <f t="shared" si="6"/>
        <v>0</v>
      </c>
      <c r="AD120" s="22"/>
      <c r="AE120" s="22">
        <f t="shared" si="7"/>
        <v>0</v>
      </c>
      <c r="AF120" s="39">
        <f t="shared" si="8"/>
        <v>-0.1299755470871839</v>
      </c>
      <c r="AH120" s="22" t="str">
        <f t="shared" si="9"/>
        <v/>
      </c>
    </row>
    <row r="121" spans="1:34" x14ac:dyDescent="0.25">
      <c r="A121" s="12" t="s">
        <v>473</v>
      </c>
      <c r="B121" s="26">
        <f>IF(Trav_cr!B121="","",Trav_cr!B121-Trav_deb!B121)</f>
        <v>596.09374265389658</v>
      </c>
      <c r="C121" s="26">
        <f>IF(Trav_cr!C121="","",Trav_cr!C121-Trav_deb!C121)</f>
        <v>678.44420423297402</v>
      </c>
      <c r="D121" s="26">
        <f>IF(Trav_cr!D121="","",Trav_cr!D121-Trav_deb!D121)</f>
        <v>946.85884587630585</v>
      </c>
      <c r="E121" s="26">
        <f>IF(Trav_cr!E121="","",Trav_cr!E121-Trav_deb!E121)</f>
        <v>1002.0926402119487</v>
      </c>
      <c r="F121" s="26">
        <f>IF(Trav_cr!F121="","",Trav_cr!F121-Trav_deb!F121)</f>
        <v>765.83511640783422</v>
      </c>
      <c r="G121" s="26">
        <f>IF(Trav_cr!G121="","",Trav_cr!G121-Trav_deb!G121)</f>
        <v>887.27366900225502</v>
      </c>
      <c r="H121" s="26">
        <f>IF(Trav_cr!H121="","",Trav_cr!H121-Trav_deb!H121)</f>
        <v>1084.0538829150908</v>
      </c>
      <c r="I121" s="26">
        <f>IF(Trav_cr!I121="","",Trav_cr!I121-Trav_deb!I121)</f>
        <v>1114.7590251846707</v>
      </c>
      <c r="J121" s="26">
        <f>IF(Trav_cr!J121="","",Trav_cr!J121-Trav_deb!J121)</f>
        <v>884.3</v>
      </c>
      <c r="K121" s="26">
        <f>IF(Trav_cr!K121="","",Trav_cr!K121-Trav_deb!K121)</f>
        <v>966.06588205689536</v>
      </c>
      <c r="L121" s="26">
        <f>IF(Trav_cr!L121="","",Trav_cr!L121-Trav_deb!L121)</f>
        <v>885.61234340215003</v>
      </c>
      <c r="M121" s="26">
        <f>IF(Trav_cr!M121="","",Trav_cr!M121-Trav_deb!M121)</f>
        <v>954.64285078367993</v>
      </c>
      <c r="N121" s="26">
        <f>IF(Trav_cr!N121="","",Trav_cr!N121-Trav_deb!N121)</f>
        <v>1079.1159538795482</v>
      </c>
      <c r="O121" s="26">
        <f>IF(Trav_cr!O121="","",Trav_cr!O121-Trav_deb!O121)</f>
        <v>1302.9608314352249</v>
      </c>
      <c r="P121" s="26">
        <f>IF(Trav_cr!P121="","",Trav_cr!P121-Trav_deb!P121)</f>
        <v>1158.9202574020987</v>
      </c>
      <c r="Q121" s="26">
        <f>IF(Trav_cr!Q121="","",Trav_cr!Q121-Trav_deb!Q121)</f>
        <v>249.34598884453536</v>
      </c>
      <c r="V121" s="39">
        <f>IF(L121="","",L121/GDP!O117/10)</f>
        <v>7.5745154242400785</v>
      </c>
      <c r="W121" s="39">
        <f>IF(M121="","",M121/GDP!P117/10)</f>
        <v>7.8044706571589275</v>
      </c>
      <c r="X121" s="39">
        <f>IF(N121="","",N121/GDP!Q117/10)</f>
        <v>8.1387431471419269</v>
      </c>
      <c r="Y121" s="39">
        <f>IF(O121="","",O121/GDP!R117/10)</f>
        <v>9.1874265367030379</v>
      </c>
      <c r="Z121" s="39">
        <f>IF(P121="","",P121/GDP!S117/10)</f>
        <v>8.2497170942632305</v>
      </c>
      <c r="AA121" s="39">
        <f>IF(Q121="","",Q121/GDP!T117/10)</f>
        <v>2.1880132401240378</v>
      </c>
      <c r="AB121" s="22">
        <f t="shared" si="5"/>
        <v>0</v>
      </c>
      <c r="AC121" s="22">
        <f t="shared" si="6"/>
        <v>0</v>
      </c>
      <c r="AD121" s="22"/>
      <c r="AE121" s="22">
        <f t="shared" si="7"/>
        <v>0</v>
      </c>
      <c r="AF121" s="39" t="str">
        <f t="shared" si="8"/>
        <v/>
      </c>
      <c r="AH121" s="22">
        <f t="shared" si="9"/>
        <v>9.1874265367030379</v>
      </c>
    </row>
    <row r="122" spans="1:34" x14ac:dyDescent="0.25">
      <c r="A122" s="12" t="s">
        <v>476</v>
      </c>
      <c r="B122" s="26">
        <f>IF(Trav_cr!B122="","",Trav_cr!B122-Trav_deb!B122)</f>
        <v>4203.0207209999999</v>
      </c>
      <c r="C122" s="26">
        <f>IF(Trav_cr!C122="","",Trav_cr!C122-Trav_deb!C122)</f>
        <v>4068.3</v>
      </c>
      <c r="D122" s="26">
        <f>IF(Trav_cr!D122="","",Trav_cr!D122-Trav_deb!D122)</f>
        <v>4457.4953549999991</v>
      </c>
      <c r="E122" s="26">
        <f>IF(Trav_cr!E122="","",Trav_cr!E122-Trav_deb!E122)</f>
        <v>4801.9814210000004</v>
      </c>
      <c r="F122" s="26">
        <f>IF(Trav_cr!F122="","",Trav_cr!F122-Trav_deb!F122)</f>
        <v>4305.3571849999998</v>
      </c>
      <c r="G122" s="26">
        <f>IF(Trav_cr!G122="","",Trav_cr!G122-Trav_deb!G122)</f>
        <v>4736.8011609999994</v>
      </c>
      <c r="H122" s="26">
        <f>IF(Trav_cr!H122="","",Trav_cr!H122-Trav_deb!H122)</f>
        <v>4036.8820310000001</v>
      </c>
      <c r="I122" s="26">
        <f>IF(Trav_cr!I122="","",Trav_cr!I122-Trav_deb!I122)</f>
        <v>4290.6650800000007</v>
      </c>
      <c r="J122" s="26">
        <f>IF(Trav_cr!J122="","",Trav_cr!J122-Trav_deb!J122)</f>
        <v>4826.6076730000004</v>
      </c>
      <c r="K122" s="26">
        <f>IF(Trav_cr!K122="","",Trav_cr!K122-Trav_deb!K122)</f>
        <v>6602.5750160000007</v>
      </c>
      <c r="L122" s="26">
        <f>IF(Trav_cr!L122="","",Trav_cr!L122-Trav_deb!L122)</f>
        <v>7635.6264250000022</v>
      </c>
      <c r="M122" s="26">
        <f>IF(Trav_cr!M122="","",Trav_cr!M122-Trav_deb!M122)</f>
        <v>9346.6835919999994</v>
      </c>
      <c r="N122" s="26">
        <f>IF(Trav_cr!N122="","",Trav_cr!N122-Trav_deb!N122)</f>
        <v>10496.216251</v>
      </c>
      <c r="O122" s="26">
        <f>IF(Trav_cr!O122="","",Trav_cr!O122-Trav_deb!O122)</f>
        <v>11296.840152999999</v>
      </c>
      <c r="P122" s="26">
        <f>IF(Trav_cr!P122="","",Trav_cr!P122-Trav_deb!P122)</f>
        <v>14692.310796999998</v>
      </c>
      <c r="Q122" s="26">
        <f>IF(Trav_cr!Q122="","",Trav_cr!Q122-Trav_deb!Q122)</f>
        <v>7444.1366089999992</v>
      </c>
      <c r="V122" s="39">
        <f>IF(L122="","",L122/GDP!O118/10)</f>
        <v>0.65157623499193629</v>
      </c>
      <c r="W122" s="39">
        <f>IF(M122="","",M122/GDP!P118/10)</f>
        <v>0.86664536453745511</v>
      </c>
      <c r="X122" s="39">
        <f>IF(N122="","",N122/GDP!Q118/10)</f>
        <v>0.90569727166043956</v>
      </c>
      <c r="Y122" s="39">
        <f>IF(O122="","",O122/GDP!R118/10)</f>
        <v>0.9241903017139117</v>
      </c>
      <c r="Z122" s="39">
        <f>IF(P122="","",P122/GDP!S118/10)</f>
        <v>1.1579051279484895</v>
      </c>
      <c r="AA122" s="39">
        <f>IF(Q122="","",Q122/GDP!T118/10)</f>
        <v>0.69173139765462366</v>
      </c>
      <c r="AB122" s="22">
        <f t="shared" si="5"/>
        <v>0</v>
      </c>
      <c r="AC122" s="22">
        <f t="shared" si="6"/>
        <v>0</v>
      </c>
      <c r="AD122" s="22"/>
      <c r="AE122" s="22">
        <f t="shared" si="7"/>
        <v>0</v>
      </c>
      <c r="AF122" s="39" t="str">
        <f t="shared" si="8"/>
        <v/>
      </c>
      <c r="AH122" s="22">
        <f t="shared" si="9"/>
        <v>0.9241903017139117</v>
      </c>
    </row>
    <row r="123" spans="1:34" x14ac:dyDescent="0.25">
      <c r="A123" s="12" t="s">
        <v>478</v>
      </c>
      <c r="B123" s="26" t="str">
        <f>IF(Trav_cr!B123="","",Trav_cr!B123-Trav_deb!B123)</f>
        <v/>
      </c>
      <c r="C123" s="26" t="str">
        <f>IF(Trav_cr!C123="","",Trav_cr!C123-Trav_deb!C123)</f>
        <v/>
      </c>
      <c r="D123" s="26" t="str">
        <f>IF(Trav_cr!D123="","",Trav_cr!D123-Trav_deb!D123)</f>
        <v/>
      </c>
      <c r="E123" s="26" t="str">
        <f>IF(Trav_cr!E123="","",Trav_cr!E123-Trav_deb!E123)</f>
        <v/>
      </c>
      <c r="F123" s="26">
        <f>IF(Trav_cr!F123="","",Trav_cr!F123-Trav_deb!F123)</f>
        <v>11.600000000000001</v>
      </c>
      <c r="G123" s="26">
        <f>IF(Trav_cr!G123="","",Trav_cr!G123-Trav_deb!G123)</f>
        <v>12.6196</v>
      </c>
      <c r="H123" s="26">
        <f>IF(Trav_cr!H123="","",Trav_cr!H123-Trav_deb!H123)</f>
        <v>9.8478999999999992</v>
      </c>
      <c r="I123" s="26">
        <f>IF(Trav_cr!I123="","",Trav_cr!I123-Trav_deb!I123)</f>
        <v>9.774499999999998</v>
      </c>
      <c r="J123" s="26">
        <f>IF(Trav_cr!J123="","",Trav_cr!J123-Trav_deb!J123)</f>
        <v>12.385999999999999</v>
      </c>
      <c r="K123" s="26">
        <f>IF(Trav_cr!K123="","",Trav_cr!K123-Trav_deb!K123)</f>
        <v>13.485200000000001</v>
      </c>
      <c r="L123" s="26" t="str">
        <f>IF(Trav_cr!L123="","",Trav_cr!L123-Trav_deb!L123)</f>
        <v/>
      </c>
      <c r="M123" s="26" t="str">
        <f>IF(Trav_cr!M123="","",Trav_cr!M123-Trav_deb!M123)</f>
        <v/>
      </c>
      <c r="N123" s="26" t="str">
        <f>IF(Trav_cr!N123="","",Trav_cr!N123-Trav_deb!N123)</f>
        <v/>
      </c>
      <c r="O123" s="26" t="str">
        <f>IF(Trav_cr!O123="","",Trav_cr!O123-Trav_deb!O123)</f>
        <v/>
      </c>
      <c r="P123" s="26" t="str">
        <f>IF(Trav_cr!P123="","",Trav_cr!P123-Trav_deb!P123)</f>
        <v/>
      </c>
      <c r="Q123" s="26" t="str">
        <f>IF(Trav_cr!Q123="","",Trav_cr!Q123-Trav_deb!Q123)</f>
        <v/>
      </c>
      <c r="V123" s="39" t="str">
        <f>IF(L123="","",L123/GDP!O119/10)</f>
        <v/>
      </c>
      <c r="W123" s="39" t="str">
        <f>IF(M123="","",M123/GDP!P119/10)</f>
        <v/>
      </c>
      <c r="X123" s="39" t="str">
        <f>IF(N123="","",N123/GDP!Q119/10)</f>
        <v/>
      </c>
      <c r="Y123" s="39" t="str">
        <f>IF(O123="","",O123/GDP!R119/10)</f>
        <v/>
      </c>
      <c r="Z123" s="39" t="str">
        <f>IF(P123="","",P123/GDP!S119/10)</f>
        <v/>
      </c>
      <c r="AA123" s="39" t="str">
        <f>IF(Q123="","",Q123/GDP!T119/10)</f>
        <v/>
      </c>
      <c r="AB123" s="22">
        <f t="shared" si="5"/>
        <v>1</v>
      </c>
      <c r="AC123" s="22"/>
      <c r="AD123" s="22"/>
      <c r="AE123" s="22">
        <f t="shared" si="7"/>
        <v>0</v>
      </c>
      <c r="AF123" s="39" t="str">
        <f t="shared" si="8"/>
        <v/>
      </c>
      <c r="AH123" s="22" t="str">
        <f t="shared" si="9"/>
        <v/>
      </c>
    </row>
    <row r="124" spans="1:34" x14ac:dyDescent="0.25">
      <c r="A124" s="12" t="s">
        <v>490</v>
      </c>
      <c r="B124" s="26">
        <f>IF(Trav_cr!B124="","",Trav_cr!B124-Trav_deb!B124)</f>
        <v>-38.039999999999992</v>
      </c>
      <c r="C124" s="26">
        <f>IF(Trav_cr!C124="","",Trav_cr!C124-Trav_deb!C124)</f>
        <v>-72.940000000000012</v>
      </c>
      <c r="D124" s="26">
        <f>IF(Trav_cr!D124="","",Trav_cr!D124-Trav_deb!D124)</f>
        <v>-61.960000000000008</v>
      </c>
      <c r="E124" s="26">
        <f>IF(Trav_cr!E124="","",Trav_cr!E124-Trav_deb!E124)</f>
        <v>-71.27000000000001</v>
      </c>
      <c r="F124" s="26">
        <f>IF(Trav_cr!F124="","",Trav_cr!F124-Trav_deb!F124)</f>
        <v>-70.5</v>
      </c>
      <c r="G124" s="26">
        <f>IF(Trav_cr!G124="","",Trav_cr!G124-Trav_deb!G124)</f>
        <v>-78.140000000000015</v>
      </c>
      <c r="H124" s="26">
        <f>IF(Trav_cr!H124="","",Trav_cr!H124-Trav_deb!H124)</f>
        <v>-90.279999999999973</v>
      </c>
      <c r="I124" s="26">
        <f>IF(Trav_cr!I124="","",Trav_cr!I124-Trav_deb!I124)</f>
        <v>-109.18</v>
      </c>
      <c r="J124" s="26">
        <f>IF(Trav_cr!J124="","",Trav_cr!J124-Trav_deb!J124)</f>
        <v>-104.72999999999996</v>
      </c>
      <c r="K124" s="26">
        <f>IF(Trav_cr!K124="","",Trav_cr!K124-Trav_deb!K124)</f>
        <v>-111.58000000000001</v>
      </c>
      <c r="L124" s="26">
        <f>IF(Trav_cr!L124="","",Trav_cr!L124-Trav_deb!L124)</f>
        <v>-64.730000000000018</v>
      </c>
      <c r="M124" s="26">
        <f>IF(Trav_cr!M124="","",Trav_cr!M124-Trav_deb!M124)</f>
        <v>-1.0000000000000284</v>
      </c>
      <c r="N124" s="26">
        <f>IF(Trav_cr!N124="","",Trav_cr!N124-Trav_deb!N124)</f>
        <v>21.220000000000027</v>
      </c>
      <c r="O124" s="26">
        <f>IF(Trav_cr!O124="","",Trav_cr!O124-Trav_deb!O124)</f>
        <v>28.380000000000052</v>
      </c>
      <c r="P124" s="26">
        <f>IF(Trav_cr!P124="","",Trav_cr!P124-Trav_deb!P124)</f>
        <v>10.609999999999957</v>
      </c>
      <c r="Q124" s="26">
        <f>IF(Trav_cr!Q124="","",Trav_cr!Q124-Trav_deb!Q124)</f>
        <v>39.449999999999989</v>
      </c>
      <c r="V124" s="39">
        <f>IF(L124="","",L124/GDP!O120/10)</f>
        <v>-0.83782034688066298</v>
      </c>
      <c r="W124" s="39">
        <f>IF(M124="","",M124/GDP!P120/10)</f>
        <v>-1.2388503468781325E-2</v>
      </c>
      <c r="X124" s="39">
        <f>IF(N124="","",N124/GDP!Q120/10)</f>
        <v>0.21944157187176866</v>
      </c>
      <c r="Y124" s="39">
        <f>IF(O124="","",O124/GDP!R120/10)</f>
        <v>0.2509505703422058</v>
      </c>
      <c r="Z124" s="39">
        <f>IF(P124="","",P124/GDP!S120/10)</f>
        <v>8.8742054198728312E-2</v>
      </c>
      <c r="AA124" s="39">
        <f>IF(Q124="","",Q124/GDP!T120/10)</f>
        <v>0.34304347826086945</v>
      </c>
      <c r="AB124" s="22">
        <f t="shared" si="5"/>
        <v>0</v>
      </c>
      <c r="AC124" s="22">
        <f t="shared" si="6"/>
        <v>0</v>
      </c>
      <c r="AD124" s="22"/>
      <c r="AE124" s="22">
        <f t="shared" si="7"/>
        <v>0</v>
      </c>
      <c r="AF124" s="39" t="str">
        <f t="shared" si="8"/>
        <v/>
      </c>
      <c r="AH124" s="22">
        <f t="shared" si="9"/>
        <v>0.2509505703422058</v>
      </c>
    </row>
    <row r="125" spans="1:34" x14ac:dyDescent="0.25">
      <c r="A125" s="12" t="s">
        <v>492</v>
      </c>
      <c r="B125" s="26">
        <f>IF(Trav_cr!B125="","",Trav_cr!B125-Trav_deb!B125)</f>
        <v>51.100280568975521</v>
      </c>
      <c r="C125" s="26">
        <f>IF(Trav_cr!C125="","",Trav_cr!C125-Trav_deb!C125)</f>
        <v>53.189171460032014</v>
      </c>
      <c r="D125" s="26">
        <f>IF(Trav_cr!D125="","",Trav_cr!D125-Trav_deb!D125)</f>
        <v>110.7623736021676</v>
      </c>
      <c r="E125" s="26">
        <f>IF(Trav_cr!E125="","",Trav_cr!E125-Trav_deb!E125)</f>
        <v>29.608391061485804</v>
      </c>
      <c r="F125" s="26">
        <f>IF(Trav_cr!F125="","",Trav_cr!F125-Trav_deb!F125)</f>
        <v>24.891061646797084</v>
      </c>
      <c r="G125" s="26">
        <f>IF(Trav_cr!G125="","",Trav_cr!G125-Trav_deb!G125)</f>
        <v>-21.22976314553182</v>
      </c>
      <c r="H125" s="26">
        <f>IF(Trav_cr!H125="","",Trav_cr!H125-Trav_deb!H125)</f>
        <v>-240.21445921361502</v>
      </c>
      <c r="I125" s="26">
        <f>IF(Trav_cr!I125="","",Trav_cr!I125-Trav_deb!I125)</f>
        <v>-307.62207825089888</v>
      </c>
      <c r="J125" s="26">
        <f>IF(Trav_cr!J125="","",Trav_cr!J125-Trav_deb!J125)</f>
        <v>-382.80292771928202</v>
      </c>
      <c r="K125" s="26">
        <f>IF(Trav_cr!K125="","",Trav_cr!K125-Trav_deb!K125)</f>
        <v>-257.93722141326305</v>
      </c>
      <c r="L125" s="26">
        <f>IF(Trav_cr!L125="","",Trav_cr!L125-Trav_deb!L125)</f>
        <v>-176.13860541554627</v>
      </c>
      <c r="M125" s="26">
        <f>IF(Trav_cr!M125="","",Trav_cr!M125-Trav_deb!M125)</f>
        <v>-166.20567559549175</v>
      </c>
      <c r="N125" s="26">
        <f>IF(Trav_cr!N125="","",Trav_cr!N125-Trav_deb!N125)</f>
        <v>-137.12456161258399</v>
      </c>
      <c r="O125" s="26">
        <f>IF(Trav_cr!O125="","",Trav_cr!O125-Trav_deb!O125)</f>
        <v>-258.28370554794066</v>
      </c>
      <c r="P125" s="26">
        <f>IF(Trav_cr!P125="","",Trav_cr!P125-Trav_deb!P125)</f>
        <v>-411.77060253004959</v>
      </c>
      <c r="Q125" s="26">
        <f>IF(Trav_cr!Q125="","",Trav_cr!Q125-Trav_deb!Q125)</f>
        <v>-651.49718596312778</v>
      </c>
      <c r="V125" s="39">
        <f>IF(L125="","",L125/GDP!O121/10)</f>
        <v>-1.4990519609833723</v>
      </c>
      <c r="W125" s="39">
        <f>IF(M125="","",M125/GDP!P121/10)</f>
        <v>-1.4894316300339792</v>
      </c>
      <c r="X125" s="39">
        <f>IF(N125="","",N125/GDP!Q121/10)</f>
        <v>-1.2001099388463503</v>
      </c>
      <c r="Y125" s="39">
        <f>IF(O125="","",O125/GDP!R121/10)</f>
        <v>-1.9659286462775207</v>
      </c>
      <c r="Z125" s="39">
        <f>IF(P125="","",P125/GDP!S121/10)</f>
        <v>-2.9418489857115779</v>
      </c>
      <c r="AA125" s="39">
        <f>IF(Q125="","",Q125/GDP!T121/10)</f>
        <v>-4.9592539085265113</v>
      </c>
      <c r="AB125" s="22">
        <f t="shared" si="5"/>
        <v>0</v>
      </c>
      <c r="AC125" s="22">
        <f t="shared" si="6"/>
        <v>0</v>
      </c>
      <c r="AD125" s="22"/>
      <c r="AE125" s="22">
        <f t="shared" si="7"/>
        <v>0</v>
      </c>
      <c r="AF125" s="39">
        <f t="shared" si="8"/>
        <v>-1.9659286462775207</v>
      </c>
      <c r="AH125" s="22" t="str">
        <f t="shared" si="9"/>
        <v/>
      </c>
    </row>
    <row r="126" spans="1:34" x14ac:dyDescent="0.25">
      <c r="A126" s="12" t="s">
        <v>493</v>
      </c>
      <c r="B126" s="26" t="str">
        <f>IF(Trav_cr!B126="","",Trav_cr!B126-Trav_deb!B126)</f>
        <v/>
      </c>
      <c r="C126" s="26" t="str">
        <f>IF(Trav_cr!C126="","",Trav_cr!C126-Trav_deb!C126)</f>
        <v/>
      </c>
      <c r="D126" s="26">
        <f>IF(Trav_cr!D126="","",Trav_cr!D126-Trav_deb!D126)</f>
        <v>593.0400944856076</v>
      </c>
      <c r="E126" s="26">
        <f>IF(Trav_cr!E126="","",Trav_cr!E126-Trav_deb!E126)</f>
        <v>770.87148887845103</v>
      </c>
      <c r="F126" s="26">
        <f>IF(Trav_cr!F126="","",Trav_cr!F126-Trav_deb!F126)</f>
        <v>695.98140042428543</v>
      </c>
      <c r="G126" s="26">
        <f>IF(Trav_cr!G126="","",Trav_cr!G126-Trav_deb!G126)</f>
        <v>667.1</v>
      </c>
      <c r="H126" s="26">
        <f>IF(Trav_cr!H126="","",Trav_cr!H126-Trav_deb!H126)</f>
        <v>836.96693884929914</v>
      </c>
      <c r="I126" s="26">
        <f>IF(Trav_cr!I126="","",Trav_cr!I126-Trav_deb!I126)</f>
        <v>769.9113593682672</v>
      </c>
      <c r="J126" s="26">
        <f>IF(Trav_cr!J126="","",Trav_cr!J126-Trav_deb!J126)</f>
        <v>832.46190648053312</v>
      </c>
      <c r="K126" s="26">
        <f>IF(Trav_cr!K126="","",Trav_cr!K126-Trav_deb!K126)</f>
        <v>861.29073355931405</v>
      </c>
      <c r="L126" s="26">
        <f>IF(Trav_cr!L126="","",Trav_cr!L126-Trav_deb!L126)</f>
        <v>857.88624876862968</v>
      </c>
      <c r="M126" s="26">
        <f>IF(Trav_cr!M126="","",Trav_cr!M126-Trav_deb!M126)</f>
        <v>866.81940417668875</v>
      </c>
      <c r="N126" s="26">
        <f>IF(Trav_cr!N126="","",Trav_cr!N126-Trav_deb!N126)</f>
        <v>999.22697085948539</v>
      </c>
      <c r="O126" s="26">
        <f>IF(Trav_cr!O126="","",Trav_cr!O126-Trav_deb!O126)</f>
        <v>1102.4604930056278</v>
      </c>
      <c r="P126" s="26">
        <f>IF(Trav_cr!P126="","",Trav_cr!P126-Trav_deb!P126)</f>
        <v>1166.3397484099382</v>
      </c>
      <c r="Q126" s="26">
        <f>IF(Trav_cr!Q126="","",Trav_cr!Q126-Trav_deb!Q126)</f>
        <v>136.04434063093763</v>
      </c>
      <c r="V126" s="39">
        <f>IF(L126="","",L126/GDP!O122/10)</f>
        <v>21.15625767616843</v>
      </c>
      <c r="W126" s="39">
        <f>IF(M126="","",M126/GDP!P122/10)</f>
        <v>19.808487298370402</v>
      </c>
      <c r="X126" s="39">
        <f>IF(N126="","",N126/GDP!Q122/10)</f>
        <v>20.581400017703096</v>
      </c>
      <c r="Y126" s="39">
        <f>IF(O126="","",O126/GDP!R122/10)</f>
        <v>20.011989344810814</v>
      </c>
      <c r="Z126" s="39">
        <f>IF(P126="","",P126/GDP!S122/10)</f>
        <v>21.041669644776082</v>
      </c>
      <c r="AA126" s="39">
        <f>IF(Q126="","",Q126/GDP!T122/10)</f>
        <v>2.8401741259068398</v>
      </c>
      <c r="AB126" s="22">
        <f t="shared" si="5"/>
        <v>0</v>
      </c>
      <c r="AC126" s="22">
        <f t="shared" si="6"/>
        <v>1</v>
      </c>
      <c r="AD126" s="22"/>
      <c r="AE126" s="22">
        <f t="shared" si="7"/>
        <v>0</v>
      </c>
      <c r="AF126" s="39" t="str">
        <f t="shared" si="8"/>
        <v/>
      </c>
      <c r="AH126" s="22">
        <f t="shared" si="9"/>
        <v>20.011989344810814</v>
      </c>
    </row>
    <row r="127" spans="1:34" x14ac:dyDescent="0.25">
      <c r="A127" s="12" t="s">
        <v>497</v>
      </c>
      <c r="B127" s="26">
        <f>IF(Trav_cr!B127="","",Trav_cr!B127-Trav_deb!B127)</f>
        <v>6.3754081481481482</v>
      </c>
      <c r="C127" s="26">
        <f>IF(Trav_cr!C127="","",Trav_cr!C127-Trav_deb!C127)</f>
        <v>4.9087766666666663</v>
      </c>
      <c r="D127" s="26">
        <f>IF(Trav_cr!D127="","",Trav_cr!D127-Trav_deb!D127)</f>
        <v>4.5640492592592583</v>
      </c>
      <c r="E127" s="26">
        <f>IF(Trav_cr!E127="","",Trav_cr!E127-Trav_deb!E127)</f>
        <v>3.827385185185185</v>
      </c>
      <c r="F127" s="26">
        <f>IF(Trav_cr!F127="","",Trav_cr!F127-Trav_deb!F127)</f>
        <v>3.1042999999999998</v>
      </c>
      <c r="G127" s="26">
        <f>IF(Trav_cr!G127="","",Trav_cr!G127-Trav_deb!G127)</f>
        <v>2.9800851851851848</v>
      </c>
      <c r="H127" s="26">
        <f>IF(Trav_cr!H127="","",Trav_cr!H127-Trav_deb!H127)</f>
        <v>2.0412629703703704</v>
      </c>
      <c r="I127" s="26">
        <f>IF(Trav_cr!I127="","",Trav_cr!I127-Trav_deb!I127)</f>
        <v>4.0085683111111106</v>
      </c>
      <c r="J127" s="26">
        <f>IF(Trav_cr!J127="","",Trav_cr!J127-Trav_deb!J127)</f>
        <v>4.5364212037037035</v>
      </c>
      <c r="K127" s="26">
        <f>IF(Trav_cr!K127="","",Trav_cr!K127-Trav_deb!K127)</f>
        <v>2.501965659259259</v>
      </c>
      <c r="L127" s="26">
        <f>IF(Trav_cr!L127="","",Trav_cr!L127-Trav_deb!L127)</f>
        <v>3.8659691855555547</v>
      </c>
      <c r="M127" s="26">
        <f>IF(Trav_cr!M127="","",Trav_cr!M127-Trav_deb!M127)</f>
        <v>1.5896948711703711</v>
      </c>
      <c r="N127" s="26">
        <f>IF(Trav_cr!N127="","",Trav_cr!N127-Trav_deb!N127)</f>
        <v>2.0007934779999994</v>
      </c>
      <c r="O127" s="26">
        <f>IF(Trav_cr!O127="","",Trav_cr!O127-Trav_deb!O127)</f>
        <v>5.048411743514631</v>
      </c>
      <c r="P127" s="26">
        <f>IF(Trav_cr!P127="","",Trav_cr!P127-Trav_deb!P127)</f>
        <v>2.5855805137894974</v>
      </c>
      <c r="Q127" s="26">
        <f>IF(Trav_cr!Q127="","",Trav_cr!Q127-Trav_deb!Q127)</f>
        <v>3.3200605359725639</v>
      </c>
      <c r="V127" s="39">
        <f>IF(L127="","",L127/GDP!O123/10)</f>
        <v>6.2982663374162788</v>
      </c>
      <c r="W127" s="39">
        <f>IF(M127="","",M127/GDP!P123/10)</f>
        <v>2.5298692397500901</v>
      </c>
      <c r="X127" s="39">
        <f>IF(N127="","",N127/GDP!Q123/10)</f>
        <v>3.3532851586592174</v>
      </c>
      <c r="Y127" s="39">
        <f>IF(O127="","",O127/GDP!R123/10)</f>
        <v>8.1304573262687168</v>
      </c>
      <c r="Z127" s="39">
        <f>IF(P127="","",P127/GDP!S123/10)</f>
        <v>3.8425073685775217</v>
      </c>
      <c r="AA127" s="39">
        <f>IF(Q127="","",Q127/GDP!T123/10)</f>
        <v>5.0976192477258593</v>
      </c>
      <c r="AB127" s="22">
        <f t="shared" si="5"/>
        <v>0</v>
      </c>
      <c r="AC127" s="22">
        <f t="shared" si="6"/>
        <v>0</v>
      </c>
      <c r="AD127" s="22"/>
      <c r="AE127" s="22">
        <f t="shared" si="7"/>
        <v>0</v>
      </c>
      <c r="AF127" s="39" t="str">
        <f t="shared" si="8"/>
        <v/>
      </c>
      <c r="AH127" s="22">
        <f t="shared" si="9"/>
        <v>8.1304573262687168</v>
      </c>
    </row>
    <row r="128" spans="1:34" x14ac:dyDescent="0.25">
      <c r="A128" s="12" t="s">
        <v>501</v>
      </c>
      <c r="B128" s="26">
        <f>IF(Trav_cr!B128="","",Trav_cr!B128-Trav_deb!B128)</f>
        <v>3997.8672683451337</v>
      </c>
      <c r="C128" s="26">
        <f>IF(Trav_cr!C128="","",Trav_cr!C128-Trav_deb!C128)</f>
        <v>5291.398905608954</v>
      </c>
      <c r="D128" s="26">
        <f>IF(Trav_cr!D128="","",Trav_cr!D128-Trav_deb!D128)</f>
        <v>6300.9737448156302</v>
      </c>
      <c r="E128" s="26">
        <f>IF(Trav_cr!E128="","",Trav_cr!E128-Trav_deb!E128)</f>
        <v>6130.5604042388641</v>
      </c>
      <c r="F128" s="26">
        <f>IF(Trav_cr!F128="","",Trav_cr!F128-Trav_deb!F128)</f>
        <v>5520.2546556098387</v>
      </c>
      <c r="G128" s="26">
        <f>IF(Trav_cr!G128="","",Trav_cr!G128-Trav_deb!G128)</f>
        <v>5498.7242538803275</v>
      </c>
      <c r="H128" s="26">
        <f>IF(Trav_cr!H128="","",Trav_cr!H128-Trav_deb!H128)</f>
        <v>5957.7785771025765</v>
      </c>
      <c r="I128" s="26">
        <f>IF(Trav_cr!I128="","",Trav_cr!I128-Trav_deb!I128)</f>
        <v>5443.8646982513992</v>
      </c>
      <c r="J128" s="26">
        <f>IF(Trav_cr!J128="","",Trav_cr!J128-Trav_deb!J128)</f>
        <v>5533.4120192330229</v>
      </c>
      <c r="K128" s="26">
        <f>IF(Trav_cr!K128="","",Trav_cr!K128-Trav_deb!K128)</f>
        <v>5927.9</v>
      </c>
      <c r="L128" s="26">
        <f>IF(Trav_cr!L128="","",Trav_cr!L128-Trav_deb!L128)</f>
        <v>4857.4835476045964</v>
      </c>
      <c r="M128" s="26">
        <f>IF(Trav_cr!M128="","",Trav_cr!M128-Trav_deb!M128)</f>
        <v>5097.616129575852</v>
      </c>
      <c r="N128" s="26">
        <f>IF(Trav_cr!N128="","",Trav_cr!N128-Trav_deb!N128)</f>
        <v>5700.8671464519166</v>
      </c>
      <c r="O128" s="26">
        <f>IF(Trav_cr!O128="","",Trav_cr!O128-Trav_deb!O128)</f>
        <v>5797.300131109936</v>
      </c>
      <c r="P128" s="26">
        <f>IF(Trav_cr!P128="","",Trav_cr!P128-Trav_deb!P128)</f>
        <v>6010.3555849278</v>
      </c>
      <c r="Q128" s="26">
        <f>IF(Trav_cr!Q128="","",Trav_cr!Q128-Trav_deb!Q128)</f>
        <v>2735.2763288627348</v>
      </c>
      <c r="V128" s="39">
        <f>IF(L128="","",L128/GDP!O124/10)</f>
        <v>4.8008811587430156</v>
      </c>
      <c r="W128" s="39">
        <f>IF(M128="","",M128/GDP!P124/10)</f>
        <v>4.9341955722237998</v>
      </c>
      <c r="X128" s="39">
        <f>IF(N128="","",N128/GDP!Q124/10)</f>
        <v>5.1975849917051109</v>
      </c>
      <c r="Y128" s="39">
        <f>IF(O128="","",O128/GDP!R124/10)</f>
        <v>4.90897247248843</v>
      </c>
      <c r="Z128" s="39">
        <f>IF(P128="","",P128/GDP!S124/10)</f>
        <v>5.0211406629249549</v>
      </c>
      <c r="AA128" s="39">
        <f>IF(Q128="","",Q128/GDP!T124/10)</f>
        <v>2.408916342747327</v>
      </c>
      <c r="AB128" s="22">
        <f t="shared" si="5"/>
        <v>0</v>
      </c>
      <c r="AC128" s="22">
        <f t="shared" si="6"/>
        <v>0</v>
      </c>
      <c r="AD128" s="22"/>
      <c r="AE128" s="22">
        <f t="shared" si="7"/>
        <v>0</v>
      </c>
      <c r="AF128" s="39" t="str">
        <f t="shared" si="8"/>
        <v/>
      </c>
      <c r="AH128" s="22">
        <f t="shared" si="9"/>
        <v>4.90897247248843</v>
      </c>
    </row>
    <row r="129" spans="1:34" x14ac:dyDescent="0.25">
      <c r="A129" s="12" t="s">
        <v>503</v>
      </c>
      <c r="B129" s="26">
        <f>IF(Trav_cr!B129="","",Trav_cr!B129-Trav_deb!B129)</f>
        <v>-46.377495119499997</v>
      </c>
      <c r="C129" s="26">
        <f>IF(Trav_cr!C129="","",Trav_cr!C129-Trav_deb!C129)</f>
        <v>-29.780508319796212</v>
      </c>
      <c r="D129" s="26">
        <f>IF(Trav_cr!D129="","",Trav_cr!D129-Trav_deb!D129)</f>
        <v>-16.647401105919982</v>
      </c>
      <c r="E129" s="26">
        <f>IF(Trav_cr!E129="","",Trav_cr!E129-Trav_deb!E129)</f>
        <v>-18.340458143980584</v>
      </c>
      <c r="F129" s="26">
        <f>IF(Trav_cr!F129="","",Trav_cr!F129-Trav_deb!F129)</f>
        <v>-16.237709091651993</v>
      </c>
      <c r="G129" s="26">
        <f>IF(Trav_cr!G129="","",Trav_cr!G129-Trav_deb!G129)</f>
        <v>-108.21259793486176</v>
      </c>
      <c r="H129" s="26">
        <f>IF(Trav_cr!H129="","",Trav_cr!H129-Trav_deb!H129)</f>
        <v>-91.956955168000007</v>
      </c>
      <c r="I129" s="26">
        <f>IF(Trav_cr!I129="","",Trav_cr!I129-Trav_deb!I129)</f>
        <v>2.8997831228663813</v>
      </c>
      <c r="J129" s="26">
        <f>IF(Trav_cr!J129="","",Trav_cr!J129-Trav_deb!J129)</f>
        <v>-42.494322612626974</v>
      </c>
      <c r="K129" s="26">
        <f>IF(Trav_cr!K129="","",Trav_cr!K129-Trav_deb!K129)</f>
        <v>-46.120474798078703</v>
      </c>
      <c r="L129" s="26">
        <f>IF(Trav_cr!L129="","",Trav_cr!L129-Trav_deb!L129)</f>
        <v>-30.666939294873657</v>
      </c>
      <c r="M129" s="26">
        <f>IF(Trav_cr!M129="","",Trav_cr!M129-Trav_deb!M129)</f>
        <v>-137.29175519732718</v>
      </c>
      <c r="N129" s="26">
        <f>IF(Trav_cr!N129="","",Trav_cr!N129-Trav_deb!N129)</f>
        <v>-40.828685060796801</v>
      </c>
      <c r="O129" s="26">
        <f>IF(Trav_cr!O129="","",Trav_cr!O129-Trav_deb!O129)</f>
        <v>109.9289412425529</v>
      </c>
      <c r="P129" s="26">
        <f>IF(Trav_cr!P129="","",Trav_cr!P129-Trav_deb!P129)</f>
        <v>157.21913181318317</v>
      </c>
      <c r="Q129" s="26">
        <f>IF(Trav_cr!Q129="","",Trav_cr!Q129-Trav_deb!Q129)</f>
        <v>1.4984707772782713E-2</v>
      </c>
      <c r="V129" s="39">
        <f>IF(L129="","",L129/GDP!O125/10)</f>
        <v>-0.19225715813976338</v>
      </c>
      <c r="W129" s="39">
        <f>IF(M129="","",M129/GDP!P125/10)</f>
        <v>-1.15013617489593</v>
      </c>
      <c r="X129" s="39">
        <f>IF(N129="","",N129/GDP!Q125/10)</f>
        <v>-0.3104842970402798</v>
      </c>
      <c r="Y129" s="39">
        <f>IF(O129="","",O129/GDP!R125/10)</f>
        <v>0.74730755433414608</v>
      </c>
      <c r="Z129" s="39">
        <f>IF(P129="","",P129/GDP!S125/10)</f>
        <v>1.0346767477011067</v>
      </c>
      <c r="AA129" s="39">
        <f>IF(Q129="","",Q129/GDP!T125/10)</f>
        <v>1.0416897999848949E-4</v>
      </c>
      <c r="AB129" s="22">
        <f t="shared" si="5"/>
        <v>0</v>
      </c>
      <c r="AC129" s="22">
        <f t="shared" si="6"/>
        <v>0</v>
      </c>
      <c r="AD129" s="22"/>
      <c r="AE129" s="22">
        <f t="shared" si="7"/>
        <v>0</v>
      </c>
      <c r="AF129" s="39" t="str">
        <f t="shared" si="8"/>
        <v/>
      </c>
      <c r="AH129" s="22">
        <f t="shared" si="9"/>
        <v>0.74730755433414608</v>
      </c>
    </row>
    <row r="130" spans="1:34" x14ac:dyDescent="0.25">
      <c r="A130" s="12" t="s">
        <v>504</v>
      </c>
      <c r="B130" s="26">
        <f>IF(Trav_cr!B130="","",Trav_cr!B130-Trav_deb!B130)</f>
        <v>36.118637385689013</v>
      </c>
      <c r="C130" s="26">
        <f>IF(Trav_cr!C130="","",Trav_cr!C130-Trav_deb!C130)</f>
        <v>9.2721264748346357</v>
      </c>
      <c r="D130" s="26">
        <f>IF(Trav_cr!D130="","",Trav_cr!D130-Trav_deb!D130)</f>
        <v>48.893909857273314</v>
      </c>
      <c r="E130" s="26">
        <f>IF(Trav_cr!E130="","",Trav_cr!E130-Trav_deb!E130)</f>
        <v>19.592428946815893</v>
      </c>
      <c r="F130" s="26">
        <f>IF(Trav_cr!F130="","",Trav_cr!F130-Trav_deb!F130)</f>
        <v>3.7355593662215938</v>
      </c>
      <c r="G130" s="26">
        <f>IF(Trav_cr!G130="","",Trav_cr!G130-Trav_deb!G130)</f>
        <v>18.573251707596675</v>
      </c>
      <c r="H130" s="26">
        <f>IF(Trav_cr!H130="","",Trav_cr!H130-Trav_deb!H130)</f>
        <v>202.02111303966313</v>
      </c>
      <c r="I130" s="26">
        <f>IF(Trav_cr!I130="","",Trav_cr!I130-Trav_deb!I130)</f>
        <v>281.89732632300394</v>
      </c>
      <c r="J130" s="26">
        <f>IF(Trav_cr!J130="","",Trav_cr!J130-Trav_deb!J130)</f>
        <v>844</v>
      </c>
      <c r="K130" s="26">
        <f>IF(Trav_cr!K130="","",Trav_cr!K130-Trav_deb!K130)</f>
        <v>1575.3467145722609</v>
      </c>
      <c r="L130" s="26">
        <f>IF(Trav_cr!L130="","",Trav_cr!L130-Trav_deb!L130)</f>
        <v>2095.1449165955428</v>
      </c>
      <c r="M130" s="26">
        <f>IF(Trav_cr!M130="","",Trav_cr!M130-Trav_deb!M130)</f>
        <v>2160.290291075743</v>
      </c>
      <c r="N130" s="26">
        <f>IF(Trav_cr!N130="","",Trav_cr!N130-Trav_deb!N130)</f>
        <v>1863.7573359691312</v>
      </c>
      <c r="O130" s="26">
        <f>IF(Trav_cr!O130="","",Trav_cr!O130-Trav_deb!O130)</f>
        <v>1563.0034889351725</v>
      </c>
      <c r="P130" s="26">
        <f>IF(Trav_cr!P130="","",Trav_cr!P130-Trav_deb!P130)</f>
        <v>2297.2756898360421</v>
      </c>
      <c r="Q130" s="26" t="str">
        <f>IF(Trav_cr!Q130="","",Trav_cr!Q130-Trav_deb!Q130)</f>
        <v/>
      </c>
      <c r="V130" s="39">
        <f>IF(L130="","",L130/GDP!O126/10)</f>
        <v>3.3439388980856157</v>
      </c>
      <c r="W130" s="39">
        <f>IF(M130="","",M130/GDP!P126/10)</f>
        <v>3.595091181687041</v>
      </c>
      <c r="X130" s="39">
        <f>IF(N130="","",N130/GDP!Q126/10)</f>
        <v>3.0420248028614605</v>
      </c>
      <c r="Y130" s="39">
        <f>IF(O130="","",O130/GDP!R126/10)</f>
        <v>2.3433686995834608</v>
      </c>
      <c r="Z130" s="39">
        <f>IF(P130="","",P130/GDP!S126/10)</f>
        <v>3.3389664396907675</v>
      </c>
      <c r="AA130" s="39" t="str">
        <f>IF(Q130="","",Q130/GDP!T126/10)</f>
        <v/>
      </c>
      <c r="AB130" s="22">
        <f t="shared" si="5"/>
        <v>0</v>
      </c>
      <c r="AC130" s="22">
        <f t="shared" si="6"/>
        <v>0</v>
      </c>
      <c r="AD130" s="22"/>
      <c r="AE130" s="22">
        <f t="shared" si="7"/>
        <v>0</v>
      </c>
      <c r="AF130" s="39" t="str">
        <f t="shared" si="8"/>
        <v/>
      </c>
      <c r="AH130" s="22">
        <f t="shared" si="9"/>
        <v>2.3433686995834608</v>
      </c>
    </row>
    <row r="131" spans="1:34" x14ac:dyDescent="0.25">
      <c r="A131" s="12" t="s">
        <v>507</v>
      </c>
      <c r="B131" s="26">
        <f>IF(Trav_cr!B131="","",Trav_cr!B131-Trav_deb!B131)</f>
        <v>239.87853352588598</v>
      </c>
      <c r="C131" s="26">
        <f>IF(Trav_cr!C131="","",Trav_cr!C131-Trav_deb!C131)</f>
        <v>263.24365950097007</v>
      </c>
      <c r="D131" s="26">
        <f>IF(Trav_cr!D131="","",Trav_cr!D131-Trav_deb!D131)</f>
        <v>301.45136567850625</v>
      </c>
      <c r="E131" s="26">
        <f>IF(Trav_cr!E131="","",Trav_cr!E131-Trav_deb!E131)</f>
        <v>268.40506281215687</v>
      </c>
      <c r="F131" s="26">
        <f>IF(Trav_cr!F131="","",Trav_cr!F131-Trav_deb!F131)</f>
        <v>371.90000000000003</v>
      </c>
      <c r="G131" s="26">
        <f>IF(Trav_cr!G131="","",Trav_cr!G131-Trav_deb!G131)</f>
        <v>294.50033298606394</v>
      </c>
      <c r="H131" s="26">
        <f>IF(Trav_cr!H131="","",Trav_cr!H131-Trav_deb!H131)</f>
        <v>237.6485674205114</v>
      </c>
      <c r="I131" s="26">
        <f>IF(Trav_cr!I131="","",Trav_cr!I131-Trav_deb!I131)</f>
        <v>264.92212540720084</v>
      </c>
      <c r="J131" s="26">
        <f>IF(Trav_cr!J131="","",Trav_cr!J131-Trav_deb!J131)</f>
        <v>218.86740054176371</v>
      </c>
      <c r="K131" s="26">
        <f>IF(Trav_cr!K131="","",Trav_cr!K131-Trav_deb!K131)</f>
        <v>420.66896886567002</v>
      </c>
      <c r="L131" s="26">
        <f>IF(Trav_cr!L131="","",Trav_cr!L131-Trav_deb!L131)</f>
        <v>421.7279632214744</v>
      </c>
      <c r="M131" s="26">
        <f>IF(Trav_cr!M131="","",Trav_cr!M131-Trav_deb!M131)</f>
        <v>169.63886198709912</v>
      </c>
      <c r="N131" s="26">
        <f>IF(Trav_cr!N131="","",Trav_cr!N131-Trav_deb!N131)</f>
        <v>273.93061527002351</v>
      </c>
      <c r="O131" s="26">
        <f>IF(Trav_cr!O131="","",Trav_cr!O131-Trav_deb!O131)</f>
        <v>336.20642096426343</v>
      </c>
      <c r="P131" s="26">
        <f>IF(Trav_cr!P131="","",Trav_cr!P131-Trav_deb!P131)</f>
        <v>271.72068764366179</v>
      </c>
      <c r="Q131" s="26">
        <f>IF(Trav_cr!Q131="","",Trav_cr!Q131-Trav_deb!Q131)</f>
        <v>60.113077804750084</v>
      </c>
      <c r="V131" s="39">
        <f>IF(L131="","",L131/GDP!O127/10)</f>
        <v>3.6832136525892962</v>
      </c>
      <c r="W131" s="39">
        <f>IF(M131="","",M131/GDP!P127/10)</f>
        <v>1.5825997013443336</v>
      </c>
      <c r="X131" s="39">
        <f>IF(N131="","",N131/GDP!Q127/10)</f>
        <v>2.1262952361253089</v>
      </c>
      <c r="Y131" s="39">
        <f>IF(O131="","",O131/GDP!R127/10)</f>
        <v>2.4590873388258006</v>
      </c>
      <c r="Z131" s="39">
        <f>IF(P131="","",P131/GDP!S127/10)</f>
        <v>2.1666588600882051</v>
      </c>
      <c r="AA131" s="39">
        <f>IF(Q131="","",Q131/GDP!T127/10)</f>
        <v>0.56903708637590011</v>
      </c>
      <c r="AB131" s="22">
        <f t="shared" si="5"/>
        <v>0</v>
      </c>
      <c r="AC131" s="22">
        <f t="shared" si="6"/>
        <v>0</v>
      </c>
      <c r="AD131" s="22"/>
      <c r="AE131" s="22">
        <f t="shared" si="7"/>
        <v>0</v>
      </c>
      <c r="AF131" s="39" t="str">
        <f t="shared" si="8"/>
        <v/>
      </c>
      <c r="AH131" s="22">
        <f t="shared" si="9"/>
        <v>2.4590873388258006</v>
      </c>
    </row>
    <row r="132" spans="1:34" x14ac:dyDescent="0.25">
      <c r="A132" s="12" t="s">
        <v>509</v>
      </c>
      <c r="B132" s="26" t="str">
        <f>IF(Trav_cr!B132="","",Trav_cr!B132-Trav_deb!B132)</f>
        <v/>
      </c>
      <c r="C132" s="26" t="str">
        <f>IF(Trav_cr!C132="","",Trav_cr!C132-Trav_deb!C132)</f>
        <v/>
      </c>
      <c r="D132" s="26" t="str">
        <f>IF(Trav_cr!D132="","",Trav_cr!D132-Trav_deb!D132)</f>
        <v/>
      </c>
      <c r="E132" s="26">
        <f>IF(Trav_cr!E132="","",Trav_cr!E132-Trav_deb!E132)</f>
        <v>-0.9</v>
      </c>
      <c r="F132" s="26">
        <f>IF(Trav_cr!F132="","",Trav_cr!F132-Trav_deb!F132)</f>
        <v>-1.9970338844488986</v>
      </c>
      <c r="G132" s="26">
        <f>IF(Trav_cr!G132="","",Trav_cr!G132-Trav_deb!G132)</f>
        <v>-2.3121314388863068</v>
      </c>
      <c r="H132" s="26">
        <f>IF(Trav_cr!H132="","",Trav_cr!H132-Trav_deb!H132)</f>
        <v>-1.9485841797494072</v>
      </c>
      <c r="I132" s="26">
        <f>IF(Trav_cr!I132="","",Trav_cr!I132-Trav_deb!I132)</f>
        <v>-0.81889153315315832</v>
      </c>
      <c r="J132" s="26">
        <f>IF(Trav_cr!J132="","",Trav_cr!J132-Trav_deb!J132)</f>
        <v>-2.7602509310355421</v>
      </c>
      <c r="K132" s="26">
        <f>IF(Trav_cr!K132="","",Trav_cr!K132-Trav_deb!K132)</f>
        <v>-3.8881896850187108</v>
      </c>
      <c r="L132" s="26">
        <f>IF(Trav_cr!L132="","",Trav_cr!L132-Trav_deb!L132)</f>
        <v>-4.7133624445764024</v>
      </c>
      <c r="M132" s="26">
        <f>IF(Trav_cr!M132="","",Trav_cr!M132-Trav_deb!M132)</f>
        <v>-6.4990605083450408</v>
      </c>
      <c r="N132" s="26">
        <f>IF(Trav_cr!N132="","",Trav_cr!N132-Trav_deb!N132)</f>
        <v>-5.0839716527984251</v>
      </c>
      <c r="O132" s="26">
        <f>IF(Trav_cr!O132="","",Trav_cr!O132-Trav_deb!O132)</f>
        <v>-5.4816878254192574</v>
      </c>
      <c r="P132" s="26" t="str">
        <f>IF(Trav_cr!P132="","",Trav_cr!P132-Trav_deb!P132)</f>
        <v/>
      </c>
      <c r="Q132" s="26" t="str">
        <f>IF(Trav_cr!Q132="","",Trav_cr!Q132-Trav_deb!Q132)</f>
        <v/>
      </c>
      <c r="V132" s="39">
        <f>IF(L132="","",L132/GDP!O128/10)</f>
        <v>-5.4176579822717272</v>
      </c>
      <c r="W132" s="39">
        <f>IF(M132="","",M132/GDP!P128/10)</f>
        <v>-6.4990605083450408</v>
      </c>
      <c r="X132" s="39">
        <f>IF(N132="","",N132/GDP!Q128/10)</f>
        <v>-4.6217924116349316</v>
      </c>
      <c r="Y132" s="39">
        <f>IF(O132="","",O132/GDP!R128/10)</f>
        <v>-4.4207159882413363</v>
      </c>
      <c r="Z132" s="39" t="str">
        <f>IF(P132="","",P132/GDP!S128/10)</f>
        <v/>
      </c>
      <c r="AA132" s="39" t="str">
        <f>IF(Q132="","",Q132/GDP!T128/10)</f>
        <v/>
      </c>
      <c r="AB132" s="22">
        <f t="shared" si="5"/>
        <v>0</v>
      </c>
      <c r="AC132" s="22">
        <f t="shared" si="6"/>
        <v>0</v>
      </c>
      <c r="AD132" s="22"/>
      <c r="AE132" s="22">
        <f t="shared" si="7"/>
        <v>0</v>
      </c>
      <c r="AF132" s="39">
        <f t="shared" si="8"/>
        <v>-4.4207159882413363</v>
      </c>
      <c r="AH132" s="22" t="str">
        <f t="shared" si="9"/>
        <v/>
      </c>
    </row>
    <row r="133" spans="1:34" x14ac:dyDescent="0.25">
      <c r="A133" s="12" t="s">
        <v>516</v>
      </c>
      <c r="B133" s="26">
        <f>IF(Trav_cr!B133="","",Trav_cr!B133-Trav_deb!B133)</f>
        <v>-31.891227582816185</v>
      </c>
      <c r="C133" s="26">
        <f>IF(Trav_cr!C133="","",Trav_cr!C133-Trav_deb!C133)</f>
        <v>-57.439905841771406</v>
      </c>
      <c r="D133" s="26">
        <f>IF(Trav_cr!D133="","",Trav_cr!D133-Trav_deb!D133)</f>
        <v>-73.740870555682164</v>
      </c>
      <c r="E133" s="26">
        <f>IF(Trav_cr!E133="","",Trav_cr!E133-Trav_deb!E133)</f>
        <v>-45.931469165054011</v>
      </c>
      <c r="F133" s="26">
        <f>IF(Trav_cr!F133="","",Trav_cr!F133-Trav_deb!F133)</f>
        <v>-20.79207350865812</v>
      </c>
      <c r="G133" s="26">
        <f>IF(Trav_cr!G133="","",Trav_cr!G133-Trav_deb!G133)</f>
        <v>-58.026178371784169</v>
      </c>
      <c r="H133" s="26">
        <f>IF(Trav_cr!H133="","",Trav_cr!H133-Trav_deb!H133)</f>
        <v>62.635666060603114</v>
      </c>
      <c r="I133" s="26">
        <f>IF(Trav_cr!I133="","",Trav_cr!I133-Trav_deb!I133)</f>
        <v>-62.148055087350031</v>
      </c>
      <c r="J133" s="26">
        <f>IF(Trav_cr!J133="","",Trav_cr!J133-Trav_deb!J133)</f>
        <v>13.970939383977793</v>
      </c>
      <c r="K133" s="26">
        <f>IF(Trav_cr!K133="","",Trav_cr!K133-Trav_deb!K133)</f>
        <v>-16.609680813728744</v>
      </c>
      <c r="L133" s="26">
        <f>IF(Trav_cr!L133="","",Trav_cr!L133-Trav_deb!L133)</f>
        <v>-43.89695134440484</v>
      </c>
      <c r="M133" s="26">
        <f>IF(Trav_cr!M133="","",Trav_cr!M133-Trav_deb!M133)</f>
        <v>-140.50238511358737</v>
      </c>
      <c r="N133" s="26">
        <f>IF(Trav_cr!N133="","",Trav_cr!N133-Trav_deb!N133)</f>
        <v>-154.21740047024309</v>
      </c>
      <c r="O133" s="26">
        <f>IF(Trav_cr!O133="","",Trav_cr!O133-Trav_deb!O133)</f>
        <v>-195.94007105060314</v>
      </c>
      <c r="P133" s="26">
        <f>IF(Trav_cr!P133="","",Trav_cr!P133-Trav_deb!P133)</f>
        <v>-7.2396663343001819</v>
      </c>
      <c r="Q133" s="26">
        <f>IF(Trav_cr!Q133="","",Trav_cr!Q133-Trav_deb!Q133)</f>
        <v>-65.708597156798419</v>
      </c>
      <c r="V133" s="39">
        <f>IF(L133="","",L133/GDP!O129/10)</f>
        <v>-0.18019355258160519</v>
      </c>
      <c r="W133" s="39">
        <f>IF(M133="","",M133/GDP!P129/10)</f>
        <v>-0.57291789721736808</v>
      </c>
      <c r="X133" s="39">
        <f>IF(N133="","",N133/GDP!Q129/10)</f>
        <v>-0.53229808252879707</v>
      </c>
      <c r="Y133" s="39">
        <f>IF(O133="","",O133/GDP!R129/10)</f>
        <v>-0.59174942936277819</v>
      </c>
      <c r="Z133" s="39">
        <f>IF(P133="","",P133/GDP!S129/10)</f>
        <v>-2.1176664621932847E-2</v>
      </c>
      <c r="AA133" s="39">
        <f>IF(Q133="","",Q133/GDP!T129/10)</f>
        <v>-0.19065311811054234</v>
      </c>
      <c r="AB133" s="22">
        <f t="shared" si="5"/>
        <v>0</v>
      </c>
      <c r="AC133" s="22">
        <f t="shared" si="6"/>
        <v>0</v>
      </c>
      <c r="AD133" s="22"/>
      <c r="AE133" s="22">
        <f t="shared" si="7"/>
        <v>0</v>
      </c>
      <c r="AF133" s="39">
        <f t="shared" si="8"/>
        <v>-0.59174942936277819</v>
      </c>
      <c r="AH133" s="22" t="str">
        <f t="shared" si="9"/>
        <v/>
      </c>
    </row>
    <row r="134" spans="1:34" x14ac:dyDescent="0.25">
      <c r="A134" s="12" t="s">
        <v>517</v>
      </c>
      <c r="B134" s="26">
        <f>IF(Trav_cr!B134="","",Trav_cr!B134-Trav_deb!B134)</f>
        <v>726.17318435754191</v>
      </c>
      <c r="C134" s="26">
        <f>IF(Trav_cr!C134="","",Trav_cr!C134-Trav_deb!C134)</f>
        <v>737.7206703910615</v>
      </c>
      <c r="D134" s="26">
        <f>IF(Trav_cr!D134="","",Trav_cr!D134-Trav_deb!D134)</f>
        <v>802.93854748603349</v>
      </c>
      <c r="E134" s="26">
        <f>IF(Trav_cr!E134="","",Trav_cr!E134-Trav_deb!E134)</f>
        <v>863.70949720670387</v>
      </c>
      <c r="F134" s="26">
        <f>IF(Trav_cr!F134="","",Trav_cr!F134-Trav_deb!F134)</f>
        <v>787.01675977653633</v>
      </c>
      <c r="G134" s="26" t="str">
        <f>IF(Trav_cr!G134="","",Trav_cr!G134-Trav_deb!G134)</f>
        <v/>
      </c>
      <c r="H134" s="26" t="str">
        <f>IF(Trav_cr!H134="","",Trav_cr!H134-Trav_deb!H134)</f>
        <v/>
      </c>
      <c r="I134" s="26" t="str">
        <f>IF(Trav_cr!I134="","",Trav_cr!I134-Trav_deb!I134)</f>
        <v/>
      </c>
      <c r="J134" s="26" t="str">
        <f>IF(Trav_cr!J134="","",Trav_cr!J134-Trav_deb!J134)</f>
        <v/>
      </c>
      <c r="K134" s="26" t="str">
        <f>IF(Trav_cr!K134="","",Trav_cr!K134-Trav_deb!K134)</f>
        <v/>
      </c>
      <c r="L134" s="26" t="str">
        <f>IF(Trav_cr!L134="","",Trav_cr!L134-Trav_deb!L134)</f>
        <v/>
      </c>
      <c r="M134" s="26" t="str">
        <f>IF(Trav_cr!M134="","",Trav_cr!M134-Trav_deb!M134)</f>
        <v/>
      </c>
      <c r="N134" s="26" t="str">
        <f>IF(Trav_cr!N134="","",Trav_cr!N134-Trav_deb!N134)</f>
        <v/>
      </c>
      <c r="O134" s="26" t="str">
        <f>IF(Trav_cr!O134="","",Trav_cr!O134-Trav_deb!O134)</f>
        <v/>
      </c>
      <c r="P134" s="26" t="str">
        <f>IF(Trav_cr!P134="","",Trav_cr!P134-Trav_deb!P134)</f>
        <v/>
      </c>
      <c r="Q134" s="26" t="str">
        <f>IF(Trav_cr!Q134="","",Trav_cr!Q134-Trav_deb!Q134)</f>
        <v/>
      </c>
      <c r="V134" s="39" t="str">
        <f>IF(L134="","",L134/GDP!O130/10)</f>
        <v/>
      </c>
      <c r="W134" s="39" t="str">
        <f>IF(M134="","",M134/GDP!P130/10)</f>
        <v/>
      </c>
      <c r="X134" s="39" t="str">
        <f>IF(N134="","",N134/GDP!Q130/10)</f>
        <v/>
      </c>
      <c r="Y134" s="39" t="str">
        <f>IF(O134="","",O134/GDP!R130/10)</f>
        <v/>
      </c>
      <c r="Z134" s="39" t="str">
        <f>IF(P134="","",P134/GDP!S130/10)</f>
        <v/>
      </c>
      <c r="AA134" s="39" t="str">
        <f>IF(Q134="","",Q134/GDP!T130/10)</f>
        <v/>
      </c>
      <c r="AB134" s="22">
        <f t="shared" si="5"/>
        <v>1</v>
      </c>
      <c r="AC134" s="22"/>
      <c r="AD134" s="22"/>
      <c r="AE134" s="22">
        <f t="shared" si="7"/>
        <v>0</v>
      </c>
      <c r="AF134" s="39" t="str">
        <f t="shared" si="8"/>
        <v/>
      </c>
      <c r="AH134" s="22" t="str">
        <f t="shared" si="9"/>
        <v/>
      </c>
    </row>
    <row r="135" spans="1:34" x14ac:dyDescent="0.25">
      <c r="A135" s="12" t="s">
        <v>529</v>
      </c>
      <c r="B135" s="26">
        <f>IF(Trav_cr!B135="","",Trav_cr!B135-Trav_deb!B135)</f>
        <v>-4952.3706374301164</v>
      </c>
      <c r="C135" s="26">
        <f>IF(Trav_cr!C135="","",Trav_cr!C135-Trav_deb!C135)</f>
        <v>-5317.3092771932697</v>
      </c>
      <c r="D135" s="26">
        <f>IF(Trav_cr!D135="","",Trav_cr!D135-Trav_deb!D135)</f>
        <v>-5963.0849706653225</v>
      </c>
      <c r="E135" s="26">
        <f>IF(Trav_cr!E135="","",Trav_cr!E135-Trav_deb!E135)</f>
        <v>-6937.2211592604526</v>
      </c>
      <c r="F135" s="26">
        <f>IF(Trav_cr!F135="","",Trav_cr!F135-Trav_deb!F135)</f>
        <v>-6570.1092147355303</v>
      </c>
      <c r="G135" s="26">
        <f>IF(Trav_cr!G135="","",Trav_cr!G135-Trav_deb!G135)</f>
        <v>-7388.9829005771935</v>
      </c>
      <c r="H135" s="26">
        <f>IF(Trav_cr!H135="","",Trav_cr!H135-Trav_deb!H135)</f>
        <v>-7850.7814990124334</v>
      </c>
      <c r="I135" s="26">
        <f>IF(Trav_cr!I135="","",Trav_cr!I135-Trav_deb!I135)</f>
        <v>-7414.2964597084574</v>
      </c>
      <c r="J135" s="26">
        <f>IF(Trav_cr!J135="","",Trav_cr!J135-Trav_deb!J135)</f>
        <v>-6943.3878557393546</v>
      </c>
      <c r="K135" s="26">
        <f>IF(Trav_cr!K135="","",Trav_cr!K135-Trav_deb!K135)</f>
        <v>-6461.6732504575593</v>
      </c>
      <c r="L135" s="26">
        <f>IF(Trav_cr!L135="","",Trav_cr!L135-Trav_deb!L135)</f>
        <v>-4918.2807117972425</v>
      </c>
      <c r="M135" s="26">
        <f>IF(Trav_cr!M135="","",Trav_cr!M135-Trav_deb!M135)</f>
        <v>-3690.7489423921215</v>
      </c>
      <c r="N135" s="26">
        <f>IF(Trav_cr!N135="","",Trav_cr!N135-Trav_deb!N135)</f>
        <v>-3948.5419176852138</v>
      </c>
      <c r="O135" s="26">
        <f>IF(Trav_cr!O135="","",Trav_cr!O135-Trav_deb!O135)</f>
        <v>-3068.3979653113602</v>
      </c>
      <c r="P135" s="26">
        <f>IF(Trav_cr!P135="","",Trav_cr!P135-Trav_deb!P135)</f>
        <v>-2142.7354295725272</v>
      </c>
      <c r="Q135" s="26">
        <f>IF(Trav_cr!Q135="","",Trav_cr!Q135-Trav_deb!Q135)</f>
        <v>1879.9153801526718</v>
      </c>
      <c r="V135" s="39">
        <f>IF(L135="","",L135/GDP!O131/10)</f>
        <v>-0.64236670956667441</v>
      </c>
      <c r="W135" s="39">
        <f>IF(M135="","",M135/GDP!P131/10)</f>
        <v>-0.47085248370748783</v>
      </c>
      <c r="X135" s="39">
        <f>IF(N135="","",N135/GDP!Q131/10)</f>
        <v>-0.47368766070062246</v>
      </c>
      <c r="Y135" s="39">
        <f>IF(O135="","",O135/GDP!R131/10)</f>
        <v>-0.33554279860981701</v>
      </c>
      <c r="Z135" s="39">
        <f>IF(P135="","",P135/GDP!S131/10)</f>
        <v>-0.23620493496369704</v>
      </c>
      <c r="AA135" s="39">
        <f>IF(Q135="","",Q135/GDP!T131/10)</f>
        <v>0.20669699606847605</v>
      </c>
      <c r="AB135" s="22">
        <f t="shared" ref="AB135:AB198" si="10">IF(Y135="",1,0)</f>
        <v>0</v>
      </c>
      <c r="AC135" s="22">
        <f t="shared" ref="AC135:AC198" si="11">IF(Y135&gt;10, 1, 0)</f>
        <v>0</v>
      </c>
      <c r="AD135" s="22"/>
      <c r="AE135" s="22">
        <f t="shared" ref="AE135:AE198" si="12">IF(Y135&lt;-5, 1, 0)</f>
        <v>0</v>
      </c>
      <c r="AF135" s="39">
        <f t="shared" ref="AF135:AF198" si="13">IF(Y135&lt;0, Y135, "")</f>
        <v>-0.33554279860981701</v>
      </c>
      <c r="AH135" s="22" t="str">
        <f t="shared" ref="AH135:AH198" si="14">IF(Y135&gt;0, Y135, "")</f>
        <v/>
      </c>
    </row>
    <row r="136" spans="1:34" x14ac:dyDescent="0.25">
      <c r="A136" s="12" t="s">
        <v>530</v>
      </c>
      <c r="B136" s="26">
        <f>IF(Trav_cr!B136="","",Trav_cr!B136-Trav_deb!B136)</f>
        <v>26.517093551081373</v>
      </c>
      <c r="C136" s="26">
        <f>IF(Trav_cr!C136="","",Trav_cr!C136-Trav_deb!C136)</f>
        <v>-6.5655687389623978</v>
      </c>
      <c r="D136" s="26">
        <f>IF(Trav_cr!D136="","",Trav_cr!D136-Trav_deb!D136)</f>
        <v>-7.1550591934373529</v>
      </c>
      <c r="E136" s="26">
        <f>IF(Trav_cr!E136="","",Trav_cr!E136-Trav_deb!E136)</f>
        <v>-16</v>
      </c>
      <c r="F136" s="26">
        <f>IF(Trav_cr!F136="","",Trav_cr!F136-Trav_deb!F136)</f>
        <v>-28.988054548593084</v>
      </c>
      <c r="G136" s="26">
        <f>IF(Trav_cr!G136="","",Trav_cr!G136-Trav_deb!G136)</f>
        <v>-50.04994417637505</v>
      </c>
      <c r="H136" s="26">
        <f>IF(Trav_cr!H136="","",Trav_cr!H136-Trav_deb!H136)</f>
        <v>-10.354688701400391</v>
      </c>
      <c r="I136" s="26">
        <f>IF(Trav_cr!I136="","",Trav_cr!I136-Trav_deb!I136)</f>
        <v>5.7697166230033474</v>
      </c>
      <c r="J136" s="26">
        <f>IF(Trav_cr!J136="","",Trav_cr!J136-Trav_deb!J136)</f>
        <v>3.8060538115368558</v>
      </c>
      <c r="K136" s="26">
        <f>IF(Trav_cr!K136="","",Trav_cr!K136-Trav_deb!K136)</f>
        <v>18.022330982401854</v>
      </c>
      <c r="L136" s="26">
        <f>IF(Trav_cr!L136="","",Trav_cr!L136-Trav_deb!L136)</f>
        <v>12.955812155480942</v>
      </c>
      <c r="M136" s="26">
        <f>IF(Trav_cr!M136="","",Trav_cr!M136-Trav_deb!M136)</f>
        <v>5.6266196339193471</v>
      </c>
      <c r="N136" s="26" t="str">
        <f>IF(Trav_cr!N136="","",Trav_cr!N136-Trav_deb!N136)</f>
        <v/>
      </c>
      <c r="O136" s="26" t="str">
        <f>IF(Trav_cr!O136="","",Trav_cr!O136-Trav_deb!O136)</f>
        <v/>
      </c>
      <c r="P136" s="26" t="str">
        <f>IF(Trav_cr!P136="","",Trav_cr!P136-Trav_deb!P136)</f>
        <v/>
      </c>
      <c r="Q136" s="26" t="str">
        <f>IF(Trav_cr!Q136="","",Trav_cr!Q136-Trav_deb!Q136)</f>
        <v/>
      </c>
      <c r="V136" s="39">
        <f>IF(L136="","",L136/GDP!O132/10)</f>
        <v>0.14739780489352261</v>
      </c>
      <c r="W136" s="39">
        <f>IF(M136="","",M136/GDP!P132/10)</f>
        <v>6.2504942106420908E-2</v>
      </c>
      <c r="X136" s="39" t="str">
        <f>IF(N136="","",N136/GDP!Q132/10)</f>
        <v/>
      </c>
      <c r="Y136" s="39" t="str">
        <f>IF(O136="","",O136/GDP!R132/10)</f>
        <v/>
      </c>
      <c r="Z136" s="39" t="str">
        <f>IF(P136="","",P136/GDP!S132/10)</f>
        <v/>
      </c>
      <c r="AA136" s="39" t="str">
        <f>IF(Q136="","",Q136/GDP!T132/10)</f>
        <v/>
      </c>
      <c r="AB136" s="22">
        <f t="shared" si="10"/>
        <v>1</v>
      </c>
      <c r="AC136" s="22"/>
      <c r="AD136" s="22"/>
      <c r="AE136" s="22">
        <f t="shared" si="12"/>
        <v>0</v>
      </c>
      <c r="AF136" s="39" t="str">
        <f t="shared" si="13"/>
        <v/>
      </c>
      <c r="AH136" s="22" t="str">
        <f t="shared" si="14"/>
        <v/>
      </c>
    </row>
    <row r="137" spans="1:34" x14ac:dyDescent="0.25">
      <c r="A137" s="12" t="s">
        <v>536</v>
      </c>
      <c r="B137" s="26">
        <f>IF(Trav_cr!B137="","",Trav_cr!B137-Trav_deb!B137)</f>
        <v>3814.9101553121559</v>
      </c>
      <c r="C137" s="26">
        <f>IF(Trav_cr!C137="","",Trav_cr!C137-Trav_deb!C137)</f>
        <v>3613.0057184014681</v>
      </c>
      <c r="D137" s="26">
        <f>IF(Trav_cr!D137="","",Trav_cr!D137-Trav_deb!D137)</f>
        <v>4112.6066966570525</v>
      </c>
      <c r="E137" s="26">
        <f>IF(Trav_cr!E137="","",Trav_cr!E137-Trav_deb!E137)</f>
        <v>3955.1487870064889</v>
      </c>
      <c r="F137" s="26">
        <f>IF(Trav_cr!F137="","",Trav_cr!F137-Trav_deb!F137)</f>
        <v>3399.3360920330042</v>
      </c>
      <c r="G137" s="26">
        <f>IF(Trav_cr!G137="","",Trav_cr!G137-Trav_deb!G137)</f>
        <v>3483.896488597391</v>
      </c>
      <c r="H137" s="26">
        <f>IF(Trav_cr!H137="","",Trav_cr!H137-Trav_deb!H137)</f>
        <v>3834.0780845016984</v>
      </c>
      <c r="I137" s="26">
        <f>IF(Trav_cr!I137="","",Trav_cr!I137-Trav_deb!I137)</f>
        <v>3427.8056511837895</v>
      </c>
      <c r="J137" s="26">
        <f>IF(Trav_cr!J137="","",Trav_cr!J137-Trav_deb!J137)</f>
        <v>3572.8671113475552</v>
      </c>
      <c r="K137" s="26">
        <f>IF(Trav_cr!K137="","",Trav_cr!K137-Trav_deb!K137)</f>
        <v>4473.0751340202951</v>
      </c>
      <c r="L137" s="26">
        <f>IF(Trav_cr!L137="","",Trav_cr!L137-Trav_deb!L137)</f>
        <v>5742.5922605039559</v>
      </c>
      <c r="M137" s="26">
        <f>IF(Trav_cr!M137="","",Trav_cr!M137-Trav_deb!M137)</f>
        <v>5762.6395333011933</v>
      </c>
      <c r="N137" s="26">
        <f>IF(Trav_cr!N137="","",Trav_cr!N137-Trav_deb!N137)</f>
        <v>6130.9556006256144</v>
      </c>
      <c r="O137" s="26">
        <f>IF(Trav_cr!O137="","",Trav_cr!O137-Trav_deb!O137)</f>
        <v>6358.267184139725</v>
      </c>
      <c r="P137" s="26">
        <f>IF(Trav_cr!P137="","",Trav_cr!P137-Trav_deb!P137)</f>
        <v>6138.7434147156482</v>
      </c>
      <c r="Q137" s="26">
        <f>IF(Trav_cr!Q137="","",Trav_cr!Q137-Trav_deb!Q137)</f>
        <v>4762.7358866721515</v>
      </c>
      <c r="V137" s="39">
        <f>IF(L137="","",L137/GDP!O133/10)</f>
        <v>3.2592624340944054</v>
      </c>
      <c r="W137" s="39">
        <f>IF(M137="","",M137/GDP!P133/10)</f>
        <v>3.0988263910375204</v>
      </c>
      <c r="X137" s="39">
        <f>IF(N137="","",N137/GDP!Q133/10)</f>
        <v>3.0080688071287547</v>
      </c>
      <c r="Y137" s="39">
        <f>IF(O137="","",O137/GDP!R133/10)</f>
        <v>3.0302426208923183</v>
      </c>
      <c r="Z137" s="39">
        <f>IF(P137="","",P137/GDP!S133/10)</f>
        <v>2.9200963803921764</v>
      </c>
      <c r="AA137" s="39">
        <f>IF(Q137="","",Q137/GDP!T133/10)</f>
        <v>2.275239401455198</v>
      </c>
      <c r="AB137" s="22">
        <f t="shared" si="10"/>
        <v>0</v>
      </c>
      <c r="AC137" s="22">
        <f t="shared" si="11"/>
        <v>0</v>
      </c>
      <c r="AD137" s="22"/>
      <c r="AE137" s="22">
        <f t="shared" si="12"/>
        <v>0</v>
      </c>
      <c r="AF137" s="39" t="str">
        <f t="shared" si="13"/>
        <v/>
      </c>
      <c r="AH137" s="22">
        <f t="shared" si="14"/>
        <v>3.0302426208923183</v>
      </c>
    </row>
    <row r="138" spans="1:34" x14ac:dyDescent="0.25">
      <c r="A138" s="12" t="s">
        <v>537</v>
      </c>
      <c r="B138" s="26">
        <f>IF(Trav_cr!B138="","",Trav_cr!B138-Trav_deb!B138)</f>
        <v>115.50000000000001</v>
      </c>
      <c r="C138" s="26">
        <f>IF(Trav_cr!C138="","",Trav_cr!C138-Trav_deb!C138)</f>
        <v>113.4</v>
      </c>
      <c r="D138" s="26">
        <f>IF(Trav_cr!D138="","",Trav_cr!D138-Trav_deb!D138)</f>
        <v>150.69999999999999</v>
      </c>
      <c r="E138" s="26">
        <f>IF(Trav_cr!E138="","",Trav_cr!E138-Trav_deb!E138)</f>
        <v>159.20000000000002</v>
      </c>
      <c r="F138" s="26">
        <f>IF(Trav_cr!F138="","",Trav_cr!F138-Trav_deb!F138)</f>
        <v>201.79999999999998</v>
      </c>
      <c r="G138" s="26">
        <f>IF(Trav_cr!G138="","",Trav_cr!G138-Trav_deb!G138)</f>
        <v>193.1</v>
      </c>
      <c r="H138" s="26">
        <f>IF(Trav_cr!H138="","",Trav_cr!H138-Trav_deb!H138)</f>
        <v>253</v>
      </c>
      <c r="I138" s="26">
        <f>IF(Trav_cr!I138="","",Trav_cr!I138-Trav_deb!I138)</f>
        <v>285.89999999999998</v>
      </c>
      <c r="J138" s="26">
        <f>IF(Trav_cr!J138="","",Trav_cr!J138-Trav_deb!J138)</f>
        <v>265.60000000000002</v>
      </c>
      <c r="K138" s="26">
        <f>IF(Trav_cr!K138="","",Trav_cr!K138-Trav_deb!K138)</f>
        <v>277.90000000000003</v>
      </c>
      <c r="L138" s="26">
        <f>IF(Trav_cr!L138="","",Trav_cr!L138-Trav_deb!L138)</f>
        <v>371.5</v>
      </c>
      <c r="M138" s="26">
        <f>IF(Trav_cr!M138="","",Trav_cr!M138-Trav_deb!M138)</f>
        <v>460.8</v>
      </c>
      <c r="N138" s="26">
        <f>IF(Trav_cr!N138="","",Trav_cr!N138-Trav_deb!N138)</f>
        <v>605.9</v>
      </c>
      <c r="O138" s="26">
        <f>IF(Trav_cr!O138="","",Trav_cr!O138-Trav_deb!O138)</f>
        <v>325.59999999999997</v>
      </c>
      <c r="P138" s="26">
        <f>IF(Trav_cr!P138="","",Trav_cr!P138-Trav_deb!P138)</f>
        <v>333.99999999999994</v>
      </c>
      <c r="Q138" s="26">
        <f>IF(Trav_cr!Q138="","",Trav_cr!Q138-Trav_deb!Q138)</f>
        <v>135.19999999999999</v>
      </c>
      <c r="V138" s="39">
        <f>IF(L138="","",L138/GDP!O134/10)</f>
        <v>2.9121266755506783</v>
      </c>
      <c r="W138" s="39">
        <f>IF(M138="","",M138/GDP!P134/10)</f>
        <v>3.4683125094084</v>
      </c>
      <c r="X138" s="39">
        <f>IF(N138="","",N138/GDP!Q134/10)</f>
        <v>4.3950384447990718</v>
      </c>
      <c r="Y138" s="39">
        <f>IF(O138="","",O138/GDP!R134/10)</f>
        <v>2.4923453766074708</v>
      </c>
      <c r="Z138" s="39">
        <f>IF(P138="","",P138/GDP!S134/10)</f>
        <v>2.6645392899880331</v>
      </c>
      <c r="AA138" s="39">
        <f>IF(Q138="","",Q138/GDP!T134/10)</f>
        <v>1.1131236621109828</v>
      </c>
      <c r="AB138" s="22">
        <f t="shared" si="10"/>
        <v>0</v>
      </c>
      <c r="AC138" s="22">
        <f t="shared" si="11"/>
        <v>0</v>
      </c>
      <c r="AD138" s="22"/>
      <c r="AE138" s="22">
        <f t="shared" si="12"/>
        <v>0</v>
      </c>
      <c r="AF138" s="39" t="str">
        <f t="shared" si="13"/>
        <v/>
      </c>
      <c r="AH138" s="22">
        <f t="shared" si="14"/>
        <v>2.4923453766074708</v>
      </c>
    </row>
    <row r="139" spans="1:34" x14ac:dyDescent="0.25">
      <c r="A139" s="12" t="s">
        <v>539</v>
      </c>
      <c r="B139" s="26">
        <f>IF(Trav_cr!B139="","",Trav_cr!B139-Trav_deb!B139)</f>
        <v>12.826728752132006</v>
      </c>
      <c r="C139" s="26">
        <f>IF(Trav_cr!C139="","",Trav_cr!C139-Trav_deb!C139)</f>
        <v>8.4835042325676007</v>
      </c>
      <c r="D139" s="26">
        <f>IF(Trav_cr!D139="","",Trav_cr!D139-Trav_deb!D139)</f>
        <v>11.754290980395769</v>
      </c>
      <c r="E139" s="26">
        <f>IF(Trav_cr!E139="","",Trav_cr!E139-Trav_deb!E139)</f>
        <v>10.430492304564169</v>
      </c>
      <c r="F139" s="26">
        <f>IF(Trav_cr!F139="","",Trav_cr!F139-Trav_deb!F139)</f>
        <v>12.300831168120588</v>
      </c>
      <c r="G139" s="26">
        <f>IF(Trav_cr!G139="","",Trav_cr!G139-Trav_deb!G139)</f>
        <v>13.684475583003206</v>
      </c>
      <c r="H139" s="26">
        <f>IF(Trav_cr!H139="","",Trav_cr!H139-Trav_deb!H139)</f>
        <v>11.699999999999996</v>
      </c>
      <c r="I139" s="26">
        <f>IF(Trav_cr!I139="","",Trav_cr!I139-Trav_deb!I139)</f>
        <v>13.557446022424109</v>
      </c>
      <c r="J139" s="26">
        <f>IF(Trav_cr!J139="","",Trav_cr!J139-Trav_deb!J139)</f>
        <v>11.048803717316879</v>
      </c>
      <c r="K139" s="26">
        <f>IF(Trav_cr!K139="","",Trav_cr!K139-Trav_deb!K139)</f>
        <v>4.9222560414723233</v>
      </c>
      <c r="L139" s="26">
        <f>IF(Trav_cr!L139="","",Trav_cr!L139-Trav_deb!L139)</f>
        <v>3.6253173056515635</v>
      </c>
      <c r="M139" s="26">
        <f>IF(Trav_cr!M139="","",Trav_cr!M139-Trav_deb!M139)</f>
        <v>2.5583456542826895</v>
      </c>
      <c r="N139" s="26">
        <f>IF(Trav_cr!N139="","",Trav_cr!N139-Trav_deb!N139)</f>
        <v>2.8656344754126195</v>
      </c>
      <c r="O139" s="26">
        <f>IF(Trav_cr!O139="","",Trav_cr!O139-Trav_deb!O139)</f>
        <v>3.3341827497480381</v>
      </c>
      <c r="P139" s="26">
        <f>IF(Trav_cr!P139="","",Trav_cr!P139-Trav_deb!P139)</f>
        <v>13.047373795731446</v>
      </c>
      <c r="Q139" s="26" t="str">
        <f>IF(Trav_cr!Q139="","",Trav_cr!Q139-Trav_deb!Q139)</f>
        <v/>
      </c>
      <c r="V139" s="39">
        <f>IF(L139="","",L139/GDP!O135/10)</f>
        <v>3.7436155572610118E-2</v>
      </c>
      <c r="W139" s="39">
        <f>IF(M139="","",M139/GDP!P135/10)</f>
        <v>2.4718315500315842E-2</v>
      </c>
      <c r="X139" s="39">
        <f>IF(N139="","",N139/GDP!Q135/10)</f>
        <v>2.5620335050626906E-2</v>
      </c>
      <c r="Y139" s="39">
        <f>IF(O139="","",O139/GDP!R135/10)</f>
        <v>2.594694746885633E-2</v>
      </c>
      <c r="Z139" s="39">
        <f>IF(P139="","",P139/GDP!S135/10)</f>
        <v>0.10104843398181107</v>
      </c>
      <c r="AA139" s="39" t="str">
        <f>IF(Q139="","",Q139/GDP!T135/10)</f>
        <v/>
      </c>
      <c r="AB139" s="22">
        <f t="shared" si="10"/>
        <v>0</v>
      </c>
      <c r="AC139" s="22">
        <f t="shared" si="11"/>
        <v>0</v>
      </c>
      <c r="AD139" s="22"/>
      <c r="AE139" s="22">
        <f t="shared" si="12"/>
        <v>0</v>
      </c>
      <c r="AF139" s="39" t="str">
        <f t="shared" si="13"/>
        <v/>
      </c>
      <c r="AH139" s="22">
        <f t="shared" si="14"/>
        <v>2.594694746885633E-2</v>
      </c>
    </row>
    <row r="140" spans="1:34" x14ac:dyDescent="0.25">
      <c r="A140" s="12" t="s">
        <v>542</v>
      </c>
      <c r="B140" s="26">
        <f>IF(Trav_cr!B140="","",Trav_cr!B140-Trav_deb!B140)</f>
        <v>-185.13115155793383</v>
      </c>
      <c r="C140" s="26">
        <f>IF(Trav_cr!C140="","",Trav_cr!C140-Trav_deb!C140)</f>
        <v>-3094.8251998289875</v>
      </c>
      <c r="D140" s="26">
        <f>IF(Trav_cr!D140="","",Trav_cr!D140-Trav_deb!D140)</f>
        <v>-5376.6706213225798</v>
      </c>
      <c r="E140" s="26">
        <f>IF(Trav_cr!E140="","",Trav_cr!E140-Trav_deb!E140)</f>
        <v>-9206.9268272588997</v>
      </c>
      <c r="F140" s="26">
        <f>IF(Trav_cr!F140="","",Trav_cr!F140-Trav_deb!F140)</f>
        <v>-4410.9185102095662</v>
      </c>
      <c r="G140" s="26">
        <f>IF(Trav_cr!G140="","",Trav_cr!G140-Trav_deb!G140)</f>
        <v>-4997.3073376752764</v>
      </c>
      <c r="H140" s="26">
        <f>IF(Trav_cr!H140="","",Trav_cr!H140-Trav_deb!H140)</f>
        <v>-5975.1832072337311</v>
      </c>
      <c r="I140" s="26">
        <f>IF(Trav_cr!I140="","",Trav_cr!I140-Trav_deb!I140)</f>
        <v>-5586.624602253969</v>
      </c>
      <c r="J140" s="26">
        <f>IF(Trav_cr!J140="","",Trav_cr!J140-Trav_deb!J140)</f>
        <v>-5325.9175107387564</v>
      </c>
      <c r="K140" s="26">
        <f>IF(Trav_cr!K140="","",Trav_cr!K140-Trav_deb!K140)</f>
        <v>-5268.2999999999993</v>
      </c>
      <c r="L140" s="26">
        <f>IF(Trav_cr!L140="","",Trav_cr!L140-Trav_deb!L140)</f>
        <v>-5201.2850740839995</v>
      </c>
      <c r="M140" s="26">
        <f>IF(Trav_cr!M140="","",Trav_cr!M140-Trav_deb!M140)</f>
        <v>-8.8148004687329831</v>
      </c>
      <c r="N140" s="26">
        <f>IF(Trav_cr!N140="","",Trav_cr!N140-Trav_deb!N140)</f>
        <v>-3248.1666104722599</v>
      </c>
      <c r="O140" s="26">
        <f>IF(Trav_cr!O140="","",Trav_cr!O140-Trav_deb!O140)</f>
        <v>-7606.4630602251927</v>
      </c>
      <c r="P140" s="26">
        <f>IF(Trav_cr!P140="","",Trav_cr!P140-Trav_deb!P140)</f>
        <v>-12059.849119584283</v>
      </c>
      <c r="Q140" s="26">
        <f>IF(Trav_cr!Q140="","",Trav_cr!Q140-Trav_deb!Q140)</f>
        <v>-5234.9740314793289</v>
      </c>
      <c r="V140" s="39">
        <f>IF(L140="","",L140/GDP!O136/10)</f>
        <v>-1.0562336043156788</v>
      </c>
      <c r="W140" s="39">
        <f>IF(M140="","",M140/GDP!P136/10)</f>
        <v>-2.1783818738543735E-3</v>
      </c>
      <c r="X140" s="39">
        <f>IF(N140="","",N140/GDP!Q136/10)</f>
        <v>-0.86446036819445626</v>
      </c>
      <c r="Y140" s="39">
        <f>IF(O140="","",O140/GDP!R136/10)</f>
        <v>-1.803603444854303</v>
      </c>
      <c r="Z140" s="39">
        <f>IF(P140="","",P140/GDP!S136/10)</f>
        <v>-2.6912097472963232</v>
      </c>
      <c r="AA140" s="39">
        <f>IF(Q140="","",Q140/GDP!T136/10)</f>
        <v>-1.2190716453192607</v>
      </c>
      <c r="AB140" s="22">
        <f t="shared" si="10"/>
        <v>0</v>
      </c>
      <c r="AC140" s="22">
        <f t="shared" si="11"/>
        <v>0</v>
      </c>
      <c r="AD140" s="22"/>
      <c r="AE140" s="22">
        <f t="shared" si="12"/>
        <v>0</v>
      </c>
      <c r="AF140" s="39">
        <f t="shared" si="13"/>
        <v>-1.803603444854303</v>
      </c>
      <c r="AH140" s="22" t="str">
        <f t="shared" si="14"/>
        <v/>
      </c>
    </row>
    <row r="141" spans="1:34" x14ac:dyDescent="0.25">
      <c r="A141" s="12" t="s">
        <v>544</v>
      </c>
      <c r="B141" s="26">
        <f>IF(Trav_cr!B141="","",Trav_cr!B141-Trav_deb!B141)</f>
        <v>27.558772080000004</v>
      </c>
      <c r="C141" s="26">
        <f>IF(Trav_cr!C141="","",Trav_cr!C141-Trav_deb!C141)</f>
        <v>58.449725200000017</v>
      </c>
      <c r="D141" s="26">
        <f>IF(Trav_cr!D141="","",Trav_cr!D141-Trav_deb!D141)</f>
        <v>84.248182500000027</v>
      </c>
      <c r="E141" s="26">
        <f>IF(Trav_cr!E141="","",Trav_cr!E141-Trav_deb!E141)</f>
        <v>92.14715369999999</v>
      </c>
      <c r="F141" s="26">
        <f>IF(Trav_cr!F141="","",Trav_cr!F141-Trav_deb!F141)</f>
        <v>117.59847359999998</v>
      </c>
      <c r="G141" s="26">
        <f>IF(Trav_cr!G141="","",Trav_cr!G141-Trav_deb!G141)</f>
        <v>105.41821719999997</v>
      </c>
      <c r="H141" s="26">
        <f>IF(Trav_cr!H141="","",Trav_cr!H141-Trav_deb!H141)</f>
        <v>127.40868399999999</v>
      </c>
      <c r="I141" s="26">
        <f>IF(Trav_cr!I141="","",Trav_cr!I141-Trav_deb!I141)</f>
        <v>122.30311500000001</v>
      </c>
      <c r="J141" s="26">
        <f>IF(Trav_cr!J141="","",Trav_cr!J141-Trav_deb!J141)</f>
        <v>135.993934</v>
      </c>
      <c r="K141" s="26">
        <f>IF(Trav_cr!K141="","",Trav_cr!K141-Trav_deb!K141)</f>
        <v>145.90994000000001</v>
      </c>
      <c r="L141" s="26">
        <f>IF(Trav_cr!L141="","",Trav_cr!L141-Trav_deb!L141)</f>
        <v>105.22695899999997</v>
      </c>
      <c r="M141" s="26">
        <f>IF(Trav_cr!M141="","",Trav_cr!M141-Trav_deb!M141)</f>
        <v>99.779231220000042</v>
      </c>
      <c r="N141" s="26">
        <f>IF(Trav_cr!N141="","",Trav_cr!N141-Trav_deb!N141)</f>
        <v>119.74431200000004</v>
      </c>
      <c r="O141" s="26">
        <f>IF(Trav_cr!O141="","",Trav_cr!O141-Trav_deb!O141)</f>
        <v>122.76411400000001</v>
      </c>
      <c r="P141" s="26">
        <f>IF(Trav_cr!P141="","",Trav_cr!P141-Trav_deb!P141)</f>
        <v>113.68636099999998</v>
      </c>
      <c r="Q141" s="26">
        <f>IF(Trav_cr!Q141="","",Trav_cr!Q141-Trav_deb!Q141)</f>
        <v>105.22529699999998</v>
      </c>
      <c r="V141" s="39">
        <f>IF(L141="","",L141/GDP!O137/10)</f>
        <v>1.0452663057514648</v>
      </c>
      <c r="W141" s="39">
        <f>IF(M141="","",M141/GDP!P137/10)</f>
        <v>0.93373789275687857</v>
      </c>
      <c r="X141" s="39">
        <f>IF(N141="","",N141/GDP!Q137/10)</f>
        <v>1.0563189131968951</v>
      </c>
      <c r="Y141" s="39">
        <f>IF(O141="","",O141/GDP!R137/10)</f>
        <v>0.96710346620450616</v>
      </c>
      <c r="Z141" s="39">
        <f>IF(P141="","",P141/GDP!S137/10)</f>
        <v>0.90586741832669304</v>
      </c>
      <c r="AA141" s="39">
        <f>IF(Q141="","",Q141/GDP!T137/10)</f>
        <v>0.85632565917968739</v>
      </c>
      <c r="AB141" s="22">
        <f t="shared" si="10"/>
        <v>0</v>
      </c>
      <c r="AC141" s="22">
        <f t="shared" si="11"/>
        <v>0</v>
      </c>
      <c r="AD141" s="22"/>
      <c r="AE141" s="22">
        <f t="shared" si="12"/>
        <v>0</v>
      </c>
      <c r="AF141" s="39" t="str">
        <f t="shared" si="13"/>
        <v/>
      </c>
      <c r="AH141" s="22">
        <f t="shared" si="14"/>
        <v>0.96710346620450616</v>
      </c>
    </row>
    <row r="142" spans="1:34" x14ac:dyDescent="0.25">
      <c r="A142" s="12" t="s">
        <v>545</v>
      </c>
      <c r="B142" s="26">
        <f>IF(Trav_cr!B142="","",Trav_cr!B142-Trav_deb!B142)</f>
        <v>-6183.891194200738</v>
      </c>
      <c r="C142" s="26">
        <f>IF(Trav_cr!C142="","",Trav_cr!C142-Trav_deb!C142)</f>
        <v>-6929.2527670613454</v>
      </c>
      <c r="D142" s="26">
        <f>IF(Trav_cr!D142="","",Trav_cr!D142-Trav_deb!D142)</f>
        <v>-7618.4067555456513</v>
      </c>
      <c r="E142" s="26">
        <f>IF(Trav_cr!E142="","",Trav_cr!E142-Trav_deb!E142)</f>
        <v>-9247.1417172038637</v>
      </c>
      <c r="F142" s="26">
        <f>IF(Trav_cr!F142="","",Trav_cr!F142-Trav_deb!F142)</f>
        <v>-7901.0847391494226</v>
      </c>
      <c r="G142" s="26">
        <f>IF(Trav_cr!G142="","",Trav_cr!G142-Trav_deb!G142)</f>
        <v>-8780.1178700800465</v>
      </c>
      <c r="H142" s="26">
        <f>IF(Trav_cr!H142="","",Trav_cr!H142-Trav_deb!H142)</f>
        <v>-10494.74466202401</v>
      </c>
      <c r="I142" s="26">
        <f>IF(Trav_cr!I142="","",Trav_cr!I142-Trav_deb!I142)</f>
        <v>-11166.3</v>
      </c>
      <c r="J142" s="26">
        <f>IF(Trav_cr!J142="","",Trav_cr!J142-Trav_deb!J142)</f>
        <v>-12838.190294457761</v>
      </c>
      <c r="K142" s="26">
        <f>IF(Trav_cr!K142="","",Trav_cr!K142-Trav_deb!K142)</f>
        <v>-12959.336892257146</v>
      </c>
      <c r="L142" s="26">
        <f>IF(Trav_cr!L142="","",Trav_cr!L142-Trav_deb!L142)</f>
        <v>-10434.268429364856</v>
      </c>
      <c r="M142" s="26">
        <f>IF(Trav_cr!M142="","",Trav_cr!M142-Trav_deb!M142)</f>
        <v>-9843.3019451380242</v>
      </c>
      <c r="N142" s="26">
        <f>IF(Trav_cr!N142="","",Trav_cr!N142-Trav_deb!N142)</f>
        <v>-10667.535035648507</v>
      </c>
      <c r="O142" s="26">
        <f>IF(Trav_cr!O142="","",Trav_cr!O142-Trav_deb!O142)</f>
        <v>-11124.551389286788</v>
      </c>
      <c r="P142" s="26">
        <f>IF(Trav_cr!P142="","",Trav_cr!P142-Trav_deb!P142)</f>
        <v>-10649.699514795171</v>
      </c>
      <c r="Q142" s="26">
        <f>IF(Trav_cr!Q142="","",Trav_cr!Q142-Trav_deb!Q142)</f>
        <v>-2086.9960161596264</v>
      </c>
      <c r="V142" s="39">
        <f>IF(L142="","",L142/GDP!O138/10)</f>
        <v>-2.7045656656432202</v>
      </c>
      <c r="W142" s="39">
        <f>IF(M142="","",M142/GDP!P138/10)</f>
        <v>-2.6688127347341775</v>
      </c>
      <c r="X142" s="39">
        <f>IF(N142="","",N142/GDP!Q138/10)</f>
        <v>-2.6776344612741423</v>
      </c>
      <c r="Y142" s="39">
        <f>IF(O142="","",O142/GDP!R138/10)</f>
        <v>-2.5456639334752373</v>
      </c>
      <c r="Z142" s="39">
        <f>IF(P142="","",P142/GDP!S138/10)</f>
        <v>-2.6262483082526131</v>
      </c>
      <c r="AA142" s="39">
        <f>IF(Q142="","",Q142/GDP!T138/10)</f>
        <v>-0.57650390353820657</v>
      </c>
      <c r="AB142" s="22">
        <f t="shared" si="10"/>
        <v>0</v>
      </c>
      <c r="AC142" s="22">
        <f t="shared" si="11"/>
        <v>0</v>
      </c>
      <c r="AD142" s="22"/>
      <c r="AE142" s="22">
        <f t="shared" si="12"/>
        <v>0</v>
      </c>
      <c r="AF142" s="39">
        <f t="shared" si="13"/>
        <v>-2.5456639334752373</v>
      </c>
      <c r="AH142" s="22" t="str">
        <f t="shared" si="14"/>
        <v/>
      </c>
    </row>
    <row r="143" spans="1:34" x14ac:dyDescent="0.25">
      <c r="A143" s="12" t="s">
        <v>548</v>
      </c>
      <c r="B143" s="26">
        <f>IF(Trav_cr!B143="","",Trav_cr!B143-Trav_deb!B143)</f>
        <v>-239.27178153446027</v>
      </c>
      <c r="C143" s="26">
        <f>IF(Trav_cr!C143="","",Trav_cr!C143-Trav_deb!C143)</f>
        <v>-168.79063719115743</v>
      </c>
      <c r="D143" s="26">
        <f>IF(Trav_cr!D143="","",Trav_cr!D143-Trav_deb!D143)</f>
        <v>-104.0312093628088</v>
      </c>
      <c r="E143" s="26">
        <f>IF(Trav_cr!E143="","",Trav_cr!E143-Trav_deb!E143)</f>
        <v>-59.817945383614983</v>
      </c>
      <c r="F143" s="26">
        <f>IF(Trav_cr!F143="","",Trav_cr!F143-Trav_deb!F143)</f>
        <v>-213.26397919375813</v>
      </c>
      <c r="G143" s="26">
        <f>IF(Trav_cr!G143="","",Trav_cr!G143-Trav_deb!G143)</f>
        <v>-218.46553966189845</v>
      </c>
      <c r="H143" s="26">
        <f>IF(Trav_cr!H143="","",Trav_cr!H143-Trav_deb!H143)</f>
        <v>-172.69180754226272</v>
      </c>
      <c r="I143" s="26">
        <f>IF(Trav_cr!I143="","",Trav_cr!I143-Trav_deb!I143)</f>
        <v>-186.66297177244473</v>
      </c>
      <c r="J143" s="26">
        <f>IF(Trav_cr!J143="","",Trav_cr!J143-Trav_deb!J143)</f>
        <v>-131.0700742480808</v>
      </c>
      <c r="K143" s="26">
        <f>IF(Trav_cr!K143="","",Trav_cr!K143-Trav_deb!K143)</f>
        <v>-279.71344955744826</v>
      </c>
      <c r="L143" s="26">
        <f>IF(Trav_cr!L143="","",Trav_cr!L143-Trav_deb!L143)</f>
        <v>-228.2997257133261</v>
      </c>
      <c r="M143" s="26">
        <f>IF(Trav_cr!M143="","",Trav_cr!M143-Trav_deb!M143)</f>
        <v>-520.16239416485564</v>
      </c>
      <c r="N143" s="26">
        <f>IF(Trav_cr!N143="","",Trav_cr!N143-Trav_deb!N143)</f>
        <v>-588.19301102432769</v>
      </c>
      <c r="O143" s="26">
        <f>IF(Trav_cr!O143="","",Trav_cr!O143-Trav_deb!O143)</f>
        <v>-783.41604555183608</v>
      </c>
      <c r="P143" s="26">
        <f>IF(Trav_cr!P143="","",Trav_cr!P143-Trav_deb!P143)</f>
        <v>-804.99654548527928</v>
      </c>
      <c r="Q143" s="26" t="str">
        <f>IF(Trav_cr!Q143="","",Trav_cr!Q143-Trav_deb!Q143)</f>
        <v/>
      </c>
      <c r="V143" s="39">
        <f>IF(L143="","",L143/GDP!O139/10)</f>
        <v>-0.33125803582948982</v>
      </c>
      <c r="W143" s="39">
        <f>IF(M143="","",M143/GDP!P139/10)</f>
        <v>-0.79437148816428538</v>
      </c>
      <c r="X143" s="39">
        <f>IF(N143="","",N143/GDP!Q139/10)</f>
        <v>-0.83315817873640563</v>
      </c>
      <c r="Y143" s="39">
        <f>IF(O143="","",O143/GDP!R139/10)</f>
        <v>-0.98185971193001043</v>
      </c>
      <c r="Z143" s="39">
        <f>IF(P143="","",P143/GDP!S139/10)</f>
        <v>-1.0546128643477477</v>
      </c>
      <c r="AA143" s="39" t="str">
        <f>IF(Q143="","",Q143/GDP!T139/10)</f>
        <v/>
      </c>
      <c r="AB143" s="22">
        <f t="shared" si="10"/>
        <v>0</v>
      </c>
      <c r="AC143" s="22">
        <f t="shared" si="11"/>
        <v>0</v>
      </c>
      <c r="AD143" s="22"/>
      <c r="AE143" s="22">
        <f t="shared" si="12"/>
        <v>0</v>
      </c>
      <c r="AF143" s="39">
        <f t="shared" si="13"/>
        <v>-0.98185971193001043</v>
      </c>
      <c r="AH143" s="22" t="str">
        <f t="shared" si="14"/>
        <v/>
      </c>
    </row>
    <row r="144" spans="1:34" x14ac:dyDescent="0.25">
      <c r="A144" s="12" t="s">
        <v>550</v>
      </c>
      <c r="B144" s="26">
        <f>IF(Trav_cr!B144="","",Trav_cr!B144-Trav_deb!B144)</f>
        <v>-1098</v>
      </c>
      <c r="C144" s="26">
        <f>IF(Trav_cr!C144="","",Trav_cr!C144-Trav_deb!C144)</f>
        <v>-1290</v>
      </c>
      <c r="D144" s="26">
        <f>IF(Trav_cr!D144="","",Trav_cr!D144-Trav_deb!D144)</f>
        <v>-1317</v>
      </c>
      <c r="E144" s="26">
        <f>IF(Trav_cr!E144="","",Trav_cr!E144-Trav_deb!E144)</f>
        <v>-1202</v>
      </c>
      <c r="F144" s="26">
        <f>IF(Trav_cr!F144="","",Trav_cr!F144-Trav_deb!F144)</f>
        <v>-412.59000000000003</v>
      </c>
      <c r="G144" s="26">
        <f>IF(Trav_cr!G144="","",Trav_cr!G144-Trav_deb!G144)</f>
        <v>-620</v>
      </c>
      <c r="H144" s="26">
        <f>IF(Trav_cr!H144="","",Trav_cr!H144-Trav_deb!H144)</f>
        <v>-757</v>
      </c>
      <c r="I144" s="26">
        <f>IF(Trav_cr!I144="","",Trav_cr!I144-Trav_deb!I144)</f>
        <v>-1075</v>
      </c>
      <c r="J144" s="26">
        <f>IF(Trav_cr!J144="","",Trav_cr!J144-Trav_deb!J144)</f>
        <v>-795</v>
      </c>
      <c r="K144" s="26">
        <f>IF(Trav_cr!K144="","",Trav_cr!K144-Trav_deb!K144)</f>
        <v>-1083</v>
      </c>
      <c r="L144" s="26">
        <f>IF(Trav_cr!L144="","",Trav_cr!L144-Trav_deb!L144)</f>
        <v>-1341</v>
      </c>
      <c r="M144" s="26">
        <f>IF(Trav_cr!M144="","",Trav_cr!M144-Trav_deb!M144)</f>
        <v>-1587</v>
      </c>
      <c r="N144" s="26">
        <f>IF(Trav_cr!N144="","",Trav_cr!N144-Trav_deb!N144)</f>
        <v>-1845</v>
      </c>
      <c r="O144" s="26">
        <f>IF(Trav_cr!O144="","",Trav_cr!O144-Trav_deb!O144)</f>
        <v>-1495</v>
      </c>
      <c r="P144" s="26">
        <f>IF(Trav_cr!P144="","",Trav_cr!P144-Trav_deb!P144)</f>
        <v>-1161</v>
      </c>
      <c r="Q144" s="26">
        <f>IF(Trav_cr!Q144="","",Trav_cr!Q144-Trav_deb!Q144)</f>
        <v>-414</v>
      </c>
      <c r="V144" s="39">
        <f>IF(L144="","",L144/GDP!O140/10)</f>
        <v>-0.49635414738868117</v>
      </c>
      <c r="W144" s="39">
        <f>IF(M144="","",M144/GDP!P140/10)</f>
        <v>-0.57081608356143199</v>
      </c>
      <c r="X144" s="39">
        <f>IF(N144="","",N144/GDP!Q140/10)</f>
        <v>-0.60570644412563235</v>
      </c>
      <c r="Y144" s="39">
        <f>IF(O144="","",O144/GDP!R140/10)</f>
        <v>-0.47752441123955125</v>
      </c>
      <c r="Z144" s="39">
        <f>IF(P144="","",P144/GDP!S140/10)</f>
        <v>-0.42047849801169085</v>
      </c>
      <c r="AA144" s="39">
        <f>IF(Q144="","",Q144/GDP!T140/10)</f>
        <v>-0.15753484602300619</v>
      </c>
      <c r="AB144" s="22">
        <f t="shared" si="10"/>
        <v>0</v>
      </c>
      <c r="AC144" s="22">
        <f t="shared" si="11"/>
        <v>0</v>
      </c>
      <c r="AD144" s="22"/>
      <c r="AE144" s="22">
        <f t="shared" si="12"/>
        <v>0</v>
      </c>
      <c r="AF144" s="39">
        <f t="shared" si="13"/>
        <v>-0.47752441123955125</v>
      </c>
      <c r="AH144" s="22" t="str">
        <f t="shared" si="14"/>
        <v/>
      </c>
    </row>
    <row r="145" spans="1:34" x14ac:dyDescent="0.25">
      <c r="A145" s="12" t="s">
        <v>552</v>
      </c>
      <c r="B145" s="26">
        <f>IF(Trav_cr!B145="","",Trav_cr!B145-Trav_deb!B145)</f>
        <v>52.1</v>
      </c>
      <c r="C145" s="26">
        <f>IF(Trav_cr!C145="","",Trav_cr!C145-Trav_deb!C145)</f>
        <v>48.549586804959475</v>
      </c>
      <c r="D145" s="26">
        <f>IF(Trav_cr!D145="","",Trav_cr!D145-Trav_deb!D145)</f>
        <v>56.562065306914036</v>
      </c>
      <c r="E145" s="26">
        <f>IF(Trav_cr!E145="","",Trav_cr!E145-Trav_deb!E145)</f>
        <v>65.614207303634416</v>
      </c>
      <c r="F145" s="26">
        <f>IF(Trav_cr!F145="","",Trav_cr!F145-Trav_deb!F145)</f>
        <v>66.589139934949088</v>
      </c>
      <c r="G145" s="26">
        <f>IF(Trav_cr!G145="","",Trav_cr!G145-Trav_deb!G145)</f>
        <v>66.858572383986697</v>
      </c>
      <c r="H145" s="26">
        <f>IF(Trav_cr!H145="","",Trav_cr!H145-Trav_deb!H145)</f>
        <v>82.614187330289624</v>
      </c>
      <c r="I145" s="26">
        <f>IF(Trav_cr!I145="","",Trav_cr!I145-Trav_deb!I145)</f>
        <v>94.270326879506698</v>
      </c>
      <c r="J145" s="26">
        <f>IF(Trav_cr!J145="","",Trav_cr!J145-Trav_deb!J145)</f>
        <v>102.5717495939906</v>
      </c>
      <c r="K145" s="26">
        <f>IF(Trav_cr!K145="","",Trav_cr!K145-Trav_deb!K145)</f>
        <v>117.24748193109446</v>
      </c>
      <c r="L145" s="26">
        <f>IF(Trav_cr!L145="","",Trav_cr!L145-Trav_deb!L145)</f>
        <v>135.80473307775719</v>
      </c>
      <c r="M145" s="26">
        <f>IF(Trav_cr!M145="","",Trav_cr!M145-Trav_deb!M145)</f>
        <v>126.965484896725</v>
      </c>
      <c r="N145" s="26">
        <f>IF(Trav_cr!N145="","",Trav_cr!N145-Trav_deb!N145)</f>
        <v>102.0303705087756</v>
      </c>
      <c r="O145" s="26" t="str">
        <f>IF(Trav_cr!O145="","",Trav_cr!O145-Trav_deb!O145)</f>
        <v/>
      </c>
      <c r="P145" s="26" t="str">
        <f>IF(Trav_cr!P145="","",Trav_cr!P145-Trav_deb!P145)</f>
        <v/>
      </c>
      <c r="Q145" s="26" t="str">
        <f>IF(Trav_cr!Q145="","",Trav_cr!Q145-Trav_deb!Q145)</f>
        <v/>
      </c>
      <c r="V145" s="39">
        <f>IF(L145="","",L145/GDP!O141/10)</f>
        <v>48.675531569088591</v>
      </c>
      <c r="W145" s="39">
        <f>IF(M145="","",M145/GDP!P141/10)</f>
        <v>42.749321514048823</v>
      </c>
      <c r="X145" s="39">
        <f>IF(N145="","",N145/GDP!Q141/10)</f>
        <v>35.427211982213755</v>
      </c>
      <c r="Y145" s="39" t="str">
        <f>IF(O145="","",O145/GDP!R141/10)</f>
        <v/>
      </c>
      <c r="Z145" s="39" t="str">
        <f>IF(P145="","",P145/GDP!S141/10)</f>
        <v/>
      </c>
      <c r="AA145" s="39" t="str">
        <f>IF(Q145="","",Q145/GDP!T141/10)</f>
        <v/>
      </c>
      <c r="AB145" s="22">
        <f t="shared" si="10"/>
        <v>1</v>
      </c>
      <c r="AC145" s="22"/>
      <c r="AD145" s="22"/>
      <c r="AE145" s="22">
        <f t="shared" si="12"/>
        <v>0</v>
      </c>
      <c r="AF145" s="39" t="str">
        <f t="shared" si="13"/>
        <v/>
      </c>
      <c r="AH145" s="22" t="str">
        <f t="shared" si="14"/>
        <v/>
      </c>
    </row>
    <row r="146" spans="1:34" x14ac:dyDescent="0.25">
      <c r="A146" s="12" t="s">
        <v>557</v>
      </c>
      <c r="B146" s="26">
        <f>IF(Trav_cr!B146="","",Trav_cr!B146-Trav_deb!B146)</f>
        <v>508.69999999999993</v>
      </c>
      <c r="C146" s="26">
        <f>IF(Trav_cr!C146="","",Trav_cr!C146-Trav_deb!C146)</f>
        <v>688.8</v>
      </c>
      <c r="D146" s="26">
        <f>IF(Trav_cr!D146="","",Trav_cr!D146-Trav_deb!D146)</f>
        <v>877.8</v>
      </c>
      <c r="E146" s="26">
        <f>IF(Trav_cr!E146="","",Trav_cr!E146-Trav_deb!E146)</f>
        <v>1042.3</v>
      </c>
      <c r="F146" s="26">
        <f>IF(Trav_cr!F146="","",Trav_cr!F146-Trav_deb!F146)</f>
        <v>1145.5999999999999</v>
      </c>
      <c r="G146" s="26">
        <f>IF(Trav_cr!G146="","",Trav_cr!G146-Trav_deb!G146)</f>
        <v>1347</v>
      </c>
      <c r="H146" s="26">
        <f>IF(Trav_cr!H146="","",Trav_cr!H146-Trav_deb!H146)</f>
        <v>2013.7</v>
      </c>
      <c r="I146" s="26">
        <f>IF(Trav_cr!I146="","",Trav_cr!I146-Trav_deb!I146)</f>
        <v>2649.2000000000003</v>
      </c>
      <c r="J146" s="26">
        <f>IF(Trav_cr!J146="","",Trav_cr!J146-Trav_deb!J146)</f>
        <v>2670.6</v>
      </c>
      <c r="K146" s="26">
        <f>IF(Trav_cr!K146="","",Trav_cr!K146-Trav_deb!K146)</f>
        <v>2787.7</v>
      </c>
      <c r="L146" s="26">
        <f>IF(Trav_cr!L146="","",Trav_cr!L146-Trav_deb!L146)</f>
        <v>2893.5</v>
      </c>
      <c r="M146" s="26">
        <f>IF(Trav_cr!M146="","",Trav_cr!M146-Trav_deb!M146)</f>
        <v>3090.7676919999999</v>
      </c>
      <c r="N146" s="26">
        <f>IF(Trav_cr!N146="","",Trav_cr!N146-Trav_deb!N146)</f>
        <v>3501.3599769999996</v>
      </c>
      <c r="O146" s="26">
        <f>IF(Trav_cr!O146="","",Trav_cr!O146-Trav_deb!O146)</f>
        <v>3432.9571190000001</v>
      </c>
      <c r="P146" s="26">
        <f>IF(Trav_cr!P146="","",Trav_cr!P146-Trav_deb!P146)</f>
        <v>3108.9813530000001</v>
      </c>
      <c r="Q146" s="26">
        <f>IF(Trav_cr!Q146="","",Trav_cr!Q146-Trav_deb!Q146)</f>
        <v>652.15343899999993</v>
      </c>
      <c r="V146" s="39">
        <f>IF(L146="","",L146/GDP!O142/10)</f>
        <v>5.3492198476669381</v>
      </c>
      <c r="W146" s="39">
        <f>IF(M146="","",M146/GDP!P142/10)</f>
        <v>5.3373759964080953</v>
      </c>
      <c r="X146" s="39">
        <f>IF(N146="","",N146/GDP!Q142/10)</f>
        <v>5.6289246129607893</v>
      </c>
      <c r="Y146" s="39">
        <f>IF(O146="","",O146/GDP!R142/10)</f>
        <v>5.2873292246796453</v>
      </c>
      <c r="Z146" s="39">
        <f>IF(P146="","",P146/GDP!S142/10)</f>
        <v>4.6549999296280777</v>
      </c>
      <c r="AA146" s="39">
        <f>IF(Q146="","",Q146/GDP!T142/10)</f>
        <v>1.2319192999357738</v>
      </c>
      <c r="AB146" s="22">
        <f t="shared" si="10"/>
        <v>0</v>
      </c>
      <c r="AC146" s="22">
        <f t="shared" si="11"/>
        <v>0</v>
      </c>
      <c r="AD146" s="22"/>
      <c r="AE146" s="22">
        <f t="shared" si="12"/>
        <v>0</v>
      </c>
      <c r="AF146" s="39" t="str">
        <f t="shared" si="13"/>
        <v/>
      </c>
      <c r="AH146" s="22">
        <f t="shared" si="14"/>
        <v>5.2873292246796453</v>
      </c>
    </row>
    <row r="147" spans="1:34" x14ac:dyDescent="0.25">
      <c r="A147" s="12" t="s">
        <v>560</v>
      </c>
      <c r="B147" s="26">
        <f>IF(Trav_cr!B147="","",Trav_cr!B147-Trav_deb!B147)</f>
        <v>-51.907347102571102</v>
      </c>
      <c r="C147" s="26">
        <f>IF(Trav_cr!C147="","",Trav_cr!C147-Trav_deb!C147)</f>
        <v>-55.159950174757455</v>
      </c>
      <c r="D147" s="26">
        <f>IF(Trav_cr!D147="","",Trav_cr!D147-Trav_deb!D147)</f>
        <v>-58.342210986695463</v>
      </c>
      <c r="E147" s="26">
        <f>IF(Trav_cr!E147="","",Trav_cr!E147-Trav_deb!E147)</f>
        <v>-75.91399446218422</v>
      </c>
      <c r="F147" s="26">
        <f>IF(Trav_cr!F147="","",Trav_cr!F147-Trav_deb!F147)</f>
        <v>-111.1829850736866</v>
      </c>
      <c r="G147" s="26">
        <f>IF(Trav_cr!G147="","",Trav_cr!G147-Trav_deb!G147)</f>
        <v>-116.50263940514826</v>
      </c>
      <c r="H147" s="26">
        <f>IF(Trav_cr!H147="","",Trav_cr!H147-Trav_deb!H147)</f>
        <v>-154.50467686787232</v>
      </c>
      <c r="I147" s="26">
        <f>IF(Trav_cr!I147="","",Trav_cr!I147-Trav_deb!I147)</f>
        <v>-153.05869634401262</v>
      </c>
      <c r="J147" s="26">
        <f>IF(Trav_cr!J147="","",Trav_cr!J147-Trav_deb!J147)</f>
        <v>-150.8529116856468</v>
      </c>
      <c r="K147" s="26">
        <f>IF(Trav_cr!K147="","",Trav_cr!K147-Trav_deb!K147)</f>
        <v>-122.63724795703047</v>
      </c>
      <c r="L147" s="26">
        <f>IF(Trav_cr!L147="","",Trav_cr!L147-Trav_deb!L147)</f>
        <v>-123.27960430944138</v>
      </c>
      <c r="M147" s="26">
        <f>IF(Trav_cr!M147="","",Trav_cr!M147-Trav_deb!M147)</f>
        <v>-118.78567606366585</v>
      </c>
      <c r="N147" s="26">
        <f>IF(Trav_cr!N147="","",Trav_cr!N147-Trav_deb!N147)</f>
        <v>-152.65709394026365</v>
      </c>
      <c r="O147" s="26">
        <f>IF(Trav_cr!O147="","",Trav_cr!O147-Trav_deb!O147)</f>
        <v>-109.54073982588008</v>
      </c>
      <c r="P147" s="26" t="str">
        <f>IF(Trav_cr!P147="","",Trav_cr!P147-Trav_deb!P147)</f>
        <v/>
      </c>
      <c r="Q147" s="26" t="str">
        <f>IF(Trav_cr!Q147="","",Trav_cr!Q147-Trav_deb!Q147)</f>
        <v/>
      </c>
      <c r="V147" s="39">
        <f>IF(L147="","",L147/GDP!O143/10)</f>
        <v>-0.56750727021793212</v>
      </c>
      <c r="W147" s="39">
        <f>IF(M147="","",M147/GDP!P143/10)</f>
        <v>-0.57221290073542008</v>
      </c>
      <c r="X147" s="39">
        <f>IF(N147="","",N147/GDP!Q143/10)</f>
        <v>-0.67122672444384501</v>
      </c>
      <c r="Y147" s="39">
        <f>IF(O147="","",O147/GDP!R143/10)</f>
        <v>-0.45433736966354249</v>
      </c>
      <c r="Z147" s="39" t="str">
        <f>IF(P147="","",P147/GDP!S143/10)</f>
        <v/>
      </c>
      <c r="AA147" s="39" t="str">
        <f>IF(Q147="","",Q147/GDP!T143/10)</f>
        <v/>
      </c>
      <c r="AB147" s="22">
        <f t="shared" si="10"/>
        <v>0</v>
      </c>
      <c r="AC147" s="22">
        <f t="shared" si="11"/>
        <v>0</v>
      </c>
      <c r="AD147" s="22"/>
      <c r="AE147" s="22">
        <f t="shared" si="12"/>
        <v>0</v>
      </c>
      <c r="AF147" s="39">
        <f t="shared" si="13"/>
        <v>-0.45433736966354249</v>
      </c>
      <c r="AH147" s="22" t="str">
        <f t="shared" si="14"/>
        <v/>
      </c>
    </row>
    <row r="148" spans="1:34" x14ac:dyDescent="0.25">
      <c r="A148" s="12" t="s">
        <v>563</v>
      </c>
      <c r="B148" s="26">
        <f>IF(Trav_cr!B148="","",Trav_cr!B148-Trav_deb!B148)</f>
        <v>-1.0999999999999943</v>
      </c>
      <c r="C148" s="26">
        <f>IF(Trav_cr!C148="","",Trav_cr!C148-Trav_deb!C148)</f>
        <v>-0.70000000000000284</v>
      </c>
      <c r="D148" s="26">
        <f>IF(Trav_cr!D148="","",Trav_cr!D148-Trav_deb!D148)</f>
        <v>-7</v>
      </c>
      <c r="E148" s="26">
        <f>IF(Trav_cr!E148="","",Trav_cr!E148-Trav_deb!E148)</f>
        <v>-18.299999999999997</v>
      </c>
      <c r="F148" s="26">
        <f>IF(Trav_cr!F148="","",Trav_cr!F148-Trav_deb!F148)</f>
        <v>74.099999999999994</v>
      </c>
      <c r="G148" s="26">
        <f>IF(Trav_cr!G148="","",Trav_cr!G148-Trav_deb!G148)</f>
        <v>72.400000000000006</v>
      </c>
      <c r="H148" s="26">
        <f>IF(Trav_cr!H148="","",Trav_cr!H148-Trav_deb!H148)</f>
        <v>67</v>
      </c>
      <c r="I148" s="26">
        <f>IF(Trav_cr!I148="","",Trav_cr!I148-Trav_deb!I148)</f>
        <v>57.699999999999989</v>
      </c>
      <c r="J148" s="26">
        <f>IF(Trav_cr!J148="","",Trav_cr!J148-Trav_deb!J148)</f>
        <v>29.699999999999989</v>
      </c>
      <c r="K148" s="26">
        <f>IF(Trav_cr!K148="","",Trav_cr!K148-Trav_deb!K148)</f>
        <v>32.70999999999998</v>
      </c>
      <c r="L148" s="26">
        <f>IF(Trav_cr!L148="","",Trav_cr!L148-Trav_deb!L148)</f>
        <v>36.869424200000026</v>
      </c>
      <c r="M148" s="26">
        <f>IF(Trav_cr!M148="","",Trav_cr!M148-Trav_deb!M148)</f>
        <v>26.343597856269753</v>
      </c>
      <c r="N148" s="26">
        <f>IF(Trav_cr!N148="","",Trav_cr!N148-Trav_deb!N148)</f>
        <v>37.568446607637952</v>
      </c>
      <c r="O148" s="26">
        <f>IF(Trav_cr!O148="","",Trav_cr!O148-Trav_deb!O148)</f>
        <v>26.910641311207314</v>
      </c>
      <c r="P148" s="26">
        <f>IF(Trav_cr!P148="","",Trav_cr!P148-Trav_deb!P148)</f>
        <v>39.74590983392153</v>
      </c>
      <c r="Q148" s="26">
        <f>IF(Trav_cr!Q148="","",Trav_cr!Q148-Trav_deb!Q148)</f>
        <v>-15.57746158780634</v>
      </c>
      <c r="V148" s="39">
        <f>IF(L148="","",L148/GDP!O144/10)</f>
        <v>0.10195062548390672</v>
      </c>
      <c r="W148" s="39">
        <f>IF(M148="","",M148/GDP!P144/10)</f>
        <v>7.3067060121677907E-2</v>
      </c>
      <c r="X148" s="39">
        <f>IF(N148="","",N148/GDP!Q144/10)</f>
        <v>9.6307125554712894E-2</v>
      </c>
      <c r="Y148" s="39">
        <f>IF(O148="","",O148/GDP!R144/10)</f>
        <v>6.6635239101664773E-2</v>
      </c>
      <c r="Z148" s="39">
        <f>IF(P148="","",P148/GDP!S144/10)</f>
        <v>0.10419690610544377</v>
      </c>
      <c r="AA148" s="39">
        <f>IF(Q148="","",Q148/GDP!T144/10)</f>
        <v>-4.3421495715139626E-2</v>
      </c>
      <c r="AB148" s="22">
        <f t="shared" si="10"/>
        <v>0</v>
      </c>
      <c r="AC148" s="22">
        <f t="shared" si="11"/>
        <v>0</v>
      </c>
      <c r="AD148" s="22"/>
      <c r="AE148" s="22">
        <f t="shared" si="12"/>
        <v>0</v>
      </c>
      <c r="AF148" s="39" t="str">
        <f t="shared" si="13"/>
        <v/>
      </c>
      <c r="AH148" s="22">
        <f t="shared" si="14"/>
        <v>6.6635239101664773E-2</v>
      </c>
    </row>
    <row r="149" spans="1:34" x14ac:dyDescent="0.25">
      <c r="A149" s="12" t="s">
        <v>564</v>
      </c>
      <c r="B149" s="26">
        <f>IF(Trav_cr!B149="","",Trav_cr!B149-Trav_deb!B149)</f>
        <v>556.69184175541511</v>
      </c>
      <c r="C149" s="26">
        <f>IF(Trav_cr!C149="","",Trav_cr!C149-Trav_deb!C149)</f>
        <v>771.75344820460805</v>
      </c>
      <c r="D149" s="26">
        <f>IF(Trav_cr!D149="","",Trav_cr!D149-Trav_deb!D149)</f>
        <v>754.50837448898108</v>
      </c>
      <c r="E149" s="26">
        <f>IF(Trav_cr!E149="","",Trav_cr!E149-Trav_deb!E149)</f>
        <v>869.51651789975267</v>
      </c>
      <c r="F149" s="26">
        <f>IF(Trav_cr!F149="","",Trav_cr!F149-Trav_deb!F149)</f>
        <v>926.38313781409033</v>
      </c>
      <c r="G149" s="26">
        <f>IF(Trav_cr!G149="","",Trav_cr!G149-Trav_deb!G149)</f>
        <v>732.46853901106738</v>
      </c>
      <c r="H149" s="26">
        <f>IF(Trav_cr!H149="","",Trav_cr!H149-Trav_deb!H149)</f>
        <v>906.11103506121253</v>
      </c>
      <c r="I149" s="26">
        <f>IF(Trav_cr!I149="","",Trav_cr!I149-Trav_deb!I149)</f>
        <v>1003.7539577907521</v>
      </c>
      <c r="J149" s="26">
        <f>IF(Trav_cr!J149="","",Trav_cr!J149-Trav_deb!J149)</f>
        <v>1407.7451065455414</v>
      </c>
      <c r="K149" s="26">
        <f>IF(Trav_cr!K149="","",Trav_cr!K149-Trav_deb!K149)</f>
        <v>1488.1857673274999</v>
      </c>
      <c r="L149" s="26">
        <f>IF(Trav_cr!L149="","",Trav_cr!L149-Trav_deb!L149)</f>
        <v>1430.204401011677</v>
      </c>
      <c r="M149" s="26">
        <f>IF(Trav_cr!M149="","",Trav_cr!M149-Trav_deb!M149)</f>
        <v>1444.3796968609142</v>
      </c>
      <c r="N149" s="26">
        <f>IF(Trav_cr!N149="","",Trav_cr!N149-Trav_deb!N149)</f>
        <v>1495.6021260167595</v>
      </c>
      <c r="O149" s="26">
        <f>IF(Trav_cr!O149="","",Trav_cr!O149-Trav_deb!O149)</f>
        <v>953.7979633263235</v>
      </c>
      <c r="P149" s="26">
        <f>IF(Trav_cr!P149="","",Trav_cr!P149-Trav_deb!P149)</f>
        <v>1001.1390815843083</v>
      </c>
      <c r="Q149" s="26">
        <f>IF(Trav_cr!Q149="","",Trav_cr!Q149-Trav_deb!Q149)</f>
        <v>43</v>
      </c>
      <c r="V149" s="39">
        <f>IF(L149="","",L149/GDP!O145/10)</f>
        <v>0.74756131270342097</v>
      </c>
      <c r="W149" s="39">
        <f>IF(M149="","",M149/GDP!P145/10)</f>
        <v>0.74089751057241049</v>
      </c>
      <c r="X149" s="39">
        <f>IF(N149="","",N149/GDP!Q145/10)</f>
        <v>0.69868034159270453</v>
      </c>
      <c r="Y149" s="39">
        <f>IF(O149="","",O149/GDP!R145/10)</f>
        <v>0.42364472189708835</v>
      </c>
      <c r="Z149" s="39">
        <f>IF(P149="","",P149/GDP!S145/10)</f>
        <v>0.43387061166144081</v>
      </c>
      <c r="AA149" s="39">
        <f>IF(Q149="","",Q149/GDP!T145/10)</f>
        <v>2.11020159786428E-2</v>
      </c>
      <c r="AB149" s="22">
        <f t="shared" si="10"/>
        <v>0</v>
      </c>
      <c r="AC149" s="22">
        <f t="shared" si="11"/>
        <v>0</v>
      </c>
      <c r="AD149" s="22"/>
      <c r="AE149" s="22">
        <f t="shared" si="12"/>
        <v>0</v>
      </c>
      <c r="AF149" s="39" t="str">
        <f t="shared" si="13"/>
        <v/>
      </c>
      <c r="AH149" s="22">
        <f t="shared" si="14"/>
        <v>0.42364472189708835</v>
      </c>
    </row>
    <row r="150" spans="1:34" x14ac:dyDescent="0.25">
      <c r="A150" s="12" t="s">
        <v>566</v>
      </c>
      <c r="B150" s="26">
        <f>IF(Trav_cr!B150="","",Trav_cr!B150-Trav_deb!B150)</f>
        <v>-730.90000000000009</v>
      </c>
      <c r="C150" s="26">
        <f>IF(Trav_cr!C150="","",Trav_cr!C150-Trav_deb!C150)</f>
        <v>787.92667309000035</v>
      </c>
      <c r="D150" s="26">
        <f>IF(Trav_cr!D150="","",Trav_cr!D150-Trav_deb!D150)</f>
        <v>1931.2636939900008</v>
      </c>
      <c r="E150" s="26">
        <f>IF(Trav_cr!E150="","",Trav_cr!E150-Trav_deb!E150)</f>
        <v>-1226.3326218700004</v>
      </c>
      <c r="F150" s="26">
        <f>IF(Trav_cr!F150="","",Trav_cr!F150-Trav_deb!F150)</f>
        <v>-1301.0344353199994</v>
      </c>
      <c r="G150" s="26">
        <f>IF(Trav_cr!G150="","",Trav_cr!G150-Trav_deb!G150)</f>
        <v>-2841.7272641114496</v>
      </c>
      <c r="H150" s="26">
        <f>IF(Trav_cr!H150="","",Trav_cr!H150-Trav_deb!H150)</f>
        <v>-2418.7851525394399</v>
      </c>
      <c r="I150" s="26">
        <f>IF(Trav_cr!I150="","",Trav_cr!I150-Trav_deb!I150)</f>
        <v>-2487.4676835026798</v>
      </c>
      <c r="J150" s="26">
        <f>IF(Trav_cr!J150="","",Trav_cr!J150-Trav_deb!J150)</f>
        <v>-3143.1174925017094</v>
      </c>
      <c r="K150" s="26">
        <f>IF(Trav_cr!K150="","",Trav_cr!K150-Trav_deb!K150)</f>
        <v>-5567.4813174110514</v>
      </c>
      <c r="L150" s="26">
        <f>IF(Trav_cr!L150="","",Trav_cr!L150-Trav_deb!L150)</f>
        <v>-6070.1867233579087</v>
      </c>
      <c r="M150" s="26">
        <f>IF(Trav_cr!M150="","",Trav_cr!M150-Trav_deb!M150)</f>
        <v>-5992.4684398314303</v>
      </c>
      <c r="N150" s="26">
        <f>IF(Trav_cr!N150="","",Trav_cr!N150-Trav_deb!N150)</f>
        <v>-4861.4910298093891</v>
      </c>
      <c r="O150" s="26">
        <f>IF(Trav_cr!O150="","",Trav_cr!O150-Trav_deb!O150)</f>
        <v>-3623.274035566008</v>
      </c>
      <c r="P150" s="26">
        <f>IF(Trav_cr!P150="","",Trav_cr!P150-Trav_deb!P150)</f>
        <v>-2257.0335186874599</v>
      </c>
      <c r="Q150" s="26">
        <f>IF(Trav_cr!Q150="","",Trav_cr!Q150-Trav_deb!Q150)</f>
        <v>-2558.2688422633064</v>
      </c>
      <c r="V150" s="39">
        <f>IF(L150="","",L150/GDP!O146/10)</f>
        <v>-1.9808340534247169</v>
      </c>
      <c r="W150" s="39">
        <f>IF(M150="","",M150/GDP!P146/10)</f>
        <v>-1.8807158338218137</v>
      </c>
      <c r="X150" s="39">
        <f>IF(N150="","",N150/GDP!Q146/10)</f>
        <v>-1.4799915458761357</v>
      </c>
      <c r="Y150" s="39">
        <f>IF(O150="","",O150/GDP!R146/10)</f>
        <v>-1.0446468523321881</v>
      </c>
      <c r="Z150" s="39">
        <f>IF(P150="","",P150/GDP!S146/10)</f>
        <v>-0.59900835167331301</v>
      </c>
      <c r="AA150" s="39">
        <f>IF(Q150="","",Q150/GDP!T146/10)</f>
        <v>-0.70623002853424532</v>
      </c>
      <c r="AB150" s="22">
        <f t="shared" si="10"/>
        <v>0</v>
      </c>
      <c r="AC150" s="22">
        <f t="shared" si="11"/>
        <v>0</v>
      </c>
      <c r="AD150" s="22"/>
      <c r="AE150" s="22">
        <f t="shared" si="12"/>
        <v>0</v>
      </c>
      <c r="AF150" s="39">
        <f t="shared" si="13"/>
        <v>-1.0446468523321881</v>
      </c>
      <c r="AH150" s="22" t="str">
        <f t="shared" si="14"/>
        <v/>
      </c>
    </row>
    <row r="151" spans="1:34" x14ac:dyDescent="0.25">
      <c r="A151" s="12" t="s">
        <v>568</v>
      </c>
      <c r="B151" s="26">
        <f>IF(Trav_cr!B151="","",Trav_cr!B151-Trav_deb!B151)</f>
        <v>764</v>
      </c>
      <c r="C151" s="26">
        <f>IF(Trav_cr!C151="","",Trav_cr!C151-Trav_deb!C151)</f>
        <v>55</v>
      </c>
      <c r="D151" s="26">
        <f>IF(Trav_cr!D151="","",Trav_cr!D151-Trav_deb!D151)</f>
        <v>2890</v>
      </c>
      <c r="E151" s="26">
        <f>IF(Trav_cr!E151="","",Trav_cr!E151-Trav_deb!E151)</f>
        <v>1928</v>
      </c>
      <c r="F151" s="26">
        <f>IF(Trav_cr!F151="","",Trav_cr!F151-Trav_deb!F151)</f>
        <v>1690</v>
      </c>
      <c r="G151" s="26">
        <f>IF(Trav_cr!G151="","",Trav_cr!G151-Trav_deb!G151)</f>
        <v>1056</v>
      </c>
      <c r="H151" s="26">
        <f>IF(Trav_cr!H151="","",Trav_cr!H151-Trav_deb!H151)</f>
        <v>2303</v>
      </c>
      <c r="I151" s="26">
        <f>IF(Trav_cr!I151="","",Trav_cr!I151-Trav_deb!I151)</f>
        <v>2261</v>
      </c>
      <c r="J151" s="26">
        <f>IF(Trav_cr!J151="","",Trav_cr!J151-Trav_deb!J151)</f>
        <v>2549</v>
      </c>
      <c r="K151" s="26">
        <f>IF(Trav_cr!K151="","",Trav_cr!K151-Trav_deb!K151)</f>
        <v>3107</v>
      </c>
      <c r="L151" s="26">
        <f>IF(Trav_cr!L151="","",Trav_cr!L151-Trav_deb!L151)</f>
        <v>2582</v>
      </c>
      <c r="M151" s="26">
        <f>IF(Trav_cr!M151="","",Trav_cr!M151-Trav_deb!M151)</f>
        <v>2971</v>
      </c>
      <c r="N151" s="26">
        <f>IF(Trav_cr!N151="","",Trav_cr!N151-Trav_deb!N151)</f>
        <v>3885</v>
      </c>
      <c r="O151" s="26">
        <f>IF(Trav_cr!O151="","",Trav_cr!O151-Trav_deb!O151)</f>
        <v>4381</v>
      </c>
      <c r="P151" s="26">
        <f>IF(Trav_cr!P151="","",Trav_cr!P151-Trav_deb!P151)</f>
        <v>4484</v>
      </c>
      <c r="Q151" s="26">
        <f>IF(Trav_cr!Q151="","",Trav_cr!Q151-Trav_deb!Q151)</f>
        <v>2569</v>
      </c>
      <c r="V151" s="39">
        <f>IF(L151="","",L151/GDP!O147/10)</f>
        <v>0.54074657373588442</v>
      </c>
      <c r="W151" s="39">
        <f>IF(M151="","",M151/GDP!P147/10)</f>
        <v>0.62910794145548177</v>
      </c>
      <c r="X151" s="39">
        <f>IF(N151="","",N151/GDP!Q147/10)</f>
        <v>0.73769137727075074</v>
      </c>
      <c r="Y151" s="39">
        <f>IF(O151="","",O151/GDP!R147/10)</f>
        <v>0.74578717913362036</v>
      </c>
      <c r="Z151" s="39">
        <f>IF(P151="","",P151/GDP!S147/10)</f>
        <v>0.75263691479290729</v>
      </c>
      <c r="AA151" s="39">
        <f>IF(Q151="","",Q151/GDP!T147/10)</f>
        <v>0.43236056413881319</v>
      </c>
      <c r="AB151" s="22">
        <f t="shared" si="10"/>
        <v>0</v>
      </c>
      <c r="AC151" s="22">
        <f t="shared" si="11"/>
        <v>0</v>
      </c>
      <c r="AD151" s="22"/>
      <c r="AE151" s="22">
        <f t="shared" si="12"/>
        <v>0</v>
      </c>
      <c r="AF151" s="39" t="str">
        <f t="shared" si="13"/>
        <v/>
      </c>
      <c r="AH151" s="22">
        <f t="shared" si="14"/>
        <v>0.74578717913362036</v>
      </c>
    </row>
    <row r="152" spans="1:34" x14ac:dyDescent="0.25">
      <c r="A152" s="12" t="s">
        <v>569</v>
      </c>
      <c r="B152" s="26">
        <f>IF(Trav_cr!B152="","",Trav_cr!B152-Trav_deb!B152)</f>
        <v>4625.6038179377429</v>
      </c>
      <c r="C152" s="26">
        <f>IF(Trav_cr!C152="","",Trav_cr!C152-Trav_deb!C152)</f>
        <v>5078.0291212879583</v>
      </c>
      <c r="D152" s="26">
        <f>IF(Trav_cr!D152="","",Trav_cr!D152-Trav_deb!D152)</f>
        <v>6235.0004690811093</v>
      </c>
      <c r="E152" s="26">
        <f>IF(Trav_cr!E152="","",Trav_cr!E152-Trav_deb!E152)</f>
        <v>6655.8348229380526</v>
      </c>
      <c r="F152" s="26">
        <f>IF(Trav_cr!F152="","",Trav_cr!F152-Trav_deb!F152)</f>
        <v>5920.1797413554359</v>
      </c>
      <c r="G152" s="26">
        <f>IF(Trav_cr!G152="","",Trav_cr!G152-Trav_deb!G152)</f>
        <v>6099.2595529581458</v>
      </c>
      <c r="H152" s="26">
        <f>IF(Trav_cr!H152="","",Trav_cr!H152-Trav_deb!H152)</f>
        <v>7237.7060004193663</v>
      </c>
      <c r="I152" s="26">
        <f>IF(Trav_cr!I152="","",Trav_cr!I152-Trav_deb!I152)</f>
        <v>7213.9521924752044</v>
      </c>
      <c r="J152" s="26">
        <f>IF(Trav_cr!J152="","",Trav_cr!J152-Trav_deb!J152)</f>
        <v>8246.7826180056691</v>
      </c>
      <c r="K152" s="26">
        <f>IF(Trav_cr!K152="","",Trav_cr!K152-Trav_deb!K152)</f>
        <v>9500.6749886803664</v>
      </c>
      <c r="L152" s="26">
        <f>IF(Trav_cr!L152="","",Trav_cr!L152-Trav_deb!L152)</f>
        <v>9180.3634315916461</v>
      </c>
      <c r="M152" s="26">
        <f>IF(Trav_cr!M152="","",Trav_cr!M152-Trav_deb!M152)</f>
        <v>10283.263593517675</v>
      </c>
      <c r="N152" s="26">
        <f>IF(Trav_cr!N152="","",Trav_cr!N152-Trav_deb!N152)</f>
        <v>13150.069835714263</v>
      </c>
      <c r="O152" s="26">
        <f>IF(Trav_cr!O152="","",Trav_cr!O152-Trav_deb!O152)</f>
        <v>14661.166989001858</v>
      </c>
      <c r="P152" s="26">
        <f>IF(Trav_cr!P152="","",Trav_cr!P152-Trav_deb!P152)</f>
        <v>14650.081108766268</v>
      </c>
      <c r="Q152" s="26">
        <f>IF(Trav_cr!Q152="","",Trav_cr!Q152-Trav_deb!Q152)</f>
        <v>5679.2952648358259</v>
      </c>
      <c r="V152" s="39">
        <f>IF(L152="","",L152/GDP!O148/10)</f>
        <v>4.603670470273725</v>
      </c>
      <c r="W152" s="39">
        <f>IF(M152="","",M152/GDP!P148/10)</f>
        <v>4.9829497616006639</v>
      </c>
      <c r="X152" s="39">
        <f>IF(N152="","",N152/GDP!Q148/10)</f>
        <v>5.9427285953155558</v>
      </c>
      <c r="Y152" s="39">
        <f>IF(O152="","",O152/GDP!R148/10)</f>
        <v>6.0477623777454523</v>
      </c>
      <c r="Z152" s="39">
        <f>IF(P152="","",P152/GDP!S148/10)</f>
        <v>6.1159992438605588</v>
      </c>
      <c r="AA152" s="39">
        <f>IF(Q152="","",Q152/GDP!T148/10)</f>
        <v>2.4548711312982285</v>
      </c>
      <c r="AB152" s="22">
        <f t="shared" si="10"/>
        <v>0</v>
      </c>
      <c r="AC152" s="22">
        <f t="shared" si="11"/>
        <v>0</v>
      </c>
      <c r="AD152" s="22"/>
      <c r="AE152" s="22">
        <f t="shared" si="12"/>
        <v>0</v>
      </c>
      <c r="AF152" s="39" t="str">
        <f t="shared" si="13"/>
        <v/>
      </c>
      <c r="AH152" s="22">
        <f t="shared" si="14"/>
        <v>6.0477623777454523</v>
      </c>
    </row>
    <row r="153" spans="1:34" x14ac:dyDescent="0.25">
      <c r="A153" s="12" t="s">
        <v>570</v>
      </c>
      <c r="B153" s="26" t="str">
        <f>IF(Trav_cr!B153="","",Trav_cr!B153-Trav_deb!B153)</f>
        <v/>
      </c>
      <c r="C153" s="26" t="str">
        <f>IF(Trav_cr!C153="","",Trav_cr!C153-Trav_deb!C153)</f>
        <v/>
      </c>
      <c r="D153" s="26" t="str">
        <f>IF(Trav_cr!D153="","",Trav_cr!D153-Trav_deb!D153)</f>
        <v/>
      </c>
      <c r="E153" s="26" t="str">
        <f>IF(Trav_cr!E153="","",Trav_cr!E153-Trav_deb!E153)</f>
        <v/>
      </c>
      <c r="F153" s="26" t="str">
        <f>IF(Trav_cr!F153="","",Trav_cr!F153-Trav_deb!F153)</f>
        <v/>
      </c>
      <c r="G153" s="26" t="str">
        <f>IF(Trav_cr!G153="","",Trav_cr!G153-Trav_deb!G153)</f>
        <v/>
      </c>
      <c r="H153" s="26">
        <f>IF(Trav_cr!H153="","",Trav_cr!H153-Trav_deb!H153)</f>
        <v>-637.91208791208805</v>
      </c>
      <c r="I153" s="26">
        <f>IF(Trav_cr!I153="","",Trav_cr!I153-Trav_deb!I153)</f>
        <v>-2791.2087912087918</v>
      </c>
      <c r="J153" s="26">
        <f>IF(Trav_cr!J153="","",Trav_cr!J153-Trav_deb!J153)</f>
        <v>-3159.6153846153843</v>
      </c>
      <c r="K153" s="26">
        <f>IF(Trav_cr!K153="","",Trav_cr!K153-Trav_deb!K153)</f>
        <v>-4090.3846153846152</v>
      </c>
      <c r="L153" s="26">
        <f>IF(Trav_cr!L153="","",Trav_cr!L153-Trav_deb!L153)</f>
        <v>-3135.1648351648355</v>
      </c>
      <c r="M153" s="26">
        <f>IF(Trav_cr!M153="","",Trav_cr!M153-Trav_deb!M153)</f>
        <v>-3678.0219780219786</v>
      </c>
      <c r="N153" s="26">
        <f>IF(Trav_cr!N153="","",Trav_cr!N153-Trav_deb!N153)</f>
        <v>-3667.5824175824182</v>
      </c>
      <c r="O153" s="26">
        <f>IF(Trav_cr!O153="","",Trav_cr!O153-Trav_deb!O153)</f>
        <v>-3706.5934065934071</v>
      </c>
      <c r="P153" s="26">
        <f>IF(Trav_cr!P153="","",Trav_cr!P153-Trav_deb!P153)</f>
        <v>-4043.9560439560446</v>
      </c>
      <c r="Q153" s="26">
        <f>IF(Trav_cr!Q153="","",Trav_cr!Q153-Trav_deb!Q153)</f>
        <v>-3179.1208791208787</v>
      </c>
      <c r="V153" s="39">
        <f>IF(L153="","",L153/GDP!O149/10)</f>
        <v>-1.9383979443333963</v>
      </c>
      <c r="W153" s="39">
        <f>IF(M153="","",M153/GDP!P149/10)</f>
        <v>-2.4240252405702019</v>
      </c>
      <c r="X153" s="39">
        <f>IF(N153="","",N153/GDP!Q149/10)</f>
        <v>-2.276601603723436</v>
      </c>
      <c r="Y153" s="39">
        <f>IF(O153="","",O153/GDP!R149/10)</f>
        <v>-2.0217598421432936</v>
      </c>
      <c r="Z153" s="39">
        <f>IF(P153="","",P153/GDP!S149/10)</f>
        <v>-2.2998191767172314</v>
      </c>
      <c r="AA153" s="39">
        <f>IF(Q153="","",Q153/GDP!T149/10)</f>
        <v>-2.1761385988916961</v>
      </c>
      <c r="AB153" s="22">
        <f t="shared" si="10"/>
        <v>0</v>
      </c>
      <c r="AC153" s="22">
        <f t="shared" si="11"/>
        <v>0</v>
      </c>
      <c r="AD153" s="22"/>
      <c r="AE153" s="22">
        <f t="shared" si="12"/>
        <v>0</v>
      </c>
      <c r="AF153" s="39">
        <f t="shared" si="13"/>
        <v>-2.0217598421432936</v>
      </c>
      <c r="AH153" s="22" t="str">
        <f t="shared" si="14"/>
        <v/>
      </c>
    </row>
    <row r="154" spans="1:34" x14ac:dyDescent="0.25">
      <c r="A154" s="12" t="s">
        <v>577</v>
      </c>
      <c r="B154" s="26">
        <f>IF(Trav_cr!B154="","",Trav_cr!B154-Trav_deb!B154)</f>
        <v>128</v>
      </c>
      <c r="C154" s="26">
        <f>IF(Trav_cr!C154="","",Trav_cr!C154-Trav_deb!C154)</f>
        <v>-0.90138688997831196</v>
      </c>
      <c r="D154" s="26">
        <f>IF(Trav_cr!D154="","",Trav_cr!D154-Trav_deb!D154)</f>
        <v>68.276249291345493</v>
      </c>
      <c r="E154" s="26">
        <f>IF(Trav_cr!E154="","",Trav_cr!E154-Trav_deb!E154)</f>
        <v>-182.01172502029954</v>
      </c>
      <c r="F154" s="26">
        <f>IF(Trav_cr!F154="","",Trav_cr!F154-Trav_deb!F154)</f>
        <v>-238.42004662307363</v>
      </c>
      <c r="G154" s="26">
        <f>IF(Trav_cr!G154="","",Trav_cr!G154-Trav_deb!G154)</f>
        <v>-501.50870307311197</v>
      </c>
      <c r="H154" s="26">
        <f>IF(Trav_cr!H154="","",Trav_cr!H154-Trav_deb!H154)</f>
        <v>-545.28212569392781</v>
      </c>
      <c r="I154" s="26">
        <f>IF(Trav_cr!I154="","",Trav_cr!I154-Trav_deb!I154)</f>
        <v>-366.31118139822138</v>
      </c>
      <c r="J154" s="26">
        <f>IF(Trav_cr!J154="","",Trav_cr!J154-Trav_deb!J154)</f>
        <v>-156.52183936097617</v>
      </c>
      <c r="K154" s="26">
        <f>IF(Trav_cr!K154="","",Trav_cr!K154-Trav_deb!K154)</f>
        <v>-518.93335243741581</v>
      </c>
      <c r="L154" s="26">
        <f>IF(Trav_cr!L154="","",Trav_cr!L154-Trav_deb!L154)</f>
        <v>-395.5742641081722</v>
      </c>
      <c r="M154" s="26">
        <f>IF(Trav_cr!M154="","",Trav_cr!M154-Trav_deb!M154)</f>
        <v>-536.18881073097714</v>
      </c>
      <c r="N154" s="26">
        <f>IF(Trav_cr!N154="","",Trav_cr!N154-Trav_deb!N154)</f>
        <v>-1298.3719755035181</v>
      </c>
      <c r="O154" s="26">
        <f>IF(Trav_cr!O154="","",Trav_cr!O154-Trav_deb!O154)</f>
        <v>-1940.0967816950215</v>
      </c>
      <c r="P154" s="26">
        <f>IF(Trav_cr!P154="","",Trav_cr!P154-Trav_deb!P154)</f>
        <v>-2424.2898858553208</v>
      </c>
      <c r="Q154" s="26">
        <f>IF(Trav_cr!Q154="","",Trav_cr!Q154-Trav_deb!Q154)</f>
        <v>-1589.0035544037694</v>
      </c>
      <c r="V154" s="39">
        <f>IF(L154="","",L154/GDP!O150/10)</f>
        <v>-0.22256908705187742</v>
      </c>
      <c r="W154" s="39">
        <f>IF(M154="","",M154/GDP!P150/10)</f>
        <v>-0.2850097330202398</v>
      </c>
      <c r="X154" s="39">
        <f>IF(N154="","",N154/GDP!Q150/10)</f>
        <v>-0.61331908751394359</v>
      </c>
      <c r="Y154" s="39">
        <f>IF(O154="","",O154/GDP!R150/10)</f>
        <v>-0.80349909784599327</v>
      </c>
      <c r="Z154" s="39">
        <f>IF(P154="","",P154/GDP!S150/10)</f>
        <v>-0.97090045289465987</v>
      </c>
      <c r="AA154" s="39">
        <f>IF(Q154="","",Q154/GDP!T150/10)</f>
        <v>-0.64276438810252223</v>
      </c>
      <c r="AB154" s="22">
        <f t="shared" si="10"/>
        <v>0</v>
      </c>
      <c r="AC154" s="22">
        <f t="shared" si="11"/>
        <v>0</v>
      </c>
      <c r="AD154" s="22"/>
      <c r="AE154" s="22">
        <f t="shared" si="12"/>
        <v>0</v>
      </c>
      <c r="AF154" s="39">
        <f t="shared" si="13"/>
        <v>-0.80349909784599327</v>
      </c>
      <c r="AH154" s="22" t="str">
        <f t="shared" si="14"/>
        <v/>
      </c>
    </row>
    <row r="155" spans="1:34" x14ac:dyDescent="0.25">
      <c r="A155" s="12" t="s">
        <v>579</v>
      </c>
      <c r="B155" s="26">
        <f>IF(Trav_cr!B155="","",Trav_cr!B155-Trav_deb!B155)</f>
        <v>-11102.380000000001</v>
      </c>
      <c r="C155" s="26">
        <f>IF(Trav_cr!C155="","",Trav_cr!C155-Trav_deb!C155)</f>
        <v>-9856.59</v>
      </c>
      <c r="D155" s="26">
        <f>IF(Trav_cr!D155="","",Trav_cr!D155-Trav_deb!D155)</f>
        <v>-10977.119999999999</v>
      </c>
      <c r="E155" s="26">
        <f>IF(Trav_cr!E155="","",Trav_cr!E155-Trav_deb!E155)</f>
        <v>-11326.939999999999</v>
      </c>
      <c r="F155" s="26">
        <f>IF(Trav_cr!F155="","",Trav_cr!F155-Trav_deb!F155)</f>
        <v>-11652.6</v>
      </c>
      <c r="G155" s="26">
        <f>IF(Trav_cr!G155="","",Trav_cr!G155-Trav_deb!G155)</f>
        <v>-17862.620000000003</v>
      </c>
      <c r="H155" s="26">
        <f>IF(Trav_cr!H155="","",Trav_cr!H155-Trav_deb!H155)</f>
        <v>-21574.440000000002</v>
      </c>
      <c r="I155" s="26">
        <f>IF(Trav_cr!I155="","",Trav_cr!I155-Trav_deb!I155)</f>
        <v>-32038.839999999997</v>
      </c>
      <c r="J155" s="26">
        <f>IF(Trav_cr!J155="","",Trav_cr!J155-Trav_deb!J155)</f>
        <v>-41464.14</v>
      </c>
      <c r="K155" s="26">
        <f>IF(Trav_cr!K155="","",Trav_cr!K155-Trav_deb!K155)</f>
        <v>-38668.51</v>
      </c>
      <c r="L155" s="26">
        <f>IF(Trav_cr!L155="","",Trav_cr!L155-Trav_deb!L155)</f>
        <v>-26511.85</v>
      </c>
      <c r="M155" s="26">
        <f>IF(Trav_cr!M155="","",Trav_cr!M155-Trav_deb!M155)</f>
        <v>-16165.349999999999</v>
      </c>
      <c r="N155" s="26">
        <f>IF(Trav_cr!N155="","",Trav_cr!N155-Trav_deb!N155)</f>
        <v>-22113.279999999999</v>
      </c>
      <c r="O155" s="26">
        <f>IF(Trav_cr!O155="","",Trav_cr!O155-Trav_deb!O155)</f>
        <v>-22679.430000000004</v>
      </c>
      <c r="P155" s="26">
        <f>IF(Trav_cr!P155="","",Trav_cr!P155-Trav_deb!P155)</f>
        <v>-25190.9</v>
      </c>
      <c r="Q155" s="26">
        <f>IF(Trav_cr!Q155="","",Trav_cr!Q155-Trav_deb!Q155)</f>
        <v>-6285.8099999999995</v>
      </c>
      <c r="V155" s="39">
        <f>IF(L155="","",L155/GDP!O151/10)</f>
        <v>-1.9541424043635289</v>
      </c>
      <c r="W155" s="39">
        <f>IF(M155="","",M155/GDP!P151/10)</f>
        <v>-1.2622769687268183</v>
      </c>
      <c r="X155" s="39">
        <f>IF(N155="","",N155/GDP!Q151/10)</f>
        <v>-1.4038929872900185</v>
      </c>
      <c r="Y155" s="39">
        <f>IF(O155="","",O155/GDP!R151/10)</f>
        <v>-1.3720080338291967</v>
      </c>
      <c r="Z155" s="39">
        <f>IF(P155="","",P155/GDP!S151/10)</f>
        <v>-1.4912034570532176</v>
      </c>
      <c r="AA155" s="39">
        <f>IF(Q155="","",Q155/GDP!T151/10)</f>
        <v>-0.42656727154277335</v>
      </c>
      <c r="AB155" s="22">
        <f t="shared" si="10"/>
        <v>0</v>
      </c>
      <c r="AC155" s="22">
        <f t="shared" si="11"/>
        <v>0</v>
      </c>
      <c r="AD155" s="22"/>
      <c r="AE155" s="22">
        <f t="shared" si="12"/>
        <v>0</v>
      </c>
      <c r="AF155" s="39">
        <f t="shared" si="13"/>
        <v>-1.3720080338291967</v>
      </c>
      <c r="AH155" s="22" t="str">
        <f t="shared" si="14"/>
        <v/>
      </c>
    </row>
    <row r="156" spans="1:34" x14ac:dyDescent="0.25">
      <c r="A156" s="12" t="s">
        <v>580</v>
      </c>
      <c r="B156" s="26" t="str">
        <f>IF(Trav_cr!B156="","",Trav_cr!B156-Trav_deb!B156)</f>
        <v/>
      </c>
      <c r="C156" s="26" t="str">
        <f>IF(Trav_cr!C156="","",Trav_cr!C156-Trav_deb!C156)</f>
        <v/>
      </c>
      <c r="D156" s="26" t="str">
        <f>IF(Trav_cr!D156="","",Trav_cr!D156-Trav_deb!D156)</f>
        <v/>
      </c>
      <c r="E156" s="26" t="str">
        <f>IF(Trav_cr!E156="","",Trav_cr!E156-Trav_deb!E156)</f>
        <v/>
      </c>
      <c r="F156" s="26" t="str">
        <f>IF(Trav_cr!F156="","",Trav_cr!F156-Trav_deb!F156)</f>
        <v/>
      </c>
      <c r="G156" s="26">
        <f>IF(Trav_cr!G156="","",Trav_cr!G156-Trav_deb!G156)</f>
        <v>124.6</v>
      </c>
      <c r="H156" s="26">
        <f>IF(Trav_cr!H156="","",Trav_cr!H156-Trav_deb!H156)</f>
        <v>162.61000000000001</v>
      </c>
      <c r="I156" s="26">
        <f>IF(Trav_cr!I156="","",Trav_cr!I156-Trav_deb!I156)</f>
        <v>203.22696334707513</v>
      </c>
      <c r="J156" s="26">
        <f>IF(Trav_cr!J156="","",Trav_cr!J156-Trav_deb!J156)</f>
        <v>214.53652989798735</v>
      </c>
      <c r="K156" s="26">
        <f>IF(Trav_cr!K156="","",Trav_cr!K156-Trav_deb!K156)</f>
        <v>219.87447402401739</v>
      </c>
      <c r="L156" s="26">
        <f>IF(Trav_cr!L156="","",Trav_cr!L156-Trav_deb!L156)</f>
        <v>29.851772316692973</v>
      </c>
      <c r="M156" s="26">
        <f>IF(Trav_cr!M156="","",Trav_cr!M156-Trav_deb!M156)</f>
        <v>41.906061401161026</v>
      </c>
      <c r="N156" s="26">
        <f>IF(Trav_cr!N156="","",Trav_cr!N156-Trav_deb!N156)</f>
        <v>10.292682615394199</v>
      </c>
      <c r="O156" s="26">
        <f>IF(Trav_cr!O156="","",Trav_cr!O156-Trav_deb!O156)</f>
        <v>46.834129018015005</v>
      </c>
      <c r="P156" s="26">
        <f>IF(Trav_cr!P156="","",Trav_cr!P156-Trav_deb!P156)</f>
        <v>121.88626701436147</v>
      </c>
      <c r="Q156" s="26" t="str">
        <f>IF(Trav_cr!Q156="","",Trav_cr!Q156-Trav_deb!Q156)</f>
        <v/>
      </c>
      <c r="V156" s="39">
        <f>IF(L156="","",L156/GDP!O152/10)</f>
        <v>0.34772012017114701</v>
      </c>
      <c r="W156" s="39">
        <f>IF(M156="","",M156/GDP!P152/10)</f>
        <v>0.47980377148112002</v>
      </c>
      <c r="X156" s="39">
        <f>IF(N156="","",N156/GDP!Q152/10)</f>
        <v>0.11123616789575488</v>
      </c>
      <c r="Y156" s="39">
        <f>IF(O156="","",O156/GDP!R152/10)</f>
        <v>0.48638621890139166</v>
      </c>
      <c r="Z156" s="39">
        <f>IF(P156="","",P156/GDP!S152/10)</f>
        <v>1.2040528204520544</v>
      </c>
      <c r="AA156" s="39" t="str">
        <f>IF(Q156="","",Q156/GDP!T152/10)</f>
        <v/>
      </c>
      <c r="AB156" s="22">
        <f t="shared" si="10"/>
        <v>0</v>
      </c>
      <c r="AC156" s="22">
        <f t="shared" si="11"/>
        <v>0</v>
      </c>
      <c r="AD156" s="22"/>
      <c r="AE156" s="22">
        <f t="shared" si="12"/>
        <v>0</v>
      </c>
      <c r="AF156" s="39" t="str">
        <f t="shared" si="13"/>
        <v/>
      </c>
      <c r="AH156" s="22">
        <f t="shared" si="14"/>
        <v>0.48638621890139166</v>
      </c>
    </row>
    <row r="157" spans="1:34" x14ac:dyDescent="0.25">
      <c r="A157" s="12" t="s">
        <v>588</v>
      </c>
      <c r="B157" s="26">
        <f>IF(Trav_cr!B157="","",Trav_cr!B157-Trav_deb!B157)</f>
        <v>60.5</v>
      </c>
      <c r="C157" s="26">
        <f>IF(Trav_cr!C157="","",Trav_cr!C157-Trav_deb!C157)</f>
        <v>77.428782158323173</v>
      </c>
      <c r="D157" s="26">
        <f>IF(Trav_cr!D157="","",Trav_cr!D157-Trav_deb!D157)</f>
        <v>92.014395488938902</v>
      </c>
      <c r="E157" s="26">
        <f>IF(Trav_cr!E157="","",Trav_cr!E157-Trav_deb!E157)</f>
        <v>100.08336777990107</v>
      </c>
      <c r="F157" s="26">
        <f>IF(Trav_cr!F157="","",Trav_cr!F157-Trav_deb!F157)</f>
        <v>104.79827715426219</v>
      </c>
      <c r="G157" s="26">
        <f>IF(Trav_cr!G157="","",Trav_cr!G157-Trav_deb!G157)</f>
        <v>107.83406762712654</v>
      </c>
      <c r="H157" s="26">
        <f>IF(Trav_cr!H157="","",Trav_cr!H157-Trav_deb!H157)</f>
        <v>121.10623984189293</v>
      </c>
      <c r="I157" s="26">
        <f>IF(Trav_cr!I157="","",Trav_cr!I157-Trav_deb!I157)</f>
        <v>139.40908630048699</v>
      </c>
      <c r="J157" s="26">
        <f>IF(Trav_cr!J157="","",Trav_cr!J157-Trav_deb!J157)</f>
        <v>133.59000761729666</v>
      </c>
      <c r="K157" s="26">
        <f>IF(Trav_cr!K157="","",Trav_cr!K157-Trav_deb!K157)</f>
        <v>145.31235647699188</v>
      </c>
      <c r="L157" s="26">
        <f>IF(Trav_cr!L157="","",Trav_cr!L157-Trav_deb!L157)</f>
        <v>139.83494091502783</v>
      </c>
      <c r="M157" s="26">
        <f>IF(Trav_cr!M157="","",Trav_cr!M157-Trav_deb!M157)</f>
        <v>146.99388375085047</v>
      </c>
      <c r="N157" s="26">
        <f>IF(Trav_cr!N157="","",Trav_cr!N157-Trav_deb!N157)</f>
        <v>163.29096137496745</v>
      </c>
      <c r="O157" s="26">
        <f>IF(Trav_cr!O157="","",Trav_cr!O157-Trav_deb!O157)</f>
        <v>188.99368458936814</v>
      </c>
      <c r="P157" s="26" t="str">
        <f>IF(Trav_cr!P157="","",Trav_cr!P157-Trav_deb!P157)</f>
        <v/>
      </c>
      <c r="Q157" s="26" t="str">
        <f>IF(Trav_cr!Q157="","",Trav_cr!Q157-Trav_deb!Q157)</f>
        <v/>
      </c>
      <c r="V157" s="39">
        <f>IF(L157="","",L157/GDP!O153/10)</f>
        <v>17.7455508775416</v>
      </c>
      <c r="W157" s="39">
        <f>IF(M157="","",M157/GDP!P153/10)</f>
        <v>18.397232008867391</v>
      </c>
      <c r="X157" s="39">
        <f>IF(N157="","",N157/GDP!Q153/10)</f>
        <v>19.62631747295282</v>
      </c>
      <c r="Y157" s="39">
        <f>IF(O157="","",O157/GDP!R153/10)</f>
        <v>22.579890631943627</v>
      </c>
      <c r="Z157" s="39" t="str">
        <f>IF(P157="","",P157/GDP!S153/10)</f>
        <v/>
      </c>
      <c r="AA157" s="39" t="str">
        <f>IF(Q157="","",Q157/GDP!T153/10)</f>
        <v/>
      </c>
      <c r="AB157" s="22">
        <f t="shared" si="10"/>
        <v>0</v>
      </c>
      <c r="AC157" s="22">
        <f t="shared" si="11"/>
        <v>1</v>
      </c>
      <c r="AD157" s="22"/>
      <c r="AE157" s="22">
        <f t="shared" si="12"/>
        <v>0</v>
      </c>
      <c r="AF157" s="39" t="str">
        <f t="shared" si="13"/>
        <v/>
      </c>
      <c r="AH157" s="22">
        <f t="shared" si="14"/>
        <v>22.579890631943627</v>
      </c>
    </row>
    <row r="158" spans="1:34" x14ac:dyDescent="0.25">
      <c r="A158" s="12" t="s">
        <v>592</v>
      </c>
      <c r="B158" s="26">
        <f>IF(Trav_cr!B158="","",Trav_cr!B158-Trav_deb!B158)</f>
        <v>7.2709245949390438</v>
      </c>
      <c r="C158" s="26">
        <f>IF(Trav_cr!C158="","",Trav_cr!C158-Trav_deb!C158)</f>
        <v>6.4804454364432145</v>
      </c>
      <c r="D158" s="26">
        <f>IF(Trav_cr!D158="","",Trav_cr!D158-Trav_deb!D158)</f>
        <v>4.8951916499960113</v>
      </c>
      <c r="E158" s="26">
        <f>IF(Trav_cr!E158="","",Trav_cr!E158-Trav_deb!E158)</f>
        <v>7.7273523358383436</v>
      </c>
      <c r="F158" s="26">
        <f>IF(Trav_cr!F158="","",Trav_cr!F158-Trav_deb!F158)</f>
        <v>8.3067930683316415</v>
      </c>
      <c r="G158" s="26">
        <f>IF(Trav_cr!G158="","",Trav_cr!G158-Trav_deb!G158)</f>
        <v>11.078809257383051</v>
      </c>
      <c r="H158" s="26">
        <f>IF(Trav_cr!H158="","",Trav_cr!H158-Trav_deb!H158)</f>
        <v>15.577057221201404</v>
      </c>
      <c r="I158" s="26">
        <f>IF(Trav_cr!I158="","",Trav_cr!I158-Trav_deb!I158)</f>
        <v>12.591775741999195</v>
      </c>
      <c r="J158" s="26">
        <f>IF(Trav_cr!J158="","",Trav_cr!J158-Trav_deb!J158)</f>
        <v>29.299689766527596</v>
      </c>
      <c r="K158" s="26">
        <f>IF(Trav_cr!K158="","",Trav_cr!K158-Trav_deb!K158)</f>
        <v>39.280462359053132</v>
      </c>
      <c r="L158" s="26">
        <f>IF(Trav_cr!L158="","",Trav_cr!L158-Trav_deb!L158)</f>
        <v>45.506176475502741</v>
      </c>
      <c r="M158" s="26">
        <f>IF(Trav_cr!M158="","",Trav_cr!M158-Trav_deb!M158)</f>
        <v>53.438806799877057</v>
      </c>
      <c r="N158" s="26">
        <f>IF(Trav_cr!N158="","",Trav_cr!N158-Trav_deb!N158)</f>
        <v>48.745792210068302</v>
      </c>
      <c r="O158" s="26">
        <f>IF(Trav_cr!O158="","",Trav_cr!O158-Trav_deb!O158)</f>
        <v>55.215410656383668</v>
      </c>
      <c r="P158" s="26">
        <f>IF(Trav_cr!P158="","",Trav_cr!P158-Trav_deb!P158)</f>
        <v>26.178304636109747</v>
      </c>
      <c r="Q158" s="26" t="str">
        <f>IF(Trav_cr!Q158="","",Trav_cr!Q158-Trav_deb!Q158)</f>
        <v/>
      </c>
      <c r="V158" s="39">
        <f>IF(L158="","",L158/GDP!O154/10)</f>
        <v>14.310118388522875</v>
      </c>
      <c r="W158" s="39">
        <f>IF(M158="","",M158/GDP!P154/10)</f>
        <v>15.355978965481913</v>
      </c>
      <c r="X158" s="39">
        <f>IF(N158="","",N158/GDP!Q154/10)</f>
        <v>12.964306438847952</v>
      </c>
      <c r="Y158" s="39">
        <f>IF(O158="","",O158/GDP!R154/10)</f>
        <v>13.272935253938382</v>
      </c>
      <c r="Z158" s="39">
        <f>IF(P158="","",P158/GDP!S154/10)</f>
        <v>6.2033897241966232</v>
      </c>
      <c r="AA158" s="39" t="str">
        <f>IF(Q158="","",Q158/GDP!T154/10)</f>
        <v/>
      </c>
      <c r="AB158" s="22">
        <f t="shared" si="10"/>
        <v>0</v>
      </c>
      <c r="AC158" s="22">
        <f t="shared" si="11"/>
        <v>1</v>
      </c>
      <c r="AD158" s="22"/>
      <c r="AE158" s="22">
        <f t="shared" si="12"/>
        <v>0</v>
      </c>
      <c r="AF158" s="39" t="str">
        <f t="shared" si="13"/>
        <v/>
      </c>
      <c r="AH158" s="22">
        <f t="shared" si="14"/>
        <v>13.272935253938382</v>
      </c>
    </row>
    <row r="159" spans="1:34" x14ac:dyDescent="0.25">
      <c r="A159" s="12" t="s">
        <v>594</v>
      </c>
      <c r="B159" s="26">
        <f>IF(Trav_cr!B159="","",Trav_cr!B159-Trav_deb!B159)</f>
        <v>-4457.6000000000004</v>
      </c>
      <c r="C159" s="26">
        <f>IF(Trav_cr!C159="","",Trav_cr!C159-Trav_deb!C159)</f>
        <v>-8198.9382571733349</v>
      </c>
      <c r="D159" s="26">
        <f>IF(Trav_cr!D159="","",Trav_cr!D159-Trav_deb!D159)</f>
        <v>-14189.720885813331</v>
      </c>
      <c r="E159" s="26">
        <f>IF(Trav_cr!E159="","",Trav_cr!E159-Trav_deb!E159)</f>
        <v>-9218.858400000001</v>
      </c>
      <c r="F159" s="26">
        <f>IF(Trav_cr!F159="","",Trav_cr!F159-Trav_deb!F159)</f>
        <v>-14424.346266666666</v>
      </c>
      <c r="G159" s="26">
        <f>IF(Trav_cr!G159="","",Trav_cr!G159-Trav_deb!G159)</f>
        <v>-14422.957333333332</v>
      </c>
      <c r="H159" s="26">
        <f>IF(Trav_cr!H159="","",Trav_cr!H159-Trav_deb!H159)</f>
        <v>-8811.9814666666662</v>
      </c>
      <c r="I159" s="26">
        <f>IF(Trav_cr!I159="","",Trav_cr!I159-Trav_deb!I159)</f>
        <v>-9591.0665333333309</v>
      </c>
      <c r="J159" s="26">
        <f>IF(Trav_cr!J159="","",Trav_cr!J159-Trav_deb!J159)</f>
        <v>-10008.824133333335</v>
      </c>
      <c r="K159" s="26">
        <f>IF(Trav_cr!K159="","",Trav_cr!K159-Trav_deb!K159)</f>
        <v>-15879.386506666668</v>
      </c>
      <c r="L159" s="26">
        <f>IF(Trav_cr!L159="","",Trav_cr!L159-Trav_deb!L159)</f>
        <v>-9216.0282110666649</v>
      </c>
      <c r="M159" s="26">
        <f>IF(Trav_cr!M159="","",Trav_cr!M159-Trav_deb!M159)</f>
        <v>-5562.0320592000025</v>
      </c>
      <c r="N159" s="26">
        <f>IF(Trav_cr!N159="","",Trav_cr!N159-Trav_deb!N159)</f>
        <v>-5496.032429730667</v>
      </c>
      <c r="O159" s="26">
        <f>IF(Trav_cr!O159="","",Trav_cr!O159-Trav_deb!O159)</f>
        <v>-2860.9981420614949</v>
      </c>
      <c r="P159" s="26">
        <f>IF(Trav_cr!P159="","",Trav_cr!P159-Trav_deb!P159)</f>
        <v>1291.8556633331973</v>
      </c>
      <c r="Q159" s="26">
        <f>IF(Trav_cr!Q159="","",Trav_cr!Q159-Trav_deb!Q159)</f>
        <v>-4496.9585710684141</v>
      </c>
      <c r="V159" s="39">
        <f>IF(L159="","",L159/GDP!O155/10)</f>
        <v>-1.4085970946347326</v>
      </c>
      <c r="W159" s="39">
        <f>IF(M159="","",M159/GDP!P155/10)</f>
        <v>-0.86241612488681074</v>
      </c>
      <c r="X159" s="39">
        <f>IF(N159="","",N159/GDP!Q155/10)</f>
        <v>-0.79816209300373031</v>
      </c>
      <c r="Y159" s="39">
        <f>IF(O159="","",O159/GDP!R155/10)</f>
        <v>-0.36375309807754835</v>
      </c>
      <c r="Z159" s="39">
        <f>IF(P159="","",P159/GDP!S155/10)</f>
        <v>0.1629141771767548</v>
      </c>
      <c r="AA159" s="39">
        <f>IF(Q159="","",Q159/GDP!T155/10)</f>
        <v>-0.64107913430972718</v>
      </c>
      <c r="AB159" s="22">
        <f t="shared" si="10"/>
        <v>0</v>
      </c>
      <c r="AC159" s="22">
        <f t="shared" si="11"/>
        <v>0</v>
      </c>
      <c r="AD159" s="22"/>
      <c r="AE159" s="22">
        <f t="shared" si="12"/>
        <v>0</v>
      </c>
      <c r="AF159" s="39">
        <f t="shared" si="13"/>
        <v>-0.36375309807754835</v>
      </c>
      <c r="AH159" s="22" t="str">
        <f t="shared" si="14"/>
        <v/>
      </c>
    </row>
    <row r="160" spans="1:34" x14ac:dyDescent="0.25">
      <c r="A160" s="12" t="s">
        <v>596</v>
      </c>
      <c r="B160" s="26">
        <f>IF(Trav_cr!B160="","",Trav_cr!B160-Trav_deb!B160)</f>
        <v>177.8</v>
      </c>
      <c r="C160" s="26">
        <f>IF(Trav_cr!C160="","",Trav_cr!C160-Trav_deb!C160)</f>
        <v>196.58300647217794</v>
      </c>
      <c r="D160" s="26">
        <f>IF(Trav_cr!D160="","",Trav_cr!D160-Trav_deb!D160)</f>
        <v>279.06516997004303</v>
      </c>
      <c r="E160" s="26">
        <f>IF(Trav_cr!E160="","",Trav_cr!E160-Trav_deb!E160)</f>
        <v>369.28247690492685</v>
      </c>
      <c r="F160" s="26">
        <f>IF(Trav_cr!F160="","",Trav_cr!F160-Trav_deb!F160)</f>
        <v>307.93541396149078</v>
      </c>
      <c r="G160" s="26">
        <f>IF(Trav_cr!G160="","",Trav_cr!G160-Trav_deb!G160)</f>
        <v>293.23298808712661</v>
      </c>
      <c r="H160" s="26">
        <f>IF(Trav_cr!H160="","",Trav_cr!H160-Trav_deb!H160)</f>
        <v>317.62639046776343</v>
      </c>
      <c r="I160" s="26">
        <f>IF(Trav_cr!I160="","",Trav_cr!I160-Trav_deb!I160)</f>
        <v>263.00568592790518</v>
      </c>
      <c r="J160" s="26">
        <f>IF(Trav_cr!J160="","",Trav_cr!J160-Trav_deb!J160)</f>
        <v>289.07527583522642</v>
      </c>
      <c r="K160" s="26">
        <f>IF(Trav_cr!K160="","",Trav_cr!K160-Trav_deb!K160)</f>
        <v>275.07030636749835</v>
      </c>
      <c r="L160" s="26">
        <f>IF(Trav_cr!L160="","",Trav_cr!L160-Trav_deb!L160)</f>
        <v>235.08618059192759</v>
      </c>
      <c r="M160" s="26">
        <f>IF(Trav_cr!M160="","",Trav_cr!M160-Trav_deb!M160)</f>
        <v>243.17032498025674</v>
      </c>
      <c r="N160" s="26">
        <f>IF(Trav_cr!N160="","",Trav_cr!N160-Trav_deb!N160)</f>
        <v>265.5994270444022</v>
      </c>
      <c r="O160" s="26">
        <f>IF(Trav_cr!O160="","",Trav_cr!O160-Trav_deb!O160)</f>
        <v>325.82384361923232</v>
      </c>
      <c r="P160" s="26" t="str">
        <f>IF(Trav_cr!P160="","",Trav_cr!P160-Trav_deb!P160)</f>
        <v/>
      </c>
      <c r="Q160" s="26" t="str">
        <f>IF(Trav_cr!Q160="","",Trav_cr!Q160-Trav_deb!Q160)</f>
        <v/>
      </c>
      <c r="V160" s="39">
        <f>IF(L160="","",L160/GDP!O156/10)</f>
        <v>1.3224176216005377</v>
      </c>
      <c r="W160" s="39">
        <f>IF(M160="","",M160/GDP!P156/10)</f>
        <v>1.2774905436315038</v>
      </c>
      <c r="X160" s="39">
        <f>IF(N160="","",N160/GDP!Q156/10)</f>
        <v>1.2654220165057992</v>
      </c>
      <c r="Y160" s="39">
        <f>IF(O160="","",O160/GDP!R156/10)</f>
        <v>1.4088461262560312</v>
      </c>
      <c r="Z160" s="39" t="str">
        <f>IF(P160="","",P160/GDP!S156/10)</f>
        <v/>
      </c>
      <c r="AA160" s="39" t="str">
        <f>IF(Q160="","",Q160/GDP!T156/10)</f>
        <v/>
      </c>
      <c r="AB160" s="22">
        <f t="shared" si="10"/>
        <v>0</v>
      </c>
      <c r="AC160" s="22">
        <f t="shared" si="11"/>
        <v>0</v>
      </c>
      <c r="AD160" s="22"/>
      <c r="AE160" s="22">
        <f t="shared" si="12"/>
        <v>0</v>
      </c>
      <c r="AF160" s="39" t="str">
        <f t="shared" si="13"/>
        <v/>
      </c>
      <c r="AH160" s="22">
        <f t="shared" si="14"/>
        <v>1.4088461262560312</v>
      </c>
    </row>
    <row r="161" spans="1:34" x14ac:dyDescent="0.25">
      <c r="A161" s="12" t="s">
        <v>600</v>
      </c>
      <c r="B161" s="26" t="str">
        <f>IF(Trav_cr!B161="","",Trav_cr!B161-Trav_deb!B161)</f>
        <v/>
      </c>
      <c r="C161" s="26" t="str">
        <f>IF(Trav_cr!C161="","",Trav_cr!C161-Trav_deb!C161)</f>
        <v/>
      </c>
      <c r="D161" s="26">
        <f>IF(Trav_cr!D161="","",Trav_cr!D161-Trav_deb!D161)</f>
        <v>-176.29999999999995</v>
      </c>
      <c r="E161" s="26">
        <f>IF(Trav_cr!E161="","",Trav_cr!E161-Trav_deb!E161)</f>
        <v>-309.88017136750045</v>
      </c>
      <c r="F161" s="26">
        <f>IF(Trav_cr!F161="","",Trav_cr!F161-Trav_deb!F161)</f>
        <v>-93.515621315589669</v>
      </c>
      <c r="G161" s="26">
        <f>IF(Trav_cr!G161="","",Trav_cr!G161-Trav_deb!G161)</f>
        <v>-155.10072805407913</v>
      </c>
      <c r="H161" s="26">
        <f>IF(Trav_cr!H161="","",Trav_cr!H161-Trav_deb!H161)</f>
        <v>-114.9012357439982</v>
      </c>
      <c r="I161" s="26">
        <f>IF(Trav_cr!I161="","",Trav_cr!I161-Trav_deb!I161)</f>
        <v>-110.02686608788531</v>
      </c>
      <c r="J161" s="26">
        <f>IF(Trav_cr!J161="","",Trav_cr!J161-Trav_deb!J161)</f>
        <v>-63.591567564116531</v>
      </c>
      <c r="K161" s="26">
        <f>IF(Trav_cr!K161="","",Trav_cr!K161-Trav_deb!K161)</f>
        <v>-36.423711306881842</v>
      </c>
      <c r="L161" s="26">
        <f>IF(Trav_cr!L161="","",Trav_cr!L161-Trav_deb!L161)</f>
        <v>-54.218183884470363</v>
      </c>
      <c r="M161" s="26">
        <f>IF(Trav_cr!M161="","",Trav_cr!M161-Trav_deb!M161)</f>
        <v>-51.38835101659879</v>
      </c>
      <c r="N161" s="26">
        <f>IF(Trav_cr!N161="","",Trav_cr!N161-Trav_deb!N161)</f>
        <v>-36.055513139380764</v>
      </c>
      <c r="O161" s="26">
        <f>IF(Trav_cr!O161="","",Trav_cr!O161-Trav_deb!O161)</f>
        <v>-95.884609540322117</v>
      </c>
      <c r="P161" s="26">
        <f>IF(Trav_cr!P161="","",Trav_cr!P161-Trav_deb!P161)</f>
        <v>-201.27061853681607</v>
      </c>
      <c r="Q161" s="26">
        <f>IF(Trav_cr!Q161="","",Trav_cr!Q161-Trav_deb!Q161)</f>
        <v>129.91487915302991</v>
      </c>
      <c r="V161" s="39">
        <f>IF(L161="","",L161/GDP!O157/10)</f>
        <v>-0.13672126256927164</v>
      </c>
      <c r="W161" s="39">
        <f>IF(M161="","",M161/GDP!P157/10)</f>
        <v>-0.12628302414813061</v>
      </c>
      <c r="X161" s="39">
        <f>IF(N161="","",N161/GDP!Q157/10)</f>
        <v>-8.1612334229794165E-2</v>
      </c>
      <c r="Y161" s="39">
        <f>IF(O161="","",O161/GDP!R157/10)</f>
        <v>-0.1893418564805634</v>
      </c>
      <c r="Z161" s="39">
        <f>IF(P161="","",P161/GDP!S157/10)</f>
        <v>-0.39100654402489765</v>
      </c>
      <c r="AA161" s="39">
        <f>IF(Q161="","",Q161/GDP!T157/10)</f>
        <v>0.24530755127082687</v>
      </c>
      <c r="AB161" s="22">
        <f t="shared" si="10"/>
        <v>0</v>
      </c>
      <c r="AC161" s="22">
        <f t="shared" si="11"/>
        <v>0</v>
      </c>
      <c r="AD161" s="22"/>
      <c r="AE161" s="22">
        <f t="shared" si="12"/>
        <v>0</v>
      </c>
      <c r="AF161" s="39">
        <f t="shared" si="13"/>
        <v>-0.1893418564805634</v>
      </c>
      <c r="AH161" s="22" t="str">
        <f t="shared" si="14"/>
        <v/>
      </c>
    </row>
    <row r="162" spans="1:34" x14ac:dyDescent="0.25">
      <c r="A162" s="12" t="s">
        <v>604</v>
      </c>
      <c r="B162" s="26">
        <f>IF(Trav_cr!B162="","",Trav_cr!B162-Trav_deb!B162)</f>
        <v>153.42608895547653</v>
      </c>
      <c r="C162" s="26">
        <f>IF(Trav_cr!C162="","",Trav_cr!C162-Trav_deb!C162)</f>
        <v>191.83999409785713</v>
      </c>
      <c r="D162" s="26">
        <f>IF(Trav_cr!D162="","",Trav_cr!D162-Trav_deb!D162)</f>
        <v>283</v>
      </c>
      <c r="E162" s="26">
        <f>IF(Trav_cr!E162="","",Trav_cr!E162-Trav_deb!E162)</f>
        <v>269.63335719965499</v>
      </c>
      <c r="F162" s="26">
        <f>IF(Trav_cr!F162="","",Trav_cr!F162-Trav_deb!F162)</f>
        <v>221.92571566302757</v>
      </c>
      <c r="G162" s="26">
        <f>IF(Trav_cr!G162="","",Trav_cr!G162-Trav_deb!G162)</f>
        <v>235.95011290745407</v>
      </c>
      <c r="H162" s="26">
        <f>IF(Trav_cr!H162="","",Trav_cr!H162-Trav_deb!H162)</f>
        <v>251.16653664408801</v>
      </c>
      <c r="I162" s="26">
        <f>IF(Trav_cr!I162="","",Trav_cr!I162-Trav_deb!I162)</f>
        <v>353.85221358395006</v>
      </c>
      <c r="J162" s="26">
        <f>IF(Trav_cr!J162="","",Trav_cr!J162-Trav_deb!J162)</f>
        <v>393.01435678680014</v>
      </c>
      <c r="K162" s="26">
        <f>IF(Trav_cr!K162="","",Trav_cr!K162-Trav_deb!K162)</f>
        <v>360.27990241998498</v>
      </c>
      <c r="L162" s="26">
        <f>IF(Trav_cr!L162="","",Trav_cr!L162-Trav_deb!L162)</f>
        <v>362.11927125891401</v>
      </c>
      <c r="M162" s="26">
        <f>IF(Trav_cr!M162="","",Trav_cr!M162-Trav_deb!M162)</f>
        <v>360.17562943340187</v>
      </c>
      <c r="N162" s="26">
        <f>IF(Trav_cr!N162="","",Trav_cr!N162-Trav_deb!N162)</f>
        <v>420.85398576506623</v>
      </c>
      <c r="O162" s="26">
        <f>IF(Trav_cr!O162="","",Trav_cr!O162-Trav_deb!O162)</f>
        <v>491.43952426223632</v>
      </c>
      <c r="P162" s="26">
        <f>IF(Trav_cr!P162="","",Trav_cr!P162-Trav_deb!P162)</f>
        <v>522.56531407972716</v>
      </c>
      <c r="Q162" s="26">
        <f>IF(Trav_cr!Q162="","",Trav_cr!Q162-Trav_deb!Q162)</f>
        <v>195.75158209746681</v>
      </c>
      <c r="V162" s="39">
        <f>IF(L162="","",L162/GDP!O158/10)</f>
        <v>26.297695806747566</v>
      </c>
      <c r="W162" s="39">
        <f>IF(M162="","",M162/GDP!P158/10)</f>
        <v>25.257758024782738</v>
      </c>
      <c r="X162" s="39">
        <f>IF(N162="","",N162/GDP!Q158/10)</f>
        <v>27.542800115514801</v>
      </c>
      <c r="Y162" s="39">
        <f>IF(O162="","",O162/GDP!R158/10)</f>
        <v>31.870267461883032</v>
      </c>
      <c r="Z162" s="39">
        <f>IF(P162="","",P162/GDP!S158/10)</f>
        <v>33.073754055678933</v>
      </c>
      <c r="AA162" s="39">
        <f>IF(Q162="","",Q162/GDP!T158/10)</f>
        <v>17.307832192525801</v>
      </c>
      <c r="AB162" s="22">
        <f t="shared" si="10"/>
        <v>0</v>
      </c>
      <c r="AC162" s="22">
        <f t="shared" si="11"/>
        <v>1</v>
      </c>
      <c r="AD162" s="22"/>
      <c r="AE162" s="22">
        <f t="shared" si="12"/>
        <v>0</v>
      </c>
      <c r="AF162" s="39" t="str">
        <f t="shared" si="13"/>
        <v/>
      </c>
      <c r="AH162" s="22">
        <f t="shared" si="14"/>
        <v>31.870267461883032</v>
      </c>
    </row>
    <row r="163" spans="1:34" x14ac:dyDescent="0.25">
      <c r="A163" s="12" t="s">
        <v>606</v>
      </c>
      <c r="B163" s="26">
        <f>IF(Trav_cr!B163="","",Trav_cr!B163-Trav_deb!B163)</f>
        <v>31.809153970708344</v>
      </c>
      <c r="C163" s="26">
        <f>IF(Trav_cr!C163="","",Trav_cr!C163-Trav_deb!C163)</f>
        <v>10.54064507237808</v>
      </c>
      <c r="D163" s="26">
        <f>IF(Trav_cr!D163="","",Trav_cr!D163-Trav_deb!D163)</f>
        <v>7.9311051954784713</v>
      </c>
      <c r="E163" s="26">
        <f>IF(Trav_cr!E163="","",Trav_cr!E163-Trav_deb!E163)</f>
        <v>9.4809667589074031</v>
      </c>
      <c r="F163" s="26">
        <f>IF(Trav_cr!F163="","",Trav_cr!F163-Trav_deb!F163)</f>
        <v>12.151778841861473</v>
      </c>
      <c r="G163" s="26">
        <f>IF(Trav_cr!G163="","",Trav_cr!G163-Trav_deb!G163)</f>
        <v>12.70903415918276</v>
      </c>
      <c r="H163" s="26">
        <f>IF(Trav_cr!H163="","",Trav_cr!H163-Trav_deb!H163)</f>
        <v>30.327170934611999</v>
      </c>
      <c r="I163" s="26">
        <f>IF(Trav_cr!I163="","",Trav_cr!I163-Trav_deb!I163)</f>
        <v>31.884748630046253</v>
      </c>
      <c r="J163" s="26">
        <f>IF(Trav_cr!J163="","",Trav_cr!J163-Trav_deb!J163)</f>
        <v>45.479983537041697</v>
      </c>
      <c r="K163" s="26">
        <f>IF(Trav_cr!K163="","",Trav_cr!K163-Trav_deb!K163)</f>
        <v>-5.0771816534739926</v>
      </c>
      <c r="L163" s="26">
        <f>IF(Trav_cr!L163="","",Trav_cr!L163-Trav_deb!L163)</f>
        <v>8.9340086387840003</v>
      </c>
      <c r="M163" s="26">
        <f>IF(Trav_cr!M163="","",Trav_cr!M163-Trav_deb!M163)</f>
        <v>11.699999999999996</v>
      </c>
      <c r="N163" s="26">
        <f>IF(Trav_cr!N163="","",Trav_cr!N163-Trav_deb!N163)</f>
        <v>-14.827927187427704</v>
      </c>
      <c r="O163" s="26">
        <f>IF(Trav_cr!O163="","",Trav_cr!O163-Trav_deb!O163)</f>
        <v>-15.314960920425811</v>
      </c>
      <c r="P163" s="26">
        <f>IF(Trav_cr!P163="","",Trav_cr!P163-Trav_deb!P163)</f>
        <v>-34.437119947348648</v>
      </c>
      <c r="Q163" s="26" t="str">
        <f>IF(Trav_cr!Q163="","",Trav_cr!Q163-Trav_deb!Q163)</f>
        <v/>
      </c>
      <c r="V163" s="39">
        <f>IF(L163="","",L163/GDP!O159/10)</f>
        <v>0.21011309122257762</v>
      </c>
      <c r="W163" s="39">
        <f>IF(M163="","",M163/GDP!P159/10)</f>
        <v>0.30350194552529175</v>
      </c>
      <c r="X163" s="39">
        <f>IF(N163="","",N163/GDP!Q159/10)</f>
        <v>-0.39935166139045797</v>
      </c>
      <c r="Y163" s="39">
        <f>IF(O163="","",O163/GDP!R159/10)</f>
        <v>-0.37490724407407128</v>
      </c>
      <c r="Z163" s="39">
        <f>IF(P163="","",P163/GDP!S159/10)</f>
        <v>-0.83605535196282221</v>
      </c>
      <c r="AA163" s="39" t="str">
        <f>IF(Q163="","",Q163/GDP!T159/10)</f>
        <v/>
      </c>
      <c r="AB163" s="22">
        <f t="shared" si="10"/>
        <v>0</v>
      </c>
      <c r="AC163" s="22">
        <f t="shared" si="11"/>
        <v>0</v>
      </c>
      <c r="AD163" s="22"/>
      <c r="AE163" s="22">
        <f t="shared" si="12"/>
        <v>0</v>
      </c>
      <c r="AF163" s="39">
        <f t="shared" si="13"/>
        <v>-0.37490724407407128</v>
      </c>
      <c r="AH163" s="22" t="str">
        <f t="shared" si="14"/>
        <v/>
      </c>
    </row>
    <row r="164" spans="1:34" x14ac:dyDescent="0.25">
      <c r="A164" s="12" t="s">
        <v>609</v>
      </c>
      <c r="B164" s="26">
        <f>IF(Trav_cr!B164="","",Trav_cr!B164-Trav_deb!B164)</f>
        <v>-3861.1569652081307</v>
      </c>
      <c r="C164" s="26">
        <f>IF(Trav_cr!C164="","",Trav_cr!C164-Trav_deb!C164)</f>
        <v>-3732.3781152974825</v>
      </c>
      <c r="D164" s="26">
        <f>IF(Trav_cr!D164="","",Trav_cr!D164-Trav_deb!D164)</f>
        <v>-4437.2587118099673</v>
      </c>
      <c r="E164" s="26">
        <f>IF(Trav_cr!E164="","",Trav_cr!E164-Trav_deb!E164)</f>
        <v>-5725.6514627763881</v>
      </c>
      <c r="F164" s="26">
        <f>IF(Trav_cr!F164="","",Trav_cr!F164-Trav_deb!F164)</f>
        <v>-6478.58692176574</v>
      </c>
      <c r="G164" s="26">
        <f>IF(Trav_cr!G164="","",Trav_cr!G164-Trav_deb!G164)</f>
        <v>-4522.2312539344093</v>
      </c>
      <c r="H164" s="26">
        <f>IF(Trav_cr!H164="","",Trav_cr!H164-Trav_deb!H164)</f>
        <v>-3490.6059812485837</v>
      </c>
      <c r="I164" s="26">
        <f>IF(Trav_cr!I164="","",Trav_cr!I164-Trav_deb!I164)</f>
        <v>-4343.9252375226533</v>
      </c>
      <c r="J164" s="26">
        <f>IF(Trav_cr!J164="","",Trav_cr!J164-Trav_deb!J164)</f>
        <v>-5176.2167345960188</v>
      </c>
      <c r="K164" s="26">
        <f>IF(Trav_cr!K164="","",Trav_cr!K164-Trav_deb!K164)</f>
        <v>-6385.9358352077616</v>
      </c>
      <c r="L164" s="26">
        <f>IF(Trav_cr!L164="","",Trav_cr!L164-Trav_deb!L164)</f>
        <v>-7040.4596948702565</v>
      </c>
      <c r="M164" s="26">
        <f>IF(Trav_cr!M164="","",Trav_cr!M164-Trav_deb!M164)</f>
        <v>-5022.1260629558165</v>
      </c>
      <c r="N164" s="26">
        <f>IF(Trav_cr!N164="","",Trav_cr!N164-Trav_deb!N164)</f>
        <v>-5108.1702482031978</v>
      </c>
      <c r="O164" s="26">
        <f>IF(Trav_cr!O164="","",Trav_cr!O164-Trav_deb!O164)</f>
        <v>-6091.5971111014878</v>
      </c>
      <c r="P164" s="26">
        <f>IF(Trav_cr!P164="","",Trav_cr!P164-Trav_deb!P164)</f>
        <v>-7021.5456416960551</v>
      </c>
      <c r="Q164" s="26">
        <f>IF(Trav_cr!Q164="","",Trav_cr!Q164-Trav_deb!Q164)</f>
        <v>-1638.56760625479</v>
      </c>
      <c r="V164" s="39">
        <f>IF(L164="","",L164/GDP!O160/10)</f>
        <v>-2.2858709589544954</v>
      </c>
      <c r="W164" s="39">
        <f>IF(M164="","",M164/GDP!P160/10)</f>
        <v>-1.5755541321825415</v>
      </c>
      <c r="X164" s="39">
        <f>IF(N164="","",N164/GDP!Q160/10)</f>
        <v>-1.4878223550974561</v>
      </c>
      <c r="Y164" s="39">
        <f>IF(O164="","",O164/GDP!R160/10)</f>
        <v>-1.62026505563087</v>
      </c>
      <c r="Z164" s="39">
        <f>IF(P164="","",P164/GDP!S160/10)</f>
        <v>-1.8754629241422194</v>
      </c>
      <c r="AA164" s="39">
        <f>IF(Q164="","",Q164/GDP!T160/10)</f>
        <v>-0.48195858187804319</v>
      </c>
      <c r="AB164" s="22">
        <f t="shared" si="10"/>
        <v>0</v>
      </c>
      <c r="AC164" s="22">
        <f t="shared" si="11"/>
        <v>0</v>
      </c>
      <c r="AD164" s="22"/>
      <c r="AE164" s="22">
        <f t="shared" si="12"/>
        <v>0</v>
      </c>
      <c r="AF164" s="39">
        <f t="shared" si="13"/>
        <v>-1.62026505563087</v>
      </c>
      <c r="AH164" s="22" t="str">
        <f t="shared" si="14"/>
        <v/>
      </c>
    </row>
    <row r="165" spans="1:34" x14ac:dyDescent="0.25">
      <c r="A165" s="12" t="s">
        <v>610</v>
      </c>
      <c r="B165" s="26" t="str">
        <f>IF(Trav_cr!B165="","",Trav_cr!B165-Trav_deb!B165)</f>
        <v/>
      </c>
      <c r="C165" s="26" t="str">
        <f>IF(Trav_cr!C165="","",Trav_cr!C165-Trav_deb!C165)</f>
        <v/>
      </c>
      <c r="D165" s="26" t="str">
        <f>IF(Trav_cr!D165="","",Trav_cr!D165-Trav_deb!D165)</f>
        <v/>
      </c>
      <c r="E165" s="26" t="str">
        <f>IF(Trav_cr!E165="","",Trav_cr!E165-Trav_deb!E165)</f>
        <v/>
      </c>
      <c r="F165" s="26" t="str">
        <f>IF(Trav_cr!F165="","",Trav_cr!F165-Trav_deb!F165)</f>
        <v/>
      </c>
      <c r="G165" s="26" t="str">
        <f>IF(Trav_cr!G165="","",Trav_cr!G165-Trav_deb!G165)</f>
        <v/>
      </c>
      <c r="H165" s="26">
        <f>IF(Trav_cr!H165="","",Trav_cr!H165-Trav_deb!H165)</f>
        <v>630.70000000000005</v>
      </c>
      <c r="I165" s="26">
        <f>IF(Trav_cr!I165="","",Trav_cr!I165-Trav_deb!I165)</f>
        <v>749.77094972067039</v>
      </c>
      <c r="J165" s="26">
        <f>IF(Trav_cr!J165="","",Trav_cr!J165-Trav_deb!J165)</f>
        <v>768.12290502793303</v>
      </c>
      <c r="K165" s="26">
        <f>IF(Trav_cr!K165="","",Trav_cr!K165-Trav_deb!K165)</f>
        <v>818.29608938547483</v>
      </c>
      <c r="L165" s="26">
        <f>IF(Trav_cr!L165="","",Trav_cr!L165-Trav_deb!L165)</f>
        <v>806.24581005586595</v>
      </c>
      <c r="M165" s="26">
        <f>IF(Trav_cr!M165="","",Trav_cr!M165-Trav_deb!M165)</f>
        <v>759.03351955307255</v>
      </c>
      <c r="N165" s="26">
        <f>IF(Trav_cr!N165="","",Trav_cr!N165-Trav_deb!N165)</f>
        <v>541.68024218435744</v>
      </c>
      <c r="O165" s="26">
        <f>IF(Trav_cr!O165="","",Trav_cr!O165-Trav_deb!O165)</f>
        <v>384.60753705586592</v>
      </c>
      <c r="P165" s="26">
        <f>IF(Trav_cr!P165="","",Trav_cr!P165-Trav_deb!P165)</f>
        <v>614.48942093296091</v>
      </c>
      <c r="Q165" s="26" t="str">
        <f>IF(Trav_cr!Q165="","",Trav_cr!Q165-Trav_deb!Q165)</f>
        <v/>
      </c>
      <c r="V165" s="39">
        <f>IF(L165="","",L165/GDP!O161/10)</f>
        <v>75.602703127456081</v>
      </c>
      <c r="W165" s="39">
        <f>IF(M165="","",M165/GDP!P161/10)</f>
        <v>70.80093798853602</v>
      </c>
      <c r="X165" s="39">
        <f>IF(N165="","",N165/GDP!Q161/10)</f>
        <v>53.420142227254189</v>
      </c>
      <c r="Y165" s="39">
        <f>IF(O165="","",O165/GDP!R161/10)</f>
        <v>40.315255456589725</v>
      </c>
      <c r="Z165" s="39">
        <f>IF(P165="","",P165/GDP!S161/10)</f>
        <v>60.900834582057577</v>
      </c>
      <c r="AA165" s="39" t="str">
        <f>IF(Q165="","",Q165/GDP!T161/10)</f>
        <v/>
      </c>
      <c r="AB165" s="22">
        <f t="shared" si="10"/>
        <v>0</v>
      </c>
      <c r="AC165" s="22">
        <f t="shared" si="11"/>
        <v>1</v>
      </c>
      <c r="AD165" s="22"/>
      <c r="AE165" s="22">
        <f t="shared" si="12"/>
        <v>0</v>
      </c>
      <c r="AF165" s="39" t="str">
        <f t="shared" si="13"/>
        <v/>
      </c>
      <c r="AH165" s="22">
        <f t="shared" si="14"/>
        <v>40.315255456589725</v>
      </c>
    </row>
    <row r="166" spans="1:34" x14ac:dyDescent="0.25">
      <c r="A166" s="12" t="s">
        <v>619</v>
      </c>
      <c r="B166" s="26" t="str">
        <f>IF(Trav_cr!B166="","",Trav_cr!B166-Trav_deb!B166)</f>
        <v/>
      </c>
      <c r="C166" s="26" t="str">
        <f>IF(Trav_cr!C166="","",Trav_cr!C166-Trav_deb!C166)</f>
        <v/>
      </c>
      <c r="D166" s="26" t="str">
        <f>IF(Trav_cr!D166="","",Trav_cr!D166-Trav_deb!D166)</f>
        <v/>
      </c>
      <c r="E166" s="26">
        <f>IF(Trav_cr!E166="","",Trav_cr!E166-Trav_deb!E166)</f>
        <v>440.54189376944214</v>
      </c>
      <c r="F166" s="26">
        <f>IF(Trav_cr!F166="","",Trav_cr!F166-Trav_deb!F166)</f>
        <v>242.84340329184852</v>
      </c>
      <c r="G166" s="26">
        <f>IF(Trav_cr!G166="","",Trav_cr!G166-Trav_deb!G166)</f>
        <v>283.48904089911639</v>
      </c>
      <c r="H166" s="26">
        <f>IF(Trav_cr!H166="","",Trav_cr!H166-Trav_deb!H166)</f>
        <v>245.07025254775181</v>
      </c>
      <c r="I166" s="26">
        <f>IF(Trav_cr!I166="","",Trav_cr!I166-Trav_deb!I166)</f>
        <v>155.69557844425754</v>
      </c>
      <c r="J166" s="26">
        <f>IF(Trav_cr!J166="","",Trav_cr!J166-Trav_deb!J166)</f>
        <v>285.72646506690671</v>
      </c>
      <c r="K166" s="26">
        <f>IF(Trav_cr!K166="","",Trav_cr!K166-Trav_deb!K166)</f>
        <v>171.68755332568207</v>
      </c>
      <c r="L166" s="26">
        <f>IF(Trav_cr!L166="","",Trav_cr!L166-Trav_deb!L166)</f>
        <v>304.23843537965331</v>
      </c>
      <c r="M166" s="26">
        <f>IF(Trav_cr!M166="","",Trav_cr!M166-Trav_deb!M166)</f>
        <v>511.27950308838354</v>
      </c>
      <c r="N166" s="26">
        <f>IF(Trav_cr!N166="","",Trav_cr!N166-Trav_deb!N166)</f>
        <v>525.07076872343032</v>
      </c>
      <c r="O166" s="26">
        <f>IF(Trav_cr!O166="","",Trav_cr!O166-Trav_deb!O166)</f>
        <v>570.93709421703397</v>
      </c>
      <c r="P166" s="26">
        <f>IF(Trav_cr!P166="","",Trav_cr!P166-Trav_deb!P166)</f>
        <v>613.37576318019592</v>
      </c>
      <c r="Q166" s="26">
        <f>IF(Trav_cr!Q166="","",Trav_cr!Q166-Trav_deb!Q166)</f>
        <v>29.966483473579046</v>
      </c>
      <c r="V166" s="39">
        <f>IF(L166="","",L166/GDP!O162/10)</f>
        <v>0.34372563650087368</v>
      </c>
      <c r="W166" s="39">
        <f>IF(M166="","",M166/GDP!P162/10)</f>
        <v>0.57004549295735751</v>
      </c>
      <c r="X166" s="39">
        <f>IF(N166="","",N166/GDP!Q162/10)</f>
        <v>0.55003694568821859</v>
      </c>
      <c r="Y166" s="39">
        <f>IF(O166="","",O166/GDP!R162/10)</f>
        <v>0.53989323330215977</v>
      </c>
      <c r="Z166" s="39">
        <f>IF(P166="","",P166/GDP!S162/10)</f>
        <v>0.58366155349192217</v>
      </c>
      <c r="AA166" s="39">
        <f>IF(Q166="","",Q166/GDP!T162/10)</f>
        <v>2.8789566014890335E-2</v>
      </c>
      <c r="AB166" s="22">
        <f t="shared" si="10"/>
        <v>0</v>
      </c>
      <c r="AC166" s="22">
        <f t="shared" si="11"/>
        <v>0</v>
      </c>
      <c r="AD166" s="22"/>
      <c r="AE166" s="22">
        <f t="shared" si="12"/>
        <v>0</v>
      </c>
      <c r="AF166" s="39" t="str">
        <f t="shared" si="13"/>
        <v/>
      </c>
      <c r="AH166" s="22">
        <f t="shared" si="14"/>
        <v>0.53989323330215977</v>
      </c>
    </row>
    <row r="167" spans="1:34" x14ac:dyDescent="0.25">
      <c r="A167" s="12" t="s">
        <v>620</v>
      </c>
      <c r="B167" s="26">
        <f>IF(Trav_cr!B167="","",Trav_cr!B167-Trav_deb!B167)</f>
        <v>845.19999999999993</v>
      </c>
      <c r="C167" s="26">
        <f>IF(Trav_cr!C167="","",Trav_cr!C167-Trav_deb!C167)</f>
        <v>986.15312287784798</v>
      </c>
      <c r="D167" s="26">
        <f>IF(Trav_cr!D167="","",Trav_cr!D167-Trav_deb!D167)</f>
        <v>1138.7952761364654</v>
      </c>
      <c r="E167" s="26">
        <f>IF(Trav_cr!E167="","",Trav_cr!E167-Trav_deb!E167)</f>
        <v>1339.6</v>
      </c>
      <c r="F167" s="26">
        <f>IF(Trav_cr!F167="","",Trav_cr!F167-Trav_deb!F167)</f>
        <v>1008.5435538788363</v>
      </c>
      <c r="G167" s="26">
        <f>IF(Trav_cr!G167="","",Trav_cr!G167-Trav_deb!G167)</f>
        <v>1147.3135441268391</v>
      </c>
      <c r="H167" s="26">
        <f>IF(Trav_cr!H167="","",Trav_cr!H167-Trav_deb!H167)</f>
        <v>1294.7609894137431</v>
      </c>
      <c r="I167" s="26">
        <f>IF(Trav_cr!I167="","",Trav_cr!I167-Trav_deb!I167)</f>
        <v>1267.054087632187</v>
      </c>
      <c r="J167" s="26">
        <f>IF(Trav_cr!J167="","",Trav_cr!J167-Trav_deb!J167)</f>
        <v>1360.7941926587343</v>
      </c>
      <c r="K167" s="26">
        <f>IF(Trav_cr!K167="","",Trav_cr!K167-Trav_deb!K167)</f>
        <v>1354.2436700913167</v>
      </c>
      <c r="L167" s="26">
        <f>IF(Trav_cr!L167="","",Trav_cr!L167-Trav_deb!L167)</f>
        <v>1167.7013751356776</v>
      </c>
      <c r="M167" s="26">
        <f>IF(Trav_cr!M167="","",Trav_cr!M167-Trav_deb!M167)</f>
        <v>1211.2183095609832</v>
      </c>
      <c r="N167" s="26">
        <f>IF(Trav_cr!N167="","",Trav_cr!N167-Trav_deb!N167)</f>
        <v>1362.7028739418763</v>
      </c>
      <c r="O167" s="26">
        <f>IF(Trav_cr!O167="","",Trav_cr!O167-Trav_deb!O167)</f>
        <v>1437.6554047793613</v>
      </c>
      <c r="P167" s="26">
        <f>IF(Trav_cr!P167="","",Trav_cr!P167-Trav_deb!P167)</f>
        <v>1399.7962233873941</v>
      </c>
      <c r="Q167" s="26">
        <f>IF(Trav_cr!Q167="","",Trav_cr!Q167-Trav_deb!Q167)</f>
        <v>482.28467746026888</v>
      </c>
      <c r="V167" s="39">
        <f>IF(L167="","",L167/GDP!O163/10)</f>
        <v>2.708529817998881</v>
      </c>
      <c r="W167" s="39">
        <f>IF(M167="","",M167/GDP!P163/10)</f>
        <v>2.7063911819300697</v>
      </c>
      <c r="X167" s="39">
        <f>IF(N167="","",N167/GDP!Q163/10)</f>
        <v>2.8057050257198548</v>
      </c>
      <c r="Y167" s="39">
        <f>IF(O167="","",O167/GDP!R163/10)</f>
        <v>2.6531860716409428</v>
      </c>
      <c r="Z167" s="39">
        <f>IF(P167="","",P167/GDP!S163/10)</f>
        <v>2.5836032177692769</v>
      </c>
      <c r="AA167" s="39">
        <f>IF(Q167="","",Q167/GDP!T163/10)</f>
        <v>0.91276103838197675</v>
      </c>
      <c r="AB167" s="22">
        <f t="shared" si="10"/>
        <v>0</v>
      </c>
      <c r="AC167" s="22">
        <f t="shared" si="11"/>
        <v>0</v>
      </c>
      <c r="AD167" s="22"/>
      <c r="AE167" s="22">
        <f t="shared" si="12"/>
        <v>0</v>
      </c>
      <c r="AF167" s="39" t="str">
        <f t="shared" si="13"/>
        <v/>
      </c>
      <c r="AH167" s="22">
        <f t="shared" si="14"/>
        <v>2.6531860716409428</v>
      </c>
    </row>
    <row r="168" spans="1:34" x14ac:dyDescent="0.25">
      <c r="A168" s="12" t="s">
        <v>622</v>
      </c>
      <c r="B168" s="26">
        <f>IF(Trav_cr!B168="","",Trav_cr!B168-Trav_deb!B168)</f>
        <v>-3.1860278282079841</v>
      </c>
      <c r="C168" s="26">
        <f>IF(Trav_cr!C168="","",Trav_cr!C168-Trav_deb!C168)</f>
        <v>-1.0999999999999979</v>
      </c>
      <c r="D168" s="26">
        <f>IF(Trav_cr!D168="","",Trav_cr!D168-Trav_deb!D168)</f>
        <v>-6.4538801308465423</v>
      </c>
      <c r="E168" s="26">
        <f>IF(Trav_cr!E168="","",Trav_cr!E168-Trav_deb!E168)</f>
        <v>-6.5613503847129131</v>
      </c>
      <c r="F168" s="26">
        <f>IF(Trav_cr!F168="","",Trav_cr!F168-Trav_deb!F168)</f>
        <v>1.572274557766395</v>
      </c>
      <c r="G168" s="26">
        <f>IF(Trav_cr!G168="","",Trav_cr!G168-Trav_deb!G168)</f>
        <v>-3.9875765121074096</v>
      </c>
      <c r="H168" s="26">
        <f>IF(Trav_cr!H168="","",Trav_cr!H168-Trav_deb!H168)</f>
        <v>-7.6536122033936849</v>
      </c>
      <c r="I168" s="26">
        <f>IF(Trav_cr!I168="","",Trav_cr!I168-Trav_deb!I168)</f>
        <v>-13.810495932742093</v>
      </c>
      <c r="J168" s="26">
        <f>IF(Trav_cr!J168="","",Trav_cr!J168-Trav_deb!J168)</f>
        <v>-7.1303931301785894</v>
      </c>
      <c r="K168" s="26">
        <f>IF(Trav_cr!K168="","",Trav_cr!K168-Trav_deb!K168)</f>
        <v>-8.4147213658387088</v>
      </c>
      <c r="L168" s="26">
        <f>IF(Trav_cr!L168="","",Trav_cr!L168-Trav_deb!L168)</f>
        <v>-9.3588724315062493</v>
      </c>
      <c r="M168" s="26">
        <f>IF(Trav_cr!M168="","",Trav_cr!M168-Trav_deb!M168)</f>
        <v>-15.929379019157579</v>
      </c>
      <c r="N168" s="26">
        <f>IF(Trav_cr!N168="","",Trav_cr!N168-Trav_deb!N168)</f>
        <v>-6.0165977853608581</v>
      </c>
      <c r="O168" s="26">
        <f>IF(Trav_cr!O168="","",Trav_cr!O168-Trav_deb!O168)</f>
        <v>27.993321600748423</v>
      </c>
      <c r="P168" s="26">
        <f>IF(Trav_cr!P168="","",Trav_cr!P168-Trav_deb!P168)</f>
        <v>8.6545559534798002</v>
      </c>
      <c r="Q168" s="26">
        <f>IF(Trav_cr!Q168="","",Trav_cr!Q168-Trav_deb!Q168)</f>
        <v>-24.805916162204387</v>
      </c>
      <c r="V168" s="39">
        <f>IF(L168="","",L168/GDP!O164/10)</f>
        <v>-0.7138728017930015</v>
      </c>
      <c r="W168" s="39">
        <f>IF(M168="","",M168/GDP!P164/10)</f>
        <v>-1.1534669818361754</v>
      </c>
      <c r="X168" s="39">
        <f>IF(N168="","",N168/GDP!Q164/10)</f>
        <v>-0.41266102780252795</v>
      </c>
      <c r="Y168" s="39">
        <f>IF(O168="","",O168/GDP!R164/10)</f>
        <v>1.7875684291665661</v>
      </c>
      <c r="Z168" s="39">
        <f>IF(P168="","",P168/GDP!S164/10)</f>
        <v>0.54810360693348958</v>
      </c>
      <c r="AA168" s="39">
        <f>IF(Q168="","",Q168/GDP!T164/10)</f>
        <v>-1.5830195381113201</v>
      </c>
      <c r="AB168" s="22">
        <f t="shared" si="10"/>
        <v>0</v>
      </c>
      <c r="AC168" s="22">
        <f t="shared" si="11"/>
        <v>0</v>
      </c>
      <c r="AD168" s="22"/>
      <c r="AE168" s="22">
        <f t="shared" si="12"/>
        <v>0</v>
      </c>
      <c r="AF168" s="39" t="str">
        <f t="shared" si="13"/>
        <v/>
      </c>
      <c r="AH168" s="22">
        <f t="shared" si="14"/>
        <v>1.7875684291665661</v>
      </c>
    </row>
    <row r="169" spans="1:34" x14ac:dyDescent="0.25">
      <c r="A169" s="12" t="s">
        <v>624</v>
      </c>
      <c r="B169" s="26" t="str">
        <f>IF(Trav_cr!B169="","",Trav_cr!B169-Trav_deb!B169)</f>
        <v/>
      </c>
      <c r="C169" s="26" t="str">
        <f>IF(Trav_cr!C169="","",Trav_cr!C169-Trav_deb!C169)</f>
        <v/>
      </c>
      <c r="D169" s="26" t="str">
        <f>IF(Trav_cr!D169="","",Trav_cr!D169-Trav_deb!D169)</f>
        <v/>
      </c>
      <c r="E169" s="26" t="str">
        <f>IF(Trav_cr!E169="","",Trav_cr!E169-Trav_deb!E169)</f>
        <v/>
      </c>
      <c r="F169" s="26" t="str">
        <f>IF(Trav_cr!F169="","",Trav_cr!F169-Trav_deb!F169)</f>
        <v/>
      </c>
      <c r="G169" s="26" t="str">
        <f>IF(Trav_cr!G169="","",Trav_cr!G169-Trav_deb!G169)</f>
        <v/>
      </c>
      <c r="H169" s="26" t="str">
        <f>IF(Trav_cr!H169="","",Trav_cr!H169-Trav_deb!H169)</f>
        <v/>
      </c>
      <c r="I169" s="26" t="str">
        <f>IF(Trav_cr!I169="","",Trav_cr!I169-Trav_deb!I169)</f>
        <v/>
      </c>
      <c r="J169" s="26" t="str">
        <f>IF(Trav_cr!J169="","",Trav_cr!J169-Trav_deb!J169)</f>
        <v/>
      </c>
      <c r="K169" s="26" t="str">
        <f>IF(Trav_cr!K169="","",Trav_cr!K169-Trav_deb!K169)</f>
        <v/>
      </c>
      <c r="L169" s="26" t="str">
        <f>IF(Trav_cr!L169="","",Trav_cr!L169-Trav_deb!L169)</f>
        <v/>
      </c>
      <c r="M169" s="26" t="str">
        <f>IF(Trav_cr!M169="","",Trav_cr!M169-Trav_deb!M169)</f>
        <v/>
      </c>
      <c r="N169" s="26" t="str">
        <f>IF(Trav_cr!N169="","",Trav_cr!N169-Trav_deb!N169)</f>
        <v/>
      </c>
      <c r="O169" s="26" t="str">
        <f>IF(Trav_cr!O169="","",Trav_cr!O169-Trav_deb!O169)</f>
        <v/>
      </c>
      <c r="P169" s="26" t="str">
        <f>IF(Trav_cr!P169="","",Trav_cr!P169-Trav_deb!P169)</f>
        <v/>
      </c>
      <c r="Q169" s="26" t="str">
        <f>IF(Trav_cr!Q169="","",Trav_cr!Q169-Trav_deb!Q169)</f>
        <v/>
      </c>
      <c r="V169" s="39" t="str">
        <f>IF(L169="","",L169/GDP!O165/10)</f>
        <v/>
      </c>
      <c r="W169" s="39" t="str">
        <f>IF(M169="","",M169/GDP!P165/10)</f>
        <v/>
      </c>
      <c r="X169" s="39" t="str">
        <f>IF(N169="","",N169/GDP!Q165/10)</f>
        <v/>
      </c>
      <c r="Y169" s="39" t="str">
        <f>IF(O169="","",O169/GDP!R165/10)</f>
        <v/>
      </c>
      <c r="Z169" s="39" t="str">
        <f>IF(P169="","",P169/GDP!S165/10)</f>
        <v/>
      </c>
      <c r="AA169" s="39" t="str">
        <f>IF(Q169="","",Q169/GDP!T165/10)</f>
        <v/>
      </c>
      <c r="AB169" s="22">
        <f t="shared" si="10"/>
        <v>1</v>
      </c>
      <c r="AC169" s="22"/>
      <c r="AD169" s="22"/>
      <c r="AE169" s="22">
        <f t="shared" si="12"/>
        <v>0</v>
      </c>
      <c r="AF169" s="39" t="str">
        <f t="shared" si="13"/>
        <v/>
      </c>
      <c r="AH169" s="22" t="str">
        <f t="shared" si="14"/>
        <v/>
      </c>
    </row>
    <row r="170" spans="1:34" x14ac:dyDescent="0.25">
      <c r="A170" s="12" t="s">
        <v>641</v>
      </c>
      <c r="B170" s="26">
        <f>IF(Trav_cr!B170="","",Trav_cr!B170-Trav_deb!B170)</f>
        <v>4142.414474060979</v>
      </c>
      <c r="C170" s="26">
        <f>IF(Trav_cr!C170="","",Trav_cr!C170-Trav_deb!C170)</f>
        <v>4735.6276874516734</v>
      </c>
      <c r="D170" s="26">
        <f>IF(Trav_cr!D170="","",Trav_cr!D170-Trav_deb!D170)</f>
        <v>4851.7857798820805</v>
      </c>
      <c r="E170" s="26">
        <f>IF(Trav_cr!E170="","",Trav_cr!E170-Trav_deb!E170)</f>
        <v>3551.8213596907917</v>
      </c>
      <c r="F170" s="26">
        <f>IF(Trav_cr!F170="","",Trav_cr!F170-Trav_deb!F170)</f>
        <v>3472.8345641040787</v>
      </c>
      <c r="G170" s="26">
        <f>IF(Trav_cr!G170="","",Trav_cr!G170-Trav_deb!G170)</f>
        <v>3489.9956983102047</v>
      </c>
      <c r="H170" s="26">
        <f>IF(Trav_cr!H170="","",Trav_cr!H170-Trav_deb!H170)</f>
        <v>4231.5453430456246</v>
      </c>
      <c r="I170" s="26">
        <f>IF(Trav_cr!I170="","",Trav_cr!I170-Trav_deb!I170)</f>
        <v>5926.8111196825193</v>
      </c>
      <c r="J170" s="26">
        <f>IF(Trav_cr!J170="","",Trav_cr!J170-Trav_deb!J170)</f>
        <v>5815.7749188481357</v>
      </c>
      <c r="K170" s="26">
        <f>IF(Trav_cr!K170="","",Trav_cr!K170-Trav_deb!K170)</f>
        <v>6169.6587762142208</v>
      </c>
      <c r="L170" s="26">
        <f>IF(Trav_cr!L170="","",Trav_cr!L170-Trav_deb!L170)</f>
        <v>5260.4424999220419</v>
      </c>
      <c r="M170" s="26">
        <f>IF(Trav_cr!M170="","",Trav_cr!M170-Trav_deb!M170)</f>
        <v>5061.0859387165865</v>
      </c>
      <c r="N170" s="26">
        <f>IF(Trav_cr!N170="","",Trav_cr!N170-Trav_deb!N170)</f>
        <v>5558.9837144599087</v>
      </c>
      <c r="O170" s="26">
        <f>IF(Trav_cr!O170="","",Trav_cr!O170-Trav_deb!O170)</f>
        <v>5587.4566682265377</v>
      </c>
      <c r="P170" s="26">
        <f>IF(Trav_cr!P170="","",Trav_cr!P170-Trav_deb!P170)</f>
        <v>5248.6013237713832</v>
      </c>
      <c r="Q170" s="26">
        <f>IF(Trav_cr!Q170="","",Trav_cr!Q170-Trav_deb!Q170)</f>
        <v>1679.3401548655204</v>
      </c>
      <c r="V170" s="39">
        <f>IF(L170="","",L170/GDP!O166/10)</f>
        <v>1.6564253505979767</v>
      </c>
      <c r="W170" s="39">
        <f>IF(M170="","",M170/GDP!P166/10)</f>
        <v>1.7082508155372196</v>
      </c>
      <c r="X170" s="39">
        <f>IF(N170="","",N170/GDP!Q166/10)</f>
        <v>1.5908582516419196</v>
      </c>
      <c r="Y170" s="39">
        <f>IF(O170="","",O170/GDP!R166/10)</f>
        <v>1.5177738243379568</v>
      </c>
      <c r="Z170" s="39">
        <f>IF(P170="","",P170/GDP!S166/10)</f>
        <v>1.4938214233426641</v>
      </c>
      <c r="AA170" s="39">
        <f>IF(Q170="","",Q170/GDP!T166/10)</f>
        <v>0.55586306985625311</v>
      </c>
      <c r="AB170" s="22">
        <f t="shared" si="10"/>
        <v>0</v>
      </c>
      <c r="AC170" s="22">
        <f t="shared" si="11"/>
        <v>0</v>
      </c>
      <c r="AD170" s="22"/>
      <c r="AE170" s="22">
        <f t="shared" si="12"/>
        <v>0</v>
      </c>
      <c r="AF170" s="39" t="str">
        <f t="shared" si="13"/>
        <v/>
      </c>
      <c r="AH170" s="22">
        <f t="shared" si="14"/>
        <v>1.5177738243379568</v>
      </c>
    </row>
    <row r="171" spans="1:34" x14ac:dyDescent="0.25">
      <c r="A171" s="12" t="s">
        <v>642</v>
      </c>
      <c r="B171" s="26" t="str">
        <f>IF(Trav_cr!B171="","",Trav_cr!B171-Trav_deb!B171)</f>
        <v/>
      </c>
      <c r="C171" s="26" t="str">
        <f>IF(Trav_cr!C171="","",Trav_cr!C171-Trav_deb!C171)</f>
        <v/>
      </c>
      <c r="D171" s="26" t="str">
        <f>IF(Trav_cr!D171="","",Trav_cr!D171-Trav_deb!D171)</f>
        <v/>
      </c>
      <c r="E171" s="26" t="str">
        <f>IF(Trav_cr!E171="","",Trav_cr!E171-Trav_deb!E171)</f>
        <v/>
      </c>
      <c r="F171" s="26" t="str">
        <f>IF(Trav_cr!F171="","",Trav_cr!F171-Trav_deb!F171)</f>
        <v/>
      </c>
      <c r="G171" s="26" t="str">
        <f>IF(Trav_cr!G171="","",Trav_cr!G171-Trav_deb!G171)</f>
        <v/>
      </c>
      <c r="H171" s="26" t="str">
        <f>IF(Trav_cr!H171="","",Trav_cr!H171-Trav_deb!H171)</f>
        <v/>
      </c>
      <c r="I171" s="26" t="str">
        <f>IF(Trav_cr!I171="","",Trav_cr!I171-Trav_deb!I171)</f>
        <v/>
      </c>
      <c r="J171" s="26" t="str">
        <f>IF(Trav_cr!J171="","",Trav_cr!J171-Trav_deb!J171)</f>
        <v/>
      </c>
      <c r="K171" s="26">
        <f>IF(Trav_cr!K171="","",Trav_cr!K171-Trav_deb!K171)</f>
        <v>-37.200000000000003</v>
      </c>
      <c r="L171" s="26">
        <f>IF(Trav_cr!L171="","",Trav_cr!L171-Trav_deb!L171)</f>
        <v>-9.66</v>
      </c>
      <c r="M171" s="26">
        <f>IF(Trav_cr!M171="","",Trav_cr!M171-Trav_deb!M171)</f>
        <v>12.489999999999998</v>
      </c>
      <c r="N171" s="26">
        <f>IF(Trav_cr!N171="","",Trav_cr!N171-Trav_deb!N171)</f>
        <v>8.8000000000000007</v>
      </c>
      <c r="O171" s="26">
        <f>IF(Trav_cr!O171="","",Trav_cr!O171-Trav_deb!O171)</f>
        <v>-7.16</v>
      </c>
      <c r="P171" s="26" t="str">
        <f>IF(Trav_cr!P171="","",Trav_cr!P171-Trav_deb!P171)</f>
        <v/>
      </c>
      <c r="Q171" s="26" t="str">
        <f>IF(Trav_cr!Q171="","",Trav_cr!Q171-Trav_deb!Q171)</f>
        <v/>
      </c>
      <c r="V171" s="39">
        <f>IF(L171="","",L171/GDP!O167/10)</f>
        <v>-6.526586041483684E-2</v>
      </c>
      <c r="W171" s="39">
        <f>IF(M171="","",M171/GDP!P167/10)</f>
        <v>0.35675521279634387</v>
      </c>
      <c r="X171" s="39">
        <f>IF(N171="","",N171/GDP!Q167/10)</f>
        <v>0.25178826895565093</v>
      </c>
      <c r="Y171" s="39">
        <f>IF(O171="","",O171/GDP!R167/10)</f>
        <v>-0.15368104743507191</v>
      </c>
      <c r="Z171" s="39" t="str">
        <f>IF(P171="","",P171/GDP!S167/10)</f>
        <v/>
      </c>
      <c r="AA171" s="39" t="str">
        <f>IF(Q171="","",Q171/GDP!T167/10)</f>
        <v/>
      </c>
      <c r="AB171" s="22">
        <f t="shared" si="10"/>
        <v>0</v>
      </c>
      <c r="AC171" s="22">
        <f t="shared" si="11"/>
        <v>0</v>
      </c>
      <c r="AD171" s="22"/>
      <c r="AE171" s="22">
        <f t="shared" si="12"/>
        <v>0</v>
      </c>
      <c r="AF171" s="39">
        <f t="shared" si="13"/>
        <v>-0.15368104743507191</v>
      </c>
      <c r="AH171" s="22" t="str">
        <f t="shared" si="14"/>
        <v/>
      </c>
    </row>
    <row r="172" spans="1:34" x14ac:dyDescent="0.25">
      <c r="A172" s="12" t="s">
        <v>654</v>
      </c>
      <c r="B172" s="26">
        <f>IF(Trav_cr!B172="","",Trav_cr!B172-Trav_deb!B172)</f>
        <v>36789.856404701393</v>
      </c>
      <c r="C172" s="26">
        <f>IF(Trav_cr!C172="","",Trav_cr!C172-Trav_deb!C172)</f>
        <v>39351.38223248336</v>
      </c>
      <c r="D172" s="26">
        <f>IF(Trav_cr!D172="","",Trav_cr!D172-Trav_deb!D172)</f>
        <v>43624.538120821177</v>
      </c>
      <c r="E172" s="26">
        <f>IF(Trav_cr!E172="","",Trav_cr!E172-Trav_deb!E172)</f>
        <v>48332.015447915153</v>
      </c>
      <c r="F172" s="26">
        <f>IF(Trav_cr!F172="","",Trav_cr!F172-Trav_deb!F172)</f>
        <v>42648.692971914752</v>
      </c>
      <c r="G172" s="26">
        <f>IF(Trav_cr!G172="","",Trav_cr!G172-Trav_deb!G172)</f>
        <v>41421.786977200529</v>
      </c>
      <c r="H172" s="26">
        <f>IF(Trav_cr!H172="","",Trav_cr!H172-Trav_deb!H172)</f>
        <v>50422.49728930596</v>
      </c>
      <c r="I172" s="26">
        <f>IF(Trav_cr!I172="","",Trav_cr!I172-Trav_deb!I172)</f>
        <v>47541.294489258798</v>
      </c>
      <c r="J172" s="26">
        <f>IF(Trav_cr!J172="","",Trav_cr!J172-Trav_deb!J172)</f>
        <v>51981.225193402832</v>
      </c>
      <c r="K172" s="26">
        <f>IF(Trav_cr!K172="","",Trav_cr!K172-Trav_deb!K172)</f>
        <v>53680.58788971942</v>
      </c>
      <c r="L172" s="26">
        <f>IF(Trav_cr!L172="","",Trav_cr!L172-Trav_deb!L172)</f>
        <v>45019.93421391712</v>
      </c>
      <c r="M172" s="26">
        <f>IF(Trav_cr!M172="","",Trav_cr!M172-Trav_deb!M172)</f>
        <v>48178.776355054601</v>
      </c>
      <c r="N172" s="26">
        <f>IF(Trav_cr!N172="","",Trav_cr!N172-Trav_deb!N172)</f>
        <v>53559.756450726622</v>
      </c>
      <c r="O172" s="26">
        <f>IF(Trav_cr!O172="","",Trav_cr!O172-Trav_deb!O172)</f>
        <v>55090.447230192411</v>
      </c>
      <c r="P172" s="26">
        <f>IF(Trav_cr!P172="","",Trav_cr!P172-Trav_deb!P172)</f>
        <v>51752.537549161367</v>
      </c>
      <c r="Q172" s="26">
        <f>IF(Trav_cr!Q172="","",Trav_cr!Q172-Trav_deb!Q172)</f>
        <v>9610.5829104753993</v>
      </c>
      <c r="V172" s="39">
        <f>IF(L172="","",L172/GDP!O168/10)</f>
        <v>3.7650900055127559</v>
      </c>
      <c r="W172" s="39">
        <f>IF(M172="","",M172/GDP!P168/10)</f>
        <v>3.9088065063286144</v>
      </c>
      <c r="X172" s="39">
        <f>IF(N172="","",N172/GDP!Q168/10)</f>
        <v>4.0820496045002308</v>
      </c>
      <c r="Y172" s="39">
        <f>IF(O172="","",O172/GDP!R168/10)</f>
        <v>3.8719740814023345</v>
      </c>
      <c r="Z172" s="39">
        <f>IF(P172="","",P172/GDP!S168/10)</f>
        <v>3.7134796324130597</v>
      </c>
      <c r="AA172" s="39">
        <f>IF(Q172="","",Q172/GDP!T168/10)</f>
        <v>0.75187824461359232</v>
      </c>
      <c r="AB172" s="22">
        <f t="shared" si="10"/>
        <v>0</v>
      </c>
      <c r="AC172" s="22">
        <f t="shared" si="11"/>
        <v>0</v>
      </c>
      <c r="AD172" s="22"/>
      <c r="AE172" s="22">
        <f t="shared" si="12"/>
        <v>0</v>
      </c>
      <c r="AF172" s="39" t="str">
        <f t="shared" si="13"/>
        <v/>
      </c>
      <c r="AH172" s="22">
        <f t="shared" si="14"/>
        <v>3.8719740814023345</v>
      </c>
    </row>
    <row r="173" spans="1:34" x14ac:dyDescent="0.25">
      <c r="A173" s="12" t="s">
        <v>655</v>
      </c>
      <c r="B173" s="26">
        <f>IF(Trav_cr!B173="","",Trav_cr!B173-Trav_deb!B173)</f>
        <v>114.60000000000002</v>
      </c>
      <c r="C173" s="26">
        <f>IF(Trav_cr!C173="","",Trav_cr!C173-Trav_deb!C173)</f>
        <v>37.199999999999989</v>
      </c>
      <c r="D173" s="26">
        <f>IF(Trav_cr!D173="","",Trav_cr!D173-Trav_deb!D173)</f>
        <v>-7.5999999999999659</v>
      </c>
      <c r="E173" s="26">
        <f>IF(Trav_cr!E173="","",Trav_cr!E173-Trav_deb!E173)</f>
        <v>-86.399999999999977</v>
      </c>
      <c r="F173" s="26">
        <f>IF(Trav_cr!F173="","",Trav_cr!F173-Trav_deb!F173)</f>
        <v>-61.299999999999955</v>
      </c>
      <c r="G173" s="26">
        <f>IF(Trav_cr!G173="","",Trav_cr!G173-Trav_deb!G173)</f>
        <v>123.31000000000006</v>
      </c>
      <c r="H173" s="26">
        <f>IF(Trav_cr!H173="","",Trav_cr!H173-Trav_deb!H173)</f>
        <v>328.95</v>
      </c>
      <c r="I173" s="26">
        <f>IF(Trav_cr!I173="","",Trav_cr!I173-Trav_deb!I173)</f>
        <v>328.30000000000007</v>
      </c>
      <c r="J173" s="26">
        <f>IF(Trav_cr!J173="","",Trav_cr!J173-Trav_deb!J173)</f>
        <v>527.37461108260004</v>
      </c>
      <c r="K173" s="26">
        <f>IF(Trav_cr!K173="","",Trav_cr!K173-Trav_deb!K173)</f>
        <v>1168.5783848418653</v>
      </c>
      <c r="L173" s="26">
        <f>IF(Trav_cr!L173="","",Trav_cr!L173-Trav_deb!L173)</f>
        <v>1561.0229918409261</v>
      </c>
      <c r="M173" s="26">
        <f>IF(Trav_cr!M173="","",Trav_cr!M173-Trav_deb!M173)</f>
        <v>1976.7139661948977</v>
      </c>
      <c r="N173" s="26">
        <f>IF(Trav_cr!N173="","",Trav_cr!N173-Trav_deb!N173)</f>
        <v>2326.1305079660174</v>
      </c>
      <c r="O173" s="26">
        <f>IF(Trav_cr!O173="","",Trav_cr!O173-Trav_deb!O173)</f>
        <v>2720.6284438400016</v>
      </c>
      <c r="P173" s="26">
        <f>IF(Trav_cr!P173="","",Trav_cr!P173-Trav_deb!P173)</f>
        <v>1968.9302199839995</v>
      </c>
      <c r="Q173" s="26">
        <f>IF(Trav_cr!Q173="","",Trav_cr!Q173-Trav_deb!Q173)</f>
        <v>233.60748184705164</v>
      </c>
      <c r="V173" s="39">
        <f>IF(L173="","",L173/GDP!O169/10)</f>
        <v>1.9377868985202107</v>
      </c>
      <c r="W173" s="39">
        <f>IF(M173="","",M173/GDP!P169/10)</f>
        <v>2.3992158832320643</v>
      </c>
      <c r="X173" s="39">
        <f>IF(N173="","",N173/GDP!Q169/10)</f>
        <v>2.660806785438468</v>
      </c>
      <c r="Y173" s="39">
        <f>IF(O173="","",O173/GDP!R169/10)</f>
        <v>3.0943659651054363</v>
      </c>
      <c r="Z173" s="39">
        <f>IF(P173="","",P173/GDP!S169/10)</f>
        <v>2.344578603901021</v>
      </c>
      <c r="AA173" s="39">
        <f>IF(Q173="","",Q173/GDP!T169/10)</f>
        <v>0.28947643351555341</v>
      </c>
      <c r="AB173" s="22">
        <f t="shared" si="10"/>
        <v>0</v>
      </c>
      <c r="AC173" s="22">
        <f t="shared" si="11"/>
        <v>0</v>
      </c>
      <c r="AD173" s="22"/>
      <c r="AE173" s="22">
        <f t="shared" si="12"/>
        <v>0</v>
      </c>
      <c r="AF173" s="39" t="str">
        <f t="shared" si="13"/>
        <v/>
      </c>
      <c r="AH173" s="22">
        <f t="shared" si="14"/>
        <v>3.0943659651054363</v>
      </c>
    </row>
    <row r="174" spans="1:34" x14ac:dyDescent="0.25">
      <c r="A174" s="12" t="s">
        <v>658</v>
      </c>
      <c r="B174" s="26">
        <f>IF(Trav_cr!B174="","",Trav_cr!B174-Trav_deb!B174)</f>
        <v>110.19068333333333</v>
      </c>
      <c r="C174" s="26">
        <f>IF(Trav_cr!C174="","",Trav_cr!C174-Trav_deb!C174)</f>
        <v>118.11649555555555</v>
      </c>
      <c r="D174" s="26">
        <f>IF(Trav_cr!D174="","",Trav_cr!D174-Trav_deb!D174)</f>
        <v>112.2944785185185</v>
      </c>
      <c r="E174" s="26">
        <f>IF(Trav_cr!E174="","",Trav_cr!E174-Trav_deb!E174)</f>
        <v>95.554137037037037</v>
      </c>
      <c r="F174" s="26">
        <f>IF(Trav_cr!F174="","",Trav_cr!F174-Trav_deb!F174)</f>
        <v>71.996406666666658</v>
      </c>
      <c r="G174" s="26">
        <f>IF(Trav_cr!G174="","",Trav_cr!G174-Trav_deb!G174)</f>
        <v>76.513546666666656</v>
      </c>
      <c r="H174" s="26">
        <f>IF(Trav_cr!H174="","",Trav_cr!H174-Trav_deb!H174)</f>
        <v>79.892997407407407</v>
      </c>
      <c r="I174" s="26">
        <f>IF(Trav_cr!I174="","",Trav_cr!I174-Trav_deb!I174)</f>
        <v>80.095341481481483</v>
      </c>
      <c r="J174" s="26">
        <f>IF(Trav_cr!J174="","",Trav_cr!J174-Trav_deb!J174)</f>
        <v>85.53462555555555</v>
      </c>
      <c r="K174" s="26">
        <f>IF(Trav_cr!K174="","",Trav_cr!K174-Trav_deb!K174)</f>
        <v>304.15580164549567</v>
      </c>
      <c r="L174" s="26">
        <f>IF(Trav_cr!L174="","",Trav_cr!L174-Trav_deb!L174)</f>
        <v>279.31295436771541</v>
      </c>
      <c r="M174" s="26">
        <f>IF(Trav_cr!M174="","",Trav_cr!M174-Trav_deb!M174)</f>
        <v>294.07237236814973</v>
      </c>
      <c r="N174" s="26">
        <f>IF(Trav_cr!N174="","",Trav_cr!N174-Trav_deb!N174)</f>
        <v>310.35596113129168</v>
      </c>
      <c r="O174" s="26">
        <f>IF(Trav_cr!O174="","",Trav_cr!O174-Trav_deb!O174)</f>
        <v>324.98186733682411</v>
      </c>
      <c r="P174" s="26">
        <f>IF(Trav_cr!P174="","",Trav_cr!P174-Trav_deb!P174)</f>
        <v>328.25633500507877</v>
      </c>
      <c r="Q174" s="26">
        <f>IF(Trav_cr!Q174="","",Trav_cr!Q174-Trav_deb!Q174)</f>
        <v>103.13350869774311</v>
      </c>
      <c r="V174" s="39">
        <f>IF(L174="","",L174/GDP!O170/10)</f>
        <v>30.261425175267107</v>
      </c>
      <c r="W174" s="39">
        <f>IF(M174="","",M174/GDP!P170/10)</f>
        <v>30.28551723667865</v>
      </c>
      <c r="X174" s="39">
        <f>IF(N174="","",N174/GDP!Q170/10)</f>
        <v>31.128983062316117</v>
      </c>
      <c r="Y174" s="39">
        <f>IF(O174="","",O174/GDP!R170/10)</f>
        <v>32.144596175749172</v>
      </c>
      <c r="Z174" s="39">
        <f>IF(P174="","",P174/GDP!S170/10)</f>
        <v>30.822191080289087</v>
      </c>
      <c r="AA174" s="39">
        <f>IF(Q174="","",Q174/GDP!T170/10)</f>
        <v>12.104871912880647</v>
      </c>
      <c r="AB174" s="22">
        <f t="shared" si="10"/>
        <v>0</v>
      </c>
      <c r="AC174" s="22">
        <f t="shared" si="11"/>
        <v>1</v>
      </c>
      <c r="AD174" s="22"/>
      <c r="AE174" s="22">
        <f t="shared" si="12"/>
        <v>0</v>
      </c>
      <c r="AF174" s="39" t="str">
        <f t="shared" si="13"/>
        <v/>
      </c>
      <c r="AH174" s="22">
        <f t="shared" si="14"/>
        <v>32.144596175749172</v>
      </c>
    </row>
    <row r="175" spans="1:34" x14ac:dyDescent="0.25">
      <c r="A175" s="12" t="s">
        <v>662</v>
      </c>
      <c r="B175" s="26">
        <f>IF(Trav_cr!B175="","",Trav_cr!B175-Trav_deb!B175)</f>
        <v>342.7406659259259</v>
      </c>
      <c r="C175" s="26">
        <f>IF(Trav_cr!C175="","",Trav_cr!C175-Trav_deb!C175)</f>
        <v>254.61522444444441</v>
      </c>
      <c r="D175" s="26">
        <f>IF(Trav_cr!D175="","",Trav_cr!D175-Trav_deb!D175)</f>
        <v>259.41541259259259</v>
      </c>
      <c r="E175" s="26">
        <f>IF(Trav_cr!E175="","",Trav_cr!E175-Trav_deb!E175)</f>
        <v>265.70652703703706</v>
      </c>
      <c r="F175" s="26">
        <f>IF(Trav_cr!F175="","",Trav_cr!F175-Trav_deb!F175)</f>
        <v>249.46469999999999</v>
      </c>
      <c r="G175" s="26">
        <f>IF(Trav_cr!G175="","",Trav_cr!G175-Trav_deb!G175)</f>
        <v>260.55233629629629</v>
      </c>
      <c r="H175" s="26">
        <f>IF(Trav_cr!H175="","",Trav_cr!H175-Trav_deb!H175)</f>
        <v>272.62761888888883</v>
      </c>
      <c r="I175" s="26">
        <f>IF(Trav_cr!I175="","",Trav_cr!I175-Trav_deb!I175)</f>
        <v>292.1033337037037</v>
      </c>
      <c r="J175" s="26">
        <f>IF(Trav_cr!J175="","",Trav_cr!J175-Trav_deb!J175)</f>
        <v>307.94419999999991</v>
      </c>
      <c r="K175" s="26">
        <f>IF(Trav_cr!K175="","",Trav_cr!K175-Trav_deb!K175)</f>
        <v>733.04607695645677</v>
      </c>
      <c r="L175" s="26">
        <f>IF(Trav_cr!L175="","",Trav_cr!L175-Trav_deb!L175)</f>
        <v>763.71558686222909</v>
      </c>
      <c r="M175" s="26">
        <f>IF(Trav_cr!M175="","",Trav_cr!M175-Trav_deb!M175)</f>
        <v>725.40575433871641</v>
      </c>
      <c r="N175" s="26">
        <f>IF(Trav_cr!N175="","",Trav_cr!N175-Trav_deb!N175)</f>
        <v>820.42981922488127</v>
      </c>
      <c r="O175" s="26">
        <f>IF(Trav_cr!O175="","",Trav_cr!O175-Trav_deb!O175)</f>
        <v>907.97933431421325</v>
      </c>
      <c r="P175" s="26">
        <f>IF(Trav_cr!P175="","",Trav_cr!P175-Trav_deb!P175)</f>
        <v>1002.5809508301775</v>
      </c>
      <c r="Q175" s="26">
        <f>IF(Trav_cr!Q175="","",Trav_cr!Q175-Trav_deb!Q175)</f>
        <v>321.12511895956402</v>
      </c>
      <c r="V175" s="39">
        <f>IF(L175="","",L175/GDP!O171/10)</f>
        <v>42.240906352999396</v>
      </c>
      <c r="W175" s="39">
        <f>IF(M175="","",M175/GDP!P171/10)</f>
        <v>38.895750902880238</v>
      </c>
      <c r="X175" s="39">
        <f>IF(N175="","",N175/GDP!Q171/10)</f>
        <v>41.04201196722768</v>
      </c>
      <c r="Y175" s="39">
        <f>IF(O175="","",O175/GDP!R171/10)</f>
        <v>43.948660905818649</v>
      </c>
      <c r="Z175" s="39">
        <f>IF(P175="","",P175/GDP!S171/10)</f>
        <v>47.246981660234567</v>
      </c>
      <c r="AA175" s="39">
        <f>IF(Q175="","",Q175/GDP!T171/10)</f>
        <v>18.979025943236643</v>
      </c>
      <c r="AB175" s="22">
        <f t="shared" si="10"/>
        <v>0</v>
      </c>
      <c r="AC175" s="22">
        <f t="shared" si="11"/>
        <v>1</v>
      </c>
      <c r="AD175" s="22"/>
      <c r="AE175" s="22">
        <f t="shared" si="12"/>
        <v>0</v>
      </c>
      <c r="AF175" s="39" t="str">
        <f t="shared" si="13"/>
        <v/>
      </c>
      <c r="AH175" s="22">
        <f t="shared" si="14"/>
        <v>43.948660905818649</v>
      </c>
    </row>
    <row r="176" spans="1:34" x14ac:dyDescent="0.25">
      <c r="A176" s="12" t="s">
        <v>666</v>
      </c>
      <c r="B176" s="26">
        <f>IF(Trav_cr!B176="","",Trav_cr!B176-Trav_deb!B176)</f>
        <v>88.982592592592582</v>
      </c>
      <c r="C176" s="26">
        <f>IF(Trav_cr!C176="","",Trav_cr!C176-Trav_deb!C176)</f>
        <v>97.545062962962959</v>
      </c>
      <c r="D176" s="26">
        <f>IF(Trav_cr!D176="","",Trav_cr!D176-Trav_deb!D176)</f>
        <v>89.848944444444442</v>
      </c>
      <c r="E176" s="26">
        <f>IF(Trav_cr!E176="","",Trav_cr!E176-Trav_deb!E176)</f>
        <v>78.427626666666669</v>
      </c>
      <c r="F176" s="26">
        <f>IF(Trav_cr!F176="","",Trav_cr!F176-Trav_deb!F176)</f>
        <v>73.124412222222219</v>
      </c>
      <c r="G176" s="26">
        <f>IF(Trav_cr!G176="","",Trav_cr!G176-Trav_deb!G176)</f>
        <v>71.415530740740735</v>
      </c>
      <c r="H176" s="26">
        <f>IF(Trav_cr!H176="","",Trav_cr!H176-Trav_deb!H176)</f>
        <v>78.562947037037034</v>
      </c>
      <c r="I176" s="26">
        <f>IF(Trav_cr!I176="","",Trav_cr!I176-Trav_deb!I176)</f>
        <v>80.434438148148161</v>
      </c>
      <c r="J176" s="26">
        <f>IF(Trav_cr!J176="","",Trav_cr!J176-Trav_deb!J176)</f>
        <v>78.104945925925918</v>
      </c>
      <c r="K176" s="26">
        <f>IF(Trav_cr!K176="","",Trav_cr!K176-Trav_deb!K176)</f>
        <v>154.24163262452603</v>
      </c>
      <c r="L176" s="26">
        <f>IF(Trav_cr!L176="","",Trav_cr!L176-Trav_deb!L176)</f>
        <v>183.76074257005388</v>
      </c>
      <c r="M176" s="26">
        <f>IF(Trav_cr!M176="","",Trav_cr!M176-Trav_deb!M176)</f>
        <v>193.78474668769718</v>
      </c>
      <c r="N176" s="26">
        <f>IF(Trav_cr!N176="","",Trav_cr!N176-Trav_deb!N176)</f>
        <v>186.17823283361281</v>
      </c>
      <c r="O176" s="26">
        <f>IF(Trav_cr!O176="","",Trav_cr!O176-Trav_deb!O176)</f>
        <v>200.95672825445325</v>
      </c>
      <c r="P176" s="26">
        <f>IF(Trav_cr!P176="","",Trav_cr!P176-Trav_deb!P176)</f>
        <v>224.05252895560488</v>
      </c>
      <c r="Q176" s="26">
        <f>IF(Trav_cr!Q176="","",Trav_cr!Q176-Trav_deb!Q176)</f>
        <v>73.907784817167851</v>
      </c>
      <c r="V176" s="39">
        <f>IF(L176="","",L176/GDP!O172/10)</f>
        <v>24.339171201331641</v>
      </c>
      <c r="W176" s="39">
        <f>IF(M176="","",M176/GDP!P172/10)</f>
        <v>25.036788977738652</v>
      </c>
      <c r="X176" s="39">
        <f>IF(N176="","",N176/GDP!Q172/10)</f>
        <v>23.507352630506666</v>
      </c>
      <c r="Y176" s="39">
        <f>IF(O176="","",O176/GDP!R172/10)</f>
        <v>24.778881412386344</v>
      </c>
      <c r="Z176" s="39">
        <f>IF(P176="","",P176/GDP!S172/10)</f>
        <v>27.157882297649074</v>
      </c>
      <c r="AA176" s="39">
        <f>IF(Q176="","",Q176/GDP!T172/10)</f>
        <v>9.3910781216223445</v>
      </c>
      <c r="AB176" s="22">
        <f t="shared" si="10"/>
        <v>0</v>
      </c>
      <c r="AC176" s="22">
        <f t="shared" si="11"/>
        <v>1</v>
      </c>
      <c r="AD176" s="22"/>
      <c r="AE176" s="22">
        <f t="shared" si="12"/>
        <v>0</v>
      </c>
      <c r="AF176" s="39" t="str">
        <f t="shared" si="13"/>
        <v/>
      </c>
      <c r="AH176" s="22">
        <f t="shared" si="14"/>
        <v>24.778881412386344</v>
      </c>
    </row>
    <row r="177" spans="1:34" x14ac:dyDescent="0.25">
      <c r="A177" s="12" t="s">
        <v>670</v>
      </c>
      <c r="B177" s="26">
        <f>IF(Trav_cr!B177="","",Trav_cr!B177-Trav_deb!B177)</f>
        <v>-553.48236026821201</v>
      </c>
      <c r="C177" s="26">
        <f>IF(Trav_cr!C177="","",Trav_cr!C177-Trav_deb!C177)</f>
        <v>-1220.0398597302883</v>
      </c>
      <c r="D177" s="26">
        <f>IF(Trav_cr!D177="","",Trav_cr!D177-Trav_deb!D177)</f>
        <v>-1087.096267083763</v>
      </c>
      <c r="E177" s="26">
        <f>IF(Trav_cr!E177="","",Trav_cr!E177-Trav_deb!E177)</f>
        <v>-1012.2222594624609</v>
      </c>
      <c r="F177" s="26">
        <f>IF(Trav_cr!F177="","",Trav_cr!F177-Trav_deb!F177)</f>
        <v>-637.52873897890345</v>
      </c>
      <c r="G177" s="26">
        <f>IF(Trav_cr!G177="","",Trav_cr!G177-Trav_deb!G177)</f>
        <v>-1044.3</v>
      </c>
      <c r="H177" s="26">
        <f>IF(Trav_cr!H177="","",Trav_cr!H177-Trav_deb!H177)</f>
        <v>-757.69612077128772</v>
      </c>
      <c r="I177" s="26">
        <f>IF(Trav_cr!I177="","",Trav_cr!I177-Trav_deb!I177)</f>
        <v>72.540756095451002</v>
      </c>
      <c r="J177" s="26">
        <f>IF(Trav_cr!J177="","",Trav_cr!J177-Trav_deb!J177)</f>
        <v>313.374420362965</v>
      </c>
      <c r="K177" s="26">
        <f>IF(Trav_cr!K177="","",Trav_cr!K177-Trav_deb!K177)</f>
        <v>528.38325925930292</v>
      </c>
      <c r="L177" s="26">
        <f>IF(Trav_cr!L177="","",Trav_cr!L177-Trav_deb!L177)</f>
        <v>754.20333361391988</v>
      </c>
      <c r="M177" s="26">
        <f>IF(Trav_cr!M177="","",Trav_cr!M177-Trav_deb!M177)</f>
        <v>805.67000573567066</v>
      </c>
      <c r="N177" s="26">
        <f>IF(Trav_cr!N177="","",Trav_cr!N177-Trav_deb!N177)</f>
        <v>1000.3816184226288</v>
      </c>
      <c r="O177" s="26">
        <f>IF(Trav_cr!O177="","",Trav_cr!O177-Trav_deb!O177)</f>
        <v>1030.2867131350811</v>
      </c>
      <c r="P177" s="26">
        <f>IF(Trav_cr!P177="","",Trav_cr!P177-Trav_deb!P177)</f>
        <v>809.95546215302852</v>
      </c>
      <c r="Q177" s="26" t="str">
        <f>IF(Trav_cr!Q177="","",Trav_cr!Q177-Trav_deb!Q177)</f>
        <v/>
      </c>
      <c r="V177" s="39">
        <f>IF(L177="","",L177/GDP!O173/10)</f>
        <v>1.1686552212934174</v>
      </c>
      <c r="W177" s="39">
        <f>IF(M177="","",M177/GDP!P173/10)</f>
        <v>1.2417274258830058</v>
      </c>
      <c r="X177" s="39">
        <f>IF(N177="","",N177/GDP!Q173/10)</f>
        <v>2.0912298397111622</v>
      </c>
      <c r="Y177" s="39">
        <f>IF(O177="","",O177/GDP!R173/10)</f>
        <v>2.8705990725671646</v>
      </c>
      <c r="Z177" s="39">
        <f>IF(P177="","",P177/GDP!S173/10)</f>
        <v>2.4131672689578969</v>
      </c>
      <c r="AA177" s="39" t="str">
        <f>IF(Q177="","",Q177/GDP!T173/10)</f>
        <v/>
      </c>
      <c r="AB177" s="22">
        <f t="shared" si="10"/>
        <v>0</v>
      </c>
      <c r="AC177" s="22">
        <f t="shared" si="11"/>
        <v>0</v>
      </c>
      <c r="AD177" s="22"/>
      <c r="AE177" s="22">
        <f t="shared" si="12"/>
        <v>0</v>
      </c>
      <c r="AF177" s="39" t="str">
        <f t="shared" si="13"/>
        <v/>
      </c>
      <c r="AH177" s="22">
        <f t="shared" si="14"/>
        <v>2.8705990725671646</v>
      </c>
    </row>
    <row r="178" spans="1:34" x14ac:dyDescent="0.25">
      <c r="A178" s="12" t="s">
        <v>673</v>
      </c>
      <c r="B178" s="26">
        <f>IF(Trav_cr!B178="","",Trav_cr!B178-Trav_deb!B178)</f>
        <v>27.700000000000003</v>
      </c>
      <c r="C178" s="26">
        <f>IF(Trav_cr!C178="","",Trav_cr!C178-Trav_deb!C178)</f>
        <v>76.5</v>
      </c>
      <c r="D178" s="26">
        <f>IF(Trav_cr!D178="","",Trav_cr!D178-Trav_deb!D178)</f>
        <v>44.599999999999994</v>
      </c>
      <c r="E178" s="26">
        <f>IF(Trav_cr!E178="","",Trav_cr!E178-Trav_deb!E178)</f>
        <v>47.100000000000009</v>
      </c>
      <c r="F178" s="26">
        <f>IF(Trav_cr!F178="","",Trav_cr!F178-Trav_deb!F178)</f>
        <v>31.6</v>
      </c>
      <c r="G178" s="26">
        <f>IF(Trav_cr!G178="","",Trav_cr!G178-Trav_deb!G178)</f>
        <v>21.699999999999996</v>
      </c>
      <c r="H178" s="26">
        <f>IF(Trav_cr!H178="","",Trav_cr!H178-Trav_deb!H178)</f>
        <v>19.199882694621493</v>
      </c>
      <c r="I178" s="26">
        <f>IF(Trav_cr!I178="","",Trav_cr!I178-Trav_deb!I178)</f>
        <v>19.896579449999983</v>
      </c>
      <c r="J178" s="26">
        <f>IF(Trav_cr!J178="","",Trav_cr!J178-Trav_deb!J178)</f>
        <v>13.913855755923805</v>
      </c>
      <c r="K178" s="26">
        <f>IF(Trav_cr!K178="","",Trav_cr!K178-Trav_deb!K178)</f>
        <v>8.0065339586726907</v>
      </c>
      <c r="L178" s="26">
        <f>IF(Trav_cr!L178="","",Trav_cr!L178-Trav_deb!L178)</f>
        <v>-28.358539452251293</v>
      </c>
      <c r="M178" s="26">
        <f>IF(Trav_cr!M178="","",Trav_cr!M178-Trav_deb!M178)</f>
        <v>-45.857469781692672</v>
      </c>
      <c r="N178" s="26">
        <f>IF(Trav_cr!N178="","",Trav_cr!N178-Trav_deb!N178)</f>
        <v>-46.3</v>
      </c>
      <c r="O178" s="26">
        <f>IF(Trav_cr!O178="","",Trav_cr!O178-Trav_deb!O178)</f>
        <v>-37.684681136439792</v>
      </c>
      <c r="P178" s="26">
        <f>IF(Trav_cr!P178="","",Trav_cr!P178-Trav_deb!P178)</f>
        <v>-34.001979280882331</v>
      </c>
      <c r="Q178" s="26" t="str">
        <f>IF(Trav_cr!Q178="","",Trav_cr!Q178-Trav_deb!Q178)</f>
        <v/>
      </c>
      <c r="V178" s="39">
        <f>IF(L178="","",L178/GDP!O174/10)</f>
        <v>-0.59240734180595978</v>
      </c>
      <c r="W178" s="39">
        <f>IF(M178="","",M178/GDP!P174/10)</f>
        <v>-1.4655631122305104</v>
      </c>
      <c r="X178" s="39">
        <f>IF(N178="","",N178/GDP!Q174/10)</f>
        <v>-1.4396766169154227</v>
      </c>
      <c r="Y178" s="39">
        <f>IF(O178="","",O178/GDP!R174/10)</f>
        <v>-1.0875809851786378</v>
      </c>
      <c r="Z178" s="39">
        <f>IF(P178="","",P178/GDP!S174/10)</f>
        <v>-0.91971813039984662</v>
      </c>
      <c r="AA178" s="39" t="str">
        <f>IF(Q178="","",Q178/GDP!T174/10)</f>
        <v/>
      </c>
      <c r="AB178" s="22">
        <f t="shared" si="10"/>
        <v>0</v>
      </c>
      <c r="AC178" s="22">
        <f t="shared" si="11"/>
        <v>0</v>
      </c>
      <c r="AD178" s="22"/>
      <c r="AE178" s="22">
        <f t="shared" si="12"/>
        <v>0</v>
      </c>
      <c r="AF178" s="39">
        <f t="shared" si="13"/>
        <v>-1.0875809851786378</v>
      </c>
      <c r="AH178" s="22" t="str">
        <f t="shared" si="14"/>
        <v/>
      </c>
    </row>
    <row r="179" spans="1:34" x14ac:dyDescent="0.25">
      <c r="A179" s="12" t="s">
        <v>676</v>
      </c>
      <c r="B179" s="26">
        <f>IF(Trav_cr!B179="","",Trav_cr!B179-Trav_deb!B179)</f>
        <v>-3459.6847218922185</v>
      </c>
      <c r="C179" s="26">
        <f>IF(Trav_cr!C179="","",Trav_cr!C179-Trav_deb!C179)</f>
        <v>-1477.8173006765446</v>
      </c>
      <c r="D179" s="26">
        <f>IF(Trav_cr!D179="","",Trav_cr!D179-Trav_deb!D179)</f>
        <v>-1605.3898049704239</v>
      </c>
      <c r="E179" s="26">
        <f>IF(Trav_cr!E179="","",Trav_cr!E179-Trav_deb!E179)</f>
        <v>-2809.0813061712779</v>
      </c>
      <c r="F179" s="26">
        <f>IF(Trav_cr!F179="","",Trav_cr!F179-Trav_deb!F179)</f>
        <v>-2745.0400619621059</v>
      </c>
      <c r="G179" s="26">
        <f>IF(Trav_cr!G179="","",Trav_cr!G179-Trav_deb!G179)</f>
        <v>-3790.7269922725409</v>
      </c>
      <c r="H179" s="26">
        <f>IF(Trav_cr!H179="","",Trav_cr!H179-Trav_deb!H179)</f>
        <v>-3789.5</v>
      </c>
      <c r="I179" s="26">
        <f>IF(Trav_cr!I179="","",Trav_cr!I179-Trav_deb!I179)</f>
        <v>-3849.1375001323704</v>
      </c>
      <c r="J179" s="26">
        <f>IF(Trav_cr!J179="","",Trav_cr!J179-Trav_deb!J179)</f>
        <v>-4985.3210526720995</v>
      </c>
      <c r="K179" s="26">
        <f>IF(Trav_cr!K179="","",Trav_cr!K179-Trav_deb!K179)</f>
        <v>-5274.8811228622362</v>
      </c>
      <c r="L179" s="26">
        <f>IF(Trav_cr!L179="","",Trav_cr!L179-Trav_deb!L179)</f>
        <v>-4749.2899945104964</v>
      </c>
      <c r="M179" s="26">
        <f>IF(Trav_cr!M179="","",Trav_cr!M179-Trav_deb!M179)</f>
        <v>-4377.6841346604433</v>
      </c>
      <c r="N179" s="26">
        <f>IF(Trav_cr!N179="","",Trav_cr!N179-Trav_deb!N179)</f>
        <v>-5043.9118112849992</v>
      </c>
      <c r="O179" s="26">
        <f>IF(Trav_cr!O179="","",Trav_cr!O179-Trav_deb!O179)</f>
        <v>-5730.984220220862</v>
      </c>
      <c r="P179" s="26">
        <f>IF(Trav_cr!P179="","",Trav_cr!P179-Trav_deb!P179)</f>
        <v>-5175.4080910365628</v>
      </c>
      <c r="Q179" s="26">
        <f>IF(Trav_cr!Q179="","",Trav_cr!Q179-Trav_deb!Q179)</f>
        <v>-1772.4416405533329</v>
      </c>
      <c r="V179" s="39">
        <f>IF(L179="","",L179/GDP!O175/10)</f>
        <v>-0.94025982659224572</v>
      </c>
      <c r="W179" s="39">
        <f>IF(M179="","",M179/GDP!P175/10)</f>
        <v>-0.84895601412968813</v>
      </c>
      <c r="X179" s="39">
        <f>IF(N179="","",N179/GDP!Q175/10)</f>
        <v>-0.9322984611048778</v>
      </c>
      <c r="Y179" s="39">
        <f>IF(O179="","",O179/GDP!R175/10)</f>
        <v>-1.0317639089072672</v>
      </c>
      <c r="Z179" s="39">
        <f>IF(P179="","",P179/GDP!S175/10)</f>
        <v>-0.97413395328601948</v>
      </c>
      <c r="AA179" s="39">
        <f>IF(Q179="","",Q179/GDP!T175/10)</f>
        <v>-0.32968911302865139</v>
      </c>
      <c r="AB179" s="22">
        <f t="shared" si="10"/>
        <v>0</v>
      </c>
      <c r="AC179" s="22">
        <f t="shared" si="11"/>
        <v>0</v>
      </c>
      <c r="AD179" s="22"/>
      <c r="AE179" s="22">
        <f t="shared" si="12"/>
        <v>0</v>
      </c>
      <c r="AF179" s="39">
        <f t="shared" si="13"/>
        <v>-1.0317639089072672</v>
      </c>
      <c r="AH179" s="22" t="str">
        <f t="shared" si="14"/>
        <v/>
      </c>
    </row>
    <row r="180" spans="1:34" x14ac:dyDescent="0.25">
      <c r="A180" s="12" t="s">
        <v>678</v>
      </c>
      <c r="B180" s="26">
        <f>IF(Trav_cr!B180="","",Trav_cr!B180-Trav_deb!B180)</f>
        <v>603.96599356668958</v>
      </c>
      <c r="C180" s="26">
        <f>IF(Trav_cr!C180="","",Trav_cr!C180-Trav_deb!C180)</f>
        <v>1056.0861670893901</v>
      </c>
      <c r="D180" s="26">
        <f>IF(Trav_cr!D180="","",Trav_cr!D180-Trav_deb!D180)</f>
        <v>1588.9712824162107</v>
      </c>
      <c r="E180" s="26">
        <f>IF(Trav_cr!E180="","",Trav_cr!E180-Trav_deb!E180)</f>
        <v>3233.963760018667</v>
      </c>
      <c r="F180" s="26">
        <f>IF(Trav_cr!F180="","",Trav_cr!F180-Trav_deb!F180)</f>
        <v>2810.9907395521641</v>
      </c>
      <c r="G180" s="26">
        <f>IF(Trav_cr!G180="","",Trav_cr!G180-Trav_deb!G180)</f>
        <v>3005.9953378619703</v>
      </c>
      <c r="H180" s="26">
        <f>IF(Trav_cr!H180="","",Trav_cr!H180-Trav_deb!H180)</f>
        <v>2614.6780070234345</v>
      </c>
      <c r="I180" s="26">
        <f>IF(Trav_cr!I180="","",Trav_cr!I180-Trav_deb!I180)</f>
        <v>-26.998592993535567</v>
      </c>
      <c r="J180" s="26">
        <f>IF(Trav_cr!J180="","",Trav_cr!J180-Trav_deb!J180)</f>
        <v>-350.49031579246366</v>
      </c>
      <c r="K180" s="26">
        <f>IF(Trav_cr!K180="","",Trav_cr!K180-Trav_deb!K180)</f>
        <v>-12.419802008043916</v>
      </c>
      <c r="L180" s="26">
        <f>IF(Trav_cr!L180="","",Trav_cr!L180-Trav_deb!L180)</f>
        <v>-278.32445486346478</v>
      </c>
      <c r="M180" s="26">
        <f>IF(Trav_cr!M180="","",Trav_cr!M180-Trav_deb!M180)</f>
        <v>-867.02792691520517</v>
      </c>
      <c r="N180" s="26">
        <f>IF(Trav_cr!N180="","",Trav_cr!N180-Trav_deb!N180)</f>
        <v>-1847.9991503157435</v>
      </c>
      <c r="O180" s="26">
        <f>IF(Trav_cr!O180="","",Trav_cr!O180-Trav_deb!O180)</f>
        <v>-1060.575659756636</v>
      </c>
      <c r="P180" s="26">
        <f>IF(Trav_cr!P180="","",Trav_cr!P180-Trav_deb!P180)</f>
        <v>-799.13183983412091</v>
      </c>
      <c r="Q180" s="26">
        <f>IF(Trav_cr!Q180="","",Trav_cr!Q180-Trav_deb!Q180)</f>
        <v>-508.56805168591018</v>
      </c>
      <c r="V180" s="39">
        <f>IF(L180="","",L180/GDP!O176/10)</f>
        <v>-3.9635275694227798E-2</v>
      </c>
      <c r="W180" s="39">
        <f>IF(M180="","",M180/GDP!P176/10)</f>
        <v>-0.12467024228891292</v>
      </c>
      <c r="X180" s="39">
        <f>IF(N180="","",N180/GDP!Q176/10)</f>
        <v>-0.2622123396383147</v>
      </c>
      <c r="Y180" s="39">
        <f>IF(O180="","",O180/GDP!R176/10)</f>
        <v>-0.14401522742145395</v>
      </c>
      <c r="Z180" s="39">
        <f>IF(P180="","",P180/GDP!S176/10)</f>
        <v>-0.1091431341766681</v>
      </c>
      <c r="AA180" s="39">
        <f>IF(Q180="","",Q180/GDP!T176/10)</f>
        <v>-6.8042504710949719E-2</v>
      </c>
      <c r="AB180" s="22">
        <f t="shared" si="10"/>
        <v>0</v>
      </c>
      <c r="AC180" s="22">
        <f t="shared" si="11"/>
        <v>0</v>
      </c>
      <c r="AD180" s="22"/>
      <c r="AE180" s="22">
        <f t="shared" si="12"/>
        <v>0</v>
      </c>
      <c r="AF180" s="39">
        <f t="shared" si="13"/>
        <v>-0.14401522742145395</v>
      </c>
      <c r="AH180" s="22" t="str">
        <f t="shared" si="14"/>
        <v/>
      </c>
    </row>
    <row r="181" spans="1:34" x14ac:dyDescent="0.25">
      <c r="A181" s="12" t="s">
        <v>679</v>
      </c>
      <c r="B181" s="26">
        <f>IF(Trav_cr!B181="","",Trav_cr!B181-Trav_deb!B181)</f>
        <v>1394</v>
      </c>
      <c r="C181" s="26">
        <f>IF(Trav_cr!C181="","",Trav_cr!C181-Trav_deb!C181)</f>
        <v>1485</v>
      </c>
      <c r="D181" s="26">
        <f>IF(Trav_cr!D181="","",Trav_cr!D181-Trav_deb!D181)</f>
        <v>2238.6400221199997</v>
      </c>
      <c r="E181" s="26">
        <f>IF(Trav_cr!E181="","",Trav_cr!E181-Trav_deb!E181)</f>
        <v>2350.2442639076999</v>
      </c>
      <c r="F181" s="26">
        <f>IF(Trav_cr!F181="","",Trav_cr!F181-Trav_deb!F181)</f>
        <v>2874.1433770718595</v>
      </c>
      <c r="G181" s="26">
        <f>IF(Trav_cr!G181="","",Trav_cr!G181-Trav_deb!G181)</f>
        <v>4680.3262611760092</v>
      </c>
      <c r="H181" s="26" t="str">
        <f>IF(Trav_cr!H181="","",Trav_cr!H181-Trav_deb!H181)</f>
        <v/>
      </c>
      <c r="I181" s="26" t="str">
        <f>IF(Trav_cr!I181="","",Trav_cr!I181-Trav_deb!I181)</f>
        <v/>
      </c>
      <c r="J181" s="26" t="str">
        <f>IF(Trav_cr!J181="","",Trav_cr!J181-Trav_deb!J181)</f>
        <v/>
      </c>
      <c r="K181" s="26" t="str">
        <f>IF(Trav_cr!K181="","",Trav_cr!K181-Trav_deb!K181)</f>
        <v/>
      </c>
      <c r="L181" s="26" t="str">
        <f>IF(Trav_cr!L181="","",Trav_cr!L181-Trav_deb!L181)</f>
        <v/>
      </c>
      <c r="M181" s="26" t="str">
        <f>IF(Trav_cr!M181="","",Trav_cr!M181-Trav_deb!M181)</f>
        <v/>
      </c>
      <c r="N181" s="26" t="str">
        <f>IF(Trav_cr!N181="","",Trav_cr!N181-Trav_deb!N181)</f>
        <v/>
      </c>
      <c r="O181" s="26" t="str">
        <f>IF(Trav_cr!O181="","",Trav_cr!O181-Trav_deb!O181)</f>
        <v/>
      </c>
      <c r="P181" s="26" t="str">
        <f>IF(Trav_cr!P181="","",Trav_cr!P181-Trav_deb!P181)</f>
        <v/>
      </c>
      <c r="Q181" s="26" t="str">
        <f>IF(Trav_cr!Q181="","",Trav_cr!Q181-Trav_deb!Q181)</f>
        <v/>
      </c>
      <c r="V181" s="39" t="str">
        <f>IF(L181="","",L181/GDP!O177/10)</f>
        <v/>
      </c>
      <c r="W181" s="39" t="str">
        <f>IF(M181="","",M181/GDP!P177/10)</f>
        <v/>
      </c>
      <c r="X181" s="39" t="str">
        <f>IF(N181="","",N181/GDP!Q177/10)</f>
        <v/>
      </c>
      <c r="Y181" s="39" t="str">
        <f>IF(O181="","",O181/GDP!R177/10)</f>
        <v/>
      </c>
      <c r="Z181" s="39" t="str">
        <f>IF(P181="","",P181/GDP!S177/10)</f>
        <v/>
      </c>
      <c r="AA181" s="39" t="str">
        <f>IF(Q181="","",Q181/GDP!T177/10)</f>
        <v/>
      </c>
      <c r="AB181" s="22">
        <f t="shared" si="10"/>
        <v>1</v>
      </c>
      <c r="AC181" s="22"/>
      <c r="AD181" s="22"/>
      <c r="AE181" s="22">
        <f t="shared" si="12"/>
        <v>0</v>
      </c>
      <c r="AF181" s="39" t="str">
        <f t="shared" si="13"/>
        <v/>
      </c>
      <c r="AH181" s="22" t="str">
        <f t="shared" si="14"/>
        <v/>
      </c>
    </row>
    <row r="182" spans="1:34" x14ac:dyDescent="0.25">
      <c r="A182" s="12" t="s">
        <v>690</v>
      </c>
      <c r="B182" s="26">
        <f>IF(Trav_cr!B182="","",Trav_cr!B182-Trav_deb!B182)</f>
        <v>-3705</v>
      </c>
      <c r="C182" s="26">
        <f>IF(Trav_cr!C182="","",Trav_cr!C182-Trav_deb!C182)</f>
        <v>-3610</v>
      </c>
      <c r="D182" s="26">
        <f>IF(Trav_cr!D182="","",Trav_cr!D182-Trav_deb!D182)</f>
        <v>-3857</v>
      </c>
      <c r="E182" s="26">
        <f>IF(Trav_cr!E182="","",Trav_cr!E182-Trav_deb!E182)</f>
        <v>-3179</v>
      </c>
      <c r="F182" s="26">
        <f>IF(Trav_cr!F182="","",Trav_cr!F182-Trav_deb!F182)</f>
        <v>-984</v>
      </c>
      <c r="G182" s="26">
        <f>IF(Trav_cr!G182="","",Trav_cr!G182-Trav_deb!G182)</f>
        <v>-636</v>
      </c>
      <c r="H182" s="26">
        <f>IF(Trav_cr!H182="","",Trav_cr!H182-Trav_deb!H182)</f>
        <v>953</v>
      </c>
      <c r="I182" s="26">
        <f>IF(Trav_cr!I182="","",Trav_cr!I182-Trav_deb!I182)</f>
        <v>1140</v>
      </c>
      <c r="J182" s="26">
        <f>IF(Trav_cr!J182="","",Trav_cr!J182-Trav_deb!J182)</f>
        <v>13</v>
      </c>
      <c r="K182" s="26">
        <f>IF(Trav_cr!K182="","",Trav_cr!K182-Trav_deb!K182)</f>
        <v>617</v>
      </c>
      <c r="L182" s="26">
        <f>IF(Trav_cr!L182="","",Trav_cr!L182-Trav_deb!L182)</f>
        <v>-1115</v>
      </c>
      <c r="M182" s="26">
        <f>IF(Trav_cr!M182="","",Trav_cr!M182-Trav_deb!M182)</f>
        <v>-3199</v>
      </c>
      <c r="N182" s="26">
        <f>IF(Trav_cr!N182="","",Trav_cr!N182-Trav_deb!N182)</f>
        <v>-5703</v>
      </c>
      <c r="O182" s="26">
        <f>IF(Trav_cr!O182="","",Trav_cr!O182-Trav_deb!O182)</f>
        <v>-5724</v>
      </c>
      <c r="P182" s="26">
        <f>IF(Trav_cr!P182="","",Trav_cr!P182-Trav_deb!P182)</f>
        <v>-6089</v>
      </c>
      <c r="Q182" s="26">
        <f>IF(Trav_cr!Q182="","",Trav_cr!Q182-Trav_deb!Q182)</f>
        <v>-1304</v>
      </c>
      <c r="V182" s="39">
        <f>IF(L182="","",L182/GDP!O178/10)</f>
        <v>-0.20860031991618572</v>
      </c>
      <c r="W182" s="39">
        <f>IF(M182="","",M182/GDP!P178/10)</f>
        <v>-0.58904656948042733</v>
      </c>
      <c r="X182" s="39">
        <f>IF(N182="","",N182/GDP!Q178/10)</f>
        <v>-0.96541076933233805</v>
      </c>
      <c r="Y182" s="39">
        <f>IF(O182="","",O182/GDP!R178/10)</f>
        <v>-0.9395959934208582</v>
      </c>
      <c r="Z182" s="39">
        <f>IF(P182="","",P182/GDP!S178/10)</f>
        <v>-0.99466159616314476</v>
      </c>
      <c r="AA182" s="39">
        <f>IF(Q182="","",Q182/GDP!T178/10)</f>
        <v>-0.19506065728261357</v>
      </c>
      <c r="AB182" s="22">
        <f t="shared" si="10"/>
        <v>0</v>
      </c>
      <c r="AC182" s="22"/>
      <c r="AD182" s="22"/>
      <c r="AE182" s="22">
        <f t="shared" si="12"/>
        <v>0</v>
      </c>
      <c r="AF182" s="39">
        <f t="shared" si="13"/>
        <v>-0.9395959934208582</v>
      </c>
      <c r="AH182" s="22" t="str">
        <f t="shared" si="14"/>
        <v/>
      </c>
    </row>
    <row r="183" spans="1:34" x14ac:dyDescent="0.25">
      <c r="A183" s="12" t="s">
        <v>707</v>
      </c>
      <c r="B183" s="26">
        <f>IF(Trav_cr!B183="","",Trav_cr!B183-Trav_deb!B183)</f>
        <v>-2.1859000000000002</v>
      </c>
      <c r="C183" s="26">
        <f>IF(Trav_cr!C183="","",Trav_cr!C183-Trav_deb!C183)</f>
        <v>-3.8860000000000001</v>
      </c>
      <c r="D183" s="26">
        <f>IF(Trav_cr!D183="","",Trav_cr!D183-Trav_deb!D183)</f>
        <v>-3.3177999999999996</v>
      </c>
      <c r="E183" s="26">
        <f>IF(Trav_cr!E183="","",Trav_cr!E183-Trav_deb!E183)</f>
        <v>-6.5711000000000004</v>
      </c>
      <c r="F183" s="26">
        <f>IF(Trav_cr!F183="","",Trav_cr!F183-Trav_deb!F183)</f>
        <v>-3.5060000000000002</v>
      </c>
      <c r="G183" s="26">
        <f>IF(Trav_cr!G183="","",Trav_cr!G183-Trav_deb!G183)</f>
        <v>2.5</v>
      </c>
      <c r="H183" s="26">
        <f>IF(Trav_cr!H183="","",Trav_cr!H183-Trav_deb!H183)</f>
        <v>-2.0303779999999998</v>
      </c>
      <c r="I183" s="26">
        <f>IF(Trav_cr!I183="","",Trav_cr!I183-Trav_deb!I183)</f>
        <v>-2.2697280000000002</v>
      </c>
      <c r="J183" s="26">
        <f>IF(Trav_cr!J183="","",Trav_cr!J183-Trav_deb!J183)</f>
        <v>-1.0197039999999999</v>
      </c>
      <c r="K183" s="26">
        <f>IF(Trav_cr!K183="","",Trav_cr!K183-Trav_deb!K183)</f>
        <v>1.182434</v>
      </c>
      <c r="L183" s="26">
        <f>IF(Trav_cr!L183="","",Trav_cr!L183-Trav_deb!L183)</f>
        <v>0.97306400000000004</v>
      </c>
      <c r="M183" s="26">
        <f>IF(Trav_cr!M183="","",Trav_cr!M183-Trav_deb!M183)</f>
        <v>2.1739999999999871E-2</v>
      </c>
      <c r="N183" s="26">
        <f>IF(Trav_cr!N183="","",Trav_cr!N183-Trav_deb!N183)</f>
        <v>3.49377769596496</v>
      </c>
      <c r="O183" s="26">
        <f>IF(Trav_cr!O183="","",Trav_cr!O183-Trav_deb!O183)</f>
        <v>-1.2826599999999999</v>
      </c>
      <c r="P183" s="26">
        <f>IF(Trav_cr!P183="","",Trav_cr!P183-Trav_deb!P183)</f>
        <v>8.5520700000000005</v>
      </c>
      <c r="Q183" s="26">
        <f>IF(Trav_cr!Q183="","",Trav_cr!Q183-Trav_deb!Q183)</f>
        <v>2.8568699999999998</v>
      </c>
      <c r="V183" s="39">
        <f>IF(L183="","",L183/GDP!O179/10)</f>
        <v>1.2384676085019728E-2</v>
      </c>
      <c r="W183" s="39">
        <f>IF(M183="","",M183/GDP!P179/10)</f>
        <v>3.1267078958722663E-4</v>
      </c>
      <c r="X183" s="39">
        <f>IF(N183="","",N183/GDP!Q179/10)</f>
        <v>4.8905062933440088E-2</v>
      </c>
      <c r="Y183" s="39">
        <f>IF(O183="","",O183/GDP!R179/10)</f>
        <v>-1.7056648936170211E-2</v>
      </c>
      <c r="Z183" s="39">
        <f>IF(P183="","",P183/GDP!S179/10)</f>
        <v>0.10535998521621288</v>
      </c>
      <c r="AA183" s="39">
        <f>IF(Q183="","",Q183/GDP!T179/10)</f>
        <v>3.5724271601850696E-2</v>
      </c>
      <c r="AB183" s="22">
        <f t="shared" si="10"/>
        <v>0</v>
      </c>
      <c r="AC183" s="22">
        <f t="shared" si="11"/>
        <v>0</v>
      </c>
      <c r="AD183" s="22"/>
      <c r="AE183" s="22">
        <f t="shared" si="12"/>
        <v>0</v>
      </c>
      <c r="AF183" s="39">
        <f t="shared" si="13"/>
        <v>-1.7056648936170211E-2</v>
      </c>
      <c r="AH183" s="22" t="str">
        <f t="shared" si="14"/>
        <v/>
      </c>
    </row>
    <row r="184" spans="1:34" x14ac:dyDescent="0.25">
      <c r="A184" s="12" t="s">
        <v>709</v>
      </c>
      <c r="B184" s="26">
        <f>IF(Trav_cr!B184="","",Trav_cr!B184-Trav_deb!B184)</f>
        <v>269.821959666667</v>
      </c>
      <c r="C184" s="26">
        <f>IF(Trav_cr!C184="","",Trav_cr!C184-Trav_deb!C184)</f>
        <v>415.74830498956305</v>
      </c>
      <c r="D184" s="26">
        <f>IF(Trav_cr!D184="","",Trav_cr!D184-Trav_deb!D184)</f>
        <v>603.53024895030501</v>
      </c>
      <c r="E184" s="26">
        <f>IF(Trav_cr!E184="","",Trav_cr!E184-Trav_deb!E184)</f>
        <v>567.98941702388902</v>
      </c>
      <c r="F184" s="26">
        <f>IF(Trav_cr!F184="","",Trav_cr!F184-Trav_deb!F184)</f>
        <v>393.62120607983206</v>
      </c>
      <c r="G184" s="26">
        <f>IF(Trav_cr!G184="","",Trav_cr!G184-Trav_deb!G184)</f>
        <v>424.1</v>
      </c>
      <c r="H184" s="26">
        <f>IF(Trav_cr!H184="","",Trav_cr!H184-Trav_deb!H184)</f>
        <v>454.6</v>
      </c>
      <c r="I184" s="26">
        <f>IF(Trav_cr!I184="","",Trav_cr!I184-Trav_deb!I184)</f>
        <v>745.67691871846796</v>
      </c>
      <c r="J184" s="26">
        <f>IF(Trav_cr!J184="","",Trav_cr!J184-Trav_deb!J184)</f>
        <v>846.47996538005282</v>
      </c>
      <c r="K184" s="26">
        <f>IF(Trav_cr!K184="","",Trav_cr!K184-Trav_deb!K184)</f>
        <v>908.50597829077492</v>
      </c>
      <c r="L184" s="26">
        <f>IF(Trav_cr!L184="","",Trav_cr!L184-Trav_deb!L184)</f>
        <v>706.71015278394384</v>
      </c>
      <c r="M184" s="26">
        <f>IF(Trav_cr!M184="","",Trav_cr!M184-Trav_deb!M184)</f>
        <v>1209.2672967519097</v>
      </c>
      <c r="N184" s="26">
        <f>IF(Trav_cr!N184="","",Trav_cr!N184-Trav_deb!N184)</f>
        <v>1424.6368740782661</v>
      </c>
      <c r="O184" s="26">
        <f>IF(Trav_cr!O184="","",Trav_cr!O184-Trav_deb!O184)</f>
        <v>1711.2944345715932</v>
      </c>
      <c r="P184" s="26">
        <f>IF(Trav_cr!P184="","",Trav_cr!P184-Trav_deb!P184)</f>
        <v>1953.351360920592</v>
      </c>
      <c r="Q184" s="26" t="str">
        <f>IF(Trav_cr!Q184="","",Trav_cr!Q184-Trav_deb!Q184)</f>
        <v/>
      </c>
      <c r="V184" s="39">
        <f>IF(L184="","",L184/GDP!O180/10)</f>
        <v>1.4914531335133039</v>
      </c>
      <c r="W184" s="39">
        <f>IF(M184="","",M184/GDP!P180/10)</f>
        <v>2.4295160058502625</v>
      </c>
      <c r="X184" s="39">
        <f>IF(N184="","",N184/GDP!Q180/10)</f>
        <v>2.6765304715243508</v>
      </c>
      <c r="Y184" s="39">
        <f>IF(O184="","",O184/GDP!R180/10)</f>
        <v>3.0182092004648995</v>
      </c>
      <c r="Z184" s="39">
        <f>IF(P184="","",P184/GDP!S180/10)</f>
        <v>3.2122206231221702</v>
      </c>
      <c r="AA184" s="39" t="str">
        <f>IF(Q184="","",Q184/GDP!T180/10)</f>
        <v/>
      </c>
      <c r="AB184" s="22">
        <f t="shared" si="10"/>
        <v>0</v>
      </c>
      <c r="AC184" s="22">
        <f t="shared" si="11"/>
        <v>0</v>
      </c>
      <c r="AD184" s="22"/>
      <c r="AE184" s="22">
        <f t="shared" si="12"/>
        <v>0</v>
      </c>
      <c r="AF184" s="39" t="str">
        <f t="shared" si="13"/>
        <v/>
      </c>
      <c r="AH184" s="22">
        <f t="shared" si="14"/>
        <v>3.0182092004648995</v>
      </c>
    </row>
    <row r="185" spans="1:34" x14ac:dyDescent="0.25">
      <c r="A185" s="12" t="s">
        <v>712</v>
      </c>
      <c r="B185" s="26">
        <f>IF(Trav_cr!B185="","",Trav_cr!B185-Trav_deb!B185)</f>
        <v>5772.9000000000005</v>
      </c>
      <c r="C185" s="26">
        <f>IF(Trav_cr!C185="","",Trav_cr!C185-Trav_deb!C185)</f>
        <v>8801.45999999999</v>
      </c>
      <c r="D185" s="26">
        <f>IF(Trav_cr!D185="","",Trav_cr!D185-Trav_deb!D185)</f>
        <v>11524.979999999989</v>
      </c>
      <c r="E185" s="26">
        <f>IF(Trav_cr!E185="","",Trav_cr!E185-Trav_deb!E185)</f>
        <v>13160.96</v>
      </c>
      <c r="F185" s="26">
        <f>IF(Trav_cr!F185="","",Trav_cr!F185-Trav_deb!F185)</f>
        <v>11626.706652019129</v>
      </c>
      <c r="G185" s="26">
        <f>IF(Trav_cr!G185="","",Trav_cr!G185-Trav_deb!G185)</f>
        <v>14476.794161893773</v>
      </c>
      <c r="H185" s="26">
        <f>IF(Trav_cr!H185="","",Trav_cr!H185-Trav_deb!H185)</f>
        <v>21466.845084448811</v>
      </c>
      <c r="I185" s="26">
        <f>IF(Trav_cr!I185="","",Trav_cr!I185-Trav_deb!I185)</f>
        <v>24406.83094904638</v>
      </c>
      <c r="J185" s="26">
        <f>IF(Trav_cr!J185="","",Trav_cr!J185-Trav_deb!J185)</f>
        <v>31325.91548505579</v>
      </c>
      <c r="K185" s="26">
        <f>IF(Trav_cr!K185="","",Trav_cr!K185-Trav_deb!K185)</f>
        <v>27751.580510304215</v>
      </c>
      <c r="L185" s="26">
        <f>IF(Trav_cr!L185="","",Trav_cr!L185-Trav_deb!L185)</f>
        <v>33527.457003709569</v>
      </c>
      <c r="M185" s="26">
        <f>IF(Trav_cr!M185="","",Trav_cr!M185-Trav_deb!M185)</f>
        <v>35713.668905727493</v>
      </c>
      <c r="N185" s="26">
        <f>IF(Trav_cr!N185="","",Trav_cr!N185-Trav_deb!N185)</f>
        <v>41872.007591464688</v>
      </c>
      <c r="O185" s="26">
        <f>IF(Trav_cr!O185="","",Trav_cr!O185-Trav_deb!O185)</f>
        <v>44282.686786701299</v>
      </c>
      <c r="P185" s="26">
        <f>IF(Trav_cr!P185="","",Trav_cr!P185-Trav_deb!P185)</f>
        <v>47455.25811736413</v>
      </c>
      <c r="Q185" s="26">
        <f>IF(Trav_cr!Q185="","",Trav_cr!Q185-Trav_deb!Q185)</f>
        <v>11332.114590104118</v>
      </c>
      <c r="V185" s="39">
        <f>IF(L185="","",L185/GDP!O181/10)</f>
        <v>8.3580021547755088</v>
      </c>
      <c r="W185" s="39">
        <f>IF(M185="","",M185/GDP!P181/10)</f>
        <v>8.6369838005420814</v>
      </c>
      <c r="X185" s="39">
        <f>IF(N185="","",N185/GDP!Q181/10)</f>
        <v>9.1719382356342809</v>
      </c>
      <c r="Y185" s="39">
        <f>IF(O185="","",O185/GDP!R181/10)</f>
        <v>8.7445545912447784</v>
      </c>
      <c r="Z185" s="39">
        <f>IF(P185="","",P185/GDP!S181/10)</f>
        <v>8.7209562984908864</v>
      </c>
      <c r="AA185" s="39">
        <f>IF(Q185="","",Q185/GDP!T181/10)</f>
        <v>2.2578970985765983</v>
      </c>
      <c r="AB185" s="22">
        <f t="shared" si="10"/>
        <v>0</v>
      </c>
      <c r="AC185" s="22">
        <f t="shared" si="11"/>
        <v>0</v>
      </c>
      <c r="AD185" s="22"/>
      <c r="AE185" s="22">
        <f t="shared" si="12"/>
        <v>0</v>
      </c>
      <c r="AF185" s="39" t="str">
        <f t="shared" si="13"/>
        <v/>
      </c>
      <c r="AH185" s="22">
        <f t="shared" si="14"/>
        <v>8.7445545912447784</v>
      </c>
    </row>
    <row r="186" spans="1:34" x14ac:dyDescent="0.25">
      <c r="A186" s="12" t="s">
        <v>714</v>
      </c>
      <c r="B186" s="26" t="str">
        <f>IF(Trav_cr!B186="","",Trav_cr!B186-Trav_deb!B186)</f>
        <v/>
      </c>
      <c r="C186" s="26">
        <f>IF(Trav_cr!C186="","",Trav_cr!C186-Trav_deb!C186)</f>
        <v>18.663504095921098</v>
      </c>
      <c r="D186" s="26">
        <f>IF(Trav_cr!D186="","",Trav_cr!D186-Trav_deb!D186)</f>
        <v>23.637283686121698</v>
      </c>
      <c r="E186" s="26">
        <f>IF(Trav_cr!E186="","",Trav_cr!E186-Trav_deb!E186)</f>
        <v>-25.600193962169698</v>
      </c>
      <c r="F186" s="26">
        <f>IF(Trav_cr!F186="","",Trav_cr!F186-Trav_deb!F186)</f>
        <v>-41.663249974639129</v>
      </c>
      <c r="G186" s="26">
        <f>IF(Trav_cr!G186="","",Trav_cr!G186-Trav_deb!G186)</f>
        <v>-27.678267664725993</v>
      </c>
      <c r="H186" s="26">
        <f>IF(Trav_cr!H186="","",Trav_cr!H186-Trav_deb!H186)</f>
        <v>-30.421472271000003</v>
      </c>
      <c r="I186" s="26">
        <f>IF(Trav_cr!I186="","",Trav_cr!I186-Trav_deb!I186)</f>
        <v>-51.345599904189996</v>
      </c>
      <c r="J186" s="26">
        <f>IF(Trav_cr!J186="","",Trav_cr!J186-Trav_deb!J186)</f>
        <v>-11.348384583442499</v>
      </c>
      <c r="K186" s="26">
        <f>IF(Trav_cr!K186="","",Trav_cr!K186-Trav_deb!K186)</f>
        <v>-30.275291201457499</v>
      </c>
      <c r="L186" s="26">
        <f>IF(Trav_cr!L186="","",Trav_cr!L186-Trav_deb!L186)</f>
        <v>-32.199999999999996</v>
      </c>
      <c r="M186" s="26">
        <f>IF(Trav_cr!M186="","",Trav_cr!M186-Trav_deb!M186)</f>
        <v>-44.370099999999994</v>
      </c>
      <c r="N186" s="26">
        <f>IF(Trav_cr!N186="","",Trav_cr!N186-Trav_deb!N186)</f>
        <v>-48.326766611220009</v>
      </c>
      <c r="O186" s="26">
        <f>IF(Trav_cr!O186="","",Trav_cr!O186-Trav_deb!O186)</f>
        <v>-37.483142053752502</v>
      </c>
      <c r="P186" s="26">
        <f>IF(Trav_cr!P186="","",Trav_cr!P186-Trav_deb!P186)</f>
        <v>-21.816650208545596</v>
      </c>
      <c r="Q186" s="26">
        <f>IF(Trav_cr!Q186="","",Trav_cr!Q186-Trav_deb!Q186)</f>
        <v>-28.245330824247997</v>
      </c>
      <c r="V186" s="39">
        <f>IF(L186="","",L186/GDP!O182/10)</f>
        <v>-2.0200752823086572</v>
      </c>
      <c r="W186" s="39">
        <f>IF(M186="","",M186/GDP!P182/10)</f>
        <v>-2.687468201090248</v>
      </c>
      <c r="X186" s="39">
        <f>IF(N186="","",N186/GDP!Q182/10)</f>
        <v>-3.022311858112571</v>
      </c>
      <c r="Y186" s="39">
        <f>IF(O186="","",O186/GDP!R182/10)</f>
        <v>-2.4027655162661858</v>
      </c>
      <c r="Z186" s="39">
        <f>IF(P186="","",P186/GDP!S182/10)</f>
        <v>-1.0811025871429929</v>
      </c>
      <c r="AA186" s="39">
        <f>IF(Q186="","",Q186/GDP!T182/10)</f>
        <v>-1.5770703977804579</v>
      </c>
      <c r="AB186" s="22">
        <f t="shared" si="10"/>
        <v>0</v>
      </c>
      <c r="AC186" s="22">
        <f t="shared" si="11"/>
        <v>0</v>
      </c>
      <c r="AD186" s="22"/>
      <c r="AE186" s="22">
        <f t="shared" si="12"/>
        <v>0</v>
      </c>
      <c r="AF186" s="39">
        <f t="shared" si="13"/>
        <v>-2.4027655162661858</v>
      </c>
      <c r="AH186" s="22" t="str">
        <f t="shared" si="14"/>
        <v/>
      </c>
    </row>
    <row r="187" spans="1:34" x14ac:dyDescent="0.25">
      <c r="A187" s="12" t="s">
        <v>717</v>
      </c>
      <c r="B187" s="26">
        <f>IF(Trav_cr!B187="","",Trav_cr!B187-Trav_deb!B187)</f>
        <v>12.661250106024728</v>
      </c>
      <c r="C187" s="26">
        <f>IF(Trav_cr!C187="","",Trav_cr!C187-Trav_deb!C187)</f>
        <v>15.199292725339134</v>
      </c>
      <c r="D187" s="26">
        <f>IF(Trav_cr!D187="","",Trav_cr!D187-Trav_deb!D187)</f>
        <v>17.474740447925736</v>
      </c>
      <c r="E187" s="26">
        <f>IF(Trav_cr!E187="","",Trav_cr!E187-Trav_deb!E187)</f>
        <v>20.589684185901302</v>
      </c>
      <c r="F187" s="26">
        <f>IF(Trav_cr!F187="","",Trav_cr!F187-Trav_deb!F187)</f>
        <v>21.462983531182793</v>
      </c>
      <c r="G187" s="26">
        <f>IF(Trav_cr!G187="","",Trav_cr!G187-Trav_deb!G187)</f>
        <v>19.598044561864128</v>
      </c>
      <c r="H187" s="26">
        <f>IF(Trav_cr!H187="","",Trav_cr!H187-Trav_deb!H187)</f>
        <v>40.400000000000006</v>
      </c>
      <c r="I187" s="26">
        <f>IF(Trav_cr!I187="","",Trav_cr!I187-Trav_deb!I187)</f>
        <v>77.695970086471689</v>
      </c>
      <c r="J187" s="26">
        <f>IF(Trav_cr!J187="","",Trav_cr!J187-Trav_deb!J187)</f>
        <v>80.250522397626582</v>
      </c>
      <c r="K187" s="26">
        <f>IF(Trav_cr!K187="","",Trav_cr!K187-Trav_deb!K187)</f>
        <v>84.370645616825186</v>
      </c>
      <c r="L187" s="26">
        <f>IF(Trav_cr!L187="","",Trav_cr!L187-Trav_deb!L187)</f>
        <v>76.318515950957348</v>
      </c>
      <c r="M187" s="26">
        <f>IF(Trav_cr!M187="","",Trav_cr!M187-Trav_deb!M187)</f>
        <v>80.928013526082196</v>
      </c>
      <c r="N187" s="26">
        <f>IF(Trav_cr!N187="","",Trav_cr!N187-Trav_deb!N187)</f>
        <v>99.291615715716816</v>
      </c>
      <c r="O187" s="26">
        <f>IF(Trav_cr!O187="","",Trav_cr!O187-Trav_deb!O187)</f>
        <v>110.97082872352841</v>
      </c>
      <c r="P187" s="26" t="str">
        <f>IF(Trav_cr!P187="","",Trav_cr!P187-Trav_deb!P187)</f>
        <v/>
      </c>
      <c r="Q187" s="26" t="str">
        <f>IF(Trav_cr!Q187="","",Trav_cr!Q187-Trav_deb!Q187)</f>
        <v/>
      </c>
      <c r="V187" s="39">
        <f>IF(L187="","",L187/GDP!O183/10)</f>
        <v>1.3529252960637714</v>
      </c>
      <c r="W187" s="39">
        <f>IF(M187="","",M187/GDP!P183/10)</f>
        <v>1.3420897765519435</v>
      </c>
      <c r="X187" s="39">
        <f>IF(N187="","",N187/GDP!Q183/10)</f>
        <v>1.553130231749051</v>
      </c>
      <c r="Y187" s="39">
        <f>IF(O187="","",O187/GDP!R183/10)</f>
        <v>1.5592360365818239</v>
      </c>
      <c r="Z187" s="39" t="str">
        <f>IF(P187="","",P187/GDP!S183/10)</f>
        <v/>
      </c>
      <c r="AA187" s="39" t="str">
        <f>IF(Q187="","",Q187/GDP!T183/10)</f>
        <v/>
      </c>
      <c r="AB187" s="22">
        <f t="shared" si="10"/>
        <v>0</v>
      </c>
      <c r="AC187" s="22">
        <f t="shared" si="11"/>
        <v>0</v>
      </c>
      <c r="AD187" s="22"/>
      <c r="AE187" s="22">
        <f t="shared" si="12"/>
        <v>0</v>
      </c>
      <c r="AF187" s="39" t="str">
        <f t="shared" si="13"/>
        <v/>
      </c>
      <c r="AH187" s="22">
        <f t="shared" si="14"/>
        <v>1.5592360365818239</v>
      </c>
    </row>
    <row r="188" spans="1:34" x14ac:dyDescent="0.25">
      <c r="A188" s="12" t="s">
        <v>721</v>
      </c>
      <c r="B188" s="26">
        <f>IF(Trav_cr!B188="","",Trav_cr!B188-Trav_deb!B188)</f>
        <v>8.8912049311783434</v>
      </c>
      <c r="C188" s="26">
        <f>IF(Trav_cr!C188="","",Trav_cr!C188-Trav_deb!C188)</f>
        <v>10.759195040944547</v>
      </c>
      <c r="D188" s="26">
        <f>IF(Trav_cr!D188="","",Trav_cr!D188-Trav_deb!D188)</f>
        <v>2.7438575337655458</v>
      </c>
      <c r="E188" s="26">
        <f>IF(Trav_cr!E188="","",Trav_cr!E188-Trav_deb!E188)</f>
        <v>7.5471902071616359</v>
      </c>
      <c r="F188" s="26">
        <f>IF(Trav_cr!F188="","",Trav_cr!F188-Trav_deb!F188)</f>
        <v>10.761087922373147</v>
      </c>
      <c r="G188" s="26">
        <f>IF(Trav_cr!G188="","",Trav_cr!G188-Trav_deb!G188)</f>
        <v>8.5207816375975796</v>
      </c>
      <c r="H188" s="26">
        <f>IF(Trav_cr!H188="","",Trav_cr!H188-Trav_deb!H188)</f>
        <v>19.599999999999998</v>
      </c>
      <c r="I188" s="26">
        <f>IF(Trav_cr!I188="","",Trav_cr!I188-Trav_deb!I188)</f>
        <v>24.005051405718831</v>
      </c>
      <c r="J188" s="26">
        <f>IF(Trav_cr!J188="","",Trav_cr!J188-Trav_deb!J188)</f>
        <v>26.460604208331805</v>
      </c>
      <c r="K188" s="26">
        <f>IF(Trav_cr!K188="","",Trav_cr!K188-Trav_deb!K188)</f>
        <v>15.302302971023796</v>
      </c>
      <c r="L188" s="26">
        <f>IF(Trav_cr!L188="","",Trav_cr!L188-Trav_deb!L188)</f>
        <v>19.619205743825901</v>
      </c>
      <c r="M188" s="26">
        <f>IF(Trav_cr!M188="","",Trav_cr!M188-Trav_deb!M188)</f>
        <v>30.804176715014052</v>
      </c>
      <c r="N188" s="26">
        <f>IF(Trav_cr!N188="","",Trav_cr!N188-Trav_deb!N188)</f>
        <v>13.902552308897178</v>
      </c>
      <c r="O188" s="26">
        <f>IF(Trav_cr!O188="","",Trav_cr!O188-Trav_deb!O188)</f>
        <v>12.472650873092341</v>
      </c>
      <c r="P188" s="26">
        <f>IF(Trav_cr!P188="","",Trav_cr!P188-Trav_deb!P188)</f>
        <v>17.566655440907333</v>
      </c>
      <c r="Q188" s="26">
        <f>IF(Trav_cr!Q188="","",Trav_cr!Q188-Trav_deb!Q188)</f>
        <v>8.2388774689846507</v>
      </c>
      <c r="V188" s="39">
        <f>IF(L188="","",L188/GDP!O184/10)</f>
        <v>4.4895207651775513</v>
      </c>
      <c r="W188" s="39">
        <f>IF(M188="","",M188/GDP!P184/10)</f>
        <v>7.3169065831387297</v>
      </c>
      <c r="X188" s="39">
        <f>IF(N188="","",N188/GDP!Q184/10)</f>
        <v>3.0222939801950384</v>
      </c>
      <c r="Y188" s="39">
        <f>IF(O188="","",O188/GDP!R184/10)</f>
        <v>2.5663890685375188</v>
      </c>
      <c r="Z188" s="39">
        <f>IF(P188="","",P188/GDP!S184/10)</f>
        <v>3.3978056945662152</v>
      </c>
      <c r="AA188" s="39">
        <f>IF(Q188="","",Q188/GDP!T184/10)</f>
        <v>1.6028944492188035</v>
      </c>
      <c r="AB188" s="22">
        <f t="shared" si="10"/>
        <v>0</v>
      </c>
      <c r="AC188" s="22">
        <f t="shared" si="11"/>
        <v>0</v>
      </c>
      <c r="AD188" s="22"/>
      <c r="AE188" s="22">
        <f t="shared" si="12"/>
        <v>0</v>
      </c>
      <c r="AF188" s="39" t="str">
        <f t="shared" si="13"/>
        <v/>
      </c>
      <c r="AH188" s="22">
        <f t="shared" si="14"/>
        <v>2.5663890685375188</v>
      </c>
    </row>
    <row r="189" spans="1:34" x14ac:dyDescent="0.25">
      <c r="A189" s="12" t="s">
        <v>723</v>
      </c>
      <c r="B189" s="26">
        <f>IF(Trav_cr!B189="","",Trav_cr!B189-Trav_deb!B189)</f>
        <v>273</v>
      </c>
      <c r="C189" s="26">
        <f>IF(Trav_cr!C189="","",Trav_cr!C189-Trav_deb!C189)</f>
        <v>289.39999999999998</v>
      </c>
      <c r="D189" s="26">
        <f>IF(Trav_cr!D189="","",Trav_cr!D189-Trav_deb!D189)</f>
        <v>369.40000000000003</v>
      </c>
      <c r="E189" s="26">
        <f>IF(Trav_cr!E189="","",Trav_cr!E189-Trav_deb!E189)</f>
        <v>321.59999999999997</v>
      </c>
      <c r="F189" s="26">
        <f>IF(Trav_cr!F189="","",Trav_cr!F189-Trav_deb!F189)</f>
        <v>261.40000000000003</v>
      </c>
      <c r="G189" s="26">
        <f>IF(Trav_cr!G189="","",Trav_cr!G189-Trav_deb!G189)</f>
        <v>379</v>
      </c>
      <c r="H189" s="26">
        <f>IF(Trav_cr!H189="","",Trav_cr!H189-Trav_deb!H189)</f>
        <v>321.70000000000005</v>
      </c>
      <c r="I189" s="26">
        <f>IF(Trav_cr!I189="","",Trav_cr!I189-Trav_deb!I189)</f>
        <v>217.55072605898496</v>
      </c>
      <c r="J189" s="26">
        <f>IF(Trav_cr!J189="","",Trav_cr!J189-Trav_deb!J189)</f>
        <v>341.57307700653496</v>
      </c>
      <c r="K189" s="26">
        <f>IF(Trav_cr!K189="","",Trav_cr!K189-Trav_deb!K189)</f>
        <v>322.89823676891797</v>
      </c>
      <c r="L189" s="26">
        <f>IF(Trav_cr!L189="","",Trav_cr!L189-Trav_deb!L189)</f>
        <v>324.05631888302401</v>
      </c>
      <c r="M189" s="26">
        <f>IF(Trav_cr!M189="","",Trav_cr!M189-Trav_deb!M189)</f>
        <v>276.10658024967472</v>
      </c>
      <c r="N189" s="26">
        <f>IF(Trav_cr!N189="","",Trav_cr!N189-Trav_deb!N189)</f>
        <v>356.72659263934617</v>
      </c>
      <c r="O189" s="26">
        <f>IF(Trav_cr!O189="","",Trav_cr!O189-Trav_deb!O189)</f>
        <v>331.45875388632635</v>
      </c>
      <c r="P189" s="26">
        <f>IF(Trav_cr!P189="","",Trav_cr!P189-Trav_deb!P189)</f>
        <v>350.67939326864069</v>
      </c>
      <c r="Q189" s="26" t="str">
        <f>IF(Trav_cr!Q189="","",Trav_cr!Q189-Trav_deb!Q189)</f>
        <v/>
      </c>
      <c r="V189" s="39">
        <f>IF(L189="","",L189/GDP!O185/10)</f>
        <v>1.2983025596275</v>
      </c>
      <c r="W189" s="39">
        <f>IF(M189="","",M189/GDP!P185/10)</f>
        <v>1.2329489160028344</v>
      </c>
      <c r="X189" s="39">
        <f>IF(N189="","",N189/GDP!Q185/10)</f>
        <v>1.5935965719872509</v>
      </c>
      <c r="Y189" s="39">
        <f>IF(O189="","",O189/GDP!R185/10)</f>
        <v>1.3997413593172565</v>
      </c>
      <c r="Z189" s="39">
        <f>IF(P189="","",P189/GDP!S185/10)</f>
        <v>1.5110280647562939</v>
      </c>
      <c r="AA189" s="39" t="str">
        <f>IF(Q189="","",Q189/GDP!T185/10)</f>
        <v/>
      </c>
      <c r="AB189" s="22">
        <f t="shared" si="10"/>
        <v>0</v>
      </c>
      <c r="AC189" s="22">
        <f t="shared" si="11"/>
        <v>0</v>
      </c>
      <c r="AD189" s="22"/>
      <c r="AE189" s="22">
        <f t="shared" si="12"/>
        <v>0</v>
      </c>
      <c r="AF189" s="39" t="str">
        <f t="shared" si="13"/>
        <v/>
      </c>
      <c r="AH189" s="22">
        <f t="shared" si="14"/>
        <v>1.3997413593172565</v>
      </c>
    </row>
    <row r="190" spans="1:34" x14ac:dyDescent="0.25">
      <c r="A190" s="12" t="s">
        <v>726</v>
      </c>
      <c r="B190" s="26">
        <f>IF(Trav_cr!B190="","",Trav_cr!B190-Trav_deb!B190)</f>
        <v>1768.8770135909404</v>
      </c>
      <c r="C190" s="26">
        <f>IF(Trav_cr!C190="","",Trav_cr!C190-Trav_deb!C190)</f>
        <v>1865.0288311639526</v>
      </c>
      <c r="D190" s="26">
        <f>IF(Trav_cr!D190="","",Trav_cr!D190-Trav_deb!D190)</f>
        <v>2137.9655703908015</v>
      </c>
      <c r="E190" s="26">
        <f>IF(Trav_cr!E190="","",Trav_cr!E190-Trav_deb!E190)</f>
        <v>2495.1676281812765</v>
      </c>
      <c r="F190" s="26">
        <f>IF(Trav_cr!F190="","",Trav_cr!F190-Trav_deb!F190)</f>
        <v>2358.11223639629</v>
      </c>
      <c r="G190" s="26">
        <f>IF(Trav_cr!G190="","",Trav_cr!G190-Trav_deb!G190)</f>
        <v>2097.6666200922173</v>
      </c>
      <c r="H190" s="26">
        <f>IF(Trav_cr!H190="","",Trav_cr!H190-Trav_deb!H190)</f>
        <v>1307.7296458972173</v>
      </c>
      <c r="I190" s="26">
        <f>IF(Trav_cr!I190="","",Trav_cr!I190-Trav_deb!I190)</f>
        <v>1633.7240632352828</v>
      </c>
      <c r="J190" s="26">
        <f>IF(Trav_cr!J190="","",Trav_cr!J190-Trav_deb!J190)</f>
        <v>1515.5801989136207</v>
      </c>
      <c r="K190" s="26">
        <f>IF(Trav_cr!K190="","",Trav_cr!K190-Trav_deb!K190)</f>
        <v>1677.9418911157904</v>
      </c>
      <c r="L190" s="26">
        <f>IF(Trav_cr!L190="","",Trav_cr!L190-Trav_deb!L190)</f>
        <v>685.29917797744213</v>
      </c>
      <c r="M190" s="26">
        <f>IF(Trav_cr!M190="","",Trav_cr!M190-Trav_deb!M190)</f>
        <v>487.32949519715783</v>
      </c>
      <c r="N190" s="26">
        <f>IF(Trav_cr!N190="","",Trav_cr!N190-Trav_deb!N190)</f>
        <v>509.41856019508771</v>
      </c>
      <c r="O190" s="26">
        <f>IF(Trav_cr!O190="","",Trav_cr!O190-Trav_deb!O190)</f>
        <v>876.88587764148701</v>
      </c>
      <c r="P190" s="26">
        <f>IF(Trav_cr!P190="","",Trav_cr!P190-Trav_deb!P190)</f>
        <v>1318.3465291424823</v>
      </c>
      <c r="Q190" s="26" t="str">
        <f>IF(Trav_cr!Q190="","",Trav_cr!Q190-Trav_deb!Q190)</f>
        <v/>
      </c>
      <c r="V190" s="39">
        <f>IF(L190="","",L190/GDP!O186/10)</f>
        <v>1.5873695403906285</v>
      </c>
      <c r="W190" s="39">
        <f>IF(M190="","",M190/GDP!P186/10)</f>
        <v>1.1658321456356495</v>
      </c>
      <c r="X190" s="39">
        <f>IF(N190="","",N190/GDP!Q186/10)</f>
        <v>1.2855340050851383</v>
      </c>
      <c r="Y190" s="39">
        <f>IF(O190="","",O190/GDP!R186/10)</f>
        <v>2.184623128731376</v>
      </c>
      <c r="Z190" s="39">
        <f>IF(P190="","",P190/GDP!S186/10)</f>
        <v>3.3657906230500716</v>
      </c>
      <c r="AA190" s="39" t="str">
        <f>IF(Q190="","",Q190/GDP!T186/10)</f>
        <v/>
      </c>
      <c r="AB190" s="22">
        <f t="shared" si="10"/>
        <v>0</v>
      </c>
      <c r="AC190" s="22">
        <f t="shared" si="11"/>
        <v>0</v>
      </c>
      <c r="AD190" s="22"/>
      <c r="AE190" s="22">
        <f t="shared" si="12"/>
        <v>0</v>
      </c>
      <c r="AF190" s="39" t="str">
        <f t="shared" si="13"/>
        <v/>
      </c>
      <c r="AH190" s="22">
        <f t="shared" si="14"/>
        <v>2.184623128731376</v>
      </c>
    </row>
    <row r="191" spans="1:34" x14ac:dyDescent="0.25">
      <c r="A191" s="12" t="s">
        <v>728</v>
      </c>
      <c r="B191" s="26">
        <f>IF(Trav_cr!B191="","",Trav_cr!B191-Trav_deb!B191)</f>
        <v>16087</v>
      </c>
      <c r="C191" s="26">
        <f>IF(Trav_cr!C191="","",Trav_cr!C191-Trav_deb!C191)</f>
        <v>14468</v>
      </c>
      <c r="D191" s="26">
        <f>IF(Trav_cr!D191="","",Trav_cr!D191-Trav_deb!D191)</f>
        <v>15781</v>
      </c>
      <c r="E191" s="26">
        <f>IF(Trav_cr!E191="","",Trav_cr!E191-Trav_deb!E191)</f>
        <v>19541</v>
      </c>
      <c r="F191" s="26">
        <f>IF(Trav_cr!F191="","",Trav_cr!F191-Trav_deb!F191)</f>
        <v>18405</v>
      </c>
      <c r="G191" s="26">
        <f>IF(Trav_cr!G191="","",Trav_cr!G191-Trav_deb!G191)</f>
        <v>17391</v>
      </c>
      <c r="H191" s="26">
        <f>IF(Trav_cr!H191="","",Trav_cr!H191-Trav_deb!H191)</f>
        <v>20171</v>
      </c>
      <c r="I191" s="26">
        <f>IF(Trav_cr!I191="","",Trav_cr!I191-Trav_deb!I191)</f>
        <v>21251</v>
      </c>
      <c r="J191" s="26">
        <f>IF(Trav_cr!J191="","",Trav_cr!J191-Trav_deb!J191)</f>
        <v>23180</v>
      </c>
      <c r="K191" s="26">
        <f>IF(Trav_cr!K191="","",Trav_cr!K191-Trav_deb!K191)</f>
        <v>24480</v>
      </c>
      <c r="L191" s="26">
        <f>IF(Trav_cr!L191="","",Trav_cr!L191-Trav_deb!L191)</f>
        <v>21248</v>
      </c>
      <c r="M191" s="26">
        <f>IF(Trav_cr!M191="","",Trav_cr!M191-Trav_deb!M191)</f>
        <v>13960</v>
      </c>
      <c r="N191" s="26">
        <f>IF(Trav_cr!N191="","",Trav_cr!N191-Trav_deb!N191)</f>
        <v>17655</v>
      </c>
      <c r="O191" s="26">
        <f>IF(Trav_cr!O191="","",Trav_cr!O191-Trav_deb!O191)</f>
        <v>20625</v>
      </c>
      <c r="P191" s="26">
        <f>IF(Trav_cr!P191="","",Trav_cr!P191-Trav_deb!P191)</f>
        <v>25719</v>
      </c>
      <c r="Q191" s="26">
        <f>IF(Trav_cr!Q191="","",Trav_cr!Q191-Trav_deb!Q191)</f>
        <v>9180</v>
      </c>
      <c r="V191" s="39">
        <f>IF(L191="","",L191/GDP!O187/10)</f>
        <v>2.4590571839582624</v>
      </c>
      <c r="W191" s="39">
        <f>IF(M191="","",M191/GDP!P187/10)</f>
        <v>1.6059267439720231</v>
      </c>
      <c r="X191" s="39">
        <f>IF(N191="","",N191/GDP!Q187/10)</f>
        <v>2.0554595707227117</v>
      </c>
      <c r="Y191" s="39">
        <f>IF(O191="","",O191/GDP!R187/10)</f>
        <v>2.6455908742828043</v>
      </c>
      <c r="Z191" s="39">
        <f>IF(P191="","",P191/GDP!S187/10)</f>
        <v>3.379898546534549</v>
      </c>
      <c r="AA191" s="39">
        <f>IF(Q191="","",Q191/GDP!T187/10)</f>
        <v>1.2758204234111656</v>
      </c>
      <c r="AB191" s="22">
        <f t="shared" si="10"/>
        <v>0</v>
      </c>
      <c r="AC191" s="22">
        <f t="shared" si="11"/>
        <v>0</v>
      </c>
      <c r="AD191" s="22"/>
      <c r="AE191" s="22">
        <f t="shared" si="12"/>
        <v>0</v>
      </c>
      <c r="AF191" s="39" t="str">
        <f t="shared" si="13"/>
        <v/>
      </c>
      <c r="AH191" s="22">
        <f t="shared" si="14"/>
        <v>2.6455908742828043</v>
      </c>
    </row>
    <row r="192" spans="1:34" x14ac:dyDescent="0.25">
      <c r="A192" s="12" t="s">
        <v>730</v>
      </c>
      <c r="B192" s="26" t="str">
        <f>IF(Trav_cr!B192="","",Trav_cr!B192-Trav_deb!B192)</f>
        <v/>
      </c>
      <c r="C192" s="26" t="str">
        <f>IF(Trav_cr!C192="","",Trav_cr!C192-Trav_deb!C192)</f>
        <v/>
      </c>
      <c r="D192" s="26" t="str">
        <f>IF(Trav_cr!D192="","",Trav_cr!D192-Trav_deb!D192)</f>
        <v/>
      </c>
      <c r="E192" s="26" t="str">
        <f>IF(Trav_cr!E192="","",Trav_cr!E192-Trav_deb!E192)</f>
        <v/>
      </c>
      <c r="F192" s="26" t="str">
        <f>IF(Trav_cr!F192="","",Trav_cr!F192-Trav_deb!F192)</f>
        <v/>
      </c>
      <c r="G192" s="26" t="str">
        <f>IF(Trav_cr!G192="","",Trav_cr!G192-Trav_deb!G192)</f>
        <v/>
      </c>
      <c r="H192" s="26" t="str">
        <f>IF(Trav_cr!H192="","",Trav_cr!H192-Trav_deb!H192)</f>
        <v/>
      </c>
      <c r="I192" s="26" t="str">
        <f>IF(Trav_cr!I192="","",Trav_cr!I192-Trav_deb!I192)</f>
        <v/>
      </c>
      <c r="J192" s="26" t="str">
        <f>IF(Trav_cr!J192="","",Trav_cr!J192-Trav_deb!J192)</f>
        <v/>
      </c>
      <c r="K192" s="26" t="str">
        <f>IF(Trav_cr!K192="","",Trav_cr!K192-Trav_deb!K192)</f>
        <v/>
      </c>
      <c r="L192" s="26" t="str">
        <f>IF(Trav_cr!L192="","",Trav_cr!L192-Trav_deb!L192)</f>
        <v/>
      </c>
      <c r="M192" s="26" t="str">
        <f>IF(Trav_cr!M192="","",Trav_cr!M192-Trav_deb!M192)</f>
        <v/>
      </c>
      <c r="N192" s="26" t="str">
        <f>IF(Trav_cr!N192="","",Trav_cr!N192-Trav_deb!N192)</f>
        <v/>
      </c>
      <c r="O192" s="26" t="str">
        <f>IF(Trav_cr!O192="","",Trav_cr!O192-Trav_deb!O192)</f>
        <v/>
      </c>
      <c r="P192" s="26" t="str">
        <f>IF(Trav_cr!P192="","",Trav_cr!P192-Trav_deb!P192)</f>
        <v/>
      </c>
      <c r="Q192" s="26" t="str">
        <f>IF(Trav_cr!Q192="","",Trav_cr!Q192-Trav_deb!Q192)</f>
        <v/>
      </c>
      <c r="V192" s="39" t="str">
        <f>IF(L192="","",L192/GDP!O188/10)</f>
        <v/>
      </c>
      <c r="W192" s="39" t="str">
        <f>IF(M192="","",M192/GDP!P188/10)</f>
        <v/>
      </c>
      <c r="X192" s="39" t="str">
        <f>IF(N192="","",N192/GDP!Q188/10)</f>
        <v/>
      </c>
      <c r="Y192" s="39" t="str">
        <f>IF(O192="","",O192/GDP!R188/10)</f>
        <v/>
      </c>
      <c r="Z192" s="39" t="str">
        <f>IF(P192="","",P192/GDP!S188/10)</f>
        <v/>
      </c>
      <c r="AA192" s="39" t="str">
        <f>IF(Q192="","",Q192/GDP!T188/10)</f>
        <v/>
      </c>
      <c r="AB192" s="22">
        <f t="shared" si="10"/>
        <v>1</v>
      </c>
      <c r="AC192" s="22"/>
      <c r="AD192" s="22"/>
      <c r="AE192" s="22">
        <f t="shared" si="12"/>
        <v>0</v>
      </c>
      <c r="AF192" s="39" t="str">
        <f t="shared" si="13"/>
        <v/>
      </c>
      <c r="AH192" s="22" t="str">
        <f t="shared" si="14"/>
        <v/>
      </c>
    </row>
    <row r="193" spans="1:34" x14ac:dyDescent="0.25">
      <c r="A193" s="12" t="s">
        <v>747</v>
      </c>
      <c r="B193" s="26" t="str">
        <f>IF(Trav_cr!B193="","",Trav_cr!B193-Trav_deb!B193)</f>
        <v/>
      </c>
      <c r="C193" s="26" t="str">
        <f>IF(Trav_cr!C193="","",Trav_cr!C193-Trav_deb!C193)</f>
        <v/>
      </c>
      <c r="D193" s="26" t="str">
        <f>IF(Trav_cr!D193="","",Trav_cr!D193-Trav_deb!D193)</f>
        <v/>
      </c>
      <c r="E193" s="26" t="str">
        <f>IF(Trav_cr!E193="","",Trav_cr!E193-Trav_deb!E193)</f>
        <v/>
      </c>
      <c r="F193" s="26" t="str">
        <f>IF(Trav_cr!F193="","",Trav_cr!F193-Trav_deb!F193)</f>
        <v/>
      </c>
      <c r="G193" s="26" t="str">
        <f>IF(Trav_cr!G193="","",Trav_cr!G193-Trav_deb!G193)</f>
        <v/>
      </c>
      <c r="H193" s="26" t="str">
        <f>IF(Trav_cr!H193="","",Trav_cr!H193-Trav_deb!H193)</f>
        <v/>
      </c>
      <c r="I193" s="26" t="str">
        <f>IF(Trav_cr!I193="","",Trav_cr!I193-Trav_deb!I193)</f>
        <v/>
      </c>
      <c r="J193" s="26" t="str">
        <f>IF(Trav_cr!J193="","",Trav_cr!J193-Trav_deb!J193)</f>
        <v/>
      </c>
      <c r="K193" s="26">
        <f>IF(Trav_cr!K193="","",Trav_cr!K193-Trav_deb!K193)</f>
        <v>579.1</v>
      </c>
      <c r="L193" s="26">
        <f>IF(Trav_cr!L193="","",Trav_cr!L193-Trav_deb!L193)</f>
        <v>615.00149837442893</v>
      </c>
      <c r="M193" s="26">
        <f>IF(Trav_cr!M193="","",Trav_cr!M193-Trav_deb!M193)</f>
        <v>701.68978742079196</v>
      </c>
      <c r="N193" s="26">
        <f>IF(Trav_cr!N193="","",Trav_cr!N193-Trav_deb!N193)</f>
        <v>566.72199887804788</v>
      </c>
      <c r="O193" s="26">
        <f>IF(Trav_cr!O193="","",Trav_cr!O193-Trav_deb!O193)</f>
        <v>783.09058562487394</v>
      </c>
      <c r="P193" s="26" t="str">
        <f>IF(Trav_cr!P193="","",Trav_cr!P193-Trav_deb!P193)</f>
        <v/>
      </c>
      <c r="Q193" s="26" t="str">
        <f>IF(Trav_cr!Q193="","",Trav_cr!Q193-Trav_deb!Q193)</f>
        <v/>
      </c>
      <c r="V193" s="39">
        <f>IF(L193="","",L193/GDP!O189/10)</f>
        <v>65.281932167931146</v>
      </c>
      <c r="W193" s="39">
        <f>IF(M193="","",M193/GDP!P189/10)</f>
        <v>67.96356118173199</v>
      </c>
      <c r="X193" s="39">
        <f>IF(N193="","",N193/GDP!Q189/10)</f>
        <v>55.432181976979749</v>
      </c>
      <c r="Y193" s="39">
        <f>IF(O193="","",O193/GDP!R189/10)</f>
        <v>70.347166282620407</v>
      </c>
      <c r="Z193" s="39" t="str">
        <f>IF(P193="","",P193/GDP!S189/10)</f>
        <v/>
      </c>
      <c r="AA193" s="39" t="str">
        <f>IF(Q193="","",Q193/GDP!T189/10)</f>
        <v/>
      </c>
      <c r="AB193" s="22">
        <f t="shared" si="10"/>
        <v>0</v>
      </c>
      <c r="AC193" s="22">
        <f t="shared" si="11"/>
        <v>1</v>
      </c>
      <c r="AD193" s="22"/>
      <c r="AE193" s="22">
        <f t="shared" si="12"/>
        <v>0</v>
      </c>
      <c r="AF193" s="39" t="str">
        <f t="shared" si="13"/>
        <v/>
      </c>
      <c r="AH193" s="22">
        <f t="shared" si="14"/>
        <v>70.347166282620407</v>
      </c>
    </row>
    <row r="194" spans="1:34" x14ac:dyDescent="0.25">
      <c r="A194" s="12" t="s">
        <v>760</v>
      </c>
      <c r="B194" s="26">
        <f>IF(Trav_cr!B194="","",Trav_cr!B194-Trav_deb!B194)</f>
        <v>-2.8522410187828182</v>
      </c>
      <c r="C194" s="26">
        <f>IF(Trav_cr!C194="","",Trav_cr!C194-Trav_deb!C194)</f>
        <v>-3.7830008553898926</v>
      </c>
      <c r="D194" s="26">
        <f>IF(Trav_cr!D194="","",Trav_cr!D194-Trav_deb!D194)</f>
        <v>-4.3826482520724221</v>
      </c>
      <c r="E194" s="26">
        <f>IF(Trav_cr!E194="","",Trav_cr!E194-Trav_deb!E194)</f>
        <v>-5.3599303702839096</v>
      </c>
      <c r="F194" s="26">
        <f>IF(Trav_cr!F194="","",Trav_cr!F194-Trav_deb!F194)</f>
        <v>-4.7543290455300991</v>
      </c>
      <c r="G194" s="26">
        <f>IF(Trav_cr!G194="","",Trav_cr!G194-Trav_deb!G194)</f>
        <v>-5.0618635893748056</v>
      </c>
      <c r="H194" s="26">
        <f>IF(Trav_cr!H194="","",Trav_cr!H194-Trav_deb!H194)</f>
        <v>-7.2084305299074662</v>
      </c>
      <c r="I194" s="26">
        <f>IF(Trav_cr!I194="","",Trav_cr!I194-Trav_deb!I194)</f>
        <v>-6.8308141390876838</v>
      </c>
      <c r="J194" s="26">
        <f>IF(Trav_cr!J194="","",Trav_cr!J194-Trav_deb!J194)</f>
        <v>-0.98755931576854961</v>
      </c>
      <c r="K194" s="26">
        <f>IF(Trav_cr!K194="","",Trav_cr!K194-Trav_deb!K194)</f>
        <v>-1.5332922216543858</v>
      </c>
      <c r="L194" s="26">
        <f>IF(Trav_cr!L194="","",Trav_cr!L194-Trav_deb!L194)</f>
        <v>-1.382952327229714</v>
      </c>
      <c r="M194" s="26">
        <f>IF(Trav_cr!M194="","",Trav_cr!M194-Trav_deb!M194)</f>
        <v>-3.2751971465360112</v>
      </c>
      <c r="N194" s="26">
        <f>IF(Trav_cr!N194="","",Trav_cr!N194-Trav_deb!N194)</f>
        <v>-0.6170447176344469</v>
      </c>
      <c r="O194" s="26">
        <f>IF(Trav_cr!O194="","",Trav_cr!O194-Trav_deb!O194)</f>
        <v>-1.2712281765693358</v>
      </c>
      <c r="P194" s="26">
        <f>IF(Trav_cr!P194="","",Trav_cr!P194-Trav_deb!P194)</f>
        <v>1.3238963345810291</v>
      </c>
      <c r="Q194" s="26" t="str">
        <f>IF(Trav_cr!Q194="","",Trav_cr!Q194-Trav_deb!Q194)</f>
        <v/>
      </c>
      <c r="V194" s="39">
        <f>IF(L194="","",L194/GDP!O190/10)</f>
        <v>-3.9512923635134682</v>
      </c>
      <c r="W194" s="39">
        <f>IF(M194="","",M194/GDP!P190/10)</f>
        <v>-8.1879928663400285</v>
      </c>
      <c r="X194" s="39">
        <f>IF(N194="","",N194/GDP!Q190/10)</f>
        <v>-1.4349877154289463</v>
      </c>
      <c r="Y194" s="39">
        <f>IF(O194="","",O194/GDP!R190/10)</f>
        <v>-2.763539514281165</v>
      </c>
      <c r="Z194" s="39">
        <f>IF(P194="","",P194/GDP!S190/10)</f>
        <v>2.8168007118745302</v>
      </c>
      <c r="AA194" s="39" t="str">
        <f>IF(Q194="","",Q194/GDP!T190/10)</f>
        <v/>
      </c>
      <c r="AB194" s="22">
        <f t="shared" si="10"/>
        <v>0</v>
      </c>
      <c r="AC194" s="22">
        <f t="shared" si="11"/>
        <v>0</v>
      </c>
      <c r="AD194" s="22"/>
      <c r="AE194" s="22">
        <f t="shared" si="12"/>
        <v>0</v>
      </c>
      <c r="AF194" s="39">
        <f t="shared" si="13"/>
        <v>-2.763539514281165</v>
      </c>
      <c r="AH194" s="22" t="str">
        <f t="shared" si="14"/>
        <v/>
      </c>
    </row>
    <row r="195" spans="1:34" x14ac:dyDescent="0.25">
      <c r="A195" s="12" t="s">
        <v>762</v>
      </c>
      <c r="B195" s="26">
        <f>IF(Trav_cr!B195="","",Trav_cr!B195-Trav_deb!B195)</f>
        <v>255.44410981316145</v>
      </c>
      <c r="C195" s="26">
        <f>IF(Trav_cr!C195="","",Trav_cr!C195-Trav_deb!C195)</f>
        <v>222.93621412741089</v>
      </c>
      <c r="D195" s="26">
        <f>IF(Trav_cr!D195="","",Trav_cr!D195-Trav_deb!D195)</f>
        <v>266.27629733136945</v>
      </c>
      <c r="E195" s="26">
        <f>IF(Trav_cr!E195="","",Trav_cr!E195-Trav_deb!E195)</f>
        <v>342.73601254088101</v>
      </c>
      <c r="F195" s="26">
        <f>IF(Trav_cr!F195="","",Trav_cr!F195-Trav_deb!F195)</f>
        <v>475.5459514406183</v>
      </c>
      <c r="G195" s="26">
        <f>IF(Trav_cr!G195="","",Trav_cr!G195-Trav_deb!G195)</f>
        <v>463.94431757955704</v>
      </c>
      <c r="H195" s="26">
        <f>IF(Trav_cr!H195="","",Trav_cr!H195-Trav_deb!H195)</f>
        <v>555.13062080266502</v>
      </c>
      <c r="I195" s="26">
        <f>IF(Trav_cr!I195="","",Trav_cr!I195-Trav_deb!I195)</f>
        <v>651.25639177940889</v>
      </c>
      <c r="J195" s="26">
        <f>IF(Trav_cr!J195="","",Trav_cr!J195-Trav_deb!J195)</f>
        <v>730.97667492797802</v>
      </c>
      <c r="K195" s="26">
        <f>IF(Trav_cr!K195="","",Trav_cr!K195-Trav_deb!K195)</f>
        <v>776.14751214709497</v>
      </c>
      <c r="L195" s="26">
        <f>IF(Trav_cr!L195="","",Trav_cr!L195-Trav_deb!L195)</f>
        <v>851.28017002356398</v>
      </c>
      <c r="M195" s="26">
        <f>IF(Trav_cr!M195="","",Trav_cr!M195-Trav_deb!M195)</f>
        <v>893.23630861182994</v>
      </c>
      <c r="N195" s="26">
        <f>IF(Trav_cr!N195="","",Trav_cr!N195-Trav_deb!N195)</f>
        <v>726.96500000000003</v>
      </c>
      <c r="O195" s="26">
        <f>IF(Trav_cr!O195="","",Trav_cr!O195-Trav_deb!O195)</f>
        <v>872.65915207398871</v>
      </c>
      <c r="P195" s="26">
        <f>IF(Trav_cr!P195="","",Trav_cr!P195-Trav_deb!P195)</f>
        <v>992.08988846737634</v>
      </c>
      <c r="Q195" s="26" t="str">
        <f>IF(Trav_cr!Q195="","",Trav_cr!Q195-Trav_deb!Q195)</f>
        <v/>
      </c>
      <c r="V195" s="39">
        <f>IF(L195="","",L195/GDP!O191/10)</f>
        <v>3.1017677902115648</v>
      </c>
      <c r="W195" s="39">
        <f>IF(M195="","",M195/GDP!P191/10)</f>
        <v>3.0220804161851</v>
      </c>
      <c r="X195" s="39">
        <f>IF(N195="","",N195/GDP!Q191/10)</f>
        <v>2.3163554677542697</v>
      </c>
      <c r="Y195" s="39">
        <f>IF(O195="","",O195/GDP!R191/10)</f>
        <v>2.5594930402522036</v>
      </c>
      <c r="Z195" s="39">
        <f>IF(P195="","",P195/GDP!S191/10)</f>
        <v>2.6254098879733681</v>
      </c>
      <c r="AA195" s="39" t="str">
        <f>IF(Q195="","",Q195/GDP!T191/10)</f>
        <v/>
      </c>
      <c r="AB195" s="22">
        <f t="shared" si="10"/>
        <v>0</v>
      </c>
      <c r="AC195" s="22">
        <f t="shared" si="11"/>
        <v>0</v>
      </c>
      <c r="AD195" s="22"/>
      <c r="AE195" s="22">
        <f t="shared" si="12"/>
        <v>0</v>
      </c>
      <c r="AF195" s="39" t="str">
        <f t="shared" si="13"/>
        <v/>
      </c>
      <c r="AH195" s="22">
        <f t="shared" si="14"/>
        <v>2.5594930402522036</v>
      </c>
    </row>
    <row r="196" spans="1:34" x14ac:dyDescent="0.25">
      <c r="A196" s="12" t="s">
        <v>764</v>
      </c>
      <c r="B196" s="26">
        <f>IF(Trav_cr!B196="","",Trav_cr!B196-Trav_deb!B196)</f>
        <v>320</v>
      </c>
      <c r="C196" s="26">
        <f>IF(Trav_cr!C196="","",Trav_cr!C196-Trav_deb!C196)</f>
        <v>651</v>
      </c>
      <c r="D196" s="26">
        <f>IF(Trav_cr!D196="","",Trav_cr!D196-Trav_deb!D196)</f>
        <v>1028</v>
      </c>
      <c r="E196" s="26">
        <f>IF(Trav_cr!E196="","",Trav_cr!E196-Trav_deb!E196)</f>
        <v>1745</v>
      </c>
      <c r="F196" s="26">
        <f>IF(Trav_cr!F196="","",Trav_cr!F196-Trav_deb!F196)</f>
        <v>246</v>
      </c>
      <c r="G196" s="26">
        <f>IF(Trav_cr!G196="","",Trav_cr!G196-Trav_deb!G196)</f>
        <v>46</v>
      </c>
      <c r="H196" s="26">
        <f>IF(Trav_cr!H196="","",Trav_cr!H196-Trav_deb!H196)</f>
        <v>-167</v>
      </c>
      <c r="I196" s="26">
        <f>IF(Trav_cr!I196="","",Trav_cr!I196-Trav_deb!I196)</f>
        <v>-262</v>
      </c>
      <c r="J196" s="26">
        <f>IF(Trav_cr!J196="","",Trav_cr!J196-Trav_deb!J196)</f>
        <v>-680</v>
      </c>
      <c r="K196" s="26">
        <f>IF(Trav_cr!K196="","",Trav_cr!K196-Trav_deb!K196)</f>
        <v>-3449</v>
      </c>
      <c r="L196" s="26">
        <f>IF(Trav_cr!L196="","",Trav_cr!L196-Trav_deb!L196)</f>
        <v>-4019</v>
      </c>
      <c r="M196" s="26">
        <f>IF(Trav_cr!M196="","",Trav_cr!M196-Trav_deb!M196)</f>
        <v>-4892</v>
      </c>
      <c r="N196" s="26">
        <f>IF(Trav_cr!N196="","",Trav_cr!N196-Trav_deb!N196)</f>
        <v>-5860</v>
      </c>
      <c r="O196" s="26">
        <f>IF(Trav_cr!O196="","",Trav_cr!O196-Trav_deb!O196)</f>
        <v>-6454</v>
      </c>
      <c r="P196" s="26">
        <f>IF(Trav_cr!P196="","",Trav_cr!P196-Trav_deb!P196)</f>
        <v>-6897</v>
      </c>
      <c r="Q196" s="26">
        <f>IF(Trav_cr!Q196="","",Trav_cr!Q196-Trav_deb!Q196)</f>
        <v>-4264</v>
      </c>
      <c r="V196" s="39">
        <f>IF(L196="","",L196/GDP!O192/10)</f>
        <v>-4.4414238194697697</v>
      </c>
      <c r="W196" s="39">
        <f>IF(M196="","",M196/GDP!P192/10)</f>
        <v>-5.2425707029031319</v>
      </c>
      <c r="X196" s="39">
        <f>IF(N196="","",N196/GDP!Q192/10)</f>
        <v>-5.2263099219620965</v>
      </c>
      <c r="Y196" s="39">
        <f>IF(O196="","",O196/GDP!R192/10)</f>
        <v>-4.9294645107579038</v>
      </c>
      <c r="Z196" s="39">
        <f>IF(P196="","",P196/GDP!S192/10)</f>
        <v>-4.4816270834010199</v>
      </c>
      <c r="AA196" s="39">
        <f>IF(Q196="","",Q196/GDP!T192/10)</f>
        <v>-2.8137228377424228</v>
      </c>
      <c r="AB196" s="22">
        <f t="shared" si="10"/>
        <v>0</v>
      </c>
      <c r="AC196" s="22">
        <f t="shared" si="11"/>
        <v>0</v>
      </c>
      <c r="AD196" s="22"/>
      <c r="AE196" s="22">
        <f t="shared" si="12"/>
        <v>0</v>
      </c>
      <c r="AF196" s="39">
        <f t="shared" si="13"/>
        <v>-4.9294645107579038</v>
      </c>
      <c r="AH196" s="22" t="str">
        <f t="shared" si="14"/>
        <v/>
      </c>
    </row>
    <row r="197" spans="1:34" x14ac:dyDescent="0.25">
      <c r="A197" s="12" t="s">
        <v>765</v>
      </c>
      <c r="B197" s="26">
        <f>IF(Trav_cr!B197="","",Trav_cr!B197-Trav_deb!B197)</f>
        <v>-33018.141837366944</v>
      </c>
      <c r="C197" s="26">
        <f>IF(Trav_cr!C197="","",Trav_cr!C197-Trav_deb!C197)</f>
        <v>-30666.048183139537</v>
      </c>
      <c r="D197" s="26">
        <f>IF(Trav_cr!D197="","",Trav_cr!D197-Trav_deb!D197)</f>
        <v>-36417.81338630159</v>
      </c>
      <c r="E197" s="26">
        <f>IF(Trav_cr!E197="","",Trav_cr!E197-Trav_deb!E197)</f>
        <v>-38413.815278144277</v>
      </c>
      <c r="F197" s="26">
        <f>IF(Trav_cr!F197="","",Trav_cr!F197-Trav_deb!F197)</f>
        <v>-27074.566315999022</v>
      </c>
      <c r="G197" s="26">
        <f>IF(Trav_cr!G197="","",Trav_cr!G197-Trav_deb!G197)</f>
        <v>-25185.684497626768</v>
      </c>
      <c r="H197" s="26">
        <f>IF(Trav_cr!H197="","",Trav_cr!H197-Trav_deb!H197)</f>
        <v>-21378.726737208228</v>
      </c>
      <c r="I197" s="26">
        <f>IF(Trav_cr!I197="","",Trav_cr!I197-Trav_deb!I197)</f>
        <v>-19979.678904738925</v>
      </c>
      <c r="J197" s="26">
        <f>IF(Trav_cr!J197="","",Trav_cr!J197-Trav_deb!J197)</f>
        <v>-13845.833178622517</v>
      </c>
      <c r="K197" s="26">
        <f>IF(Trav_cr!K197="","",Trav_cr!K197-Trav_deb!K197)</f>
        <v>-14473.204125266042</v>
      </c>
      <c r="L197" s="26">
        <f>IF(Trav_cr!L197="","",Trav_cr!L197-Trav_deb!L197)</f>
        <v>-16448.017874720506</v>
      </c>
      <c r="M197" s="26">
        <f>IF(Trav_cr!M197="","",Trav_cr!M197-Trav_deb!M197)</f>
        <v>-18351.405429975268</v>
      </c>
      <c r="N197" s="26">
        <f>IF(Trav_cr!N197="","",Trav_cr!N197-Trav_deb!N197)</f>
        <v>-18450.81203976745</v>
      </c>
      <c r="O197" s="26">
        <f>IF(Trav_cr!O197="","",Trav_cr!O197-Trav_deb!O197)</f>
        <v>-20788.62652039215</v>
      </c>
      <c r="P197" s="26">
        <f>IF(Trav_cr!P197="","",Trav_cr!P197-Trav_deb!P197)</f>
        <v>-18985.439117695438</v>
      </c>
      <c r="Q197" s="26">
        <f>IF(Trav_cr!Q197="","",Trav_cr!Q197-Trav_deb!Q197)</f>
        <v>-2599.9149031624293</v>
      </c>
      <c r="V197" s="39">
        <f>IF(L197="","",L197/GDP!O193/10)</f>
        <v>-0.56070940416919801</v>
      </c>
      <c r="W197" s="39">
        <f>IF(M197="","",M197/GDP!P193/10)</f>
        <v>-0.67886704214110727</v>
      </c>
      <c r="X197" s="39">
        <f>IF(N197="","",N197/GDP!Q193/10)</f>
        <v>-0.69241350990417161</v>
      </c>
      <c r="Y197" s="39">
        <f>IF(O197="","",O197/GDP!R193/10)</f>
        <v>-0.72662606940251773</v>
      </c>
      <c r="Z197" s="39">
        <f>IF(P197="","",P197/GDP!S193/10)</f>
        <v>-0.67008220512107564</v>
      </c>
      <c r="AA197" s="39">
        <f>IF(Q197="","",Q197/GDP!T193/10)</f>
        <v>-9.5903492224643921E-2</v>
      </c>
      <c r="AB197" s="22">
        <f t="shared" si="10"/>
        <v>0</v>
      </c>
      <c r="AC197" s="22">
        <f t="shared" si="11"/>
        <v>0</v>
      </c>
      <c r="AD197" s="22"/>
      <c r="AE197" s="22">
        <f t="shared" si="12"/>
        <v>0</v>
      </c>
      <c r="AF197" s="39">
        <f t="shared" si="13"/>
        <v>-0.72662606940251773</v>
      </c>
      <c r="AH197" s="22" t="str">
        <f t="shared" si="14"/>
        <v/>
      </c>
    </row>
    <row r="198" spans="1:34" x14ac:dyDescent="0.25">
      <c r="A198" s="12" t="s">
        <v>766</v>
      </c>
      <c r="B198" s="26">
        <f>IF(Trav_cr!B198="","",Trav_cr!B198-Trav_deb!B198)</f>
        <v>19312</v>
      </c>
      <c r="C198" s="26">
        <f>IF(Trav_cr!C198="","",Trav_cr!C198-Trav_deb!C198)</f>
        <v>17775</v>
      </c>
      <c r="D198" s="26">
        <f>IF(Trav_cr!D198="","",Trav_cr!D198-Trav_deb!D198)</f>
        <v>24314</v>
      </c>
      <c r="E198" s="26">
        <f>IF(Trav_cr!E198="","",Trav_cr!E198-Trav_deb!E198)</f>
        <v>32711</v>
      </c>
      <c r="F198" s="26">
        <f>IF(Trav_cr!F198="","",Trav_cr!F198-Trav_deb!F198)</f>
        <v>28244</v>
      </c>
      <c r="G198" s="26">
        <f>IF(Trav_cr!G198="","",Trav_cr!G198-Trav_deb!G198)</f>
        <v>45150</v>
      </c>
      <c r="H198" s="26">
        <f>IF(Trav_cr!H198="","",Trav_cr!H198-Trav_deb!H198)</f>
        <v>55574</v>
      </c>
      <c r="I198" s="26">
        <f>IF(Trav_cr!I198="","",Trav_cr!I198-Trav_deb!I198)</f>
        <v>63581</v>
      </c>
      <c r="J198" s="26">
        <f>IF(Trav_cr!J198="","",Trav_cr!J198-Trav_deb!J198)</f>
        <v>79864</v>
      </c>
      <c r="K198" s="26">
        <f>IF(Trav_cr!K198="","",Trav_cr!K198-Trav_deb!K198)</f>
        <v>84016</v>
      </c>
      <c r="L198" s="26">
        <f>IF(Trav_cr!L198="","",Trav_cr!L198-Trav_deb!L198)</f>
        <v>89936</v>
      </c>
      <c r="M198" s="26">
        <f>IF(Trav_cr!M198="","",Trav_cr!M198-Trav_deb!M198)</f>
        <v>83710</v>
      </c>
      <c r="N198" s="26">
        <f>IF(Trav_cr!N198="","",Trav_cr!N198-Trav_deb!N198)</f>
        <v>75862</v>
      </c>
      <c r="O198" s="26">
        <f>IF(Trav_cr!O198="","",Trav_cr!O198-Trav_deb!O198)</f>
        <v>70455</v>
      </c>
      <c r="P198" s="26">
        <f>IF(Trav_cr!P198="","",Trav_cr!P198-Trav_deb!P198)</f>
        <v>58724</v>
      </c>
      <c r="Q198" s="26">
        <f>IF(Trav_cr!Q198="","",Trav_cr!Q198-Trav_deb!Q198)</f>
        <v>35975</v>
      </c>
      <c r="V198" s="39">
        <f>IF(L198="","",L198/GDP!O194/10)</f>
        <v>0.49311613472746912</v>
      </c>
      <c r="W198" s="39">
        <f>IF(M198="","",M198/GDP!P194/10)</f>
        <v>0.44657003696966147</v>
      </c>
      <c r="X198" s="39">
        <f>IF(N198="","",N198/GDP!Q194/10)</f>
        <v>0.38818030822320854</v>
      </c>
      <c r="Y198" s="39">
        <f>IF(O198="","",O198/GDP!R194/10)</f>
        <v>0.34181743732255376</v>
      </c>
      <c r="Z198" s="39">
        <f>IF(P198="","",P198/GDP!S194/10)</f>
        <v>0.27398576882719033</v>
      </c>
      <c r="AA198" s="39">
        <f>IF(Q198="","",Q198/GDP!T194/10)</f>
        <v>0.17185988463054305</v>
      </c>
      <c r="AB198" s="22">
        <f t="shared" si="10"/>
        <v>0</v>
      </c>
      <c r="AC198" s="22">
        <f t="shared" si="11"/>
        <v>0</v>
      </c>
      <c r="AD198" s="22"/>
      <c r="AE198" s="22">
        <f t="shared" si="12"/>
        <v>0</v>
      </c>
      <c r="AF198" s="39" t="str">
        <f t="shared" si="13"/>
        <v/>
      </c>
      <c r="AH198" s="22">
        <f t="shared" si="14"/>
        <v>0.34181743732255376</v>
      </c>
    </row>
    <row r="199" spans="1:34" x14ac:dyDescent="0.25">
      <c r="A199" s="12" t="s">
        <v>767</v>
      </c>
      <c r="B199" s="26">
        <f>IF(Trav_cr!B199="","",Trav_cr!B199-Trav_deb!B199)</f>
        <v>342.75355417138405</v>
      </c>
      <c r="C199" s="26">
        <f>IF(Trav_cr!C199="","",Trav_cr!C199-Trav_deb!C199)</f>
        <v>384.53784799999994</v>
      </c>
      <c r="D199" s="26">
        <f>IF(Trav_cr!D199="","",Trav_cr!D199-Trav_deb!D199)</f>
        <v>569.58411900811097</v>
      </c>
      <c r="E199" s="26">
        <f>IF(Trav_cr!E199="","",Trav_cr!E199-Trav_deb!E199)</f>
        <v>693.84138623481203</v>
      </c>
      <c r="F199" s="26">
        <f>IF(Trav_cr!F199="","",Trav_cr!F199-Trav_deb!F199)</f>
        <v>984.51957424786997</v>
      </c>
      <c r="G199" s="26">
        <f>IF(Trav_cr!G199="","",Trav_cr!G199-Trav_deb!G199)</f>
        <v>1089.9180022702599</v>
      </c>
      <c r="H199" s="26">
        <f>IF(Trav_cr!H199="","",Trav_cr!H199-Trav_deb!H199)</f>
        <v>1559.2961223731718</v>
      </c>
      <c r="I199" s="26">
        <f>IF(Trav_cr!I199="","",Trav_cr!I199-Trav_deb!I199)</f>
        <v>1644.8000000000002</v>
      </c>
      <c r="J199" s="26">
        <f>IF(Trav_cr!J199="","",Trav_cr!J199-Trav_deb!J199)</f>
        <v>1093.899397700741</v>
      </c>
      <c r="K199" s="26">
        <f>IF(Trav_cr!K199="","",Trav_cr!K199-Trav_deb!K199)</f>
        <v>917.88910653785774</v>
      </c>
      <c r="L199" s="26">
        <f>IF(Trav_cr!L199="","",Trav_cr!L199-Trav_deb!L199)</f>
        <v>1090.7108012099984</v>
      </c>
      <c r="M199" s="26">
        <f>IF(Trav_cr!M199="","",Trav_cr!M199-Trav_deb!M199)</f>
        <v>1430.410628333859</v>
      </c>
      <c r="N199" s="26">
        <f>IF(Trav_cr!N199="","",Trav_cr!N199-Trav_deb!N199)</f>
        <v>1826.9104520853721</v>
      </c>
      <c r="O199" s="26">
        <f>IF(Trav_cr!O199="","",Trav_cr!O199-Trav_deb!O199)</f>
        <v>1586.6773253153131</v>
      </c>
      <c r="P199" s="26">
        <f>IF(Trav_cr!P199="","",Trav_cr!P199-Trav_deb!P199)</f>
        <v>1034.7820194850983</v>
      </c>
      <c r="Q199" s="26">
        <f>IF(Trav_cr!Q199="","",Trav_cr!Q199-Trav_deb!Q199)</f>
        <v>720.35410583237012</v>
      </c>
      <c r="V199" s="39">
        <f>IF(L199="","",L199/GDP!O195/10)</f>
        <v>1.8846300604934829</v>
      </c>
      <c r="W199" s="39">
        <f>IF(M199="","",M199/GDP!P195/10)</f>
        <v>2.4991013301428429</v>
      </c>
      <c r="X199" s="39">
        <f>IF(N199="","",N199/GDP!Q195/10)</f>
        <v>2.844148662834904</v>
      </c>
      <c r="Y199" s="39">
        <f>IF(O199="","",O199/GDP!R195/10)</f>
        <v>2.4498993674288783</v>
      </c>
      <c r="Z199" s="39">
        <f>IF(P199="","",P199/GDP!S195/10)</f>
        <v>1.6633157903380347</v>
      </c>
      <c r="AA199" s="39">
        <f>IF(Q199="","",Q199/GDP!T195/10)</f>
        <v>1.293019521876057</v>
      </c>
      <c r="AB199" s="22">
        <f t="shared" ref="AB199:AB207" si="15">IF(Y199="",1,0)</f>
        <v>0</v>
      </c>
      <c r="AC199" s="22">
        <f t="shared" ref="AC199:AC206" si="16">IF(Y199&gt;10, 1, 0)</f>
        <v>0</v>
      </c>
      <c r="AD199" s="22"/>
      <c r="AE199" s="22">
        <f t="shared" ref="AE199:AE207" si="17">IF(Y199&lt;-5, 1, 0)</f>
        <v>0</v>
      </c>
      <c r="AF199" s="39" t="str">
        <f t="shared" ref="AF199:AF207" si="18">IF(Y199&lt;0, Y199, "")</f>
        <v/>
      </c>
      <c r="AH199" s="22">
        <f t="shared" ref="AH199:AH207" si="19">IF(Y199&gt;0, Y199, "")</f>
        <v>2.4498993674288783</v>
      </c>
    </row>
    <row r="200" spans="1:34" x14ac:dyDescent="0.25">
      <c r="A200" s="12" t="s">
        <v>769</v>
      </c>
      <c r="B200" s="26" t="str">
        <f>IF(Trav_cr!B200="","",Trav_cr!B200-Trav_deb!B200)</f>
        <v/>
      </c>
      <c r="C200" s="26" t="str">
        <f>IF(Trav_cr!C200="","",Trav_cr!C200-Trav_deb!C200)</f>
        <v/>
      </c>
      <c r="D200" s="26" t="str">
        <f>IF(Trav_cr!D200="","",Trav_cr!D200-Trav_deb!D200)</f>
        <v/>
      </c>
      <c r="E200" s="26" t="str">
        <f>IF(Trav_cr!E200="","",Trav_cr!E200-Trav_deb!E200)</f>
        <v/>
      </c>
      <c r="F200" s="26" t="str">
        <f>IF(Trav_cr!F200="","",Trav_cr!F200-Trav_deb!F200)</f>
        <v/>
      </c>
      <c r="G200" s="26">
        <f>IF(Trav_cr!G200="","",Trav_cr!G200-Trav_deb!G200)</f>
        <v>-760.21505432462686</v>
      </c>
      <c r="H200" s="26">
        <f>IF(Trav_cr!H200="","",Trav_cr!H200-Trav_deb!H200)</f>
        <v>-1083.3194678954499</v>
      </c>
      <c r="I200" s="26">
        <f>IF(Trav_cr!I200="","",Trav_cr!I200-Trav_deb!I200)</f>
        <v>-1355.9644973845461</v>
      </c>
      <c r="J200" s="26">
        <f>IF(Trav_cr!J200="","",Trav_cr!J200-Trav_deb!J200)</f>
        <v>-945.70976685388086</v>
      </c>
      <c r="K200" s="26">
        <f>IF(Trav_cr!K200="","",Trav_cr!K200-Trav_deb!K200)</f>
        <v>-613.79761969905326</v>
      </c>
      <c r="L200" s="26">
        <f>IF(Trav_cr!L200="","",Trav_cr!L200-Trav_deb!L200)</f>
        <v>-1073.2684968639878</v>
      </c>
      <c r="M200" s="26">
        <f>IF(Trav_cr!M200="","",Trav_cr!M200-Trav_deb!M200)</f>
        <v>-923.59999999999991</v>
      </c>
      <c r="N200" s="26">
        <f>IF(Trav_cr!N200="","",Trav_cr!N200-Trav_deb!N200)</f>
        <v>-942.78439370713204</v>
      </c>
      <c r="O200" s="26">
        <f>IF(Trav_cr!O200="","",Trav_cr!O200-Trav_deb!O200)</f>
        <v>-1098.7394912875204</v>
      </c>
      <c r="P200" s="26">
        <f>IF(Trav_cr!P200="","",Trav_cr!P200-Trav_deb!P200)</f>
        <v>-832.39825951710486</v>
      </c>
      <c r="Q200" s="26">
        <f>IF(Trav_cr!Q200="","",Trav_cr!Q200-Trav_deb!Q200)</f>
        <v>-543.138540067436</v>
      </c>
      <c r="V200" s="39">
        <f>IF(L200="","",L200/GDP!O196/10)</f>
        <v>-1.3194842597295153</v>
      </c>
      <c r="W200" s="39">
        <f>IF(M200="","",M200/GDP!P196/10)</f>
        <v>-1.1357180625407326</v>
      </c>
      <c r="X200" s="39">
        <f>IF(N200="","",N200/GDP!Q196/10)</f>
        <v>-1.6213809718594803</v>
      </c>
      <c r="Y200" s="39">
        <f>IF(O200="","",O200/GDP!R196/10)</f>
        <v>-2.1809906929364411</v>
      </c>
      <c r="Z200" s="39">
        <f>IF(P200="","",P200/GDP!S196/10)</f>
        <v>-1.4419815326146015</v>
      </c>
      <c r="AA200" s="39">
        <f>IF(Q200="","",Q200/GDP!T196/10)</f>
        <v>-0.94121675400727123</v>
      </c>
      <c r="AB200" s="22">
        <f t="shared" si="15"/>
        <v>0</v>
      </c>
      <c r="AC200" s="22">
        <f t="shared" si="16"/>
        <v>0</v>
      </c>
      <c r="AD200" s="22"/>
      <c r="AE200" s="22">
        <f t="shared" si="17"/>
        <v>0</v>
      </c>
      <c r="AF200" s="39">
        <f t="shared" si="18"/>
        <v>-2.1809906929364411</v>
      </c>
      <c r="AH200" s="22" t="str">
        <f t="shared" si="19"/>
        <v/>
      </c>
    </row>
    <row r="201" spans="1:34" x14ac:dyDescent="0.25">
      <c r="A201" s="12" t="s">
        <v>776</v>
      </c>
      <c r="B201" s="26">
        <f>IF(Trav_cr!B201="","",Trav_cr!B201-Trav_deb!B201)</f>
        <v>74.277281797431797</v>
      </c>
      <c r="C201" s="26">
        <f>IF(Trav_cr!C201="","",Trav_cr!C201-Trav_deb!C201)</f>
        <v>83.889769155513733</v>
      </c>
      <c r="D201" s="26">
        <f>IF(Trav_cr!D201="","",Trav_cr!D201-Trav_deb!D201)</f>
        <v>108.07132314056362</v>
      </c>
      <c r="E201" s="26">
        <f>IF(Trav_cr!E201="","",Trav_cr!E201-Trav_deb!E201)</f>
        <v>140.46368405263053</v>
      </c>
      <c r="F201" s="26">
        <f>IF(Trav_cr!F201="","",Trav_cr!F201-Trav_deb!F201)</f>
        <v>165.90442195871691</v>
      </c>
      <c r="G201" s="26">
        <f>IF(Trav_cr!G201="","",Trav_cr!G201-Trav_deb!G201)</f>
        <v>187.29999999999998</v>
      </c>
      <c r="H201" s="26">
        <f>IF(Trav_cr!H201="","",Trav_cr!H201-Trav_deb!H201)</f>
        <v>187.91595024084501</v>
      </c>
      <c r="I201" s="26">
        <f>IF(Trav_cr!I201="","",Trav_cr!I201-Trav_deb!I201)</f>
        <v>204.2712593902869</v>
      </c>
      <c r="J201" s="26">
        <f>IF(Trav_cr!J201="","",Trav_cr!J201-Trav_deb!J201)</f>
        <v>245.68834146691569</v>
      </c>
      <c r="K201" s="26">
        <f>IF(Trav_cr!K201="","",Trav_cr!K201-Trav_deb!K201)</f>
        <v>220.52782001299494</v>
      </c>
      <c r="L201" s="26">
        <f>IF(Trav_cr!L201="","",Trav_cr!L201-Trav_deb!L201)</f>
        <v>197.61553950488923</v>
      </c>
      <c r="M201" s="26">
        <f>IF(Trav_cr!M201="","",Trav_cr!M201-Trav_deb!M201)</f>
        <v>218.31895165260477</v>
      </c>
      <c r="N201" s="26">
        <f>IF(Trav_cr!N201="","",Trav_cr!N201-Trav_deb!N201)</f>
        <v>248.67323197590235</v>
      </c>
      <c r="O201" s="26">
        <f>IF(Trav_cr!O201="","",Trav_cr!O201-Trav_deb!O201)</f>
        <v>277.61795910506254</v>
      </c>
      <c r="P201" s="26">
        <f>IF(Trav_cr!P201="","",Trav_cr!P201-Trav_deb!P201)</f>
        <v>252.0155840899323</v>
      </c>
      <c r="Q201" s="26" t="str">
        <f>IF(Trav_cr!Q201="","",Trav_cr!Q201-Trav_deb!Q201)</f>
        <v/>
      </c>
      <c r="V201" s="39">
        <f>IF(L201="","",L201/GDP!O197/10)</f>
        <v>26.561228428076511</v>
      </c>
      <c r="W201" s="39">
        <f>IF(M201="","",M201/GDP!P197/10)</f>
        <v>28.170187310013517</v>
      </c>
      <c r="X201" s="39">
        <f>IF(N201="","",N201/GDP!Q197/10)</f>
        <v>28.258321815443452</v>
      </c>
      <c r="Y201" s="39">
        <f>IF(O201="","",O201/GDP!R197/10)</f>
        <v>29.915728351838634</v>
      </c>
      <c r="Z201" s="39">
        <f>IF(P201="","",P201/GDP!S197/10)</f>
        <v>27.274413862546783</v>
      </c>
      <c r="AA201" s="39" t="str">
        <f>IF(Q201="","",Q201/GDP!T197/10)</f>
        <v/>
      </c>
      <c r="AB201" s="22">
        <f t="shared" si="15"/>
        <v>0</v>
      </c>
      <c r="AC201" s="22">
        <f t="shared" si="16"/>
        <v>1</v>
      </c>
      <c r="AD201" s="22"/>
      <c r="AE201" s="22">
        <f t="shared" si="17"/>
        <v>0</v>
      </c>
      <c r="AF201" s="39" t="str">
        <f t="shared" si="18"/>
        <v/>
      </c>
      <c r="AH201" s="22">
        <f t="shared" si="19"/>
        <v>29.915728351838634</v>
      </c>
    </row>
    <row r="202" spans="1:34" x14ac:dyDescent="0.25">
      <c r="A202" s="12" t="s">
        <v>779</v>
      </c>
      <c r="B202" s="26">
        <f>IF(Trav_cr!B202="","",Trav_cr!B202-Trav_deb!B202)</f>
        <v>-626</v>
      </c>
      <c r="C202" s="26">
        <f>IF(Trav_cr!C202="","",Trav_cr!C202-Trav_deb!C202)</f>
        <v>-461</v>
      </c>
      <c r="D202" s="26">
        <f>IF(Trav_cr!D202="","",Trav_cr!D202-Trav_deb!D202)</f>
        <v>-647</v>
      </c>
      <c r="E202" s="26">
        <f>IF(Trav_cr!E202="","",Trav_cr!E202-Trav_deb!E202)</f>
        <v>-780</v>
      </c>
      <c r="F202" s="26">
        <f>IF(Trav_cr!F202="","",Trav_cr!F202-Trav_deb!F202)</f>
        <v>-907</v>
      </c>
      <c r="G202" s="26">
        <f>IF(Trav_cr!G202="","",Trav_cr!G202-Trav_deb!G202)</f>
        <v>-1182</v>
      </c>
      <c r="H202" s="26">
        <f>IF(Trav_cr!H202="","",Trav_cr!H202-Trav_deb!H202)</f>
        <v>-1844</v>
      </c>
      <c r="I202" s="26">
        <f>IF(Trav_cr!I202="","",Trav_cr!I202-Trav_deb!I202)</f>
        <v>-1793</v>
      </c>
      <c r="J202" s="26">
        <f>IF(Trav_cr!J202="","",Trav_cr!J202-Trav_deb!J202)</f>
        <v>-2372</v>
      </c>
      <c r="K202" s="26">
        <f>IF(Trav_cr!K202="","",Trav_cr!K202-Trav_deb!K202)</f>
        <v>-1592</v>
      </c>
      <c r="L202" s="26">
        <f>IF(Trav_cr!L202="","",Trav_cr!L202-Trav_deb!L202)</f>
        <v>-1526</v>
      </c>
      <c r="M202" s="26">
        <f>IF(Trav_cr!M202="","",Trav_cr!M202-Trav_deb!M202)</f>
        <v>-1339</v>
      </c>
      <c r="N202" s="26" t="str">
        <f>IF(Trav_cr!N202="","",Trav_cr!N202-Trav_deb!N202)</f>
        <v/>
      </c>
      <c r="O202" s="26" t="str">
        <f>IF(Trav_cr!O202="","",Trav_cr!O202-Trav_deb!O202)</f>
        <v/>
      </c>
      <c r="P202" s="26" t="str">
        <f>IF(Trav_cr!P202="","",Trav_cr!P202-Trav_deb!P202)</f>
        <v/>
      </c>
      <c r="Q202" s="26" t="str">
        <f>IF(Trav_cr!Q202="","",Trav_cr!Q202-Trav_deb!Q202)</f>
        <v/>
      </c>
      <c r="V202" s="39">
        <f>IF(L202="","",L202/GDP!O198/10)</f>
        <v>-0.47157712572814781</v>
      </c>
      <c r="W202" s="39">
        <f>IF(M202="","",M202/GDP!P198/10)</f>
        <v>-0.4795003742179918</v>
      </c>
      <c r="X202" s="39" t="str">
        <f>IF(N202="","",N202/GDP!Q198/10)</f>
        <v/>
      </c>
      <c r="Y202" s="39" t="str">
        <f>IF(O202="","",O202/GDP!R198/10)</f>
        <v/>
      </c>
      <c r="Z202" s="39" t="str">
        <f>IF(P202="","",P202/GDP!S198/10)</f>
        <v/>
      </c>
      <c r="AA202" s="39" t="str">
        <f>IF(Q202="","",Q202/GDP!T198/10)</f>
        <v/>
      </c>
      <c r="AB202" s="22">
        <f t="shared" si="15"/>
        <v>1</v>
      </c>
      <c r="AC202" s="22"/>
      <c r="AD202" s="22"/>
      <c r="AE202" s="22">
        <f t="shared" si="17"/>
        <v>0</v>
      </c>
      <c r="AF202" s="39" t="str">
        <f t="shared" si="18"/>
        <v/>
      </c>
      <c r="AH202" s="22" t="str">
        <f t="shared" si="19"/>
        <v/>
      </c>
    </row>
    <row r="203" spans="1:34" x14ac:dyDescent="0.25">
      <c r="A203" s="12" t="s">
        <v>785</v>
      </c>
      <c r="B203" s="26" t="str">
        <f>IF(Trav_cr!B203="","",Trav_cr!B203-Trav_deb!B203)</f>
        <v/>
      </c>
      <c r="C203" s="26" t="str">
        <f>IF(Trav_cr!C203="","",Trav_cr!C203-Trav_deb!C203)</f>
        <v/>
      </c>
      <c r="D203" s="26" t="str">
        <f>IF(Trav_cr!D203="","",Trav_cr!D203-Trav_deb!D203)</f>
        <v/>
      </c>
      <c r="E203" s="26" t="str">
        <f>IF(Trav_cr!E203="","",Trav_cr!E203-Trav_deb!E203)</f>
        <v/>
      </c>
      <c r="F203" s="26" t="str">
        <f>IF(Trav_cr!F203="","",Trav_cr!F203-Trav_deb!F203)</f>
        <v/>
      </c>
      <c r="G203" s="26" t="str">
        <f>IF(Trav_cr!G203="","",Trav_cr!G203-Trav_deb!G203)</f>
        <v/>
      </c>
      <c r="H203" s="26" t="str">
        <f>IF(Trav_cr!H203="","",Trav_cr!H203-Trav_deb!H203)</f>
        <v/>
      </c>
      <c r="I203" s="26" t="str">
        <f>IF(Trav_cr!I203="","",Trav_cr!I203-Trav_deb!I203)</f>
        <v/>
      </c>
      <c r="J203" s="26" t="str">
        <f>IF(Trav_cr!J203="","",Trav_cr!J203-Trav_deb!J203)</f>
        <v/>
      </c>
      <c r="K203" s="26" t="str">
        <f>IF(Trav_cr!K203="","",Trav_cr!K203-Trav_deb!K203)</f>
        <v/>
      </c>
      <c r="L203" s="26" t="str">
        <f>IF(Trav_cr!L203="","",Trav_cr!L203-Trav_deb!L203)</f>
        <v/>
      </c>
      <c r="M203" s="26" t="str">
        <f>IF(Trav_cr!M203="","",Trav_cr!M203-Trav_deb!M203)</f>
        <v/>
      </c>
      <c r="N203" s="26" t="str">
        <f>IF(Trav_cr!N203="","",Trav_cr!N203-Trav_deb!N203)</f>
        <v/>
      </c>
      <c r="O203" s="26" t="str">
        <f>IF(Trav_cr!O203="","",Trav_cr!O203-Trav_deb!O203)</f>
        <v/>
      </c>
      <c r="P203" s="26" t="str">
        <f>IF(Trav_cr!P203="","",Trav_cr!P203-Trav_deb!P203)</f>
        <v/>
      </c>
      <c r="Q203" s="26" t="str">
        <f>IF(Trav_cr!Q203="","",Trav_cr!Q203-Trav_deb!Q203)</f>
        <v/>
      </c>
      <c r="V203" s="39" t="str">
        <f>IF(L203="","",L203/GDP!O199/10)</f>
        <v/>
      </c>
      <c r="W203" s="39" t="str">
        <f>IF(M203="","",M203/GDP!P199/10)</f>
        <v/>
      </c>
      <c r="X203" s="39" t="str">
        <f>IF(N203="","",N203/GDP!Q199/10)</f>
        <v/>
      </c>
      <c r="Y203" s="39" t="str">
        <f>IF(O203="","",O203/GDP!R199/10)</f>
        <v/>
      </c>
      <c r="Z203" s="39" t="str">
        <f>IF(P203="","",P203/GDP!S199/10)</f>
        <v/>
      </c>
      <c r="AA203" s="39" t="str">
        <f>IF(Q203="","",Q203/GDP!T199/10)</f>
        <v/>
      </c>
      <c r="AB203" s="22">
        <f t="shared" si="15"/>
        <v>1</v>
      </c>
      <c r="AC203" s="22"/>
      <c r="AD203" s="22"/>
      <c r="AE203" s="22">
        <f t="shared" si="17"/>
        <v>0</v>
      </c>
      <c r="AF203" s="39" t="str">
        <f t="shared" si="18"/>
        <v/>
      </c>
      <c r="AH203" s="22" t="str">
        <f t="shared" si="19"/>
        <v/>
      </c>
    </row>
    <row r="204" spans="1:34" x14ac:dyDescent="0.25">
      <c r="A204" s="12" t="s">
        <v>788</v>
      </c>
      <c r="B204" s="26">
        <f>IF(Trav_cr!B204="","",Trav_cr!B204-Trav_deb!B204)</f>
        <v>-161.72476587434667</v>
      </c>
      <c r="C204" s="26">
        <f>IF(Trav_cr!C204="","",Trav_cr!C204-Trav_deb!C204)</f>
        <v>-183.805700135856</v>
      </c>
      <c r="D204" s="26">
        <f>IF(Trav_cr!D204="","",Trav_cr!D204-Trav_deb!D204)</f>
        <v>-285.11068070140789</v>
      </c>
      <c r="E204" s="26">
        <f>IF(Trav_cr!E204="","",Trav_cr!E204-Trav_deb!E204)</f>
        <v>-320.35160641727794</v>
      </c>
      <c r="F204" s="26">
        <f>IF(Trav_cr!F204="","",Trav_cr!F204-Trav_deb!F204)</f>
        <v>-277.97304883039101</v>
      </c>
      <c r="G204" s="26">
        <f>IF(Trav_cr!G204="","",Trav_cr!G204-Trav_deb!G204)</f>
        <v>-105.93160914633097</v>
      </c>
      <c r="H204" s="26">
        <f>IF(Trav_cr!H204="","",Trav_cr!H204-Trav_deb!H204)</f>
        <v>20.143488089127914</v>
      </c>
      <c r="I204" s="26">
        <f>IF(Trav_cr!I204="","",Trav_cr!I204-Trav_deb!I204)</f>
        <v>-173.16268775636701</v>
      </c>
      <c r="J204" s="26">
        <f>IF(Trav_cr!J204="","",Trav_cr!J204-Trav_deb!J204)</f>
        <v>-114.89583534794093</v>
      </c>
      <c r="K204" s="26">
        <f>IF(Trav_cr!K204="","",Trav_cr!K204-Trav_deb!K204)</f>
        <v>-95.248918538117891</v>
      </c>
      <c r="L204" s="26">
        <f>IF(Trav_cr!L204="","",Trav_cr!L204-Trav_deb!L204)</f>
        <v>-287.88467239788298</v>
      </c>
      <c r="M204" s="26">
        <f>IF(Trav_cr!M204="","",Trav_cr!M204-Trav_deb!M204)</f>
        <v>-371.97874586634452</v>
      </c>
      <c r="N204" s="26">
        <f>IF(Trav_cr!N204="","",Trav_cr!N204-Trav_deb!N204)</f>
        <v>-551.07198837317878</v>
      </c>
      <c r="O204" s="26">
        <f>IF(Trav_cr!O204="","",Trav_cr!O204-Trav_deb!O204)</f>
        <v>-504.26420365328062</v>
      </c>
      <c r="P204" s="26">
        <f>IF(Trav_cr!P204="","",Trav_cr!P204-Trav_deb!P204)</f>
        <v>-522.61488973043356</v>
      </c>
      <c r="Q204" s="26" t="str">
        <f>IF(Trav_cr!Q204="","",Trav_cr!Q204-Trav_deb!Q204)</f>
        <v/>
      </c>
      <c r="V204" s="39">
        <f>IF(L204="","",L204/GDP!O200/10)</f>
        <v>-2.0604399684932937</v>
      </c>
      <c r="W204" s="39">
        <f>IF(M204="","",M204/GDP!P200/10)</f>
        <v>-2.4146624204241776</v>
      </c>
      <c r="X204" s="39">
        <f>IF(N204="","",N204/GDP!Q200/10)</f>
        <v>-3.4168650072741742</v>
      </c>
      <c r="Y204" s="39">
        <f>IF(O204="","",O204/GDP!R200/10)</f>
        <v>-3.0980168560132739</v>
      </c>
      <c r="Z204" s="39">
        <f>IF(P204="","",P204/GDP!S200/10)</f>
        <v>-3.0501627741941961</v>
      </c>
      <c r="AA204" s="39" t="str">
        <f>IF(Q204="","",Q204/GDP!T200/10)</f>
        <v/>
      </c>
      <c r="AB204" s="22">
        <f t="shared" si="15"/>
        <v>0</v>
      </c>
      <c r="AC204" s="22">
        <f t="shared" si="16"/>
        <v>0</v>
      </c>
      <c r="AD204" s="22"/>
      <c r="AE204" s="22">
        <f t="shared" si="17"/>
        <v>0</v>
      </c>
      <c r="AF204" s="39">
        <f t="shared" si="18"/>
        <v>-3.0980168560132739</v>
      </c>
      <c r="AH204" s="22" t="str">
        <f t="shared" si="19"/>
        <v/>
      </c>
    </row>
    <row r="205" spans="1:34" x14ac:dyDescent="0.25">
      <c r="A205" s="12" t="s">
        <v>824</v>
      </c>
      <c r="B205" s="26">
        <f>IF(Trav_cr!B205="","",Trav_cr!B205-Trav_deb!B205)</f>
        <v>13.537576999999999</v>
      </c>
      <c r="C205" s="26">
        <f>IF(Trav_cr!C205="","",Trav_cr!C205-Trav_deb!C205)</f>
        <v>18.569999999999993</v>
      </c>
      <c r="D205" s="26">
        <f>IF(Trav_cr!D205="","",Trav_cr!D205-Trav_deb!D205)</f>
        <v>241.41</v>
      </c>
      <c r="E205" s="26">
        <f>IF(Trav_cr!E205="","",Trav_cr!E205-Trav_deb!E205)</f>
        <v>703.45</v>
      </c>
      <c r="F205" s="26">
        <f>IF(Trav_cr!F205="","",Trav_cr!F205-Trav_deb!F205)</f>
        <v>684.91</v>
      </c>
      <c r="G205" s="26">
        <f>IF(Trav_cr!G205="","",Trav_cr!G205-Trav_deb!G205)</f>
        <v>978.2</v>
      </c>
      <c r="H205" s="26">
        <f>IF(Trav_cr!H205="","",Trav_cr!H205-Trav_deb!H205)</f>
        <v>597.9</v>
      </c>
      <c r="I205" s="26">
        <f>IF(Trav_cr!I205="","",Trav_cr!I205-Trav_deb!I205)</f>
        <v>775.37247796158033</v>
      </c>
      <c r="J205" s="26">
        <f>IF(Trav_cr!J205="","",Trav_cr!J205-Trav_deb!J205)</f>
        <v>853.99471318287556</v>
      </c>
      <c r="K205" s="26">
        <f>IF(Trav_cr!K205="","",Trav_cr!K205-Trav_deb!K205)</f>
        <v>949.45439693427807</v>
      </c>
      <c r="L205" s="26">
        <f>IF(Trav_cr!L205="","",Trav_cr!L205-Trav_deb!L205)</f>
        <v>27.636701314604892</v>
      </c>
      <c r="M205" s="26">
        <f>IF(Trav_cr!M205="","",Trav_cr!M205-Trav_deb!M205)</f>
        <v>51.118700717570277</v>
      </c>
      <c r="N205" s="26" t="str">
        <f>IF(Trav_cr!N205="","",Trav_cr!N205-Trav_deb!N205)</f>
        <v/>
      </c>
      <c r="O205" s="26" t="str">
        <f>IF(Trav_cr!O205="","",Trav_cr!O205-Trav_deb!O205)</f>
        <v/>
      </c>
      <c r="P205" s="26" t="str">
        <f>IF(Trav_cr!P205="","",Trav_cr!P205-Trav_deb!P205)</f>
        <v/>
      </c>
      <c r="Q205" s="26" t="str">
        <f>IF(Trav_cr!Q205="","",Trav_cr!Q205-Trav_deb!Q205)</f>
        <v/>
      </c>
      <c r="V205" s="39">
        <f>IF(L205="","",L205/GDP!O201/10)</f>
        <v>6.5111794827670849E-2</v>
      </c>
      <c r="W205" s="39">
        <f>IF(M205="","",M205/GDP!P201/10)</f>
        <v>0.16525085898225342</v>
      </c>
      <c r="X205" s="39" t="str">
        <f>IF(N205="","",N205/GDP!Q201/10)</f>
        <v/>
      </c>
      <c r="Y205" s="39" t="str">
        <f>IF(O205="","",O205/GDP!R201/10)</f>
        <v/>
      </c>
      <c r="Z205" s="39" t="str">
        <f>IF(P205="","",P205/GDP!S201/10)</f>
        <v/>
      </c>
      <c r="AA205" s="39" t="str">
        <f>IF(Q205="","",Q205/GDP!T201/10)</f>
        <v/>
      </c>
      <c r="AB205" s="22">
        <f t="shared" si="15"/>
        <v>1</v>
      </c>
      <c r="AC205" s="22"/>
      <c r="AD205" s="22"/>
      <c r="AE205" s="22">
        <f t="shared" si="17"/>
        <v>0</v>
      </c>
      <c r="AF205" s="39" t="str">
        <f t="shared" si="18"/>
        <v/>
      </c>
      <c r="AH205" s="22" t="str">
        <f t="shared" si="19"/>
        <v/>
      </c>
    </row>
    <row r="206" spans="1:34" x14ac:dyDescent="0.25">
      <c r="A206" s="12" t="s">
        <v>846</v>
      </c>
      <c r="B206" s="26">
        <f>IF(Trav_cr!B206="","",Trav_cr!B206-Trav_deb!B206)</f>
        <v>390.2</v>
      </c>
      <c r="C206" s="26">
        <f>IF(Trav_cr!C206="","",Trav_cr!C206-Trav_deb!C206)</f>
        <v>442.27391418208327</v>
      </c>
      <c r="D206" s="26">
        <f>IF(Trav_cr!D206="","",Trav_cr!D206-Trav_deb!D206)</f>
        <v>526.75578003030387</v>
      </c>
      <c r="E206" s="26">
        <f>IF(Trav_cr!E206="","",Trav_cr!E206-Trav_deb!E206)</f>
        <v>424.61581697850033</v>
      </c>
      <c r="F206" s="26">
        <f>IF(Trav_cr!F206="","",Trav_cr!F206-Trav_deb!F206)</f>
        <v>378.43953361550922</v>
      </c>
      <c r="G206" s="26">
        <f>IF(Trav_cr!G206="","",Trav_cr!G206-Trav_deb!G206)</f>
        <v>387.20028147425683</v>
      </c>
      <c r="H206" s="26">
        <f>IF(Trav_cr!H206="","",Trav_cr!H206-Trav_deb!H206)</f>
        <v>444.02032776545525</v>
      </c>
      <c r="I206" s="26">
        <f>IF(Trav_cr!I206="","",Trav_cr!I206-Trav_deb!I206)</f>
        <v>353.04908626286669</v>
      </c>
      <c r="J206" s="26">
        <f>IF(Trav_cr!J206="","",Trav_cr!J206-Trav_deb!J206)</f>
        <v>341.85235739561466</v>
      </c>
      <c r="K206" s="26">
        <f>IF(Trav_cr!K206="","",Trav_cr!K206-Trav_deb!K206)</f>
        <v>419.30672182561489</v>
      </c>
      <c r="L206" s="26">
        <f>IF(Trav_cr!L206="","",Trav_cr!L206-Trav_deb!L206)</f>
        <v>425.68849492303872</v>
      </c>
      <c r="M206" s="26">
        <f>IF(Trav_cr!M206="","",Trav_cr!M206-Trav_deb!M206)</f>
        <v>435.23827724019441</v>
      </c>
      <c r="N206" s="26">
        <f>IF(Trav_cr!N206="","",Trav_cr!N206-Trav_deb!N206)</f>
        <v>429.26435975620979</v>
      </c>
      <c r="O206" s="26">
        <f>IF(Trav_cr!O206="","",Trav_cr!O206-Trav_deb!O206)</f>
        <v>462.899595008934</v>
      </c>
      <c r="P206" s="26">
        <f>IF(Trav_cr!P206="","",Trav_cr!P206-Trav_deb!P206)</f>
        <v>520.82046471412605</v>
      </c>
      <c r="Q206" s="26">
        <f>IF(Trav_cr!Q206="","",Trav_cr!Q206-Trav_deb!Q206)</f>
        <v>177.62819957679432</v>
      </c>
      <c r="V206" s="39">
        <f>IF(L206="","",L206/GDP!O202/10)</f>
        <v>2.003711437623152</v>
      </c>
      <c r="W206" s="39">
        <f>IF(M206="","",M206/GDP!P202/10)</f>
        <v>2.0760232637261837</v>
      </c>
      <c r="X206" s="39">
        <f>IF(N206="","",N206/GDP!Q202/10)</f>
        <v>1.6590568128476844</v>
      </c>
      <c r="Y206" s="39">
        <f>IF(O206="","",O206/GDP!R202/10)</f>
        <v>1.7592717961725981</v>
      </c>
      <c r="Z206" s="39">
        <f>IF(P206="","",P206/GDP!S202/10)</f>
        <v>2.234417884568733</v>
      </c>
      <c r="AA206" s="39">
        <f>IF(Q206="","",Q206/GDP!T202/10)</f>
        <v>0.95864968199468026</v>
      </c>
      <c r="AB206" s="22">
        <f t="shared" si="15"/>
        <v>0</v>
      </c>
      <c r="AC206" s="22">
        <f t="shared" si="16"/>
        <v>0</v>
      </c>
      <c r="AD206" s="22"/>
      <c r="AE206" s="22">
        <f t="shared" si="17"/>
        <v>0</v>
      </c>
      <c r="AF206" s="39" t="str">
        <f t="shared" si="18"/>
        <v/>
      </c>
      <c r="AH206" s="22">
        <f t="shared" si="19"/>
        <v>1.7592717961725981</v>
      </c>
    </row>
    <row r="207" spans="1:34" x14ac:dyDescent="0.25">
      <c r="A207" s="18" t="s">
        <v>848</v>
      </c>
      <c r="B207" s="26" t="str">
        <f>IF(Trav_cr!B207="","",Trav_cr!B207-Trav_deb!B207)</f>
        <v/>
      </c>
      <c r="C207" s="26" t="str">
        <f>IF(Trav_cr!C207="","",Trav_cr!C207-Trav_deb!C207)</f>
        <v/>
      </c>
      <c r="D207" s="26" t="str">
        <f>IF(Trav_cr!D207="","",Trav_cr!D207-Trav_deb!D207)</f>
        <v/>
      </c>
      <c r="E207" s="26" t="str">
        <f>IF(Trav_cr!E207="","",Trav_cr!E207-Trav_deb!E207)</f>
        <v/>
      </c>
      <c r="F207" s="26">
        <f>IF(Trav_cr!F207="","",Trav_cr!F207-Trav_deb!F207)</f>
        <v>8</v>
      </c>
      <c r="G207" s="26">
        <f>IF(Trav_cr!G207="","",Trav_cr!G207-Trav_deb!G207)</f>
        <v>-7.0208110450260222</v>
      </c>
      <c r="H207" s="26">
        <f>IF(Trav_cr!H207="","",Trav_cr!H207-Trav_deb!H207)</f>
        <v>-76.161831855302978</v>
      </c>
      <c r="I207" s="26">
        <f>IF(Trav_cr!I207="","",Trav_cr!I207-Trav_deb!I207)</f>
        <v>-111.429353087077</v>
      </c>
      <c r="J207" s="26">
        <f>IF(Trav_cr!J207="","",Trav_cr!J207-Trav_deb!J207)</f>
        <v>-167.56708384257396</v>
      </c>
      <c r="K207" s="26">
        <f>IF(Trav_cr!K207="","",Trav_cr!K207-Trav_deb!K207)</f>
        <v>-169.81574457304296</v>
      </c>
      <c r="L207" s="26">
        <f>IF(Trav_cr!L207="","",Trav_cr!L207-Trav_deb!L207)</f>
        <v>-301.45439189361997</v>
      </c>
      <c r="M207" s="26">
        <f>IF(Trav_cr!M207="","",Trav_cr!M207-Trav_deb!M207)</f>
        <v>-149.55878102952599</v>
      </c>
      <c r="N207" s="26">
        <f>IF(Trav_cr!N207="","",Trav_cr!N207-Trav_deb!N207)</f>
        <v>-165.443201174</v>
      </c>
      <c r="O207" s="26" t="str">
        <f>IF(Trav_cr!O207="","",Trav_cr!O207-Trav_deb!O207)</f>
        <v/>
      </c>
      <c r="P207" s="26" t="str">
        <f>IF(Trav_cr!P207="","",Trav_cr!P207-Trav_deb!P207)</f>
        <v/>
      </c>
      <c r="Q207" s="26" t="str">
        <f>IF(Trav_cr!Q207="","",Trav_cr!Q207-Trav_deb!Q207)</f>
        <v/>
      </c>
      <c r="V207" s="39">
        <f>IF(L207="","",L207/GDP!O203/10)</f>
        <v>-1.510065580792566</v>
      </c>
      <c r="W207" s="39">
        <f>IF(M207="","",M207/GDP!P203/10)</f>
        <v>-0.74578029834210624</v>
      </c>
      <c r="X207" s="39">
        <f>IF(N207="","",N207/GDP!Q203/10)</f>
        <v>-0.75579351838282316</v>
      </c>
      <c r="Y207" s="39" t="str">
        <f>IF(O207="","",O207/GDP!R203/10)</f>
        <v/>
      </c>
      <c r="Z207" s="39" t="str">
        <f>IF(P207="","",P207/GDP!S203/10)</f>
        <v/>
      </c>
      <c r="AA207" s="39" t="str">
        <f>IF(Q207="","",Q207/GDP!T203/10)</f>
        <v/>
      </c>
      <c r="AB207" s="22">
        <f t="shared" si="15"/>
        <v>1</v>
      </c>
      <c r="AC207" s="22"/>
      <c r="AD207" s="22"/>
      <c r="AE207" s="22">
        <f t="shared" si="17"/>
        <v>0</v>
      </c>
      <c r="AF207" s="39" t="str">
        <f t="shared" si="18"/>
        <v/>
      </c>
      <c r="AH207" s="22" t="str">
        <f t="shared" si="19"/>
        <v/>
      </c>
    </row>
    <row r="208" spans="1:34" x14ac:dyDescent="0.25">
      <c r="A208" s="19"/>
      <c r="B208" s="26"/>
      <c r="C208" s="26"/>
      <c r="D208" s="26"/>
      <c r="E208" s="26"/>
      <c r="F208" s="26"/>
      <c r="G208" s="26"/>
      <c r="H208" s="26"/>
      <c r="I208" s="26"/>
      <c r="J208" s="26"/>
      <c r="Q208" s="26"/>
    </row>
    <row r="209" spans="1:34" x14ac:dyDescent="0.25"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AC209">
        <f>SUM(AC6:AC207)</f>
        <v>28</v>
      </c>
      <c r="AE209">
        <f t="shared" ref="AE209" si="20">SUM(AE6:AE207)</f>
        <v>3</v>
      </c>
      <c r="AF209" s="41">
        <f>AVERAGE(AF6:AF207)</f>
        <v>-1.610691406289732</v>
      </c>
      <c r="AG209" s="41"/>
      <c r="AH209" s="41">
        <f>AVERAGE(AH6:AH207)</f>
        <v>9.0858414406436427</v>
      </c>
    </row>
    <row r="210" spans="1:34" x14ac:dyDescent="0.25">
      <c r="A210" s="19" t="s">
        <v>858</v>
      </c>
      <c r="AF210" s="41">
        <f>MEDIAN(AF6:AF207)</f>
        <v>-0.94491322939673084</v>
      </c>
      <c r="AG210" s="41"/>
      <c r="AH210" s="41">
        <f>MEDIAN(AH6:AH207)</f>
        <v>2.6531860716409428</v>
      </c>
    </row>
    <row r="211" spans="1:34" x14ac:dyDescent="0.25">
      <c r="K211" s="26">
        <f t="shared" ref="K211:P211" si="21">(SUM(K6:K207)-K68)/1000</f>
        <v>9.4942675990658092</v>
      </c>
      <c r="L211" s="26">
        <f t="shared" si="21"/>
        <v>17.43963836154969</v>
      </c>
      <c r="M211" s="26">
        <f t="shared" si="21"/>
        <v>30.991441035029844</v>
      </c>
      <c r="N211" s="26">
        <f t="shared" si="21"/>
        <v>24.610707774521057</v>
      </c>
      <c r="O211" s="26">
        <f t="shared" si="21"/>
        <v>36.696011166416767</v>
      </c>
      <c r="P211" s="26">
        <f t="shared" si="21"/>
        <v>51.972963376512823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F8380-6C35-4176-842D-00AB801C7143}">
  <dimension ref="A2:AH211"/>
  <sheetViews>
    <sheetView workbookViewId="0">
      <pane xSplit="1" ySplit="5" topLeftCell="O73" activePane="bottomRight" state="frozen"/>
      <selection pane="topRight" activeCell="B1" sqref="B1"/>
      <selection pane="bottomLeft" activeCell="A6" sqref="A6"/>
      <selection pane="bottomRight" activeCell="Q86" sqref="Q86"/>
    </sheetView>
  </sheetViews>
  <sheetFormatPr defaultRowHeight="12.5" x14ac:dyDescent="0.25"/>
  <cols>
    <col min="1" max="1" width="34" customWidth="1"/>
  </cols>
  <sheetData>
    <row r="2" spans="1:34" x14ac:dyDescent="0.25">
      <c r="A2" s="2" t="s">
        <v>1</v>
      </c>
    </row>
    <row r="3" spans="1:34" x14ac:dyDescent="0.25">
      <c r="A3" s="2"/>
    </row>
    <row r="5" spans="1:34" ht="14.25" customHeight="1" x14ac:dyDescent="0.2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"/>
      <c r="S5" s="1"/>
      <c r="T5" s="1"/>
      <c r="U5" s="1"/>
      <c r="V5" s="7" t="s">
        <v>13</v>
      </c>
      <c r="W5" s="7" t="s">
        <v>14</v>
      </c>
      <c r="X5" s="7" t="s">
        <v>15</v>
      </c>
      <c r="Y5" s="7" t="s">
        <v>16</v>
      </c>
      <c r="Z5" s="7" t="s">
        <v>17</v>
      </c>
      <c r="AA5" s="7" t="s">
        <v>18</v>
      </c>
      <c r="AB5" s="1"/>
      <c r="AC5" s="1"/>
      <c r="AD5" s="40"/>
      <c r="AE5" s="1"/>
      <c r="AF5" s="1">
        <v>2018</v>
      </c>
      <c r="AG5" s="1"/>
      <c r="AH5" s="1"/>
    </row>
    <row r="6" spans="1:34" s="20" customFormat="1" ht="14.25" customHeight="1" x14ac:dyDescent="0.25">
      <c r="A6" s="28" t="s">
        <v>19</v>
      </c>
      <c r="B6" s="26"/>
      <c r="C6" s="26"/>
      <c r="D6" s="26"/>
      <c r="E6" s="26">
        <f>Trans_cr!E6+Trav_cr!E6-SUM(Trans_deb!E6,Trav_deb!E6)</f>
        <v>-391.89999999999992</v>
      </c>
      <c r="F6" s="26">
        <f>Trans_cr!F6+Trav_cr!F6-SUM(Trans_deb!F6,Trav_deb!F6)</f>
        <v>-444.51532532418491</v>
      </c>
      <c r="G6" s="26">
        <f>Trans_cr!G6+Trav_cr!G6-SUM(Trans_deb!G6,Trav_deb!G6)</f>
        <v>-558.28299730079323</v>
      </c>
      <c r="H6" s="26">
        <f>Trans_cr!H6+Trav_cr!H6-SUM(Trans_deb!H6,Trav_deb!H6)</f>
        <v>-791.42793934142901</v>
      </c>
      <c r="I6" s="26">
        <f>Trans_cr!I6+Trav_cr!I6-SUM(Trans_deb!I6,Trav_deb!I6)</f>
        <v>-862.59710910665603</v>
      </c>
      <c r="J6" s="26">
        <f>Trans_cr!J6+Trav_cr!J6-SUM(Trans_deb!J6,Trav_deb!J6)</f>
        <v>-792.5380079923541</v>
      </c>
      <c r="K6" s="26">
        <f>Trans_cr!K6+Trav_cr!K6-SUM(Trans_deb!K6,Trav_deb!K6)</f>
        <v>-709.22922122996658</v>
      </c>
      <c r="L6" s="26">
        <f>Trans_cr!L6+Trav_cr!L6-SUM(Trans_deb!L6,Trav_deb!L6)</f>
        <v>-867.08386223687444</v>
      </c>
      <c r="M6" s="26">
        <f>Trans_cr!M6+Trav_cr!M6-SUM(Trans_deb!M6,Trav_deb!M6)</f>
        <v>-829.86178654776586</v>
      </c>
      <c r="N6" s="26">
        <f>Trans_cr!N6+Trav_cr!N6-SUM(Trans_deb!N6,Trav_deb!N6)</f>
        <v>-1004.2236716584813</v>
      </c>
      <c r="O6" s="26">
        <f>Trans_cr!O6+Trav_cr!O6-SUM(Trans_deb!O6,Trav_deb!O6)</f>
        <v>-976.87920703446127</v>
      </c>
      <c r="P6" s="26">
        <f>Trans_cr!P6+Trav_cr!P6-SUM(Trans_deb!P6,Trav_deb!P6)</f>
        <v>-872.19012994240393</v>
      </c>
      <c r="Q6" s="26">
        <f>Trans_cr!Q6+Trav_cr!Q6-SUM(Trans_deb!Q6,Trav_deb!Q6)</f>
        <v>-803.21730266390705</v>
      </c>
      <c r="R6" s="21"/>
      <c r="S6" s="21"/>
      <c r="T6" s="21"/>
      <c r="U6" s="21"/>
      <c r="V6" s="39">
        <f>IF(L6="","",L6/GDP!O2/10)</f>
        <v>-4.2882485768391421</v>
      </c>
      <c r="W6" s="39">
        <f>IF(M6="","",M6/GDP!P2/10)</f>
        <v>-4.6118805521160713</v>
      </c>
      <c r="X6" s="39">
        <f>IF(N6="","",N6/GDP!Q2/10)</f>
        <v>-5.3105429490136498</v>
      </c>
      <c r="Y6" s="39">
        <f>IF(O6="","",O6/GDP!R2/10)</f>
        <v>-5.3088376014046048</v>
      </c>
      <c r="Z6" s="39">
        <f>IF(P6="","",P6/GDP!S2/10)</f>
        <v>-4.6206300590294758</v>
      </c>
      <c r="AA6" s="39">
        <f>IF(Q6="","",Q6/GDP!T2/10)</f>
        <v>-4.1982924036373976</v>
      </c>
      <c r="AB6" s="21">
        <f>IF(Y6="",1,0)</f>
        <v>0</v>
      </c>
      <c r="AC6" s="21">
        <f>IF(Y6&gt;10, 1, 0)</f>
        <v>0</v>
      </c>
      <c r="AD6" s="21"/>
      <c r="AE6" s="21">
        <f>IF(Y6&lt;-5, 1, 0)</f>
        <v>1</v>
      </c>
      <c r="AF6" s="39">
        <f>IF(Y6&lt;0, Y6, "")</f>
        <v>-5.3088376014046048</v>
      </c>
      <c r="AG6" s="21"/>
      <c r="AH6" s="21" t="str">
        <f>IF(Y6&gt;0, Y6, "")</f>
        <v/>
      </c>
    </row>
    <row r="7" spans="1:34" x14ac:dyDescent="0.25">
      <c r="A7" s="12" t="s">
        <v>24</v>
      </c>
      <c r="B7" s="26">
        <f>Trans_cr!B7+Trav_cr!B7-SUM(Trans_deb!B7,Trav_deb!B7)</f>
        <v>-32.533466423760615</v>
      </c>
      <c r="C7" s="26">
        <f>Trans_cr!C7+Trav_cr!C7-SUM(Trans_deb!C7,Trav_deb!C7)</f>
        <v>-39.160115598746188</v>
      </c>
      <c r="D7" s="26">
        <f>Trans_cr!D7+Trav_cr!D7-SUM(Trans_deb!D7,Trav_deb!D7)</f>
        <v>22.903239536377441</v>
      </c>
      <c r="E7" s="26">
        <f>Trans_cr!E7+Trav_cr!E7-SUM(Trans_deb!E7,Trav_deb!E7)</f>
        <v>26.099999999999909</v>
      </c>
      <c r="F7" s="26">
        <f>Trans_cr!F7+Trav_cr!F7-SUM(Trans_deb!F7,Trav_deb!F7)</f>
        <v>179.14119347173232</v>
      </c>
      <c r="G7" s="26">
        <f>Trans_cr!G7+Trav_cr!G7-SUM(Trans_deb!G7,Trav_deb!G7)</f>
        <v>183.97171145310176</v>
      </c>
      <c r="H7" s="26">
        <f>Trans_cr!H7+Trav_cr!H7-SUM(Trans_deb!H7,Trav_deb!H7)</f>
        <v>5.0899377077919326</v>
      </c>
      <c r="I7" s="26">
        <f>Trans_cr!I7+Trav_cr!I7-SUM(Trans_deb!I7,Trav_deb!I7)</f>
        <v>125.43135669829462</v>
      </c>
      <c r="J7" s="26">
        <f>Trans_cr!J7+Trav_cr!J7-SUM(Trans_deb!J7,Trav_deb!J7)</f>
        <v>27.674805628983449</v>
      </c>
      <c r="K7" s="26">
        <f>Trans_cr!K7+Trav_cr!K7-SUM(Trans_deb!K7,Trav_deb!K7)</f>
        <v>75.742204389569906</v>
      </c>
      <c r="L7" s="26">
        <f>Trans_cr!L7+Trav_cr!L7-SUM(Trans_deb!L7,Trav_deb!L7)</f>
        <v>245.61548255129401</v>
      </c>
      <c r="M7" s="26">
        <f>Trans_cr!M7+Trav_cr!M7-SUM(Trans_deb!M7,Trav_deb!M7)</f>
        <v>398.6673759191292</v>
      </c>
      <c r="N7" s="26">
        <f>Trans_cr!N7+Trav_cr!N7-SUM(Trans_deb!N7,Trav_deb!N7)</f>
        <v>554.06372757047029</v>
      </c>
      <c r="O7" s="26">
        <f>Trans_cr!O7+Trav_cr!O7-SUM(Trans_deb!O7,Trav_deb!O7)</f>
        <v>559.76002018406689</v>
      </c>
      <c r="P7" s="26">
        <f>Trans_cr!P7+Trav_cr!P7-SUM(Trans_deb!P7,Trav_deb!P7)</f>
        <v>581.16283467884409</v>
      </c>
      <c r="Q7" s="26">
        <f>Trans_cr!Q7+Trav_cr!Q7-SUM(Trans_deb!Q7,Trav_deb!Q7)</f>
        <v>374.52399638470456</v>
      </c>
      <c r="V7" s="39">
        <f>IF(L7="","",L7/GDP!O3/10)</f>
        <v>2.1566027092044431</v>
      </c>
      <c r="W7" s="39">
        <f>IF(M7="","",M7/GDP!P3/10)</f>
        <v>3.3608782323312192</v>
      </c>
      <c r="X7" s="39">
        <f>IF(N7="","",N7/GDP!Q3/10)</f>
        <v>4.2447232633913297</v>
      </c>
      <c r="Y7" s="39">
        <f>IF(O7="","",O7/GDP!R3/10)</f>
        <v>3.6955173973992665</v>
      </c>
      <c r="Z7" s="39">
        <f>IF(P7="","",P7/GDP!S3/10)</f>
        <v>3.804417613765672</v>
      </c>
      <c r="AA7" s="39">
        <f>IF(Q7="","",Q7/GDP!T3/10)</f>
        <v>2.4725952095114847</v>
      </c>
      <c r="AB7" s="21">
        <f t="shared" ref="AB7:AB70" si="0">IF(Y7="",1,0)</f>
        <v>0</v>
      </c>
      <c r="AC7" s="21">
        <f t="shared" ref="AC7:AC70" si="1">IF(Y7&gt;10, 1, 0)</f>
        <v>0</v>
      </c>
      <c r="AD7" s="21"/>
      <c r="AE7" s="21">
        <f t="shared" ref="AE7:AE70" si="2">IF(Y7&lt;-5, 1, 0)</f>
        <v>0</v>
      </c>
      <c r="AF7" s="39" t="str">
        <f t="shared" ref="AF7:AF70" si="3">IF(Y7&lt;0, Y7, "")</f>
        <v/>
      </c>
      <c r="AH7" s="21">
        <f t="shared" ref="AH7:AH70" si="4">IF(Y7&gt;0, Y7, "")</f>
        <v>3.6955173973992665</v>
      </c>
    </row>
    <row r="8" spans="1:34" x14ac:dyDescent="0.25">
      <c r="A8" s="12" t="s">
        <v>26</v>
      </c>
      <c r="B8" s="26">
        <f>Trans_cr!B8+Trav_cr!B8-SUM(Trans_deb!B8,Trav_deb!B8)</f>
        <v>-1135.9999999999463</v>
      </c>
      <c r="C8" s="26">
        <f>Trans_cr!C8+Trav_cr!C8-SUM(Trans_deb!C8,Trav_deb!C8)</f>
        <v>-933.00000000004206</v>
      </c>
      <c r="D8" s="26">
        <f>Trans_cr!D8+Trav_cr!D8-SUM(Trans_deb!D8,Trav_deb!D8)</f>
        <v>-1310.5767156539014</v>
      </c>
      <c r="E8" s="26">
        <f>Trans_cr!E8+Trav_cr!E8-SUM(Trans_deb!E8,Trav_deb!E8)</f>
        <v>-2238.5656500478344</v>
      </c>
      <c r="F8" s="26">
        <f>Trans_cr!F8+Trav_cr!F8-SUM(Trans_deb!F8,Trav_deb!F8)</f>
        <v>-2361.1131684587344</v>
      </c>
      <c r="G8" s="26">
        <f>Trans_cr!G8+Trav_cr!G8-SUM(Trans_deb!G8,Trav_deb!G8)</f>
        <v>-2591.9</v>
      </c>
      <c r="H8" s="26">
        <f>Trans_cr!H8+Trav_cr!H8-SUM(Trans_deb!H8,Trav_deb!H8)</f>
        <v>-3022.1980150310878</v>
      </c>
      <c r="I8" s="26">
        <f>Trans_cr!I8+Trav_cr!I8-SUM(Trans_deb!I8,Trav_deb!I8)</f>
        <v>-3359.613149977542</v>
      </c>
      <c r="J8" s="26">
        <f>Trans_cr!J8+Trav_cr!J8-SUM(Trans_deb!J8,Trav_deb!J8)</f>
        <v>-3468.9180590768901</v>
      </c>
      <c r="K8" s="26">
        <f>Trans_cr!K8+Trav_cr!K8-SUM(Trans_deb!K8,Trav_deb!K8)</f>
        <v>-3568.0282608649236</v>
      </c>
      <c r="L8" s="26">
        <f>Trans_cr!L8+Trav_cr!L8-SUM(Trans_deb!L8,Trav_deb!L8)</f>
        <v>-3383.2249458620558</v>
      </c>
      <c r="M8" s="26">
        <f>Trans_cr!M8+Trav_cr!M8-SUM(Trans_deb!M8,Trav_deb!M8)</f>
        <v>-3205.6497631656557</v>
      </c>
      <c r="N8" s="26">
        <f>Trans_cr!N8+Trav_cr!N8-SUM(Trans_deb!N8,Trav_deb!N8)</f>
        <v>-3204.5306749107026</v>
      </c>
      <c r="O8" s="26">
        <f>Trans_cr!O8+Trav_cr!O8-SUM(Trans_deb!O8,Trav_deb!O8)</f>
        <v>-3224.5109389213671</v>
      </c>
      <c r="P8" s="26">
        <f>Trans_cr!P8+Trav_cr!P8-SUM(Trans_deb!P8,Trav_deb!P8)</f>
        <v>-3298.5843929537523</v>
      </c>
      <c r="Q8" s="26"/>
      <c r="V8" s="39">
        <f>IF(L8="","",L8/GDP!O4/10)</f>
        <v>-2.0383451797287941</v>
      </c>
      <c r="W8" s="39">
        <f>IF(M8="","",M8/GDP!P4/10)</f>
        <v>-2.0031054420720946</v>
      </c>
      <c r="X8" s="39">
        <f>IF(N8="","",N8/GDP!Q4/10)</f>
        <v>-1.8827255488380046</v>
      </c>
      <c r="Y8" s="39">
        <f>IF(O8="","",O8/GDP!R4/10)</f>
        <v>-1.8387216174772718</v>
      </c>
      <c r="Z8" s="39">
        <f>IF(P8="","",P8/GDP!S4/10)</f>
        <v>-1.9282073963604094</v>
      </c>
      <c r="AA8" s="39" t="str">
        <f>IF(Q8="","",Q8/GDP!T4/10)</f>
        <v/>
      </c>
      <c r="AB8" s="21">
        <f t="shared" si="0"/>
        <v>0</v>
      </c>
      <c r="AC8" s="21">
        <f t="shared" si="1"/>
        <v>0</v>
      </c>
      <c r="AD8" s="21"/>
      <c r="AE8" s="21">
        <f t="shared" si="2"/>
        <v>0</v>
      </c>
      <c r="AF8" s="39">
        <f t="shared" si="3"/>
        <v>-1.8387216174772718</v>
      </c>
      <c r="AH8" s="21" t="str">
        <f t="shared" si="4"/>
        <v/>
      </c>
    </row>
    <row r="9" spans="1:34" x14ac:dyDescent="0.25">
      <c r="A9" s="12" t="s">
        <v>29</v>
      </c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>
        <f>Trans_cr!P9+Trav_cr!P9-SUM(Trans_deb!P9,Trav_deb!P9)</f>
        <v>1661.1</v>
      </c>
      <c r="Q9" s="26"/>
      <c r="V9" s="39" t="str">
        <f>IF(L9="","",L9/GDP!O5/10)</f>
        <v/>
      </c>
      <c r="W9" s="39" t="str">
        <f>IF(M9="","",M9/GDP!P5/10)</f>
        <v/>
      </c>
      <c r="X9" s="39" t="str">
        <f>IF(N9="","",N9/GDP!Q5/10)</f>
        <v/>
      </c>
      <c r="Y9" s="39" t="str">
        <f>IF(O9="","",O9/GDP!R5/10)</f>
        <v/>
      </c>
      <c r="Z9" s="39">
        <f>IF(P9="","",P9/GDP!S5/10)</f>
        <v>52.66415970087597</v>
      </c>
      <c r="AA9" s="39" t="str">
        <f>IF(Q9="","",Q9/GDP!T5/10)</f>
        <v/>
      </c>
      <c r="AB9" s="21">
        <f t="shared" si="0"/>
        <v>1</v>
      </c>
      <c r="AC9" s="21"/>
      <c r="AD9" s="21"/>
      <c r="AE9" s="21">
        <f t="shared" si="2"/>
        <v>0</v>
      </c>
      <c r="AF9" s="39" t="str">
        <f t="shared" si="3"/>
        <v/>
      </c>
      <c r="AH9" s="21" t="str">
        <f t="shared" si="4"/>
        <v/>
      </c>
    </row>
    <row r="10" spans="1:34" x14ac:dyDescent="0.25">
      <c r="A10" s="12" t="s">
        <v>46</v>
      </c>
      <c r="B10" s="26">
        <f>Trans_cr!B10+Trav_cr!B10-SUM(Trans_deb!B10,Trav_deb!B10)</f>
        <v>-1287.9485353399998</v>
      </c>
      <c r="C10" s="26">
        <f>Trans_cr!C10+Trav_cr!C10-SUM(Trans_deb!C10,Trav_deb!C10)</f>
        <v>-1679.3450091099999</v>
      </c>
      <c r="D10" s="26">
        <f>Trans_cr!D10+Trav_cr!D10-SUM(Trans_deb!D10,Trav_deb!D10)</f>
        <v>-2475.20761072</v>
      </c>
      <c r="E10" s="26">
        <f>Trans_cr!E10+Trav_cr!E10-SUM(Trans_deb!E10,Trav_deb!E10)</f>
        <v>-3675.5874701400003</v>
      </c>
      <c r="F10" s="26">
        <f>Trans_cr!F10+Trav_cr!F10-SUM(Trans_deb!F10,Trav_deb!F10)</f>
        <v>-3721.9</v>
      </c>
      <c r="G10" s="26">
        <f>Trans_cr!G10+Trav_cr!G10-SUM(Trans_deb!G10,Trav_deb!G10)</f>
        <v>-2474.85488545</v>
      </c>
      <c r="H10" s="26">
        <f>Trans_cr!H10+Trav_cr!H10-SUM(Trans_deb!H10,Trav_deb!H10)</f>
        <v>-3136.9325501932121</v>
      </c>
      <c r="I10" s="26">
        <f>Trans_cr!I10+Trav_cr!I10-SUM(Trans_deb!I10,Trav_deb!I10)</f>
        <v>-3867.4108562735928</v>
      </c>
      <c r="J10" s="26">
        <f>Trans_cr!J10+Trav_cr!J10-SUM(Trans_deb!J10,Trav_deb!J10)</f>
        <v>-3665.3272081781624</v>
      </c>
      <c r="K10" s="26">
        <f>Trans_cr!K10+Trav_cr!K10-SUM(Trans_deb!K10,Trav_deb!K10)</f>
        <v>-4014.2493407918337</v>
      </c>
      <c r="L10" s="26">
        <f>Trans_cr!L10+Trav_cr!L10-SUM(Trans_deb!L10,Trav_deb!L10)</f>
        <v>-3016.3159827778445</v>
      </c>
      <c r="M10" s="26">
        <f>Trans_cr!M10+Trav_cr!M10-SUM(Trans_deb!M10,Trav_deb!M10)</f>
        <v>-3048.2171602184389</v>
      </c>
      <c r="N10" s="26">
        <f>Trans_cr!N10+Trav_cr!N10-SUM(Trans_deb!N10,Trav_deb!N10)</f>
        <v>-3181.4870770258422</v>
      </c>
      <c r="O10" s="26">
        <f>Trans_cr!O10+Trav_cr!O10-SUM(Trans_deb!O10,Trav_deb!O10)</f>
        <v>-3303.1397991643512</v>
      </c>
      <c r="P10" s="26">
        <f>Trans_cr!P10+Trav_cr!P10-SUM(Trans_deb!P10,Trav_deb!P10)</f>
        <v>-3178.5798775754724</v>
      </c>
      <c r="Q10" s="26">
        <f>Trans_cr!Q10+Trav_cr!Q10-SUM(Trans_deb!Q10,Trav_deb!Q10)</f>
        <v>-2612.3235298480295</v>
      </c>
      <c r="V10" s="39">
        <f>IF(L10="","",L10/GDP!O6/10)</f>
        <v>-2.5959309282560583</v>
      </c>
      <c r="W10" s="39">
        <f>IF(M10="","",M10/GDP!P6/10)</f>
        <v>-3.0143360233163632</v>
      </c>
      <c r="X10" s="39">
        <f>IF(N10="","",N10/GDP!Q6/10)</f>
        <v>-2.6051284571630822</v>
      </c>
      <c r="Y10" s="39">
        <f>IF(O10="","",O10/GDP!R6/10)</f>
        <v>-3.1190532748808817</v>
      </c>
      <c r="Z10" s="39">
        <f>IF(P10="","",P10/GDP!S6/10)</f>
        <v>-3.5474034101263046</v>
      </c>
      <c r="AA10" s="39">
        <f>IF(Q10="","",Q10/GDP!T6/10)</f>
        <v>-4.1837340324279779</v>
      </c>
      <c r="AB10" s="21">
        <f t="shared" si="0"/>
        <v>0</v>
      </c>
      <c r="AC10" s="21">
        <f t="shared" si="1"/>
        <v>0</v>
      </c>
      <c r="AD10" s="21"/>
      <c r="AE10" s="21">
        <f t="shared" si="2"/>
        <v>0</v>
      </c>
      <c r="AF10" s="39">
        <f t="shared" si="3"/>
        <v>-3.1190532748808817</v>
      </c>
      <c r="AH10" s="21" t="str">
        <f t="shared" si="4"/>
        <v/>
      </c>
    </row>
    <row r="11" spans="1:34" x14ac:dyDescent="0.25">
      <c r="A11" s="12" t="s">
        <v>48</v>
      </c>
      <c r="B11" s="26">
        <f>Trans_cr!B11+Trav_cr!B11-SUM(Trans_deb!B11,Trav_deb!B11)</f>
        <v>61.647462962962976</v>
      </c>
      <c r="C11" s="26">
        <f>Trans_cr!C11+Trav_cr!C11-SUM(Trans_deb!C11,Trav_deb!C11)</f>
        <v>70.039499125925914</v>
      </c>
      <c r="D11" s="26">
        <f>Trans_cr!D11+Trav_cr!D11-SUM(Trans_deb!D11,Trav_deb!D11)</f>
        <v>70.553753333333333</v>
      </c>
      <c r="E11" s="26">
        <f>Trans_cr!E11+Trav_cr!E11-SUM(Trans_deb!E11,Trav_deb!E11)</f>
        <v>46.251073333333338</v>
      </c>
      <c r="F11" s="26">
        <f>Trans_cr!F11+Trav_cr!F11-SUM(Trans_deb!F11,Trav_deb!F11)</f>
        <v>60.504069259259268</v>
      </c>
      <c r="G11" s="26">
        <f>Trans_cr!G11+Trav_cr!G11-SUM(Trans_deb!G11,Trav_deb!G11)</f>
        <v>72.885958777777759</v>
      </c>
      <c r="H11" s="26">
        <f>Trans_cr!H11+Trav_cr!H11-SUM(Trans_deb!H11,Trav_deb!H11)</f>
        <v>88.583764444444427</v>
      </c>
      <c r="I11" s="26">
        <f>Trans_cr!I11+Trav_cr!I11-SUM(Trans_deb!I11,Trav_deb!I11)</f>
        <v>89.019469851851852</v>
      </c>
      <c r="J11" s="26">
        <f>Trans_cr!J11+Trav_cr!J11-SUM(Trans_deb!J11,Trav_deb!J11)</f>
        <v>98.61274766666665</v>
      </c>
      <c r="K11" s="26">
        <f>Trans_cr!K11+Trav_cr!K11-SUM(Trans_deb!K11,Trav_deb!K11)</f>
        <v>109.81682015412825</v>
      </c>
      <c r="L11" s="26">
        <f>Trans_cr!L11+Trav_cr!L11-SUM(Trans_deb!L11,Trav_deb!L11)</f>
        <v>110.85784351683851</v>
      </c>
      <c r="M11" s="26">
        <f>Trans_cr!M11+Trav_cr!M11-SUM(Trans_deb!M11,Trav_deb!M11)</f>
        <v>116.2174021622244</v>
      </c>
      <c r="N11" s="26">
        <f>Trans_cr!N11+Trav_cr!N11-SUM(Trans_deb!N11,Trav_deb!N11)</f>
        <v>125.77234056391565</v>
      </c>
      <c r="O11" s="26">
        <f>Trans_cr!O11+Trav_cr!O11-SUM(Trans_deb!O11,Trav_deb!O11)</f>
        <v>88.099387144444677</v>
      </c>
      <c r="P11" s="26">
        <f>Trans_cr!P11+Trav_cr!P11-SUM(Trans_deb!P11,Trav_deb!P11)</f>
        <v>136.95200545858864</v>
      </c>
      <c r="Q11" s="26">
        <f>Trans_cr!Q11+Trav_cr!Q11-SUM(Trans_deb!Q11,Trav_deb!Q11)</f>
        <v>33.531251765174261</v>
      </c>
      <c r="V11" s="39">
        <f>IF(L11="","",L11/GDP!O7/10)</f>
        <v>33.539081338293215</v>
      </c>
      <c r="W11" s="39">
        <f>IF(M11="","",M11/GDP!P7/10)</f>
        <v>36.283502444208722</v>
      </c>
      <c r="X11" s="39">
        <f>IF(N11="","",N11/GDP!Q7/10)</f>
        <v>44.252563205005636</v>
      </c>
      <c r="Y11" s="39">
        <f>IF(O11="","",O11/GDP!R7/10)</f>
        <v>27.48937898441029</v>
      </c>
      <c r="Z11" s="39">
        <f>IF(P11="","",P11/GDP!S7/10)</f>
        <v>36.079386341638958</v>
      </c>
      <c r="AA11" s="39">
        <f>IF(Q11="","",Q11/GDP!T7/10)</f>
        <v>12.335728657887852</v>
      </c>
      <c r="AB11" s="21">
        <f t="shared" si="0"/>
        <v>0</v>
      </c>
      <c r="AC11" s="21">
        <f t="shared" si="1"/>
        <v>1</v>
      </c>
      <c r="AD11" s="21"/>
      <c r="AE11" s="21">
        <f t="shared" si="2"/>
        <v>0</v>
      </c>
      <c r="AF11" s="39" t="str">
        <f t="shared" si="3"/>
        <v/>
      </c>
      <c r="AH11" s="21">
        <f t="shared" si="4"/>
        <v>27.48937898441029</v>
      </c>
    </row>
    <row r="12" spans="1:34" x14ac:dyDescent="0.25">
      <c r="A12" s="12" t="s">
        <v>52</v>
      </c>
      <c r="B12" s="26">
        <f>Trans_cr!B12+Trav_cr!B12-SUM(Trans_deb!B12,Trav_deb!B12)</f>
        <v>276.01003777777777</v>
      </c>
      <c r="C12" s="26">
        <f>Trans_cr!C12+Trav_cr!C12-SUM(Trans_deb!C12,Trav_deb!C12)</f>
        <v>273.7055388888889</v>
      </c>
      <c r="D12" s="26">
        <f>Trans_cr!D12+Trav_cr!D12-SUM(Trans_deb!D12,Trav_deb!D12)</f>
        <v>279.77311407407404</v>
      </c>
      <c r="E12" s="26">
        <f>Trans_cr!E12+Trav_cr!E12-SUM(Trans_deb!E12,Trav_deb!E12)</f>
        <v>309.0090551851851</v>
      </c>
      <c r="F12" s="26">
        <f>Trans_cr!F12+Trav_cr!F12-SUM(Trans_deb!F12,Trav_deb!F12)</f>
        <v>319.39387962962962</v>
      </c>
      <c r="G12" s="26">
        <f>Trans_cr!G12+Trav_cr!G12-SUM(Trans_deb!G12,Trav_deb!G12)</f>
        <v>295.73659555555548</v>
      </c>
      <c r="H12" s="26">
        <f>Trans_cr!H12+Trav_cr!H12-SUM(Trans_deb!H12,Trav_deb!H12)</f>
        <v>305.2539744444444</v>
      </c>
      <c r="I12" s="26">
        <f>Trans_cr!I12+Trav_cr!I12-SUM(Trans_deb!I12,Trav_deb!I12)</f>
        <v>306.21631888888885</v>
      </c>
      <c r="J12" s="26">
        <f>Trans_cr!J12+Trav_cr!J12-SUM(Trans_deb!J12,Trav_deb!J12)</f>
        <v>284.04076555555548</v>
      </c>
      <c r="K12" s="26">
        <f>Trans_cr!K12+Trav_cr!K12-SUM(Trans_deb!K12,Trav_deb!K12)</f>
        <v>677.75745444004167</v>
      </c>
      <c r="L12" s="26">
        <f>Trans_cr!L12+Trav_cr!L12-SUM(Trans_deb!L12,Trav_deb!L12)</f>
        <v>684.11729002365382</v>
      </c>
      <c r="M12" s="26">
        <f>Trans_cr!M12+Trav_cr!M12-SUM(Trans_deb!M12,Trav_deb!M12)</f>
        <v>720.14127872256915</v>
      </c>
      <c r="N12" s="26">
        <f>Trans_cr!N12+Trav_cr!N12-SUM(Trans_deb!N12,Trav_deb!N12)</f>
        <v>686.94345847109366</v>
      </c>
      <c r="O12" s="26">
        <f>Trans_cr!O12+Trav_cr!O12-SUM(Trans_deb!O12,Trav_deb!O12)</f>
        <v>699.61762230554586</v>
      </c>
      <c r="P12" s="26">
        <f>Trans_cr!P12+Trav_cr!P12-SUM(Trans_deb!P12,Trav_deb!P12)</f>
        <v>830.89962031803509</v>
      </c>
      <c r="Q12" s="26">
        <f>Trans_cr!Q12+Trav_cr!Q12-SUM(Trans_deb!Q12,Trav_deb!Q12)</f>
        <v>349.1207793597066</v>
      </c>
      <c r="V12" s="39">
        <f>IF(L12="","",L12/GDP!O8/10)</f>
        <v>51.16808451934584</v>
      </c>
      <c r="W12" s="39">
        <f>IF(M12="","",M12/GDP!P8/10)</f>
        <v>50.114215638313787</v>
      </c>
      <c r="X12" s="39">
        <f>IF(N12="","",N12/GDP!Q8/10)</f>
        <v>46.794513519829266</v>
      </c>
      <c r="Y12" s="39">
        <f>IF(O12="","",O12/GDP!R8/10)</f>
        <v>43.589883009691334</v>
      </c>
      <c r="Z12" s="39">
        <f>IF(P12="","",P12/GDP!S8/10)</f>
        <v>49.993960307944356</v>
      </c>
      <c r="AA12" s="39">
        <f>IF(Q12="","",Q12/GDP!T8/10)</f>
        <v>25.116602831633571</v>
      </c>
      <c r="AB12" s="21">
        <f t="shared" si="0"/>
        <v>0</v>
      </c>
      <c r="AC12" s="21">
        <f t="shared" si="1"/>
        <v>1</v>
      </c>
      <c r="AD12" s="21"/>
      <c r="AE12" s="21">
        <f t="shared" si="2"/>
        <v>0</v>
      </c>
      <c r="AF12" s="39" t="str">
        <f t="shared" si="3"/>
        <v/>
      </c>
      <c r="AH12" s="21">
        <f t="shared" si="4"/>
        <v>43.589883009691334</v>
      </c>
    </row>
    <row r="13" spans="1:34" x14ac:dyDescent="0.25">
      <c r="A13" s="12" t="s">
        <v>56</v>
      </c>
      <c r="B13" s="26">
        <f>Trans_cr!B13+Trav_cr!B13-SUM(Trans_deb!B13,Trav_deb!B13)</f>
        <v>-744.61999999999989</v>
      </c>
      <c r="C13" s="26">
        <f>Trans_cr!C13+Trav_cr!C13-SUM(Trans_deb!C13,Trav_deb!C13)</f>
        <v>-592.79999999999927</v>
      </c>
      <c r="D13" s="26">
        <f>Trans_cr!D13+Trav_cr!D13-SUM(Trans_deb!D13,Trav_deb!D13)</f>
        <v>-894.57723208209609</v>
      </c>
      <c r="E13" s="26">
        <f>Trans_cr!E13+Trav_cr!E13-SUM(Trans_deb!E13,Trav_deb!E13)</f>
        <v>-2060.9273139362649</v>
      </c>
      <c r="F13" s="26">
        <f>Trans_cr!F13+Trav_cr!F13-SUM(Trans_deb!F13,Trav_deb!F13)</f>
        <v>-1688.007675179153</v>
      </c>
      <c r="G13" s="26">
        <f>Trans_cr!G13+Trav_cr!G13-SUM(Trans_deb!G13,Trav_deb!G13)</f>
        <v>-1670.1624587453607</v>
      </c>
      <c r="H13" s="26">
        <f>Trans_cr!H13+Trav_cr!H13-SUM(Trans_deb!H13,Trav_deb!H13)</f>
        <v>-2663.2130825534805</v>
      </c>
      <c r="I13" s="26">
        <f>Trans_cr!I13+Trav_cr!I13-SUM(Trans_deb!I13,Trav_deb!I13)</f>
        <v>-3504.3664891851495</v>
      </c>
      <c r="J13" s="26">
        <f>Trans_cr!J13+Trav_cr!J13-SUM(Trans_deb!J13,Trav_deb!J13)</f>
        <v>-3942.161588443254</v>
      </c>
      <c r="K13" s="26">
        <f>Trans_cr!K13+Trav_cr!K13-SUM(Trans_deb!K13,Trav_deb!K13)</f>
        <v>-2731.1324898615057</v>
      </c>
      <c r="L13" s="26">
        <f>Trans_cr!L13+Trav_cr!L13-SUM(Trans_deb!L13,Trav_deb!L13)</f>
        <v>-4209.7729716786307</v>
      </c>
      <c r="M13" s="26">
        <f>Trans_cr!M13+Trav_cr!M13-SUM(Trans_deb!M13,Trav_deb!M13)</f>
        <v>-7251.1800381991152</v>
      </c>
      <c r="N13" s="26">
        <f>Trans_cr!N13+Trav_cr!N13-SUM(Trans_deb!N13,Trav_deb!N13)</f>
        <v>-9260.6768053590895</v>
      </c>
      <c r="O13" s="26">
        <f>Trans_cr!O13+Trav_cr!O13-SUM(Trans_deb!O13,Trav_deb!O13)</f>
        <v>-8150.7147284770881</v>
      </c>
      <c r="P13" s="26">
        <f>Trans_cr!P13+Trav_cr!P13-SUM(Trans_deb!P13,Trav_deb!P13)</f>
        <v>-4628.2918297573706</v>
      </c>
      <c r="Q13" s="26">
        <f>Trans_cr!Q13+Trav_cr!Q13-SUM(Trans_deb!Q13,Trav_deb!Q13)</f>
        <v>-1572.3628346748806</v>
      </c>
      <c r="V13" s="39">
        <f>IF(L13="","",L13/GDP!O9/10)</f>
        <v>-0.65525429777833932</v>
      </c>
      <c r="W13" s="39">
        <f>IF(M13="","",M13/GDP!P9/10)</f>
        <v>-1.3023560795222324</v>
      </c>
      <c r="X13" s="39">
        <f>IF(N13="","",N13/GDP!Q9/10)</f>
        <v>-1.4383037340915337</v>
      </c>
      <c r="Y13" s="39">
        <f>IF(O13="","",O13/GDP!R9/10)</f>
        <v>-1.5757968634681288</v>
      </c>
      <c r="Z13" s="39">
        <f>IF(P13="","",P13/GDP!S9/10)</f>
        <v>-1.0413339010114275</v>
      </c>
      <c r="AA13" s="39">
        <f>IF(Q13="","",Q13/GDP!T9/10)</f>
        <v>-0.40495695998879172</v>
      </c>
      <c r="AB13" s="21">
        <f t="shared" si="0"/>
        <v>0</v>
      </c>
      <c r="AC13" s="21">
        <f t="shared" si="1"/>
        <v>0</v>
      </c>
      <c r="AD13" s="21"/>
      <c r="AE13" s="21">
        <f t="shared" si="2"/>
        <v>0</v>
      </c>
      <c r="AF13" s="39">
        <f t="shared" si="3"/>
        <v>-1.5757968634681288</v>
      </c>
      <c r="AH13" s="21" t="str">
        <f t="shared" si="4"/>
        <v/>
      </c>
    </row>
    <row r="14" spans="1:34" x14ac:dyDescent="0.25">
      <c r="A14" s="12" t="s">
        <v>58</v>
      </c>
      <c r="B14" s="26">
        <f>Trans_cr!B14+Trav_cr!B14-SUM(Trans_deb!B14,Trav_deb!B14)</f>
        <v>-102.96415989583994</v>
      </c>
      <c r="C14" s="26">
        <f>Trans_cr!C14+Trav_cr!C14-SUM(Trans_deb!C14,Trav_deb!C14)</f>
        <v>-23.307708975989613</v>
      </c>
      <c r="D14" s="26">
        <f>Trans_cr!D14+Trav_cr!D14-SUM(Trans_deb!D14,Trav_deb!D14)</f>
        <v>-123.12383880745597</v>
      </c>
      <c r="E14" s="26">
        <f>Trans_cr!E14+Trav_cr!E14-SUM(Trans_deb!E14,Trav_deb!E14)</f>
        <v>-247.89258062818794</v>
      </c>
      <c r="F14" s="26">
        <f>Trans_cr!F14+Trav_cr!F14-SUM(Trans_deb!F14,Trav_deb!F14)</f>
        <v>-186.76907652038199</v>
      </c>
      <c r="G14" s="26">
        <f>Trans_cr!G14+Trav_cr!G14-SUM(Trans_deb!G14,Trav_deb!G14)</f>
        <v>-223.98506979632998</v>
      </c>
      <c r="H14" s="26">
        <f>Trans_cr!H14+Trav_cr!H14-SUM(Trans_deb!H14,Trav_deb!H14)</f>
        <v>-248.40658594675403</v>
      </c>
      <c r="I14" s="26">
        <f>Trans_cr!I14+Trav_cr!I14-SUM(Trans_deb!I14,Trav_deb!I14)</f>
        <v>-284.54679569117764</v>
      </c>
      <c r="J14" s="26">
        <f>Trans_cr!J14+Trav_cr!J14-SUM(Trans_deb!J14,Trav_deb!J14)</f>
        <v>-356.84755282377228</v>
      </c>
      <c r="K14" s="26">
        <f>Trans_cr!K14+Trav_cr!K14-SUM(Trans_deb!K14,Trav_deb!K14)</f>
        <v>-341.98213702906605</v>
      </c>
      <c r="L14" s="26">
        <f>Trans_cr!L14+Trav_cr!L14-SUM(Trans_deb!L14,Trav_deb!L14)</f>
        <v>-257.45558941706031</v>
      </c>
      <c r="M14" s="26">
        <f>Trans_cr!M14+Trav_cr!M14-SUM(Trans_deb!M14,Trav_deb!M14)</f>
        <v>-143.32161634330919</v>
      </c>
      <c r="N14" s="26">
        <f>Trans_cr!N14+Trav_cr!N14-SUM(Trans_deb!N14,Trav_deb!N14)</f>
        <v>-161.99777711137449</v>
      </c>
      <c r="O14" s="26">
        <f>Trans_cr!O14+Trav_cr!O14-SUM(Trans_deb!O14,Trav_deb!O14)</f>
        <v>-255.31271623437829</v>
      </c>
      <c r="P14" s="26">
        <f>Trans_cr!P14+Trav_cr!P14-SUM(Trans_deb!P14,Trav_deb!P14)</f>
        <v>-334.16631404681243</v>
      </c>
      <c r="Q14" s="26">
        <f>Trans_cr!Q14+Trav_cr!Q14-SUM(Trans_deb!Q14,Trav_deb!Q14)</f>
        <v>-187.66138847209027</v>
      </c>
      <c r="V14" s="39">
        <f>IF(L14="","",L14/GDP!O10/10)</f>
        <v>-2.4396436029286486</v>
      </c>
      <c r="W14" s="39">
        <f>IF(M14="","",M14/GDP!P10/10)</f>
        <v>-1.3590139990831518</v>
      </c>
      <c r="X14" s="39">
        <f>IF(N14="","",N14/GDP!Q10/10)</f>
        <v>-1.4053767425294916</v>
      </c>
      <c r="Y14" s="39">
        <f>IF(O14="","",O14/GDP!R10/10)</f>
        <v>-2.0493876724544733</v>
      </c>
      <c r="Z14" s="39">
        <f>IF(P14="","",P14/GDP!S10/10)</f>
        <v>-2.4439867918292433</v>
      </c>
      <c r="AA14" s="39">
        <f>IF(Q14="","",Q14/GDP!T10/10)</f>
        <v>-1.5208800427270464</v>
      </c>
      <c r="AB14" s="21">
        <f t="shared" si="0"/>
        <v>0</v>
      </c>
      <c r="AC14" s="21">
        <f t="shared" si="1"/>
        <v>0</v>
      </c>
      <c r="AD14" s="21"/>
      <c r="AE14" s="21">
        <f t="shared" si="2"/>
        <v>0</v>
      </c>
      <c r="AF14" s="39">
        <f t="shared" si="3"/>
        <v>-2.0493876724544733</v>
      </c>
      <c r="AH14" s="21" t="str">
        <f t="shared" si="4"/>
        <v/>
      </c>
    </row>
    <row r="15" spans="1:34" x14ac:dyDescent="0.25">
      <c r="A15" s="12" t="s">
        <v>59</v>
      </c>
      <c r="B15" s="26">
        <f>Trans_cr!B15+Trav_cr!B15-SUM(Trans_deb!B15,Trav_deb!B15)</f>
        <v>768.95618842915144</v>
      </c>
      <c r="C15" s="26">
        <f>Trans_cr!C15+Trav_cr!C15-SUM(Trans_deb!C15,Trav_deb!C15)</f>
        <v>731.1892317513059</v>
      </c>
      <c r="D15" s="26">
        <f>Trans_cr!D15+Trav_cr!D15-SUM(Trans_deb!D15,Trav_deb!D15)</f>
        <v>848.99441340782141</v>
      </c>
      <c r="E15" s="26">
        <f>Trans_cr!E15+Trav_cr!E15-SUM(Trans_deb!E15,Trav_deb!E15)</f>
        <v>965.47486033519556</v>
      </c>
      <c r="F15" s="26">
        <f>Trans_cr!F15+Trav_cr!F15-SUM(Trans_deb!F15,Trav_deb!F15)</f>
        <v>910.83798882681549</v>
      </c>
      <c r="G15" s="26">
        <f>Trans_cr!G15+Trav_cr!G15-SUM(Trans_deb!G15,Trav_deb!G15)</f>
        <v>950.0558659217877</v>
      </c>
      <c r="H15" s="26">
        <f>Trans_cr!H15+Trav_cr!H15-SUM(Trans_deb!H15,Trav_deb!H15)</f>
        <v>952.01117318435752</v>
      </c>
      <c r="I15" s="26">
        <f>Trans_cr!I15+Trav_cr!I15-SUM(Trans_deb!I15,Trav_deb!I15)</f>
        <v>1052.5698324022344</v>
      </c>
      <c r="J15" s="26">
        <f>Trans_cr!J15+Trav_cr!J15-SUM(Trans_deb!J15,Trav_deb!J15)</f>
        <v>1117.8892296089384</v>
      </c>
      <c r="K15" s="26">
        <f>Trans_cr!K15+Trav_cr!K15-SUM(Trans_deb!K15,Trav_deb!K15)</f>
        <v>1264.0067739106146</v>
      </c>
      <c r="L15" s="26">
        <f>Trans_cr!L15+Trav_cr!L15-SUM(Trans_deb!L15,Trav_deb!L15)</f>
        <v>1307.6235413407821</v>
      </c>
      <c r="M15" s="26">
        <f>Trans_cr!M15+Trav_cr!M15-SUM(Trans_deb!M15,Trav_deb!M15)</f>
        <v>1445.7</v>
      </c>
      <c r="N15" s="26">
        <f>Trans_cr!N15+Trav_cr!N15-SUM(Trans_deb!N15,Trav_deb!N15)</f>
        <v>1524.5094399209902</v>
      </c>
      <c r="O15" s="26">
        <f>Trans_cr!O15+Trav_cr!O15-SUM(Trans_deb!O15,Trav_deb!O15)</f>
        <v>1653.1893550359541</v>
      </c>
      <c r="P15" s="26">
        <f>Trans_cr!P15+Trav_cr!P15-SUM(Trans_deb!P15,Trav_deb!P15)</f>
        <v>1700.8911115520264</v>
      </c>
      <c r="Q15" s="26">
        <f>Trans_cr!Q15+Trav_cr!Q15-SUM(Trans_deb!Q15,Trav_deb!Q15)</f>
        <v>721.8982618737391</v>
      </c>
      <c r="V15" s="39">
        <f>IF(L15="","",L15/GDP!O11/10)</f>
        <v>44.131742873465477</v>
      </c>
      <c r="W15" s="39">
        <f>IF(M15="","",M15/GDP!P11/10)</f>
        <v>48.448391420911534</v>
      </c>
      <c r="X15" s="39">
        <f>IF(N15="","",N15/GDP!Q11/10)</f>
        <v>49.304962481273932</v>
      </c>
      <c r="Y15" s="39">
        <f>IF(O15="","",O15/GDP!R11/10)</f>
        <v>51.629898658212184</v>
      </c>
      <c r="Z15" s="39">
        <f>IF(P15="","",P15/GDP!S11/10)</f>
        <v>50.894407886057039</v>
      </c>
      <c r="AA15" s="39">
        <f>IF(Q15="","",Q15/GDP!T11/10)</f>
        <v>29.369335308126079</v>
      </c>
      <c r="AB15" s="21">
        <f t="shared" si="0"/>
        <v>0</v>
      </c>
      <c r="AC15" s="21">
        <f t="shared" si="1"/>
        <v>1</v>
      </c>
      <c r="AD15" s="21"/>
      <c r="AE15" s="21">
        <f t="shared" si="2"/>
        <v>0</v>
      </c>
      <c r="AF15" s="39" t="str">
        <f t="shared" si="3"/>
        <v/>
      </c>
      <c r="AH15" s="21">
        <f t="shared" si="4"/>
        <v>51.629898658212184</v>
      </c>
    </row>
    <row r="16" spans="1:34" x14ac:dyDescent="0.25">
      <c r="A16" s="12" t="s">
        <v>61</v>
      </c>
      <c r="B16" s="26">
        <f>Trans_cr!B16+Trav_cr!B16-SUM(Trans_deb!B16,Trav_deb!B16)</f>
        <v>-90.203282313072123</v>
      </c>
      <c r="C16" s="26">
        <f>Trans_cr!C16+Trav_cr!C16-SUM(Trans_deb!C16,Trav_deb!C16)</f>
        <v>-480.12731111269022</v>
      </c>
      <c r="D16" s="26">
        <f>Trans_cr!D16+Trav_cr!D16-SUM(Trans_deb!D16,Trav_deb!D16)</f>
        <v>-1147.8553891608972</v>
      </c>
      <c r="E16" s="26">
        <f>Trans_cr!E16+Trav_cr!E16-SUM(Trans_deb!E16,Trav_deb!E16)</f>
        <v>-3202.1140936488882</v>
      </c>
      <c r="F16" s="26">
        <f>Trans_cr!F16+Trav_cr!F16-SUM(Trans_deb!F16,Trav_deb!F16)</f>
        <v>418.91112582445203</v>
      </c>
      <c r="G16" s="26">
        <f>Trans_cr!G16+Trav_cr!G16-SUM(Trans_deb!G16,Trav_deb!G16)</f>
        <v>-1691.6361680646587</v>
      </c>
      <c r="H16" s="26">
        <f>Trans_cr!H16+Trav_cr!H16-SUM(Trans_deb!H16,Trav_deb!H16)</f>
        <v>-4977.054233071307</v>
      </c>
      <c r="I16" s="26">
        <f>Trans_cr!I16+Trav_cr!I16-SUM(Trans_deb!I16,Trav_deb!I16)</f>
        <v>-7407.1390527909971</v>
      </c>
      <c r="J16" s="26">
        <f>Trans_cr!J16+Trav_cr!J16-SUM(Trans_deb!J16,Trav_deb!J16)</f>
        <v>-8201.2060332186156</v>
      </c>
      <c r="K16" s="26">
        <f>Trans_cr!K16+Trav_cr!K16-SUM(Trans_deb!K16,Trav_deb!K16)</f>
        <v>-5523.7008361474363</v>
      </c>
      <c r="L16" s="26">
        <f>Trans_cr!L16+Trav_cr!L16-SUM(Trans_deb!L16,Trav_deb!L16)</f>
        <v>-3194.2720436023301</v>
      </c>
      <c r="M16" s="26">
        <f>Trans_cr!M16+Trav_cr!M16-SUM(Trans_deb!M16,Trav_deb!M16)</f>
        <v>-666.24065993344993</v>
      </c>
      <c r="N16" s="26">
        <f>Trans_cr!N16+Trav_cr!N16-SUM(Trans_deb!N16,Trav_deb!N16)</f>
        <v>463.99816516218561</v>
      </c>
      <c r="O16" s="26">
        <f>Trans_cr!O16+Trav_cr!O16-SUM(Trans_deb!O16,Trav_deb!O16)</f>
        <v>-14.51243375530612</v>
      </c>
      <c r="P16" s="26">
        <f>Trans_cr!P16+Trav_cr!P16-SUM(Trans_deb!P16,Trav_deb!P16)</f>
        <v>2242.6079774893005</v>
      </c>
      <c r="Q16" s="26">
        <f>Trans_cr!Q16+Trav_cr!Q16-SUM(Trans_deb!Q16,Trav_deb!Q16)</f>
        <v>13158.630956769106</v>
      </c>
      <c r="V16" s="39">
        <f>IF(L16="","",L16/GDP!O12/10)</f>
        <v>-0.25868321241981262</v>
      </c>
      <c r="W16" s="39">
        <f>IF(M16="","",M16/GDP!P12/10)</f>
        <v>-5.2614423458934502E-2</v>
      </c>
      <c r="X16" s="39">
        <f>IF(N16="","",N16/GDP!Q12/10)</f>
        <v>3.3497077307963932E-2</v>
      </c>
      <c r="Y16" s="39">
        <f>IF(O16="","",O16/GDP!R12/10)</f>
        <v>-1.0210675969398522E-3</v>
      </c>
      <c r="Z16" s="39">
        <f>IF(P16="","",P16/GDP!S12/10)</f>
        <v>0.16116015188131858</v>
      </c>
      <c r="AA16" s="39">
        <f>IF(Q16="","",Q16/GDP!T12/10)</f>
        <v>0.96802328770564228</v>
      </c>
      <c r="AB16" s="21">
        <f t="shared" si="0"/>
        <v>0</v>
      </c>
      <c r="AC16" s="21">
        <f t="shared" si="1"/>
        <v>0</v>
      </c>
      <c r="AD16" s="21"/>
      <c r="AE16" s="21">
        <f t="shared" si="2"/>
        <v>0</v>
      </c>
      <c r="AF16" s="39">
        <f t="shared" si="3"/>
        <v>-1.0210675969398522E-3</v>
      </c>
      <c r="AH16" s="21" t="str">
        <f t="shared" si="4"/>
        <v/>
      </c>
    </row>
    <row r="17" spans="1:34" x14ac:dyDescent="0.25">
      <c r="A17" s="12" t="s">
        <v>62</v>
      </c>
      <c r="B17" s="26">
        <f>Trans_cr!B17+Trav_cr!B17-SUM(Trans_deb!B17,Trav_deb!B17)</f>
        <v>7221.4713431847595</v>
      </c>
      <c r="C17" s="26">
        <f>Trans_cr!C17+Trav_cr!C17-SUM(Trans_deb!C17,Trav_deb!C17)</f>
        <v>8187.6000000000022</v>
      </c>
      <c r="D17" s="26">
        <f>Trans_cr!D17+Trav_cr!D17-SUM(Trans_deb!D17,Trav_deb!D17)</f>
        <v>9402.7063895417159</v>
      </c>
      <c r="E17" s="26">
        <f>Trans_cr!E17+Trav_cr!E17-SUM(Trans_deb!E17,Trav_deb!E17)</f>
        <v>11785.497948881966</v>
      </c>
      <c r="F17" s="26">
        <f>Trans_cr!F17+Trav_cr!F17-SUM(Trans_deb!F17,Trav_deb!F17)</f>
        <v>9843.7097611024001</v>
      </c>
      <c r="G17" s="26">
        <f>Trans_cr!G17+Trav_cr!G17-SUM(Trans_deb!G17,Trav_deb!G17)</f>
        <v>9591.4711301587449</v>
      </c>
      <c r="H17" s="26">
        <f>Trans_cr!H17+Trav_cr!H17-SUM(Trans_deb!H17,Trav_deb!H17)</f>
        <v>9374.9644844967479</v>
      </c>
      <c r="I17" s="26">
        <f>Trans_cr!I17+Trav_cr!I17-SUM(Trans_deb!I17,Trav_deb!I17)</f>
        <v>8750.4327550961752</v>
      </c>
      <c r="J17" s="26">
        <f>Trans_cr!J17+Trav_cr!J17-SUM(Trans_deb!J17,Trav_deb!J17)</f>
        <v>9675.3496013463955</v>
      </c>
      <c r="K17" s="26">
        <f>Trans_cr!K17+Trav_cr!K17-SUM(Trans_deb!K17,Trav_deb!K17)</f>
        <v>9142.1032471641302</v>
      </c>
      <c r="L17" s="26">
        <f>Trans_cr!L17+Trav_cr!L17-SUM(Trans_deb!L17,Trav_deb!L17)</f>
        <v>8587.2693693406691</v>
      </c>
      <c r="M17" s="26">
        <f>Trans_cr!M17+Trav_cr!M17-SUM(Trans_deb!M17,Trav_deb!M17)</f>
        <v>8984.4138766970573</v>
      </c>
      <c r="N17" s="26">
        <f>Trans_cr!N17+Trav_cr!N17-SUM(Trans_deb!N17,Trav_deb!N17)</f>
        <v>8922.5056860049444</v>
      </c>
      <c r="O17" s="26">
        <f>Trans_cr!O17+Trav_cr!O17-SUM(Trans_deb!O17,Trav_deb!O17)</f>
        <v>10526.906256703318</v>
      </c>
      <c r="P17" s="26">
        <f>Trans_cr!P17+Trav_cr!P17-SUM(Trans_deb!P17,Trav_deb!P17)</f>
        <v>11124.003530411261</v>
      </c>
      <c r="Q17" s="26">
        <f>Trans_cr!Q17+Trav_cr!Q17-SUM(Trans_deb!Q17,Trav_deb!Q17)</f>
        <v>8924.9788373352167</v>
      </c>
      <c r="V17" s="39">
        <f>IF(L17="","",L17/GDP!O13/10)</f>
        <v>2.2479174286905237</v>
      </c>
      <c r="W17" s="39">
        <f>IF(M17="","",M17/GDP!P13/10)</f>
        <v>2.2703508158879475</v>
      </c>
      <c r="X17" s="39">
        <f>IF(N17="","",N17/GDP!Q13/10)</f>
        <v>2.13922278016187</v>
      </c>
      <c r="Y17" s="39">
        <f>IF(O17="","",O17/GDP!R13/10)</f>
        <v>2.3120762433430455</v>
      </c>
      <c r="Z17" s="39">
        <f>IF(P17="","",P17/GDP!S13/10)</f>
        <v>2.4990740871465902</v>
      </c>
      <c r="AA17" s="39">
        <f>IF(Q17="","",Q17/GDP!T13/10)</f>
        <v>2.0822493566208022</v>
      </c>
      <c r="AB17" s="21">
        <f t="shared" si="0"/>
        <v>0</v>
      </c>
      <c r="AC17" s="21">
        <f t="shared" si="1"/>
        <v>0</v>
      </c>
      <c r="AD17" s="21"/>
      <c r="AE17" s="21">
        <f t="shared" si="2"/>
        <v>0</v>
      </c>
      <c r="AF17" s="39" t="str">
        <f t="shared" si="3"/>
        <v/>
      </c>
      <c r="AH17" s="21">
        <f t="shared" si="4"/>
        <v>2.3120762433430455</v>
      </c>
    </row>
    <row r="18" spans="1:34" x14ac:dyDescent="0.25">
      <c r="A18" s="12" t="s">
        <v>64</v>
      </c>
      <c r="B18" s="26">
        <f>Trans_cr!B18+Trav_cr!B18-SUM(Trans_deb!B18,Trav_deb!B18)</f>
        <v>-225.99100000000004</v>
      </c>
      <c r="C18" s="26">
        <f>Trans_cr!C18+Trav_cr!C18-SUM(Trans_deb!C18,Trav_deb!C18)</f>
        <v>-165.93999999999994</v>
      </c>
      <c r="D18" s="26">
        <f>Trans_cr!D18+Trav_cr!D18-SUM(Trans_deb!D18,Trav_deb!D18)</f>
        <v>-4.6460000000000719</v>
      </c>
      <c r="E18" s="26">
        <f>Trans_cr!E18+Trav_cr!E18-SUM(Trans_deb!E18,Trav_deb!E18)</f>
        <v>-40.13799999999992</v>
      </c>
      <c r="F18" s="26">
        <f>Trans_cr!F18+Trav_cr!F18-SUM(Trans_deb!F18,Trav_deb!F18)</f>
        <v>-168.70399999999995</v>
      </c>
      <c r="G18" s="26">
        <f>Trans_cr!G18+Trav_cr!G18-SUM(Trans_deb!G18,Trav_deb!G18)</f>
        <v>-281.5469999999998</v>
      </c>
      <c r="H18" s="26">
        <f>Trans_cr!H18+Trav_cr!H18-SUM(Trans_deb!H18,Trav_deb!H18)</f>
        <v>-593.66700000000037</v>
      </c>
      <c r="I18" s="26">
        <f>Trans_cr!I18+Trav_cr!I18-SUM(Trans_deb!I18,Trav_deb!I18)</f>
        <v>-271.98699999999963</v>
      </c>
      <c r="J18" s="26">
        <f>Trans_cr!J18+Trav_cr!J18-SUM(Trans_deb!J18,Trav_deb!J18)</f>
        <v>-678.5</v>
      </c>
      <c r="K18" s="26">
        <f>Trans_cr!K18+Trav_cr!K18-SUM(Trans_deb!K18,Trav_deb!K18)</f>
        <v>-447.16800000000012</v>
      </c>
      <c r="L18" s="26">
        <f>Trans_cr!L18+Trav_cr!L18-SUM(Trans_deb!L18,Trav_deb!L18)</f>
        <v>215.05800000000045</v>
      </c>
      <c r="M18" s="26">
        <f>Trans_cr!M18+Trav_cr!M18-SUM(Trans_deb!M18,Trav_deb!M18)</f>
        <v>395.41399999999976</v>
      </c>
      <c r="N18" s="26">
        <f>Trans_cr!N18+Trav_cr!N18-SUM(Trans_deb!N18,Trav_deb!N18)</f>
        <v>276.44599999999946</v>
      </c>
      <c r="O18" s="26">
        <f>Trans_cr!O18+Trav_cr!O18-SUM(Trans_deb!O18,Trav_deb!O18)</f>
        <v>52.753999999999905</v>
      </c>
      <c r="P18" s="26">
        <f>Trans_cr!P18+Trav_cr!P18-SUM(Trans_deb!P18,Trav_deb!P18)</f>
        <v>-261.4548400442377</v>
      </c>
      <c r="Q18" s="26">
        <f>Trans_cr!Q18+Trav_cr!Q18-SUM(Trans_deb!Q18,Trav_deb!Q18)</f>
        <v>235.21499999999992</v>
      </c>
      <c r="V18" s="39">
        <f>IF(L18="","",L18/GDP!O14/10)</f>
        <v>0.42297616237904262</v>
      </c>
      <c r="W18" s="39">
        <f>IF(M18="","",M18/GDP!P14/10)</f>
        <v>1.0452392281258256</v>
      </c>
      <c r="X18" s="39">
        <f>IF(N18="","",N18/GDP!Q14/10)</f>
        <v>0.66814743202416793</v>
      </c>
      <c r="Y18" s="39">
        <f>IF(O18="","",O18/GDP!R14/10)</f>
        <v>0.11197334069152867</v>
      </c>
      <c r="Z18" s="39">
        <f>IF(P18="","",P18/GDP!S14/10)</f>
        <v>-0.54415342999549965</v>
      </c>
      <c r="AA18" s="39">
        <f>IF(Q18="","",Q18/GDP!T14/10)</f>
        <v>0.55205717370385132</v>
      </c>
      <c r="AB18" s="21">
        <f t="shared" si="0"/>
        <v>0</v>
      </c>
      <c r="AC18" s="21">
        <f t="shared" si="1"/>
        <v>0</v>
      </c>
      <c r="AD18" s="21"/>
      <c r="AE18" s="21">
        <f t="shared" si="2"/>
        <v>0</v>
      </c>
      <c r="AF18" s="39" t="str">
        <f t="shared" si="3"/>
        <v/>
      </c>
      <c r="AH18" s="21">
        <f t="shared" si="4"/>
        <v>0.11197334069152867</v>
      </c>
    </row>
    <row r="19" spans="1:34" x14ac:dyDescent="0.25">
      <c r="A19" s="12" t="s">
        <v>66</v>
      </c>
      <c r="B19" s="26">
        <f>Trans_cr!B19+Trav_cr!B19-SUM(Trans_deb!B19,Trav_deb!B19)</f>
        <v>1415.4638318664997</v>
      </c>
      <c r="C19" s="26">
        <f>Trans_cr!C19+Trav_cr!C19-SUM(Trans_deb!C19,Trav_deb!C19)</f>
        <v>1370.0599999999997</v>
      </c>
      <c r="D19" s="26">
        <f>Trans_cr!D19+Trav_cr!D19-SUM(Trans_deb!D19,Trav_deb!D19)</f>
        <v>1494.0201921267803</v>
      </c>
      <c r="E19" s="26">
        <f>Trans_cr!E19+Trav_cr!E19-SUM(Trans_deb!E19,Trav_deb!E19)</f>
        <v>1531.2713626</v>
      </c>
      <c r="F19" s="26">
        <f>Trans_cr!F19+Trav_cr!F19-SUM(Trans_deb!F19,Trav_deb!F19)</f>
        <v>1506.134</v>
      </c>
      <c r="G19" s="26">
        <f>Trans_cr!G19+Trav_cr!G19-SUM(Trans_deb!G19,Trav_deb!G19)</f>
        <v>1695.4410000000003</v>
      </c>
      <c r="H19" s="26">
        <f>Trans_cr!H19+Trav_cr!H19-SUM(Trans_deb!H19,Trav_deb!H19)</f>
        <v>1699.557</v>
      </c>
      <c r="I19" s="26">
        <f>Trans_cr!I19+Trav_cr!I19-SUM(Trans_deb!I19,Trav_deb!I19)</f>
        <v>1761.078</v>
      </c>
      <c r="J19" s="26">
        <f>Trans_cr!J19+Trav_cr!J19-SUM(Trans_deb!J19,Trav_deb!J19)</f>
        <v>1777.404</v>
      </c>
      <c r="K19" s="26">
        <f>Trans_cr!K19+Trav_cr!K19-SUM(Trans_deb!K19,Trav_deb!K19)</f>
        <v>1816.8755859671055</v>
      </c>
      <c r="L19" s="26">
        <f>Trans_cr!L19+Trav_cr!L19-SUM(Trans_deb!L19,Trav_deb!L19)</f>
        <v>2041.1037369461401</v>
      </c>
      <c r="M19" s="26">
        <f>Trans_cr!M19+Trav_cr!M19-SUM(Trans_deb!M19,Trav_deb!M19)</f>
        <v>2456.5926785518504</v>
      </c>
      <c r="N19" s="26">
        <f>Trans_cr!N19+Trav_cr!N19-SUM(Trans_deb!N19,Trav_deb!N19)</f>
        <v>2176.1902674086191</v>
      </c>
      <c r="O19" s="26">
        <f>Trans_cr!O19+Trav_cr!O19-SUM(Trans_deb!O19,Trav_deb!O19)</f>
        <v>2984.2736249081599</v>
      </c>
      <c r="P19" s="26">
        <f>Trans_cr!P19+Trav_cr!P19-SUM(Trans_deb!P19,Trav_deb!P19)</f>
        <v>3418.45107059985</v>
      </c>
      <c r="Q19" s="26">
        <f>Trans_cr!Q19+Trav_cr!Q19-SUM(Trans_deb!Q19,Trav_deb!Q19)</f>
        <v>691.75209999999993</v>
      </c>
      <c r="V19" s="39">
        <f>IF(L19="","",L19/GDP!O15/10)</f>
        <v>17.428944897499274</v>
      </c>
      <c r="W19" s="39">
        <f>IF(M19="","",M19/GDP!P15/10)</f>
        <v>20.593450235156762</v>
      </c>
      <c r="X19" s="39">
        <f>IF(N19="","",N19/GDP!Q15/10)</f>
        <v>17.422066026808256</v>
      </c>
      <c r="Y19" s="39">
        <f>IF(O19="","",O19/GDP!R15/10)</f>
        <v>22.917168061036399</v>
      </c>
      <c r="Z19" s="39">
        <f>IF(P19="","",P19/GDP!S15/10)</f>
        <v>25.174542091463657</v>
      </c>
      <c r="AA19" s="39">
        <f>IF(Q19="","",Q19/GDP!T15/10)</f>
        <v>6.1489075555555548</v>
      </c>
      <c r="AB19" s="21">
        <f t="shared" si="0"/>
        <v>0</v>
      </c>
      <c r="AC19" s="21">
        <f t="shared" si="1"/>
        <v>1</v>
      </c>
      <c r="AD19" s="21"/>
      <c r="AE19" s="21">
        <f t="shared" si="2"/>
        <v>0</v>
      </c>
      <c r="AF19" s="39" t="str">
        <f t="shared" si="3"/>
        <v/>
      </c>
      <c r="AH19" s="21">
        <f t="shared" si="4"/>
        <v>22.917168061036399</v>
      </c>
    </row>
    <row r="20" spans="1:34" x14ac:dyDescent="0.25">
      <c r="A20" s="12" t="s">
        <v>68</v>
      </c>
      <c r="B20" s="26">
        <f>Trans_cr!B20+Trav_cr!B20-SUM(Trans_deb!B20,Trav_deb!B20)</f>
        <v>558.73429645390161</v>
      </c>
      <c r="C20" s="26">
        <f>Trans_cr!C20+Trav_cr!C20-SUM(Trans_deb!C20,Trav_deb!C20)</f>
        <v>640.61088111702134</v>
      </c>
      <c r="D20" s="26">
        <f>Trans_cr!D20+Trav_cr!D20-SUM(Trans_deb!D20,Trav_deb!D20)</f>
        <v>677.11436170212801</v>
      </c>
      <c r="E20" s="26">
        <f>Trans_cr!E20+Trav_cr!E20-SUM(Trans_deb!E20,Trav_deb!E20)</f>
        <v>518.67021276595733</v>
      </c>
      <c r="F20" s="26">
        <f>Trans_cr!F20+Trav_cr!F20-SUM(Trans_deb!F20,Trav_deb!F20)</f>
        <v>750.71808510638289</v>
      </c>
      <c r="G20" s="26">
        <f>Trans_cr!G20+Trav_cr!G20-SUM(Trans_deb!G20,Trav_deb!G20)</f>
        <v>899.52127659574467</v>
      </c>
      <c r="H20" s="26">
        <f>Trans_cr!H20+Trav_cr!H20-SUM(Trans_deb!H20,Trav_deb!H20)</f>
        <v>403.45744680851067</v>
      </c>
      <c r="I20" s="26">
        <f>Trans_cr!I20+Trav_cr!I20-SUM(Trans_deb!I20,Trav_deb!I20)</f>
        <v>-300.23936170212801</v>
      </c>
      <c r="J20" s="26">
        <f>Trans_cr!J20+Trav_cr!J20-SUM(Trans_deb!J20,Trav_deb!J20)</f>
        <v>-404.92021276595506</v>
      </c>
      <c r="K20" s="26">
        <f>Trans_cr!K20+Trav_cr!K20-SUM(Trans_deb!K20,Trav_deb!K20)</f>
        <v>-79.648936170212892</v>
      </c>
      <c r="L20" s="26">
        <f>Trans_cr!L20+Trav_cr!L20-SUM(Trans_deb!L20,Trav_deb!L20)</f>
        <v>252.80000000000018</v>
      </c>
      <c r="M20" s="26">
        <f>Trans_cr!M20+Trav_cr!M20-SUM(Trans_deb!M20,Trav_deb!M20)</f>
        <v>1055.9042553191512</v>
      </c>
      <c r="N20" s="26">
        <f>Trans_cr!N20+Trav_cr!N20-SUM(Trans_deb!N20,Trav_deb!N20)</f>
        <v>891.22340425531956</v>
      </c>
      <c r="O20" s="26">
        <f>Trans_cr!O20+Trav_cr!O20-SUM(Trans_deb!O20,Trav_deb!O20)</f>
        <v>1143.8829787234035</v>
      </c>
      <c r="P20" s="26"/>
      <c r="Q20" s="26"/>
      <c r="V20" s="39">
        <f>IF(L20="","",L20/GDP!O16/10)</f>
        <v>0.81414447199768192</v>
      </c>
      <c r="W20" s="39">
        <f>IF(M20="","",M20/GDP!P16/10)</f>
        <v>3.2756452778630405</v>
      </c>
      <c r="X20" s="39">
        <f>IF(N20="","",N20/GDP!Q16/10)</f>
        <v>2.5123284779143025</v>
      </c>
      <c r="Y20" s="39">
        <f>IF(O20="","",O20/GDP!R16/10)</f>
        <v>3.0378790532835911</v>
      </c>
      <c r="Z20" s="39" t="str">
        <f>IF(P20="","",P20/GDP!S16/10)</f>
        <v/>
      </c>
      <c r="AA20" s="39" t="str">
        <f>IF(Q20="","",Q20/GDP!T16/10)</f>
        <v/>
      </c>
      <c r="AB20" s="21">
        <f t="shared" si="0"/>
        <v>0</v>
      </c>
      <c r="AC20" s="21">
        <f t="shared" si="1"/>
        <v>0</v>
      </c>
      <c r="AD20" s="21"/>
      <c r="AE20" s="21">
        <f t="shared" si="2"/>
        <v>0</v>
      </c>
      <c r="AF20" s="39" t="str">
        <f t="shared" si="3"/>
        <v/>
      </c>
      <c r="AH20" s="21">
        <f t="shared" si="4"/>
        <v>3.0378790532835911</v>
      </c>
    </row>
    <row r="21" spans="1:34" x14ac:dyDescent="0.25">
      <c r="A21" s="12" t="s">
        <v>72</v>
      </c>
      <c r="B21" s="26">
        <f>Trans_cr!B21+Trav_cr!B21-SUM(Trans_deb!B21,Trav_deb!B21)</f>
        <v>-1495.6</v>
      </c>
      <c r="C21" s="26">
        <f>Trans_cr!C21+Trav_cr!C21-SUM(Trans_deb!C21,Trav_deb!C21)</f>
        <v>-1575.7629874675793</v>
      </c>
      <c r="D21" s="26">
        <f>Trans_cr!D21+Trav_cr!D21-SUM(Trans_deb!D21,Trav_deb!D21)</f>
        <v>-2147.13243967271</v>
      </c>
      <c r="E21" s="26">
        <f>Trans_cr!E21+Trav_cr!E21-SUM(Trans_deb!E21,Trav_deb!E21)</f>
        <v>-3024.5163862879176</v>
      </c>
      <c r="F21" s="26">
        <f>Trans_cr!F21+Trav_cr!F21-SUM(Trans_deb!F21,Trav_deb!F21)</f>
        <v>-2683.2199089976484</v>
      </c>
      <c r="G21" s="26">
        <f>Trans_cr!G21+Trav_cr!G21-SUM(Trans_deb!G21,Trav_deb!G21)</f>
        <v>-3445.4586782375</v>
      </c>
      <c r="H21" s="26">
        <f>Trans_cr!H21+Trav_cr!H21-SUM(Trans_deb!H21,Trav_deb!H21)</f>
        <v>-4208.1505030553153</v>
      </c>
      <c r="I21" s="26">
        <f>Trans_cr!I21+Trav_cr!I21-SUM(Trans_deb!I21,Trav_deb!I21)</f>
        <v>-4098.8518705890547</v>
      </c>
      <c r="J21" s="26">
        <f>Trans_cr!J21+Trav_cr!J21-SUM(Trans_deb!J21,Trav_deb!J21)</f>
        <v>-4679.7284448395385</v>
      </c>
      <c r="K21" s="26">
        <f>Trans_cr!K21+Trav_cr!K21-SUM(Trans_deb!K21,Trav_deb!K21)</f>
        <v>-5154.5890254554515</v>
      </c>
      <c r="L21" s="26">
        <f>Trans_cr!L21+Trav_cr!L21-SUM(Trans_deb!L21,Trav_deb!L21)</f>
        <v>-5649.9986282414702</v>
      </c>
      <c r="M21" s="26">
        <f>Trans_cr!M21+Trav_cr!M21-SUM(Trans_deb!M21,Trav_deb!M21)</f>
        <v>-5257.2559194094938</v>
      </c>
      <c r="N21" s="26">
        <f>Trans_cr!N21+Trav_cr!N21-SUM(Trans_deb!N21,Trav_deb!N21)</f>
        <v>-5521.2589787517154</v>
      </c>
      <c r="O21" s="26">
        <f>Trans_cr!O21+Trav_cr!O21-SUM(Trans_deb!O21,Trav_deb!O21)</f>
        <v>-5399.6616589651794</v>
      </c>
      <c r="P21" s="26">
        <f>Trans_cr!P21+Trav_cr!P21-SUM(Trans_deb!P21,Trav_deb!P21)</f>
        <v>-5595.6603503503748</v>
      </c>
      <c r="Q21" s="26">
        <f>Trans_cr!Q21+Trav_cr!Q21-SUM(Trans_deb!Q21,Trav_deb!Q21)</f>
        <v>-4604.6798511723455</v>
      </c>
      <c r="V21" s="39">
        <f>IF(L21="","",L21/GDP!O17/10)</f>
        <v>-2.8952526189187999</v>
      </c>
      <c r="W21" s="39">
        <f>IF(M21="","",M21/GDP!P17/10)</f>
        <v>-2.3745724529623091</v>
      </c>
      <c r="X21" s="39">
        <f>IF(N21="","",N21/GDP!Q17/10)</f>
        <v>-2.2112012570342681</v>
      </c>
      <c r="Y21" s="39">
        <f>IF(O21="","",O21/GDP!R17/10)</f>
        <v>-1.9757269150988581</v>
      </c>
      <c r="Z21" s="39">
        <f>IF(P21="","",P21/GDP!S17/10)</f>
        <v>-1.8504412592595056</v>
      </c>
      <c r="AA21" s="39">
        <f>IF(Q21="","",Q21/GDP!T17/10)</f>
        <v>-1.3990884331466777</v>
      </c>
      <c r="AB21" s="21">
        <f t="shared" si="0"/>
        <v>0</v>
      </c>
      <c r="AC21" s="21">
        <f t="shared" si="1"/>
        <v>0</v>
      </c>
      <c r="AD21" s="21"/>
      <c r="AE21" s="21">
        <f t="shared" si="2"/>
        <v>0</v>
      </c>
      <c r="AF21" s="39">
        <f t="shared" si="3"/>
        <v>-1.9757269150988581</v>
      </c>
      <c r="AH21" s="21" t="str">
        <f t="shared" si="4"/>
        <v/>
      </c>
    </row>
    <row r="22" spans="1:34" x14ac:dyDescent="0.25">
      <c r="A22" s="12" t="s">
        <v>74</v>
      </c>
      <c r="B22" s="26">
        <f>Trans_cr!B22+Trav_cr!B22-SUM(Trans_deb!B22,Trav_deb!B22)</f>
        <v>687.66470509473947</v>
      </c>
      <c r="C22" s="26">
        <f>Trans_cr!C22+Trav_cr!C22-SUM(Trans_deb!C22,Trav_deb!C22)</f>
        <v>843.31089424807533</v>
      </c>
      <c r="D22" s="26">
        <f>Trans_cr!D22+Trav_cr!D22-SUM(Trans_deb!D22,Trav_deb!D22)</f>
        <v>964.68791233142906</v>
      </c>
      <c r="E22" s="26">
        <f>Trans_cr!E22+Trav_cr!E22-SUM(Trans_deb!E22,Trav_deb!E22)</f>
        <v>971.85049551326074</v>
      </c>
      <c r="F22" s="26">
        <f>Trans_cr!F22+Trav_cr!F22-SUM(Trans_deb!F22,Trav_deb!F22)</f>
        <v>908.59398773713565</v>
      </c>
      <c r="G22" s="26">
        <f>Trans_cr!G22+Trav_cr!G22-SUM(Trans_deb!G22,Trav_deb!G22)</f>
        <v>839.07113554446767</v>
      </c>
      <c r="H22" s="26">
        <f>Trans_cr!H22+Trav_cr!H22-SUM(Trans_deb!H22,Trav_deb!H22)</f>
        <v>830.92995840845447</v>
      </c>
      <c r="I22" s="26">
        <f>Trans_cr!I22+Trav_cr!I22-SUM(Trans_deb!I22,Trav_deb!I22)</f>
        <v>802.35373255500008</v>
      </c>
      <c r="J22" s="26">
        <f>Trans_cr!J22+Trav_cr!J22-SUM(Trans_deb!J22,Trav_deb!J22)</f>
        <v>861.28309261762297</v>
      </c>
      <c r="K22" s="26">
        <f>Trans_cr!K22+Trav_cr!K22-SUM(Trans_deb!K22,Trav_deb!K22)</f>
        <v>767.04887036241996</v>
      </c>
      <c r="L22" s="26">
        <f>Trans_cr!L22+Trav_cr!L22-SUM(Trans_deb!L22,Trav_deb!L22)</f>
        <v>829.97614712486802</v>
      </c>
      <c r="M22" s="26">
        <f>Trans_cr!M22+Trav_cr!M22-SUM(Trans_deb!M22,Trav_deb!M22)</f>
        <v>944.29936520170395</v>
      </c>
      <c r="N22" s="26"/>
      <c r="O22" s="26"/>
      <c r="P22" s="26"/>
      <c r="Q22" s="26"/>
      <c r="V22" s="39">
        <f>IF(L22="","",L22/GDP!O18/10)</f>
        <v>17.602887531810563</v>
      </c>
      <c r="W22" s="39">
        <f>IF(M22="","",M22/GDP!P18/10)</f>
        <v>19.550711494859293</v>
      </c>
      <c r="X22" s="39" t="str">
        <f>IF(N22="","",N22/GDP!Q18/10)</f>
        <v/>
      </c>
      <c r="Y22" s="39" t="str">
        <f>IF(O22="","",O22/GDP!R18/10)</f>
        <v/>
      </c>
      <c r="Z22" s="39" t="str">
        <f>IF(P22="","",P22/GDP!S18/10)</f>
        <v/>
      </c>
      <c r="AA22" s="39" t="str">
        <f>IF(Q22="","",Q22/GDP!T18/10)</f>
        <v/>
      </c>
      <c r="AB22" s="21">
        <f t="shared" si="0"/>
        <v>1</v>
      </c>
      <c r="AC22" s="21"/>
      <c r="AD22" s="21"/>
      <c r="AE22" s="21">
        <f t="shared" si="2"/>
        <v>0</v>
      </c>
      <c r="AF22" s="39" t="str">
        <f t="shared" si="3"/>
        <v/>
      </c>
      <c r="AH22" s="21" t="str">
        <f t="shared" si="4"/>
        <v/>
      </c>
    </row>
    <row r="23" spans="1:34" x14ac:dyDescent="0.25">
      <c r="A23" s="12" t="s">
        <v>79</v>
      </c>
      <c r="B23" s="26">
        <f>Trans_cr!B23+Trav_cr!B23-SUM(Trans_deb!B23,Trav_deb!B23)</f>
        <v>836.4</v>
      </c>
      <c r="C23" s="26">
        <f>Trans_cr!C23+Trav_cr!C23-SUM(Trans_deb!C23,Trav_deb!C23)</f>
        <v>734.49999999999977</v>
      </c>
      <c r="D23" s="26">
        <f>Trans_cr!D23+Trav_cr!D23-SUM(Trans_deb!D23,Trav_deb!D23)</f>
        <v>1180.1000000000001</v>
      </c>
      <c r="E23" s="26">
        <f>Trans_cr!E23+Trav_cr!E23-SUM(Trans_deb!E23,Trav_deb!E23)</f>
        <v>1380.8000000000002</v>
      </c>
      <c r="F23" s="26">
        <f>Trans_cr!F23+Trav_cr!F23-SUM(Trans_deb!F23,Trav_deb!F23)</f>
        <v>1194.7000000000003</v>
      </c>
      <c r="G23" s="26">
        <f>Trans_cr!G23+Trav_cr!G23-SUM(Trans_deb!G23,Trav_deb!G23)</f>
        <v>1437.2000000000003</v>
      </c>
      <c r="H23" s="26">
        <f>Trans_cr!H23+Trav_cr!H23-SUM(Trans_deb!H23,Trav_deb!H23)</f>
        <v>1926.4</v>
      </c>
      <c r="I23" s="26">
        <f>Trans_cr!I23+Trav_cr!I23-SUM(Trans_deb!I23,Trav_deb!I23)</f>
        <v>2022.9000000000005</v>
      </c>
      <c r="J23" s="26">
        <f>Trans_cr!J23+Trav_cr!J23-SUM(Trans_deb!J23,Trav_deb!J23)</f>
        <v>2073.1</v>
      </c>
      <c r="K23" s="26">
        <f>Trans_cr!K23+Trav_cr!K23-SUM(Trans_deb!K23,Trav_deb!K23)</f>
        <v>1958.1000000000004</v>
      </c>
      <c r="L23" s="26">
        <f>Trans_cr!L23+Trav_cr!L23-SUM(Trans_deb!L23,Trav_deb!L23)</f>
        <v>1542.7999999999997</v>
      </c>
      <c r="M23" s="26">
        <f>Trans_cr!M23+Trav_cr!M23-SUM(Trans_deb!M23,Trav_deb!M23)</f>
        <v>1562.6</v>
      </c>
      <c r="N23" s="26">
        <f>Trans_cr!N23+Trav_cr!N23-SUM(Trans_deb!N23,Trav_deb!N23)</f>
        <v>1738.8999999999996</v>
      </c>
      <c r="O23" s="26">
        <f>Trans_cr!O23+Trav_cr!O23-SUM(Trans_deb!O23,Trav_deb!O23)</f>
        <v>1905.3999999999996</v>
      </c>
      <c r="P23" s="26">
        <f>Trans_cr!P23+Trav_cr!P23-SUM(Trans_deb!P23,Trav_deb!P23)</f>
        <v>1851.7999999999997</v>
      </c>
      <c r="Q23" s="26">
        <f>Trans_cr!Q23+Trav_cr!Q23-SUM(Trans_deb!Q23,Trav_deb!Q23)</f>
        <v>1697.4</v>
      </c>
      <c r="V23" s="39">
        <f>IF(L23="","",L23/GDP!O19/10)</f>
        <v>2.7389089101528517</v>
      </c>
      <c r="W23" s="39">
        <f>IF(M23="","",M23/GDP!P19/10)</f>
        <v>3.2756849674024693</v>
      </c>
      <c r="X23" s="39">
        <f>IF(N23="","",N23/GDP!Q19/10)</f>
        <v>3.1776401147597895</v>
      </c>
      <c r="Y23" s="39">
        <f>IF(O23="","",O23/GDP!R19/10)</f>
        <v>3.1750845678292303</v>
      </c>
      <c r="Z23" s="39">
        <f>IF(P23="","",P23/GDP!S19/10)</f>
        <v>2.8748408731021202</v>
      </c>
      <c r="AA23" s="39">
        <f>IF(Q23="","",Q23/GDP!T19/10)</f>
        <v>2.8195544924502913</v>
      </c>
      <c r="AB23" s="21">
        <f t="shared" si="0"/>
        <v>0</v>
      </c>
      <c r="AC23" s="21">
        <f t="shared" si="1"/>
        <v>0</v>
      </c>
      <c r="AD23" s="21"/>
      <c r="AE23" s="21">
        <f t="shared" si="2"/>
        <v>0</v>
      </c>
      <c r="AF23" s="39" t="str">
        <f t="shared" si="3"/>
        <v/>
      </c>
      <c r="AH23" s="21">
        <f t="shared" si="4"/>
        <v>3.1750845678292303</v>
      </c>
    </row>
    <row r="24" spans="1:34" x14ac:dyDescent="0.25">
      <c r="A24" s="12" t="s">
        <v>80</v>
      </c>
      <c r="B24" s="26">
        <f>Trans_cr!B24+Trav_cr!B24-SUM(Trans_deb!B24,Trav_deb!B24)</f>
        <v>-3075.2538583326059</v>
      </c>
      <c r="C24" s="26">
        <f>Trans_cr!C24+Trav_cr!C24-SUM(Trans_deb!C24,Trav_deb!C24)</f>
        <v>-2357.1757453078098</v>
      </c>
      <c r="D24" s="26">
        <f>Trans_cr!D24+Trav_cr!D24-SUM(Trans_deb!D24,Trav_deb!D24)</f>
        <v>-2178.3281556947768</v>
      </c>
      <c r="E24" s="26">
        <f>Trans_cr!E24+Trav_cr!E24-SUM(Trans_deb!E24,Trav_deb!E24)</f>
        <v>-1439.7000000000044</v>
      </c>
      <c r="F24" s="26">
        <f>Trans_cr!F24+Trav_cr!F24-SUM(Trans_deb!F24,Trav_deb!F24)</f>
        <v>-2972.6740858102567</v>
      </c>
      <c r="G24" s="26">
        <f>Trans_cr!G24+Trav_cr!G24-SUM(Trans_deb!G24,Trav_deb!G24)</f>
        <v>-2093.8131565656513</v>
      </c>
      <c r="H24" s="26">
        <f>Trans_cr!H24+Trav_cr!H24-SUM(Trans_deb!H24,Trav_deb!H24)</f>
        <v>-3016.3282831439356</v>
      </c>
      <c r="I24" s="26">
        <f>Trans_cr!I24+Trav_cr!I24-SUM(Trans_deb!I24,Trav_deb!I24)</f>
        <v>-3109.9327165074574</v>
      </c>
      <c r="J24" s="26">
        <f>Trans_cr!J24+Trav_cr!J24-SUM(Trans_deb!J24,Trav_deb!J24)</f>
        <v>-5720.1414897704744</v>
      </c>
      <c r="K24" s="26">
        <f>Trans_cr!K24+Trav_cr!K24-SUM(Trans_deb!K24,Trav_deb!K24)</f>
        <v>-7389.3670464754759</v>
      </c>
      <c r="L24" s="26">
        <f>Trans_cr!L24+Trav_cr!L24-SUM(Trans_deb!L24,Trav_deb!L24)</f>
        <v>-6370.5295571180468</v>
      </c>
      <c r="M24" s="26">
        <f>Trans_cr!M24+Trav_cr!M24-SUM(Trans_deb!M24,Trav_deb!M24)</f>
        <v>-8705.2391964196104</v>
      </c>
      <c r="N24" s="26">
        <f>Trans_cr!N24+Trav_cr!N24-SUM(Trans_deb!N24,Trav_deb!N24)</f>
        <v>-9787.0485439241238</v>
      </c>
      <c r="O24" s="26">
        <f>Trans_cr!O24+Trav_cr!O24-SUM(Trans_deb!O24,Trav_deb!O24)</f>
        <v>-11631.959921730791</v>
      </c>
      <c r="P24" s="26">
        <f>Trans_cr!P24+Trav_cr!P24-SUM(Trans_deb!P24,Trav_deb!P24)</f>
        <v>-11188.100575432916</v>
      </c>
      <c r="Q24" s="26">
        <f>Trans_cr!Q24+Trav_cr!Q24-SUM(Trans_deb!Q24,Trav_deb!Q24)</f>
        <v>-7414.4938028864999</v>
      </c>
      <c r="V24" s="39">
        <f>IF(L24="","",L24/GDP!O20/10)</f>
        <v>-1.377760332260928</v>
      </c>
      <c r="W24" s="39">
        <f>IF(M24="","",M24/GDP!P20/10)</f>
        <v>-1.8290969061522806</v>
      </c>
      <c r="X24" s="39">
        <f>IF(N24="","",N24/GDP!Q20/10)</f>
        <v>-1.9475899602054689</v>
      </c>
      <c r="Y24" s="39">
        <f>IF(O24="","",O24/GDP!R20/10)</f>
        <v>-2.1383065409998148</v>
      </c>
      <c r="Z24" s="39">
        <f>IF(P24="","",P24/GDP!S20/10)</f>
        <v>-2.098462662111332</v>
      </c>
      <c r="AA24" s="39">
        <f>IF(Q24="","",Q24/GDP!T20/10)</f>
        <v>-1.4450753581530034</v>
      </c>
      <c r="AB24" s="21">
        <f t="shared" si="0"/>
        <v>0</v>
      </c>
      <c r="AC24" s="21">
        <f t="shared" si="1"/>
        <v>0</v>
      </c>
      <c r="AD24" s="21"/>
      <c r="AE24" s="21">
        <f t="shared" si="2"/>
        <v>0</v>
      </c>
      <c r="AF24" s="39">
        <f t="shared" si="3"/>
        <v>-2.1383065409998148</v>
      </c>
      <c r="AH24" s="21" t="str">
        <f t="shared" si="4"/>
        <v/>
      </c>
    </row>
    <row r="25" spans="1:34" x14ac:dyDescent="0.25">
      <c r="A25" s="12" t="s">
        <v>99</v>
      </c>
      <c r="B25" s="26">
        <f>Trans_cr!B25+Trav_cr!B25-SUM(Trans_deb!B25,Trav_deb!B25)</f>
        <v>151.54449919295283</v>
      </c>
      <c r="C25" s="26">
        <f>Trans_cr!C25+Trav_cr!C25-SUM(Trans_deb!C25,Trav_deb!C25)</f>
        <v>192.79247489524323</v>
      </c>
      <c r="D25" s="26">
        <f>Trans_cr!D25+Trav_cr!D25-SUM(Trans_deb!D25,Trav_deb!D25)</f>
        <v>219.15268929845689</v>
      </c>
      <c r="E25" s="26">
        <f>Trans_cr!E25+Trav_cr!E25-SUM(Trans_deb!E25,Trav_deb!E25)</f>
        <v>193.29735928271381</v>
      </c>
      <c r="F25" s="26">
        <f>Trans_cr!F25+Trav_cr!F25-SUM(Trans_deb!F25,Trav_deb!F25)</f>
        <v>177.3027299950202</v>
      </c>
      <c r="G25" s="26">
        <f>Trans_cr!G25+Trav_cr!G25-SUM(Trans_deb!G25,Trav_deb!G25)</f>
        <v>189.8551300276398</v>
      </c>
      <c r="H25" s="26">
        <f>Trans_cr!H25+Trav_cr!H25-SUM(Trans_deb!H25,Trav_deb!H25)</f>
        <v>165.7</v>
      </c>
      <c r="I25" s="26">
        <f>Trans_cr!I25+Trav_cr!I25-SUM(Trans_deb!I25,Trav_deb!I25)</f>
        <v>210.88508222935093</v>
      </c>
      <c r="J25" s="26">
        <f>Trans_cr!J25+Trav_cr!J25-SUM(Trans_deb!J25,Trav_deb!J25)</f>
        <v>257.83761622679049</v>
      </c>
      <c r="K25" s="26">
        <f>Trans_cr!K25+Trav_cr!K25-SUM(Trans_deb!K25,Trav_deb!K25)</f>
        <v>273.96231838832341</v>
      </c>
      <c r="L25" s="26">
        <f>Trans_cr!L25+Trav_cr!L25-SUM(Trans_deb!L25,Trav_deb!L25)</f>
        <v>279.21079537418615</v>
      </c>
      <c r="M25" s="26">
        <f>Trans_cr!M25+Trav_cr!M25-SUM(Trans_deb!M25,Trav_deb!M25)</f>
        <v>298.32312780156366</v>
      </c>
      <c r="N25" s="26">
        <f>Trans_cr!N25+Trav_cr!N25-SUM(Trans_deb!N25,Trav_deb!N25)</f>
        <v>338.03317283059209</v>
      </c>
      <c r="O25" s="26">
        <f>Trans_cr!O25+Trav_cr!O25-SUM(Trans_deb!O25,Trav_deb!O25)</f>
        <v>390.03848141462134</v>
      </c>
      <c r="P25" s="26">
        <f>Trans_cr!P25+Trav_cr!P25-SUM(Trans_deb!P25,Trav_deb!P25)</f>
        <v>449.53338010538312</v>
      </c>
      <c r="Q25" s="26">
        <f>Trans_cr!Q25+Trav_cr!Q25-SUM(Trans_deb!Q25,Trav_deb!Q25)</f>
        <v>189.03492352833942</v>
      </c>
      <c r="V25" s="39">
        <f>IF(L25="","",L25/GDP!O21/10)</f>
        <v>16.195521773444675</v>
      </c>
      <c r="W25" s="39">
        <f>IF(M25="","",M25/GDP!P21/10)</f>
        <v>16.82589553308312</v>
      </c>
      <c r="X25" s="39">
        <f>IF(N25="","",N25/GDP!Q21/10)</f>
        <v>18.441526068226519</v>
      </c>
      <c r="Y25" s="39">
        <f>IF(O25="","",O25/GDP!R21/10)</f>
        <v>20.724680202689765</v>
      </c>
      <c r="Z25" s="39">
        <f>IF(P25="","",P25/GDP!S21/10)</f>
        <v>23.413196880488705</v>
      </c>
      <c r="AA25" s="39">
        <f>IF(Q25="","",Q25/GDP!T21/10)</f>
        <v>11.449722806077492</v>
      </c>
      <c r="AB25" s="21">
        <f t="shared" si="0"/>
        <v>0</v>
      </c>
      <c r="AC25" s="21">
        <f t="shared" si="1"/>
        <v>1</v>
      </c>
      <c r="AD25" s="21"/>
      <c r="AE25" s="21">
        <f t="shared" si="2"/>
        <v>0</v>
      </c>
      <c r="AF25" s="39" t="str">
        <f t="shared" si="3"/>
        <v/>
      </c>
      <c r="AH25" s="21">
        <f t="shared" si="4"/>
        <v>20.724680202689765</v>
      </c>
    </row>
    <row r="26" spans="1:34" x14ac:dyDescent="0.25">
      <c r="A26" s="12" t="s">
        <v>102</v>
      </c>
      <c r="B26" s="26">
        <f>Trans_cr!B26+Trav_cr!B26-SUM(Trans_deb!B26,Trav_deb!B26)</f>
        <v>-64.966252650529299</v>
      </c>
      <c r="C26" s="26">
        <f>Trans_cr!C26+Trav_cr!C26-SUM(Trans_deb!C26,Trav_deb!C26)</f>
        <v>-105.68968551471576</v>
      </c>
      <c r="D26" s="26">
        <f>Trans_cr!D26+Trav_cr!D26-SUM(Trans_deb!D26,Trav_deb!D26)</f>
        <v>-148.55618661039111</v>
      </c>
      <c r="E26" s="26">
        <f>Trans_cr!E26+Trav_cr!E26-SUM(Trans_deb!E26,Trav_deb!E26)</f>
        <v>-125.78249952574072</v>
      </c>
      <c r="F26" s="26">
        <f>Trans_cr!F26+Trav_cr!F26-SUM(Trans_deb!F26,Trav_deb!F26)</f>
        <v>-194.34250079583151</v>
      </c>
      <c r="G26" s="26">
        <f>Trans_cr!G26+Trav_cr!G26-SUM(Trans_deb!G26,Trav_deb!G26)</f>
        <v>-118.3603054265248</v>
      </c>
      <c r="H26" s="26">
        <f>Trans_cr!H26+Trav_cr!H26-SUM(Trans_deb!H26,Trav_deb!H26)</f>
        <v>-75.699999999999989</v>
      </c>
      <c r="I26" s="26">
        <f>Trans_cr!I26+Trav_cr!I26-SUM(Trans_deb!I26,Trav_deb!I26)</f>
        <v>-127.24198116251807</v>
      </c>
      <c r="J26" s="26">
        <f>Trans_cr!J26+Trav_cr!J26-SUM(Trans_deb!J26,Trav_deb!J26)</f>
        <v>-121.04653883657579</v>
      </c>
      <c r="K26" s="26">
        <f>Trans_cr!K26+Trav_cr!K26-SUM(Trans_deb!K26,Trav_deb!K26)</f>
        <v>-292.20813802690247</v>
      </c>
      <c r="L26" s="26">
        <f>Trans_cr!L26+Trav_cr!L26-SUM(Trans_deb!L26,Trav_deb!L26)</f>
        <v>-130.53192327441053</v>
      </c>
      <c r="M26" s="26">
        <f>Trans_cr!M26+Trav_cr!M26-SUM(Trans_deb!M26,Trav_deb!M26)</f>
        <v>-345.22714661460481</v>
      </c>
      <c r="N26" s="26">
        <f>Trans_cr!N26+Trav_cr!N26-SUM(Trans_deb!N26,Trav_deb!N26)</f>
        <v>-296.49137829224662</v>
      </c>
      <c r="O26" s="26">
        <f>Trans_cr!O26+Trav_cr!O26-SUM(Trans_deb!O26,Trav_deb!O26)</f>
        <v>-208.48842989106697</v>
      </c>
      <c r="P26" s="26">
        <f>Trans_cr!P26+Trav_cr!P26-SUM(Trans_deb!P26,Trav_deb!P26)</f>
        <v>-153.39087836346965</v>
      </c>
      <c r="Q26" s="26"/>
      <c r="V26" s="39">
        <f>IF(L26="","",L26/GDP!O22/10)</f>
        <v>-1.1461227787725923</v>
      </c>
      <c r="W26" s="39">
        <f>IF(M26="","",M26/GDP!P22/10)</f>
        <v>-2.9211977205500492</v>
      </c>
      <c r="X26" s="39">
        <f>IF(N26="","",N26/GDP!Q22/10)</f>
        <v>-2.3351293871957681</v>
      </c>
      <c r="Y26" s="39">
        <f>IF(O26="","",O26/GDP!R22/10)</f>
        <v>-1.4623583495200041</v>
      </c>
      <c r="Z26" s="39">
        <f>IF(P26="","",P26/GDP!S22/10)</f>
        <v>-1.065806547828444</v>
      </c>
      <c r="AA26" s="39" t="str">
        <f>IF(Q26="","",Q26/GDP!T22/10)</f>
        <v/>
      </c>
      <c r="AB26" s="21">
        <f t="shared" si="0"/>
        <v>0</v>
      </c>
      <c r="AC26" s="21">
        <f t="shared" si="1"/>
        <v>0</v>
      </c>
      <c r="AD26" s="21"/>
      <c r="AE26" s="21">
        <f t="shared" si="2"/>
        <v>0</v>
      </c>
      <c r="AF26" s="39">
        <f t="shared" si="3"/>
        <v>-1.4623583495200041</v>
      </c>
      <c r="AH26" s="21" t="str">
        <f t="shared" si="4"/>
        <v/>
      </c>
    </row>
    <row r="27" spans="1:34" x14ac:dyDescent="0.25">
      <c r="A27" s="12" t="s">
        <v>105</v>
      </c>
      <c r="B27" s="26">
        <f>Trans_cr!B27+Trav_cr!B27-SUM(Trans_deb!B27,Trav_deb!B27)</f>
        <v>0</v>
      </c>
      <c r="C27" s="26">
        <f>Trans_cr!C27+Trav_cr!C27-SUM(Trans_deb!C27,Trav_deb!C27)</f>
        <v>-27.199999999999932</v>
      </c>
      <c r="D27" s="26">
        <f>Trans_cr!D27+Trav_cr!D27-SUM(Trans_deb!D27,Trav_deb!D27)</f>
        <v>-25.366879924362593</v>
      </c>
      <c r="E27" s="26">
        <f>Trans_cr!E27+Trav_cr!E27-SUM(Trans_deb!E27,Trav_deb!E27)</f>
        <v>-154.36468154640363</v>
      </c>
      <c r="F27" s="26">
        <f>Trans_cr!F27+Trav_cr!F27-SUM(Trans_deb!F27,Trav_deb!F27)</f>
        <v>-149.73230349539079</v>
      </c>
      <c r="G27" s="26">
        <f>Trans_cr!G27+Trav_cr!G27-SUM(Trans_deb!G27,Trav_deb!G27)</f>
        <v>-93.107391994146269</v>
      </c>
      <c r="H27" s="26">
        <f>Trans_cr!H27+Trav_cr!H27-SUM(Trans_deb!H27,Trav_deb!H27)</f>
        <v>69.869277238215773</v>
      </c>
      <c r="I27" s="26">
        <f>Trans_cr!I27+Trav_cr!I27-SUM(Trans_deb!I27,Trav_deb!I27)</f>
        <v>20.889730381139259</v>
      </c>
      <c r="J27" s="26">
        <f>Trans_cr!J27+Trav_cr!J27-SUM(Trans_deb!J27,Trav_deb!J27)</f>
        <v>7.2446245506651508</v>
      </c>
      <c r="K27" s="26">
        <f>Trans_cr!K27+Trav_cr!K27-SUM(Trans_deb!K27,Trav_deb!K27)</f>
        <v>-89.055732359044896</v>
      </c>
      <c r="L27" s="26">
        <f>Trans_cr!L27+Trav_cr!L27-SUM(Trans_deb!L27,Trav_deb!L27)</f>
        <v>-100.02247213630767</v>
      </c>
      <c r="M27" s="26">
        <f>Trans_cr!M27+Trav_cr!M27-SUM(Trans_deb!M27,Trav_deb!M27)</f>
        <v>-40.610060184136785</v>
      </c>
      <c r="N27" s="26">
        <f>Trans_cr!N27+Trav_cr!N27-SUM(Trans_deb!N27,Trav_deb!N27)</f>
        <v>21.719786553967197</v>
      </c>
      <c r="O27" s="26">
        <f>Trans_cr!O27+Trav_cr!O27-SUM(Trans_deb!O27,Trav_deb!O27)</f>
        <v>139.55502822354373</v>
      </c>
      <c r="P27" s="26">
        <f>Trans_cr!P27+Trav_cr!P27-SUM(Trans_deb!P27,Trav_deb!P27)</f>
        <v>155.29890942090731</v>
      </c>
      <c r="Q27" s="26"/>
      <c r="V27" s="39">
        <f>IF(L27="","",L27/GDP!O23/10)</f>
        <v>-1.5030709426286151</v>
      </c>
      <c r="W27" s="39">
        <f>IF(M27="","",M27/GDP!P23/10)</f>
        <v>-0.58855918843209398</v>
      </c>
      <c r="X27" s="39">
        <f>IF(N27="","",N27/GDP!Q23/10)</f>
        <v>0.30410005037535714</v>
      </c>
      <c r="Y27" s="39">
        <f>IF(O27="","",O27/GDP!R23/10)</f>
        <v>1.9317368882777035</v>
      </c>
      <c r="Z27" s="39">
        <f>IF(P27="","",P27/GDP!S23/10)</f>
        <v>2.0750476298381288</v>
      </c>
      <c r="AA27" s="39" t="str">
        <f>IF(Q27="","",Q27/GDP!T23/10)</f>
        <v/>
      </c>
      <c r="AB27" s="21">
        <f t="shared" si="0"/>
        <v>0</v>
      </c>
      <c r="AC27" s="21">
        <f t="shared" si="1"/>
        <v>0</v>
      </c>
      <c r="AD27" s="21"/>
      <c r="AE27" s="21">
        <f t="shared" si="2"/>
        <v>0</v>
      </c>
      <c r="AF27" s="39" t="str">
        <f t="shared" si="3"/>
        <v/>
      </c>
      <c r="AH27" s="21">
        <f t="shared" si="4"/>
        <v>1.9317368882777035</v>
      </c>
    </row>
    <row r="28" spans="1:34" x14ac:dyDescent="0.25">
      <c r="A28" s="12" t="s">
        <v>109</v>
      </c>
      <c r="B28" s="26">
        <f>Trans_cr!B28+Trav_cr!B28-SUM(Trans_deb!B28,Trav_deb!B28)</f>
        <v>0</v>
      </c>
      <c r="C28" s="26">
        <f>Trans_cr!C28+Trav_cr!C28-SUM(Trans_deb!C28,Trav_deb!C28)</f>
        <v>10.900000000000002</v>
      </c>
      <c r="D28" s="26">
        <f>Trans_cr!D28+Trav_cr!D28-SUM(Trans_deb!D28,Trav_deb!D28)</f>
        <v>-13.051177702080309</v>
      </c>
      <c r="E28" s="26">
        <f>Trans_cr!E28+Trav_cr!E28-SUM(Trans_deb!E28,Trav_deb!E28)</f>
        <v>-48.304315453141939</v>
      </c>
      <c r="F28" s="26">
        <f>Trans_cr!F28+Trav_cr!F28-SUM(Trans_deb!F28,Trav_deb!F28)</f>
        <v>-8.6014499695082307</v>
      </c>
      <c r="G28" s="26">
        <f>Trans_cr!G28+Trav_cr!G28-SUM(Trans_deb!G28,Trav_deb!G28)</f>
        <v>-29.172574906205298</v>
      </c>
      <c r="H28" s="26">
        <f>Trans_cr!H28+Trav_cr!H28-SUM(Trans_deb!H28,Trav_deb!H28)</f>
        <v>-41.049315365579545</v>
      </c>
      <c r="I28" s="26">
        <f>Trans_cr!I28+Trav_cr!I28-SUM(Trans_deb!I28,Trav_deb!I28)</f>
        <v>-33.184611938078845</v>
      </c>
      <c r="J28" s="26">
        <f>Trans_cr!J28+Trav_cr!J28-SUM(Trans_deb!J28,Trav_deb!J28)</f>
        <v>20.867995172531252</v>
      </c>
      <c r="K28" s="26">
        <f>Trans_cr!K28+Trav_cr!K28-SUM(Trans_deb!K28,Trav_deb!K28)</f>
        <v>29.607895249616121</v>
      </c>
      <c r="L28" s="26">
        <f>Trans_cr!L28+Trav_cr!L28-SUM(Trans_deb!L28,Trav_deb!L28)</f>
        <v>17.707765435818942</v>
      </c>
      <c r="M28" s="26">
        <f>Trans_cr!M28+Trav_cr!M28-SUM(Trans_deb!M28,Trav_deb!M28)</f>
        <v>36.185784026703772</v>
      </c>
      <c r="N28" s="26">
        <f>Trans_cr!N28+Trav_cr!N28-SUM(Trans_deb!N28,Trav_deb!N28)</f>
        <v>34.702568039126419</v>
      </c>
      <c r="O28" s="26">
        <f>Trans_cr!O28+Trav_cr!O28-SUM(Trans_deb!O28,Trav_deb!O28)</f>
        <v>42.712484518955392</v>
      </c>
      <c r="P28" s="26">
        <f>Trans_cr!P28+Trav_cr!P28-SUM(Trans_deb!P28,Trav_deb!P28)</f>
        <v>36.250946331712299</v>
      </c>
      <c r="Q28" s="26">
        <f>Trans_cr!Q28+Trav_cr!Q28-SUM(Trans_deb!Q28,Trav_deb!Q28)</f>
        <v>34.449058786440801</v>
      </c>
      <c r="V28" s="39">
        <f>IF(L28="","",L28/GDP!O24/10)</f>
        <v>0.92131974171794706</v>
      </c>
      <c r="W28" s="39">
        <f>IF(M28="","",M28/GDP!P24/10)</f>
        <v>1.7869522976150012</v>
      </c>
      <c r="X28" s="39">
        <f>IF(N28="","",N28/GDP!Q24/10)</f>
        <v>1.4673390291385375</v>
      </c>
      <c r="Y28" s="39">
        <f>IF(O28="","",O28/GDP!R24/10)</f>
        <v>1.771567172084421</v>
      </c>
      <c r="Z28" s="39">
        <f>IF(P28="","",P28/GDP!S24/10)</f>
        <v>1.4570316049723593</v>
      </c>
      <c r="AA28" s="39">
        <f>IF(Q28="","",Q28/GDP!T24/10)</f>
        <v>1.3763107785234039</v>
      </c>
      <c r="AB28" s="21">
        <f t="shared" si="0"/>
        <v>0</v>
      </c>
      <c r="AC28" s="21">
        <f t="shared" si="1"/>
        <v>0</v>
      </c>
      <c r="AD28" s="21"/>
      <c r="AE28" s="21">
        <f t="shared" si="2"/>
        <v>0</v>
      </c>
      <c r="AF28" s="39" t="str">
        <f t="shared" si="3"/>
        <v/>
      </c>
      <c r="AH28" s="21">
        <f t="shared" si="4"/>
        <v>1.771567172084421</v>
      </c>
    </row>
    <row r="29" spans="1:34" x14ac:dyDescent="0.25">
      <c r="A29" s="12" t="s">
        <v>112</v>
      </c>
      <c r="B29" s="26">
        <f>Trans_cr!B29+Trav_cr!B29-SUM(Trans_deb!B29,Trav_deb!B29)</f>
        <v>-37.42565756824041</v>
      </c>
      <c r="C29" s="26">
        <f>Trans_cr!C29+Trav_cr!C29-SUM(Trans_deb!C29,Trav_deb!C29)</f>
        <v>-190.25358300000005</v>
      </c>
      <c r="D29" s="26">
        <f>Trans_cr!D29+Trav_cr!D29-SUM(Trans_deb!D29,Trav_deb!D29)</f>
        <v>-248.66258555000007</v>
      </c>
      <c r="E29" s="26">
        <f>Trans_cr!E29+Trav_cr!E29-SUM(Trans_deb!E29,Trav_deb!E29)</f>
        <v>-342.94299999999993</v>
      </c>
      <c r="F29" s="26">
        <f>Trans_cr!F29+Trav_cr!F29-SUM(Trans_deb!F29,Trav_deb!F29)</f>
        <v>-328.31999999999994</v>
      </c>
      <c r="G29" s="26">
        <f>Trans_cr!G29+Trav_cr!G29-SUM(Trans_deb!G29,Trav_deb!G29)</f>
        <v>-401.78596500000003</v>
      </c>
      <c r="H29" s="26">
        <f>Trans_cr!H29+Trav_cr!H29-SUM(Trans_deb!H29,Trav_deb!H29)</f>
        <v>-433.15653900000007</v>
      </c>
      <c r="I29" s="26">
        <f>Trans_cr!I29+Trav_cr!I29-SUM(Trans_deb!I29,Trav_deb!I29)</f>
        <v>-419.04753496564604</v>
      </c>
      <c r="J29" s="26">
        <f>Trans_cr!J29+Trav_cr!J29-SUM(Trans_deb!J29,Trav_deb!J29)</f>
        <v>-402.74096617864723</v>
      </c>
      <c r="K29" s="26">
        <f>Trans_cr!K29+Trav_cr!K29-SUM(Trans_deb!K29,Trav_deb!K29)</f>
        <v>-676.50000000000011</v>
      </c>
      <c r="L29" s="26">
        <f>Trans_cr!L29+Trav_cr!L29-SUM(Trans_deb!L29,Trav_deb!L29)</f>
        <v>-478.40871252241254</v>
      </c>
      <c r="M29" s="26">
        <f>Trans_cr!M29+Trav_cr!M29-SUM(Trans_deb!M29,Trav_deb!M29)</f>
        <v>-524.21274774659628</v>
      </c>
      <c r="N29" s="26">
        <f>Trans_cr!N29+Trav_cr!N29-SUM(Trans_deb!N29,Trav_deb!N29)</f>
        <v>-408.68128758515809</v>
      </c>
      <c r="O29" s="26">
        <f>Trans_cr!O29+Trav_cr!O29-SUM(Trans_deb!O29,Trav_deb!O29)</f>
        <v>-369.26095676810701</v>
      </c>
      <c r="P29" s="26">
        <f>Trans_cr!P29+Trav_cr!P29-SUM(Trans_deb!P29,Trav_deb!P29)</f>
        <v>-439.97418135477005</v>
      </c>
      <c r="Q29" s="26">
        <f>Trans_cr!Q29+Trav_cr!Q29-SUM(Trans_deb!Q29,Trav_deb!Q29)</f>
        <v>-270.73892927740337</v>
      </c>
      <c r="V29" s="39">
        <f>IF(L29="","",L29/GDP!O25/10)</f>
        <v>-1.4392127569038613</v>
      </c>
      <c r="W29" s="39">
        <f>IF(M29="","",M29/GDP!P25/10)</f>
        <v>-1.5332789720278344</v>
      </c>
      <c r="X29" s="39">
        <f>IF(N29="","",N29/GDP!Q25/10)</f>
        <v>-1.0816825143855755</v>
      </c>
      <c r="Y29" s="39">
        <f>IF(O29="","",O29/GDP!R25/10)</f>
        <v>-0.90993557765483113</v>
      </c>
      <c r="Z29" s="39">
        <f>IF(P29="","",P29/GDP!S25/10)</f>
        <v>-1.0680799683314399</v>
      </c>
      <c r="AA29" s="39">
        <f>IF(Q29="","",Q29/GDP!T25/10)</f>
        <v>-0.6874861717005748</v>
      </c>
      <c r="AB29" s="21">
        <f t="shared" si="0"/>
        <v>0</v>
      </c>
      <c r="AC29" s="21">
        <f t="shared" si="1"/>
        <v>0</v>
      </c>
      <c r="AD29" s="21"/>
      <c r="AE29" s="21">
        <f t="shared" si="2"/>
        <v>0</v>
      </c>
      <c r="AF29" s="39">
        <f t="shared" si="3"/>
        <v>-0.90993557765483113</v>
      </c>
      <c r="AH29" s="21" t="str">
        <f t="shared" si="4"/>
        <v/>
      </c>
    </row>
    <row r="30" spans="1:34" x14ac:dyDescent="0.25">
      <c r="A30" s="12" t="s">
        <v>114</v>
      </c>
      <c r="B30" s="26">
        <f>Trans_cr!B30+Trav_cr!B30-SUM(Trans_deb!B30,Trav_deb!B30)</f>
        <v>303.91226826462884</v>
      </c>
      <c r="C30" s="26">
        <f>Trans_cr!C30+Trav_cr!C30-SUM(Trans_deb!C30,Trav_deb!C30)</f>
        <v>401.56532303609072</v>
      </c>
      <c r="D30" s="26">
        <f>Trans_cr!D30+Trav_cr!D30-SUM(Trans_deb!D30,Trav_deb!D30)</f>
        <v>596.20000000000005</v>
      </c>
      <c r="E30" s="26">
        <f>Trans_cr!E30+Trav_cr!E30-SUM(Trans_deb!E30,Trav_deb!E30)</f>
        <v>632.49290849804834</v>
      </c>
      <c r="F30" s="26">
        <f>Trans_cr!F30+Trav_cr!F30-SUM(Trans_deb!F30,Trav_deb!F30)</f>
        <v>506.42504758526962</v>
      </c>
      <c r="G30" s="26">
        <f>Trans_cr!G30+Trav_cr!G30-SUM(Trans_deb!G30,Trav_deb!G30)</f>
        <v>495.96681715290384</v>
      </c>
      <c r="H30" s="26">
        <f>Trans_cr!H30+Trav_cr!H30-SUM(Trans_deb!H30,Trav_deb!H30)</f>
        <v>593.13210709043778</v>
      </c>
      <c r="I30" s="26">
        <f>Trans_cr!I30+Trav_cr!I30-SUM(Trans_deb!I30,Trav_deb!I30)</f>
        <v>569.02795164661586</v>
      </c>
      <c r="J30" s="26">
        <f>Trans_cr!J30+Trav_cr!J30-SUM(Trans_deb!J30,Trav_deb!J30)</f>
        <v>668.73470798219898</v>
      </c>
      <c r="K30" s="26">
        <f>Trans_cr!K30+Trav_cr!K30-SUM(Trans_deb!K30,Trav_deb!K30)</f>
        <v>701.57215858918062</v>
      </c>
      <c r="L30" s="26">
        <f>Trans_cr!L30+Trav_cr!L30-SUM(Trans_deb!L30,Trav_deb!L30)</f>
        <v>703.10086226784927</v>
      </c>
      <c r="M30" s="26">
        <f>Trans_cr!M30+Trav_cr!M30-SUM(Trans_deb!M30,Trav_deb!M30)</f>
        <v>769.84677248388994</v>
      </c>
      <c r="N30" s="26">
        <f>Trans_cr!N30+Trav_cr!N30-SUM(Trans_deb!N30,Trav_deb!N30)</f>
        <v>871.6771324688516</v>
      </c>
      <c r="O30" s="26">
        <f>Trans_cr!O30+Trav_cr!O30-SUM(Trans_deb!O30,Trav_deb!O30)</f>
        <v>1044.4763870023346</v>
      </c>
      <c r="P30" s="26">
        <f>Trans_cr!P30+Trav_cr!P30-SUM(Trans_deb!P30,Trav_deb!P30)</f>
        <v>1093.9967783105731</v>
      </c>
      <c r="Q30" s="26">
        <f>Trans_cr!Q30+Trav_cr!Q30-SUM(Trans_deb!Q30,Trav_deb!Q30)</f>
        <v>401.13341622872349</v>
      </c>
      <c r="V30" s="39">
        <f>IF(L30="","",L30/GDP!O26/10)</f>
        <v>4.3374513403321977</v>
      </c>
      <c r="W30" s="39">
        <f>IF(M30="","",M30/GDP!P26/10)</f>
        <v>4.5526124925126545</v>
      </c>
      <c r="X30" s="39">
        <f>IF(N30="","",N30/GDP!Q26/10)</f>
        <v>4.820956431994091</v>
      </c>
      <c r="Y30" s="39">
        <f>IF(O30="","",O30/GDP!R26/10)</f>
        <v>5.174774014082117</v>
      </c>
      <c r="Z30" s="39">
        <f>IF(P30="","",P30/GDP!S26/10)</f>
        <v>5.4150214240982679</v>
      </c>
      <c r="AA30" s="39">
        <f>IF(Q30="","",Q30/GDP!T26/10)</f>
        <v>2.0688710930358631</v>
      </c>
      <c r="AB30" s="21">
        <f t="shared" si="0"/>
        <v>0</v>
      </c>
      <c r="AC30" s="21">
        <f t="shared" si="1"/>
        <v>0</v>
      </c>
      <c r="AD30" s="21"/>
      <c r="AE30" s="21">
        <f t="shared" si="2"/>
        <v>0</v>
      </c>
      <c r="AF30" s="39" t="str">
        <f t="shared" si="3"/>
        <v/>
      </c>
      <c r="AH30" s="21">
        <f t="shared" si="4"/>
        <v>5.174774014082117</v>
      </c>
    </row>
    <row r="31" spans="1:34" x14ac:dyDescent="0.25">
      <c r="A31" s="12" t="s">
        <v>116</v>
      </c>
      <c r="B31" s="26">
        <f>Trans_cr!B31+Trav_cr!B31-SUM(Trans_deb!B31,Trav_deb!B31)</f>
        <v>290.34641129623287</v>
      </c>
      <c r="C31" s="26">
        <f>Trans_cr!C31+Trav_cr!C31-SUM(Trans_deb!C31,Trav_deb!C31)</f>
        <v>272.20554688437983</v>
      </c>
      <c r="D31" s="26">
        <f>Trans_cr!D31+Trav_cr!D31-SUM(Trans_deb!D31,Trav_deb!D31)</f>
        <v>257.01280159689588</v>
      </c>
      <c r="E31" s="26">
        <f>Trans_cr!E31+Trav_cr!E31-SUM(Trans_deb!E31,Trav_deb!E31)</f>
        <v>224.44127621324662</v>
      </c>
      <c r="F31" s="26">
        <f>Trans_cr!F31+Trav_cr!F31-SUM(Trans_deb!F31,Trav_deb!F31)</f>
        <v>346.73067383933471</v>
      </c>
      <c r="G31" s="26">
        <f>Trans_cr!G31+Trav_cr!G31-SUM(Trans_deb!G31,Trav_deb!G31)</f>
        <v>89.399999999999977</v>
      </c>
      <c r="H31" s="26">
        <f>Trans_cr!H31+Trav_cr!H31-SUM(Trans_deb!H31,Trav_deb!H31)</f>
        <v>32.863714369520039</v>
      </c>
      <c r="I31" s="26">
        <f>Trans_cr!I31+Trav_cr!I31-SUM(Trans_deb!I31,Trav_deb!I31)</f>
        <v>-161.95150568266598</v>
      </c>
      <c r="J31" s="26">
        <f>Trans_cr!J31+Trav_cr!J31-SUM(Trans_deb!J31,Trav_deb!J31)</f>
        <v>-56.367515129581648</v>
      </c>
      <c r="K31" s="26">
        <f>Trans_cr!K31+Trav_cr!K31-SUM(Trans_deb!K31,Trav_deb!K31)</f>
        <v>-13.014596324233253</v>
      </c>
      <c r="L31" s="26">
        <f>Trans_cr!L31+Trav_cr!L31-SUM(Trans_deb!L31,Trav_deb!L31)</f>
        <v>33.866514981229443</v>
      </c>
      <c r="M31" s="26">
        <f>Trans_cr!M31+Trav_cr!M31-SUM(Trans_deb!M31,Trav_deb!M31)</f>
        <v>39.0918175093787</v>
      </c>
      <c r="N31" s="26">
        <f>Trans_cr!N31+Trav_cr!N31-SUM(Trans_deb!N31,Trav_deb!N31)</f>
        <v>152.63848994357875</v>
      </c>
      <c r="O31" s="26">
        <f>Trans_cr!O31+Trav_cr!O31-SUM(Trans_deb!O31,Trav_deb!O31)</f>
        <v>160.52611556086424</v>
      </c>
      <c r="P31" s="26">
        <f>Trans_cr!P31+Trav_cr!P31-SUM(Trans_deb!P31,Trav_deb!P31)</f>
        <v>132.92215282484108</v>
      </c>
      <c r="Q31" s="26"/>
      <c r="V31" s="39">
        <f>IF(L31="","",L31/GDP!O27/10)</f>
        <v>0.2344514709673205</v>
      </c>
      <c r="W31" s="39">
        <f>IF(M31="","",M31/GDP!P27/10)</f>
        <v>0.24966034940208651</v>
      </c>
      <c r="X31" s="39">
        <f>IF(N31="","",N31/GDP!Q27/10)</f>
        <v>0.87809060543967532</v>
      </c>
      <c r="Y31" s="39">
        <f>IF(O31="","",O31/GDP!R27/10)</f>
        <v>0.86008420253356321</v>
      </c>
      <c r="Z31" s="39">
        <f>IF(P31="","",P31/GDP!S27/10)</f>
        <v>0.7248058935865701</v>
      </c>
      <c r="AA31" s="39" t="str">
        <f>IF(Q31="","",Q31/GDP!T27/10)</f>
        <v/>
      </c>
      <c r="AB31" s="21">
        <f t="shared" si="0"/>
        <v>0</v>
      </c>
      <c r="AC31" s="21">
        <f t="shared" si="1"/>
        <v>0</v>
      </c>
      <c r="AD31" s="21"/>
      <c r="AE31" s="21">
        <f t="shared" si="2"/>
        <v>0</v>
      </c>
      <c r="AF31" s="39" t="str">
        <f t="shared" si="3"/>
        <v/>
      </c>
      <c r="AH31" s="21">
        <f t="shared" si="4"/>
        <v>0.86008420253356321</v>
      </c>
    </row>
    <row r="32" spans="1:34" x14ac:dyDescent="0.25">
      <c r="A32" s="12" t="s">
        <v>119</v>
      </c>
      <c r="B32" s="26">
        <f>Trans_cr!B32+Trav_cr!B32-SUM(Trans_deb!B32,Trav_deb!B32)</f>
        <v>-2804.6489263757267</v>
      </c>
      <c r="C32" s="26">
        <f>Trans_cr!C32+Trav_cr!C32-SUM(Trans_deb!C32,Trav_deb!C32)</f>
        <v>-4562.4406239961227</v>
      </c>
      <c r="D32" s="26">
        <f>Trans_cr!D32+Trav_cr!D32-SUM(Trans_deb!D32,Trav_deb!D32)</f>
        <v>-7628.9540665616514</v>
      </c>
      <c r="E32" s="26">
        <f>Trans_cr!E32+Trav_cr!E32-SUM(Trans_deb!E32,Trav_deb!E32)</f>
        <v>-10160.583175833219</v>
      </c>
      <c r="F32" s="26">
        <f>Trans_cr!F32+Trav_cr!F32-SUM(Trans_deb!F32,Trav_deb!F32)</f>
        <v>-9497.2440999999981</v>
      </c>
      <c r="G32" s="26">
        <f>Trans_cr!G32+Trav_cr!G32-SUM(Trans_deb!G32,Trav_deb!G32)</f>
        <v>-16842.599999999999</v>
      </c>
      <c r="H32" s="26">
        <f>Trans_cr!H32+Trav_cr!H32-SUM(Trans_deb!H32,Trav_deb!H32)</f>
        <v>-22669.35254837</v>
      </c>
      <c r="I32" s="26">
        <f>Trans_cr!I32+Trav_cr!I32-SUM(Trans_deb!I32,Trav_deb!I32)</f>
        <v>-24058.630890929995</v>
      </c>
      <c r="J32" s="26">
        <f>Trans_cr!J32+Trav_cr!J32-SUM(Trans_deb!J32,Trav_deb!J32)</f>
        <v>-27930.131219780007</v>
      </c>
      <c r="K32" s="26">
        <f>Trans_cr!K32+Trav_cr!K32-SUM(Trans_deb!K32,Trav_deb!K32)</f>
        <v>-27420.67111915</v>
      </c>
      <c r="L32" s="26">
        <f>Trans_cr!L32+Trav_cr!L32-SUM(Trans_deb!L32,Trav_deb!L32)</f>
        <v>-17177.083479329998</v>
      </c>
      <c r="M32" s="26">
        <f>Trans_cr!M32+Trav_cr!M32-SUM(Trans_deb!M32,Trav_deb!M32)</f>
        <v>-12203.629246500002</v>
      </c>
      <c r="N32" s="26">
        <f>Trans_cr!N32+Trav_cr!N32-SUM(Trans_deb!N32,Trav_deb!N32)</f>
        <v>-18167.61745442</v>
      </c>
      <c r="O32" s="26">
        <f>Trans_cr!O32+Trav_cr!O32-SUM(Trans_deb!O32,Trav_deb!O32)</f>
        <v>-18504.398378390004</v>
      </c>
      <c r="P32" s="26">
        <f>Trans_cr!P32+Trav_cr!P32-SUM(Trans_deb!P32,Trav_deb!P32)</f>
        <v>-17512.656482209997</v>
      </c>
      <c r="Q32" s="26">
        <f>Trans_cr!Q32+Trav_cr!Q32-SUM(Trans_deb!Q32,Trav_deb!Q32)</f>
        <v>-4886.145537970001</v>
      </c>
      <c r="V32" s="39">
        <f>IF(L32="","",L32/GDP!O28/10)</f>
        <v>-0.95425590840976626</v>
      </c>
      <c r="W32" s="39">
        <f>IF(M32="","",M32/GDP!P28/10)</f>
        <v>-0.67925489232558933</v>
      </c>
      <c r="X32" s="39">
        <f>IF(N32="","",N32/GDP!Q28/10)</f>
        <v>-0.88041877250620304</v>
      </c>
      <c r="Y32" s="39">
        <f>IF(O32="","",O32/GDP!R28/10)</f>
        <v>-0.96531424613261851</v>
      </c>
      <c r="Z32" s="39">
        <f>IF(P32="","",P32/GDP!S28/10)</f>
        <v>-0.93295845646818765</v>
      </c>
      <c r="AA32" s="39">
        <f>IF(Q32="","",Q32/GDP!T28/10)</f>
        <v>-0.34071638527627479</v>
      </c>
      <c r="AB32" s="21">
        <f t="shared" si="0"/>
        <v>0</v>
      </c>
      <c r="AC32" s="21">
        <f t="shared" si="1"/>
        <v>0</v>
      </c>
      <c r="AD32" s="21"/>
      <c r="AE32" s="21">
        <f t="shared" si="2"/>
        <v>0</v>
      </c>
      <c r="AF32" s="39">
        <f t="shared" si="3"/>
        <v>-0.96531424613261851</v>
      </c>
      <c r="AH32" s="21" t="str">
        <f t="shared" si="4"/>
        <v/>
      </c>
    </row>
    <row r="33" spans="1:34" x14ac:dyDescent="0.25">
      <c r="A33" s="12" t="s">
        <v>121</v>
      </c>
      <c r="B33" s="26">
        <f>Trans_cr!B33+Trav_cr!B33-SUM(Trans_deb!B33,Trav_deb!B33)</f>
        <v>-190.78123482791716</v>
      </c>
      <c r="C33" s="26">
        <f>Trans_cr!C33+Trav_cr!C33-SUM(Trans_deb!C33,Trav_deb!C33)</f>
        <v>-172.36973416074932</v>
      </c>
      <c r="D33" s="26">
        <f>Trans_cr!D33+Trav_cr!D33-SUM(Trans_deb!D33,Trav_deb!D33)</f>
        <v>-189.09256513794674</v>
      </c>
      <c r="E33" s="26">
        <f>Trans_cr!E33+Trav_cr!E33-SUM(Trans_deb!E33,Trav_deb!E33)</f>
        <v>-209.11805262614405</v>
      </c>
      <c r="F33" s="26">
        <f>Trans_cr!F33+Trav_cr!F33-SUM(Trans_deb!F33,Trav_deb!F33)</f>
        <v>-215.67220962742681</v>
      </c>
      <c r="G33" s="26" t="str">
        <f>IF(Trans_cr!G33+Trav_cr!G33-SUM(Trans_deb!G33,Trav_deb!G33)=0,"",Trans_cr!G33+Trav_cr!G33-SUM(Trans_deb!G33,Trav_deb!G33))</f>
        <v/>
      </c>
      <c r="H33" s="26" t="str">
        <f>IF(Trans_cr!H33+Trav_cr!H33-SUM(Trans_deb!H33,Trav_deb!H33)=0,"",Trans_cr!H33+Trav_cr!H33-SUM(Trans_deb!H33,Trav_deb!H33))</f>
        <v/>
      </c>
      <c r="I33" s="26" t="str">
        <f>IF(Trans_cr!I33+Trav_cr!I33-SUM(Trans_deb!I33,Trav_deb!I33)=0,"",Trans_cr!I33+Trav_cr!I33-SUM(Trans_deb!I33,Trav_deb!I33))</f>
        <v/>
      </c>
      <c r="J33" s="26" t="str">
        <f>IF(Trans_cr!J33+Trav_cr!J33-SUM(Trans_deb!J33,Trav_deb!J33)=0,"",Trans_cr!J33+Trav_cr!J33-SUM(Trans_deb!J33,Trav_deb!J33))</f>
        <v/>
      </c>
      <c r="K33" s="26">
        <f>IF(Trans_cr!K33+Trav_cr!K33-SUM(Trans_deb!K33,Trav_deb!K33)=0,"",Trans_cr!K33+Trav_cr!K33-SUM(Trans_deb!K33,Trav_deb!K33))</f>
        <v>-467.17835273991454</v>
      </c>
      <c r="L33" s="26">
        <f>IF(Trans_cr!L33+Trav_cr!L33-SUM(Trans_deb!L33,Trav_deb!L33)=0,"",Trans_cr!L33+Trav_cr!L33-SUM(Trans_deb!L33,Trav_deb!L33))</f>
        <v>-78.917278765165747</v>
      </c>
      <c r="M33" s="26">
        <f>IF(Trans_cr!M33+Trav_cr!M33-SUM(Trans_deb!M33,Trav_deb!M33)=0,"",Trans_cr!M33+Trav_cr!M33-SUM(Trans_deb!M33,Trav_deb!M33))</f>
        <v>-223.69029909632405</v>
      </c>
      <c r="N33" s="26">
        <f>IF(Trans_cr!N33+Trav_cr!N33-SUM(Trans_deb!N33,Trav_deb!N33)=0,"",Trans_cr!N33+Trav_cr!N33-SUM(Trans_deb!N33,Trav_deb!N33))</f>
        <v>-239.90012123370832</v>
      </c>
      <c r="O33" s="26">
        <f>IF(Trans_cr!O33+Trav_cr!O33-SUM(Trans_deb!O33,Trav_deb!O33)=0,"",Trans_cr!O33+Trav_cr!O33-SUM(Trans_deb!O33,Trav_deb!O33))</f>
        <v>-317.63456500228244</v>
      </c>
      <c r="P33" s="26">
        <f>IF(Trans_cr!P33+Trav_cr!P33-SUM(Trans_deb!P33,Trav_deb!P33)=0,"",Trans_cr!P33+Trav_cr!P33-SUM(Trans_deb!P33,Trav_deb!P33))</f>
        <v>-352.52690503292672</v>
      </c>
      <c r="Q33" s="26" t="str">
        <f>IF(Trans_cr!Q33+Trav_cr!Q33-SUM(Trans_deb!Q33,Trav_deb!Q33)=0,"",Trans_cr!Q33+Trav_cr!Q33-SUM(Trans_deb!Q33,Trav_deb!Q33))</f>
        <v/>
      </c>
      <c r="V33" s="39">
        <f>IF(L33="","",L33/GDP!O29/10)</f>
        <v>-0.61029524990461481</v>
      </c>
      <c r="W33" s="39">
        <f>IF(M33="","",M33/GDP!P29/10)</f>
        <v>-1.9623677436294771</v>
      </c>
      <c r="X33" s="39">
        <f>IF(N33="","",N33/GDP!Q29/10)</f>
        <v>-1.9780682819402071</v>
      </c>
      <c r="Y33" s="39">
        <f>IF(O33="","",O33/GDP!R29/10)</f>
        <v>-2.3410566406418223</v>
      </c>
      <c r="Z33" s="39">
        <f>IF(P33="","",P33/GDP!S29/10)</f>
        <v>-2.6171262437485279</v>
      </c>
      <c r="AA33" s="39" t="str">
        <f>IF(Q33="","",Q33/GDP!T29/10)</f>
        <v/>
      </c>
      <c r="AB33" s="21">
        <f t="shared" si="0"/>
        <v>0</v>
      </c>
      <c r="AC33" s="21">
        <f t="shared" si="1"/>
        <v>0</v>
      </c>
      <c r="AD33" s="21"/>
      <c r="AE33" s="21">
        <f t="shared" si="2"/>
        <v>0</v>
      </c>
      <c r="AF33" s="39">
        <f t="shared" si="3"/>
        <v>-2.3410566406418223</v>
      </c>
      <c r="AH33" s="21" t="str">
        <f t="shared" si="4"/>
        <v/>
      </c>
    </row>
    <row r="34" spans="1:34" x14ac:dyDescent="0.25">
      <c r="A34" s="12" t="s">
        <v>124</v>
      </c>
      <c r="B34" s="26">
        <f>Trans_cr!B34+Trav_cr!B34-SUM(Trans_deb!B34,Trav_deb!B34)</f>
        <v>1203.6679787959365</v>
      </c>
      <c r="C34" s="26">
        <f>Trans_cr!C34+Trav_cr!C34-SUM(Trans_deb!C34,Trav_deb!C34)</f>
        <v>1410.683397887602</v>
      </c>
      <c r="D34" s="26">
        <f>Trans_cr!D34+Trav_cr!D34-SUM(Trans_deb!D34,Trav_deb!D34)</f>
        <v>2195.6552286514379</v>
      </c>
      <c r="E34" s="26">
        <f>Trans_cr!E34+Trav_cr!E34-SUM(Trans_deb!E34,Trav_deb!E34)</f>
        <v>2329.1637669558281</v>
      </c>
      <c r="F34" s="26">
        <f>Trans_cr!F34+Trav_cr!F34-SUM(Trans_deb!F34,Trav_deb!F34)</f>
        <v>2323.0778382651461</v>
      </c>
      <c r="G34" s="26">
        <f>Trans_cr!G34+Trav_cr!G34-SUM(Trans_deb!G34,Trav_deb!G34)</f>
        <v>2881</v>
      </c>
      <c r="H34" s="26">
        <f>Trans_cr!H34+Trav_cr!H34-SUM(Trans_deb!H34,Trav_deb!H34)</f>
        <v>3300.99</v>
      </c>
      <c r="I34" s="26">
        <f>Trans_cr!I34+Trav_cr!I34-SUM(Trans_deb!I34,Trav_deb!I34)</f>
        <v>2633.9500000000003</v>
      </c>
      <c r="J34" s="26">
        <f>Trans_cr!J34+Trav_cr!J34-SUM(Trans_deb!J34,Trav_deb!J34)</f>
        <v>2968.79</v>
      </c>
      <c r="K34" s="26">
        <f>Trans_cr!K34+Trav_cr!K34-SUM(Trans_deb!K34,Trav_deb!K34)</f>
        <v>2795.38</v>
      </c>
      <c r="L34" s="26">
        <f>Trans_cr!L34+Trav_cr!L34-SUM(Trans_deb!L34,Trav_deb!L34)</f>
        <v>2499.5100000000002</v>
      </c>
      <c r="M34" s="26">
        <f>Trans_cr!M34+Trav_cr!M34-SUM(Trans_deb!M34,Trav_deb!M34)</f>
        <v>2503.4299999999998</v>
      </c>
      <c r="N34" s="26">
        <f>Trans_cr!N34+Trav_cr!N34-SUM(Trans_deb!N34,Trav_deb!N34)</f>
        <v>2262.0599999999995</v>
      </c>
      <c r="O34" s="26">
        <f>Trans_cr!O34+Trav_cr!O34-SUM(Trans_deb!O34,Trav_deb!O34)</f>
        <v>3369.6900000000005</v>
      </c>
      <c r="P34" s="26">
        <f>Trans_cr!P34+Trav_cr!P34-SUM(Trans_deb!P34,Trav_deb!P34)</f>
        <v>3222.0299999999997</v>
      </c>
      <c r="Q34" s="26">
        <f>Trans_cr!Q34+Trav_cr!Q34-SUM(Trans_deb!Q34,Trav_deb!Q34)</f>
        <v>989.41999999999962</v>
      </c>
      <c r="V34" s="39">
        <f>IF(L34="","",L34/GDP!O30/10)</f>
        <v>4.935159041996565</v>
      </c>
      <c r="W34" s="39">
        <f>IF(M34="","",M34/GDP!P30/10)</f>
        <v>4.653042637820155</v>
      </c>
      <c r="X34" s="39">
        <f>IF(N34="","",N34/GDP!Q30/10)</f>
        <v>3.8279660873538313</v>
      </c>
      <c r="Y34" s="39">
        <f>IF(O34="","",O34/GDP!R30/10)</f>
        <v>5.0829486831387465</v>
      </c>
      <c r="Z34" s="39">
        <f>IF(P34="","",P34/GDP!S30/10)</f>
        <v>4.699371381065589</v>
      </c>
      <c r="AA34" s="39">
        <f>IF(Q34="","",Q34/GDP!T30/10)</f>
        <v>1.4431236417205109</v>
      </c>
      <c r="AB34" s="21">
        <f t="shared" si="0"/>
        <v>0</v>
      </c>
      <c r="AC34" s="21">
        <f t="shared" si="1"/>
        <v>0</v>
      </c>
      <c r="AD34" s="21"/>
      <c r="AE34" s="21">
        <f t="shared" si="2"/>
        <v>0</v>
      </c>
      <c r="AF34" s="39" t="str">
        <f t="shared" si="3"/>
        <v/>
      </c>
      <c r="AH34" s="21">
        <f t="shared" si="4"/>
        <v>5.0829486831387465</v>
      </c>
    </row>
    <row r="35" spans="1:34" x14ac:dyDescent="0.25">
      <c r="A35" s="12" t="s">
        <v>126</v>
      </c>
      <c r="B35" s="26">
        <f>Trans_cr!B35+Trav_cr!B35-SUM(Trans_deb!B35,Trav_deb!B35)</f>
        <v>-208.7781015872676</v>
      </c>
      <c r="C35" s="26">
        <f>Trans_cr!C35+Trav_cr!C35-SUM(Trans_deb!C35,Trav_deb!C35)</f>
        <v>-222.75706713917464</v>
      </c>
      <c r="D35" s="26">
        <f>Trans_cr!D35+Trav_cr!D35-SUM(Trans_deb!D35,Trav_deb!D35)</f>
        <v>-254.48269793390079</v>
      </c>
      <c r="E35" s="26">
        <f>Trans_cr!E35+Trav_cr!E35-SUM(Trans_deb!E35,Trav_deb!E35)</f>
        <v>-313.40355832918561</v>
      </c>
      <c r="F35" s="26">
        <f>Trans_cr!F35+Trav_cr!F35-SUM(Trans_deb!F35,Trav_deb!F35)</f>
        <v>-265.59376295876211</v>
      </c>
      <c r="G35" s="26">
        <f>Trans_cr!G35+Trav_cr!G35-SUM(Trans_deb!G35,Trav_deb!G35)</f>
        <v>-312.03676313132416</v>
      </c>
      <c r="H35" s="26">
        <f>Trans_cr!H35+Trav_cr!H35-SUM(Trans_deb!H35,Trav_deb!H35)</f>
        <v>-425.5</v>
      </c>
      <c r="I35" s="26">
        <f>Trans_cr!I35+Trav_cr!I35-SUM(Trans_deb!I35,Trav_deb!I35)</f>
        <v>-463.7450995453969</v>
      </c>
      <c r="J35" s="26">
        <f>Trans_cr!J35+Trav_cr!J35-SUM(Trans_deb!J35,Trav_deb!J35)</f>
        <v>-598.04613272669553</v>
      </c>
      <c r="K35" s="26">
        <f>Trans_cr!K35+Trav_cr!K35-SUM(Trans_deb!K35,Trav_deb!K35)</f>
        <v>-528.54506497332034</v>
      </c>
      <c r="L35" s="26">
        <f>Trans_cr!L35+Trav_cr!L35-SUM(Trans_deb!L35,Trav_deb!L35)</f>
        <v>-473.84718698214988</v>
      </c>
      <c r="M35" s="26">
        <f>Trans_cr!M35+Trav_cr!M35-SUM(Trans_deb!M35,Trav_deb!M35)</f>
        <v>-509.31174516107507</v>
      </c>
      <c r="N35" s="26">
        <f>Trans_cr!N35+Trav_cr!N35-SUM(Trans_deb!N35,Trav_deb!N35)</f>
        <v>-562.32955223849478</v>
      </c>
      <c r="O35" s="26">
        <f>Trans_cr!O35+Trav_cr!O35-SUM(Trans_deb!O35,Trav_deb!O35)</f>
        <v>-622.49564250908611</v>
      </c>
      <c r="P35" s="26">
        <f>Trans_cr!P35+Trav_cr!P35-SUM(Trans_deb!P35,Trav_deb!P35)</f>
        <v>-607.86363797254705</v>
      </c>
      <c r="Q35" s="26"/>
      <c r="V35" s="39">
        <f>IF(L35="","",L35/GDP!O31/10)</f>
        <v>-4.0044552267569502</v>
      </c>
      <c r="W35" s="39">
        <f>IF(M35="","",M35/GDP!P31/10)</f>
        <v>-3.9731004381080823</v>
      </c>
      <c r="X35" s="39">
        <f>IF(N35="","",N35/GDP!Q31/10)</f>
        <v>-3.9698521160500868</v>
      </c>
      <c r="Y35" s="39">
        <f>IF(O35="","",O35/GDP!R31/10)</f>
        <v>-3.8409060437408904</v>
      </c>
      <c r="Z35" s="39">
        <f>IF(P35="","",P35/GDP!S31/10)</f>
        <v>-3.8604320968661696</v>
      </c>
      <c r="AA35" s="39" t="str">
        <f>IF(Q35="","",Q35/GDP!T31/10)</f>
        <v/>
      </c>
      <c r="AB35" s="21">
        <f t="shared" si="0"/>
        <v>0</v>
      </c>
      <c r="AC35" s="21">
        <f t="shared" si="1"/>
        <v>0</v>
      </c>
      <c r="AD35" s="21"/>
      <c r="AE35" s="21">
        <f t="shared" si="2"/>
        <v>0</v>
      </c>
      <c r="AF35" s="39">
        <f t="shared" si="3"/>
        <v>-3.8409060437408904</v>
      </c>
      <c r="AH35" s="21" t="str">
        <f t="shared" si="4"/>
        <v/>
      </c>
    </row>
    <row r="36" spans="1:34" x14ac:dyDescent="0.25">
      <c r="A36" s="12" t="s">
        <v>129</v>
      </c>
      <c r="B36" s="26">
        <f>Trans_cr!B36+Trav_cr!B36-SUM(Trans_deb!B36,Trav_deb!B36)</f>
        <v>-100.99999999999999</v>
      </c>
      <c r="C36" s="26">
        <f>Trans_cr!C36+Trav_cr!C36-SUM(Trans_deb!C36,Trav_deb!C36)</f>
        <v>-178.49250089060186</v>
      </c>
      <c r="D36" s="26">
        <f>Trans_cr!D36+Trav_cr!D36-SUM(Trans_deb!D36,Trav_deb!D36)</f>
        <v>-159.69890162810808</v>
      </c>
      <c r="E36" s="26">
        <f>Trans_cr!E36+Trav_cr!E36-SUM(Trans_deb!E36,Trav_deb!E36)</f>
        <v>-222.67187413245085</v>
      </c>
      <c r="F36" s="26">
        <f>Trans_cr!F36+Trav_cr!F36-SUM(Trans_deb!F36,Trav_deb!F36)</f>
        <v>-144.26207564616226</v>
      </c>
      <c r="G36" s="26">
        <f>Trans_cr!G36+Trav_cr!G36-SUM(Trans_deb!G36,Trav_deb!G36)</f>
        <v>-128.33371024945561</v>
      </c>
      <c r="H36" s="26">
        <f>Trans_cr!H36+Trav_cr!H36-SUM(Trans_deb!H36,Trav_deb!H36)</f>
        <v>-153.49955857708551</v>
      </c>
      <c r="I36" s="26">
        <f>Trans_cr!I36+Trav_cr!I36-SUM(Trans_deb!I36,Trav_deb!I36)</f>
        <v>-146.71887327995688</v>
      </c>
      <c r="J36" s="26">
        <f>Trans_cr!J36+Trav_cr!J36-SUM(Trans_deb!J36,Trav_deb!J36)</f>
        <v>-184.6000206847514</v>
      </c>
      <c r="K36" s="26">
        <f>Trans_cr!K36+Trav_cr!K36-SUM(Trans_deb!K36,Trav_deb!K36)</f>
        <v>-193.63159097080603</v>
      </c>
      <c r="L36" s="26">
        <f>Trans_cr!L36+Trav_cr!L36-SUM(Trans_deb!L36,Trav_deb!L36)</f>
        <v>-164.45223874741723</v>
      </c>
      <c r="M36" s="26">
        <f>Trans_cr!M36+Trav_cr!M36-SUM(Trans_deb!M36,Trav_deb!M36)</f>
        <v>-147.21943318533053</v>
      </c>
      <c r="N36" s="26">
        <f>Trans_cr!N36+Trav_cr!N36-SUM(Trans_deb!N36,Trav_deb!N36)</f>
        <v>-173.99764611305019</v>
      </c>
      <c r="O36" s="26">
        <f>Trans_cr!O36+Trav_cr!O36-SUM(Trans_deb!O36,Trav_deb!O36)</f>
        <v>-177.22855931933049</v>
      </c>
      <c r="P36" s="26"/>
      <c r="Q36" s="26"/>
      <c r="V36" s="39">
        <f>IF(L36="","",L36/GDP!O32/10)</f>
        <v>-5.2980747019142145</v>
      </c>
      <c r="W36" s="39">
        <f>IF(M36="","",M36/GDP!P32/10)</f>
        <v>-4.9736294995044101</v>
      </c>
      <c r="X36" s="39">
        <f>IF(N36="","",N36/GDP!Q32/10)</f>
        <v>-5.4854239001592111</v>
      </c>
      <c r="Y36" s="39">
        <f>IF(O36="","",O36/GDP!R32/10)</f>
        <v>-5.8356456805838155</v>
      </c>
      <c r="Z36" s="39" t="str">
        <f>IF(P36="","",P36/GDP!S32/10)</f>
        <v/>
      </c>
      <c r="AA36" s="39" t="str">
        <f>IF(Q36="","",Q36/GDP!T32/10)</f>
        <v/>
      </c>
      <c r="AB36" s="21">
        <f t="shared" si="0"/>
        <v>0</v>
      </c>
      <c r="AC36" s="21">
        <f t="shared" si="1"/>
        <v>0</v>
      </c>
      <c r="AD36" s="21"/>
      <c r="AE36" s="21">
        <f t="shared" si="2"/>
        <v>1</v>
      </c>
      <c r="AF36" s="39">
        <f t="shared" si="3"/>
        <v>-5.8356456805838155</v>
      </c>
      <c r="AH36" s="21" t="str">
        <f t="shared" si="4"/>
        <v/>
      </c>
    </row>
    <row r="37" spans="1:34" x14ac:dyDescent="0.25">
      <c r="A37" s="12" t="s">
        <v>133</v>
      </c>
      <c r="B37" s="26">
        <f>Trans_cr!B37+Trav_cr!B37-SUM(Trans_deb!B37,Trav_deb!B37)</f>
        <v>62.727493506130457</v>
      </c>
      <c r="C37" s="26">
        <f>Trans_cr!C37+Trav_cr!C37-SUM(Trans_deb!C37,Trav_deb!C37)</f>
        <v>122.7255889211628</v>
      </c>
      <c r="D37" s="26">
        <f>Trans_cr!D37+Trav_cr!D37-SUM(Trans_deb!D37,Trav_deb!D37)</f>
        <v>192.22864682467483</v>
      </c>
      <c r="E37" s="26">
        <f>Trans_cr!E37+Trav_cr!E37-SUM(Trans_deb!E37,Trav_deb!E37)</f>
        <v>237.07214436275922</v>
      </c>
      <c r="F37" s="26">
        <f>Trans_cr!F37+Trav_cr!F37-SUM(Trans_deb!F37,Trav_deb!F37)</f>
        <v>163.49332842695731</v>
      </c>
      <c r="G37" s="26">
        <f>Trans_cr!G37+Trav_cr!G37-SUM(Trans_deb!G37,Trav_deb!G37)</f>
        <v>218.54639677636891</v>
      </c>
      <c r="H37" s="26">
        <f>Trans_cr!H37+Trav_cr!H37-SUM(Trans_deb!H37,Trav_deb!H37)</f>
        <v>271.35332775614143</v>
      </c>
      <c r="I37" s="26">
        <f>Trans_cr!I37+Trav_cr!I37-SUM(Trans_deb!I37,Trav_deb!I37)</f>
        <v>294.5</v>
      </c>
      <c r="J37" s="26">
        <f>Trans_cr!J37+Trav_cr!J37-SUM(Trans_deb!J37,Trav_deb!J37)</f>
        <v>352.58889292201525</v>
      </c>
      <c r="K37" s="26">
        <f>Trans_cr!K37+Trav_cr!K37-SUM(Trans_deb!K37,Trav_deb!K37)</f>
        <v>316.14486378515255</v>
      </c>
      <c r="L37" s="26">
        <f>Trans_cr!L37+Trav_cr!L37-SUM(Trans_deb!L37,Trav_deb!L37)</f>
        <v>264.03726777193106</v>
      </c>
      <c r="M37" s="26">
        <f>Trans_cr!M37+Trav_cr!M37-SUM(Trans_deb!M37,Trav_deb!M37)</f>
        <v>304.90488709056541</v>
      </c>
      <c r="N37" s="26">
        <f>Trans_cr!N37+Trav_cr!N37-SUM(Trans_deb!N37,Trav_deb!N37)</f>
        <v>329.19369456823534</v>
      </c>
      <c r="O37" s="26">
        <f>Trans_cr!O37+Trav_cr!O37-SUM(Trans_deb!O37,Trav_deb!O37)</f>
        <v>364.01205732504604</v>
      </c>
      <c r="P37" s="26">
        <f>Trans_cr!P37+Trav_cr!P37-SUM(Trans_deb!P37,Trav_deb!P37)</f>
        <v>453.16364805888122</v>
      </c>
      <c r="Q37" s="26">
        <f>Trans_cr!Q37+Trav_cr!Q37-SUM(Trans_deb!Q37,Trav_deb!Q37)</f>
        <v>96.970856496422982</v>
      </c>
      <c r="V37" s="39">
        <f>IF(L37="","",L37/GDP!O33/10)</f>
        <v>16.533329228048281</v>
      </c>
      <c r="W37" s="39">
        <f>IF(M37="","",M37/GDP!P33/10)</f>
        <v>18.334629410136223</v>
      </c>
      <c r="X37" s="39">
        <f>IF(N37="","",N37/GDP!Q33/10)</f>
        <v>18.598513817414425</v>
      </c>
      <c r="Y37" s="39">
        <f>IF(O37="","",O37/GDP!R33/10)</f>
        <v>18.505951058721202</v>
      </c>
      <c r="Z37" s="39">
        <f>IF(P37="","",P37/GDP!S33/10)</f>
        <v>22.863958025170596</v>
      </c>
      <c r="AA37" s="39">
        <f>IF(Q37="","",Q37/GDP!T33/10)</f>
        <v>5.5317088703036505</v>
      </c>
      <c r="AB37" s="21">
        <f t="shared" si="0"/>
        <v>0</v>
      </c>
      <c r="AC37" s="21">
        <f t="shared" si="1"/>
        <v>1</v>
      </c>
      <c r="AD37" s="21"/>
      <c r="AE37" s="21">
        <f t="shared" si="2"/>
        <v>0</v>
      </c>
      <c r="AF37" s="39" t="str">
        <f t="shared" si="3"/>
        <v/>
      </c>
      <c r="AH37" s="21">
        <f t="shared" si="4"/>
        <v>18.505951058721202</v>
      </c>
    </row>
    <row r="38" spans="1:34" x14ac:dyDescent="0.25">
      <c r="A38" s="12" t="s">
        <v>135</v>
      </c>
      <c r="B38" s="26">
        <f>Trans_cr!B38+Trav_cr!B38-SUM(Trans_deb!B38,Trav_deb!B38)</f>
        <v>518.4088658389212</v>
      </c>
      <c r="C38" s="26">
        <f>Trans_cr!C38+Trav_cr!C38-SUM(Trans_deb!C38,Trav_deb!C38)</f>
        <v>597.41436283326891</v>
      </c>
      <c r="D38" s="26">
        <f>Trans_cr!D38+Trav_cr!D38-SUM(Trans_deb!D38,Trav_deb!D38)</f>
        <v>698.10447381868039</v>
      </c>
      <c r="E38" s="26">
        <f>Trans_cr!E38+Trav_cr!E38-SUM(Trans_deb!E38,Trav_deb!E38)</f>
        <v>764.52941139901179</v>
      </c>
      <c r="F38" s="26">
        <f>Trans_cr!F38+Trav_cr!F38-SUM(Trans_deb!F38,Trav_deb!F38)</f>
        <v>1002.3670401247787</v>
      </c>
      <c r="G38" s="26">
        <f>Trans_cr!G38+Trav_cr!G38-SUM(Trans_deb!G38,Trav_deb!G38)</f>
        <v>1079.8000000000002</v>
      </c>
      <c r="H38" s="26">
        <f>Trans_cr!H38+Trav_cr!H38-SUM(Trans_deb!H38,Trav_deb!H38)</f>
        <v>1349.7914692379272</v>
      </c>
      <c r="I38" s="26">
        <f>Trans_cr!I38+Trav_cr!I38-SUM(Trans_deb!I38,Trav_deb!I38)</f>
        <v>1620.0239712987336</v>
      </c>
      <c r="J38" s="26">
        <f>Trans_cr!J38+Trav_cr!J38-SUM(Trans_deb!J38,Trav_deb!J38)</f>
        <v>1667.0481740546429</v>
      </c>
      <c r="K38" s="26">
        <f>Trans_cr!K38+Trav_cr!K38-SUM(Trans_deb!K38,Trav_deb!K38)</f>
        <v>1838.1692585090377</v>
      </c>
      <c r="L38" s="26">
        <f>Trans_cr!L38+Trav_cr!L38-SUM(Trans_deb!L38,Trav_deb!L38)</f>
        <v>1839.12039363448</v>
      </c>
      <c r="M38" s="26">
        <f>Trans_cr!M38+Trav_cr!M38-SUM(Trans_deb!M38,Trav_deb!M38)</f>
        <v>1754.7209450472501</v>
      </c>
      <c r="N38" s="26">
        <f>Trans_cr!N38+Trav_cr!N38-SUM(Trans_deb!N38,Trav_deb!N38)</f>
        <v>2019.0159084375373</v>
      </c>
      <c r="O38" s="26">
        <f>Trans_cr!O38+Trav_cr!O38-SUM(Trans_deb!O38,Trav_deb!O38)</f>
        <v>2701.278598099414</v>
      </c>
      <c r="P38" s="26">
        <f>Trans_cr!P38+Trav_cr!P38-SUM(Trans_deb!P38,Trav_deb!P38)</f>
        <v>2965.0058474005673</v>
      </c>
      <c r="Q38" s="26">
        <f>Trans_cr!Q38+Trav_cr!Q38-SUM(Trans_deb!Q38,Trav_deb!Q38)</f>
        <v>-14.997610465499065</v>
      </c>
      <c r="V38" s="39">
        <f>IF(L38="","",L38/GDP!O34/10)</f>
        <v>10.170438498227508</v>
      </c>
      <c r="W38" s="39">
        <f>IF(M38="","",M38/GDP!P34/10)</f>
        <v>8.7547819440565284</v>
      </c>
      <c r="X38" s="39">
        <f>IF(N38="","",N38/GDP!Q34/10)</f>
        <v>9.0991748543762103</v>
      </c>
      <c r="Y38" s="39">
        <f>IF(O38="","",O38/GDP!R34/10)</f>
        <v>11.050886099244861</v>
      </c>
      <c r="Z38" s="39">
        <f>IF(P38="","",P38/GDP!S34/10)</f>
        <v>11.093257435650132</v>
      </c>
      <c r="AA38" s="39">
        <f>IF(Q38="","",Q38/GDP!T34/10)</f>
        <v>-5.7787579337645223E-2</v>
      </c>
      <c r="AB38" s="21">
        <f t="shared" si="0"/>
        <v>0</v>
      </c>
      <c r="AC38" s="21">
        <f t="shared" si="1"/>
        <v>1</v>
      </c>
      <c r="AD38" s="21"/>
      <c r="AE38" s="21">
        <f t="shared" si="2"/>
        <v>0</v>
      </c>
      <c r="AF38" s="39" t="str">
        <f t="shared" si="3"/>
        <v/>
      </c>
      <c r="AH38" s="21">
        <f t="shared" si="4"/>
        <v>11.050886099244861</v>
      </c>
    </row>
    <row r="39" spans="1:34" x14ac:dyDescent="0.25">
      <c r="A39" s="12" t="s">
        <v>137</v>
      </c>
      <c r="B39" s="26">
        <f>Trans_cr!B39+Trav_cr!B39-SUM(Trans_deb!B39,Trav_deb!B39)</f>
        <v>-222.64985880937229</v>
      </c>
      <c r="C39" s="26">
        <f>Trans_cr!C39+Trav_cr!C39-SUM(Trans_deb!C39,Trav_deb!C39)</f>
        <v>-181.90149079893934</v>
      </c>
      <c r="D39" s="26">
        <f>Trans_cr!D39+Trav_cr!D39-SUM(Trans_deb!D39,Trav_deb!D39)</f>
        <v>-180.73528182547386</v>
      </c>
      <c r="E39" s="26">
        <f>Trans_cr!E39+Trav_cr!E39-SUM(Trans_deb!E39,Trav_deb!E39)</f>
        <v>-507.68156718685464</v>
      </c>
      <c r="F39" s="26">
        <f>Trans_cr!F39+Trav_cr!F39-SUM(Trans_deb!F39,Trav_deb!F39)</f>
        <v>-184.61027879816743</v>
      </c>
      <c r="G39" s="26">
        <f>Trans_cr!G39+Trav_cr!G39-SUM(Trans_deb!G39,Trav_deb!G39)</f>
        <v>-165.41218491964207</v>
      </c>
      <c r="H39" s="26">
        <f>Trans_cr!H39+Trav_cr!H39-SUM(Trans_deb!H39,Trav_deb!H39)</f>
        <v>-461.59710209900527</v>
      </c>
      <c r="I39" s="26">
        <f>Trans_cr!I39+Trav_cr!I39-SUM(Trans_deb!I39,Trav_deb!I39)</f>
        <v>-538.3891635391592</v>
      </c>
      <c r="J39" s="26">
        <f>Trans_cr!J39+Trav_cr!J39-SUM(Trans_deb!J39,Trav_deb!J39)</f>
        <v>-467.71486768674868</v>
      </c>
      <c r="K39" s="26">
        <f>Trans_cr!K39+Trav_cr!K39-SUM(Trans_deb!K39,Trav_deb!K39)</f>
        <v>-467.31660684058875</v>
      </c>
      <c r="L39" s="26">
        <f>Trans_cr!L39+Trav_cr!L39-SUM(Trans_deb!L39,Trav_deb!L39)</f>
        <v>-559.86713579834486</v>
      </c>
      <c r="M39" s="26">
        <f>Trans_cr!M39+Trav_cr!M39-SUM(Trans_deb!M39,Trav_deb!M39)</f>
        <v>-453.5</v>
      </c>
      <c r="N39" s="26">
        <f>Trans_cr!N39+Trav_cr!N39-SUM(Trans_deb!N39,Trav_deb!N39)</f>
        <v>-360.95300635227068</v>
      </c>
      <c r="O39" s="26">
        <f>Trans_cr!O39+Trav_cr!O39-SUM(Trans_deb!O39,Trav_deb!O39)</f>
        <v>-430.21426499891299</v>
      </c>
      <c r="P39" s="26">
        <f>Trans_cr!P39+Trav_cr!P39-SUM(Trans_deb!P39,Trav_deb!P39)</f>
        <v>-485.56411616662103</v>
      </c>
      <c r="Q39" s="26"/>
      <c r="V39" s="39">
        <f>IF(L39="","",L39/GDP!O35/10)</f>
        <v>-1.8099933266466599</v>
      </c>
      <c r="W39" s="39">
        <f>IF(M39="","",M39/GDP!P35/10)</f>
        <v>-1.3896123793473265</v>
      </c>
      <c r="X39" s="39">
        <f>IF(N39="","",N39/GDP!Q35/10)</f>
        <v>-1.0313827080957529</v>
      </c>
      <c r="Y39" s="39">
        <f>IF(O39="","",O39/GDP!R35/10)</f>
        <v>-1.1113201720368697</v>
      </c>
      <c r="Z39" s="39">
        <f>IF(P39="","",P39/GDP!S35/10)</f>
        <v>-1.2494252017770657</v>
      </c>
      <c r="AA39" s="39" t="str">
        <f>IF(Q39="","",Q39/GDP!T35/10)</f>
        <v/>
      </c>
      <c r="AB39" s="21">
        <f t="shared" si="0"/>
        <v>0</v>
      </c>
      <c r="AC39" s="21">
        <f t="shared" si="1"/>
        <v>0</v>
      </c>
      <c r="AD39" s="21"/>
      <c r="AE39" s="21">
        <f t="shared" si="2"/>
        <v>0</v>
      </c>
      <c r="AF39" s="39">
        <f t="shared" si="3"/>
        <v>-1.1113201720368697</v>
      </c>
      <c r="AH39" s="21" t="str">
        <f t="shared" si="4"/>
        <v/>
      </c>
    </row>
    <row r="40" spans="1:34" x14ac:dyDescent="0.25">
      <c r="A40" s="12" t="s">
        <v>140</v>
      </c>
      <c r="B40" s="26">
        <f>Trans_cr!B40+Trav_cr!B40-SUM(Trans_deb!B40,Trav_deb!B40)</f>
        <v>-8882.967050173851</v>
      </c>
      <c r="C40" s="26">
        <f>Trans_cr!C40+Trav_cr!C40-SUM(Trans_deb!C40,Trav_deb!C40)</f>
        <v>-11596.474522616183</v>
      </c>
      <c r="D40" s="26">
        <f>Trans_cr!D40+Trav_cr!D40-SUM(Trans_deb!D40,Trav_deb!D40)</f>
        <v>-16374.601416994497</v>
      </c>
      <c r="E40" s="26">
        <f>Trans_cr!E40+Trav_cr!E40-SUM(Trans_deb!E40,Trav_deb!E40)</f>
        <v>-20468.731625588523</v>
      </c>
      <c r="F40" s="26">
        <f>Trans_cr!F40+Trav_cr!F40-SUM(Trans_deb!F40,Trav_deb!F40)</f>
        <v>-17875.212735758185</v>
      </c>
      <c r="G40" s="26">
        <f>Trans_cr!G40+Trav_cr!G40-SUM(Trans_deb!G40,Trav_deb!G40)</f>
        <v>-23324.982049283135</v>
      </c>
      <c r="H40" s="26">
        <f>Trans_cr!H40+Trav_cr!H40-SUM(Trans_deb!H40,Trav_deb!H40)</f>
        <v>-26765.941946048813</v>
      </c>
      <c r="I40" s="26">
        <f>Trans_cr!I40+Trav_cr!I40-SUM(Trans_deb!I40,Trav_deb!I40)</f>
        <v>-26707.8062232261</v>
      </c>
      <c r="J40" s="26">
        <f>Trans_cr!J40+Trav_cr!J40-SUM(Trans_deb!J40,Trav_deb!J40)</f>
        <v>-26340.903273652286</v>
      </c>
      <c r="K40" s="26">
        <f>Trans_cr!K40+Trav_cr!K40-SUM(Trans_deb!K40,Trav_deb!K40)</f>
        <v>-25032.590597344562</v>
      </c>
      <c r="L40" s="26">
        <f>Trans_cr!L40+Trav_cr!L40-SUM(Trans_deb!L40,Trav_deb!L40)</f>
        <v>-22116.13005923984</v>
      </c>
      <c r="M40" s="26">
        <f>Trans_cr!M40+Trav_cr!M40-SUM(Trans_deb!M40,Trav_deb!M40)</f>
        <v>-18107.028869687594</v>
      </c>
      <c r="N40" s="26">
        <f>Trans_cr!N40+Trav_cr!N40-SUM(Trans_deb!N40,Trav_deb!N40)</f>
        <v>-18476.608296585946</v>
      </c>
      <c r="O40" s="26">
        <f>Trans_cr!O40+Trav_cr!O40-SUM(Trans_deb!O40,Trav_deb!O40)</f>
        <v>-18454.360765258454</v>
      </c>
      <c r="P40" s="26">
        <f>Trans_cr!P40+Trav_cr!P40-SUM(Trans_deb!P40,Trav_deb!P40)</f>
        <v>-18186.307435101626</v>
      </c>
      <c r="Q40" s="26">
        <f>Trans_cr!Q40+Trav_cr!Q40-SUM(Trans_deb!Q40,Trav_deb!Q40)</f>
        <v>-8086.4324998985248</v>
      </c>
      <c r="V40" s="39">
        <f>IF(L40="","",L40/GDP!O36/10)</f>
        <v>-1.420879407086356</v>
      </c>
      <c r="W40" s="39">
        <f>IF(M40="","",M40/GDP!P36/10)</f>
        <v>-1.185014978382696</v>
      </c>
      <c r="X40" s="39">
        <f>IF(N40="","",N40/GDP!Q36/10)</f>
        <v>-1.1202900857097957</v>
      </c>
      <c r="Y40" s="39">
        <f>IF(O40="","",O40/GDP!R36/10)</f>
        <v>-1.0717938440289028</v>
      </c>
      <c r="Z40" s="39">
        <f>IF(P40="","",P40/GDP!S36/10)</f>
        <v>-1.0442418628545129</v>
      </c>
      <c r="AA40" s="39">
        <f>IF(Q40="","",Q40/GDP!T36/10)</f>
        <v>-0.49205204421894261</v>
      </c>
      <c r="AB40" s="21">
        <f t="shared" si="0"/>
        <v>0</v>
      </c>
      <c r="AC40" s="21">
        <f t="shared" si="1"/>
        <v>0</v>
      </c>
      <c r="AD40" s="21"/>
      <c r="AE40" s="21">
        <f t="shared" si="2"/>
        <v>0</v>
      </c>
      <c r="AF40" s="39">
        <f t="shared" si="3"/>
        <v>-1.0717938440289028</v>
      </c>
      <c r="AH40" s="21" t="str">
        <f t="shared" si="4"/>
        <v/>
      </c>
    </row>
    <row r="41" spans="1:34" x14ac:dyDescent="0.25">
      <c r="A41" s="12" t="s">
        <v>141</v>
      </c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>
        <f>Trans_cr!M41+Trav_cr!M41-SUM(Trans_deb!M41,Trav_deb!M41)</f>
        <v>457.3</v>
      </c>
      <c r="N41" s="26">
        <f>Trans_cr!N41+Trav_cr!N41-SUM(Trans_deb!N41,Trav_deb!N41)</f>
        <v>518.92161684270343</v>
      </c>
      <c r="O41" s="26">
        <f>Trans_cr!O41+Trav_cr!O41-SUM(Trans_deb!O41,Trav_deb!O41)</f>
        <v>587.26869545169711</v>
      </c>
      <c r="P41" s="26">
        <f>Trans_cr!P41+Trav_cr!P41-SUM(Trans_deb!P41,Trav_deb!P41)</f>
        <v>617.26352882899437</v>
      </c>
      <c r="Q41" s="26"/>
      <c r="V41" s="39" t="str">
        <f>IF(L41="","",L41/GDP!O37/10)</f>
        <v/>
      </c>
      <c r="W41" s="39">
        <f>IF(M41="","",M41/GDP!P37/10)</f>
        <v>9.3145961602184251</v>
      </c>
      <c r="X41" s="39">
        <f>IF(N41="","",N41/GDP!Q37/10)</f>
        <v>10.070103573852549</v>
      </c>
      <c r="Y41" s="39">
        <f>IF(O41="","",O41/GDP!R37/10)</f>
        <v>10.644013871085779</v>
      </c>
      <c r="Z41" s="39">
        <f>IF(P41="","",P41/GDP!S37/10)</f>
        <v>10.253233602643943</v>
      </c>
      <c r="AA41" s="39" t="str">
        <f>IF(Q41="","",Q41/GDP!T37/10)</f>
        <v/>
      </c>
      <c r="AB41" s="21">
        <f t="shared" si="0"/>
        <v>0</v>
      </c>
      <c r="AC41" s="21">
        <f t="shared" si="1"/>
        <v>1</v>
      </c>
      <c r="AD41" s="21"/>
      <c r="AE41" s="21">
        <f t="shared" si="2"/>
        <v>0</v>
      </c>
      <c r="AF41" s="39" t="str">
        <f t="shared" si="3"/>
        <v/>
      </c>
      <c r="AH41" s="21">
        <f t="shared" si="4"/>
        <v>10.644013871085779</v>
      </c>
    </row>
    <row r="42" spans="1:34" x14ac:dyDescent="0.25">
      <c r="A42" s="12" t="s">
        <v>189</v>
      </c>
      <c r="B42" s="26">
        <f>Trans_cr!B42+Trav_cr!B42-SUM(Trans_deb!B42,Trav_deb!B42)</f>
        <v>500.98054600292107</v>
      </c>
      <c r="C42" s="26">
        <f>Trans_cr!C42+Trav_cr!C42-SUM(Trans_deb!C42,Trav_deb!C42)</f>
        <v>521.83192195097945</v>
      </c>
      <c r="D42" s="26">
        <f>Trans_cr!D42+Trav_cr!D42-SUM(Trans_deb!D42,Trav_deb!D42)</f>
        <v>530.77793196789025</v>
      </c>
      <c r="E42" s="26">
        <f>Trans_cr!E42+Trav_cr!E42-SUM(Trans_deb!E42,Trav_deb!E42)</f>
        <v>495.95679338883565</v>
      </c>
      <c r="F42" s="26">
        <f>Trans_cr!F42+Trav_cr!F42-SUM(Trans_deb!F42,Trav_deb!F42)</f>
        <v>425.33567126384969</v>
      </c>
      <c r="G42" s="26">
        <f>Trans_cr!G42+Trav_cr!G42-SUM(Trans_deb!G42,Trav_deb!G42)</f>
        <v>180.39663536790704</v>
      </c>
      <c r="H42" s="26">
        <f>Trans_cr!H42+Trav_cr!H42-SUM(Trans_deb!H42,Trav_deb!H42)</f>
        <v>-339.47757750536402</v>
      </c>
      <c r="I42" s="26">
        <f>Trans_cr!I42+Trav_cr!I42-SUM(Trans_deb!I42,Trav_deb!I42)</f>
        <v>-434.17715283628786</v>
      </c>
      <c r="J42" s="26">
        <f>Trans_cr!J42+Trav_cr!J42-SUM(Trans_deb!J42,Trav_deb!J42)</f>
        <v>-757.08084986048107</v>
      </c>
      <c r="K42" s="26">
        <f>Trans_cr!K42+Trav_cr!K42-SUM(Trans_deb!K42,Trav_deb!K42)</f>
        <v>-1182.1586238289538</v>
      </c>
      <c r="L42" s="26">
        <f>Trans_cr!L42+Trav_cr!L42-SUM(Trans_deb!L42,Trav_deb!L42)</f>
        <v>-876.10034093259674</v>
      </c>
      <c r="M42" s="26">
        <f>Trans_cr!M42+Trav_cr!M42-SUM(Trans_deb!M42,Trav_deb!M42)</f>
        <v>-717.00468717233707</v>
      </c>
      <c r="N42" s="26">
        <f>Trans_cr!N42+Trav_cr!N42-SUM(Trans_deb!N42,Trav_deb!N42)</f>
        <v>-915.39481476731089</v>
      </c>
      <c r="O42" s="26">
        <f>Trans_cr!O42+Trav_cr!O42-SUM(Trans_deb!O42,Trav_deb!O42)</f>
        <v>-1453.0399925916035</v>
      </c>
      <c r="P42" s="26">
        <f>Trans_cr!P42+Trav_cr!P42-SUM(Trans_deb!P42,Trav_deb!P42)</f>
        <v>-1970.7016714167785</v>
      </c>
      <c r="Q42" s="26">
        <f>Trans_cr!Q42+Trav_cr!Q42-SUM(Trans_deb!Q42,Trav_deb!Q42)</f>
        <v>-2045.5336283392157</v>
      </c>
      <c r="V42" s="39">
        <f>IF(L42="","",L42/GDP!O38/10)</f>
        <v>-0.359222405748785</v>
      </c>
      <c r="W42" s="39">
        <f>IF(M42="","",M42/GDP!P38/10)</f>
        <v>-0.28642837227149281</v>
      </c>
      <c r="X42" s="39">
        <f>IF(N42="","",N42/GDP!Q38/10)</f>
        <v>-0.33058678756493715</v>
      </c>
      <c r="Y42" s="39">
        <f>IF(O42="","",O42/GDP!R38/10)</f>
        <v>-0.48852189801893636</v>
      </c>
      <c r="Z42" s="39">
        <f>IF(P42="","",P42/GDP!S38/10)</f>
        <v>-0.70566178659246559</v>
      </c>
      <c r="AA42" s="39">
        <f>IF(Q42="","",Q42/GDP!T38/10)</f>
        <v>-0.80929181833041175</v>
      </c>
      <c r="AB42" s="21">
        <f t="shared" si="0"/>
        <v>0</v>
      </c>
      <c r="AC42" s="21">
        <f t="shared" si="1"/>
        <v>0</v>
      </c>
      <c r="AD42" s="21"/>
      <c r="AE42" s="21">
        <f t="shared" si="2"/>
        <v>0</v>
      </c>
      <c r="AF42" s="39">
        <f t="shared" si="3"/>
        <v>-0.48852189801893636</v>
      </c>
      <c r="AH42" s="21" t="str">
        <f t="shared" si="4"/>
        <v/>
      </c>
    </row>
    <row r="43" spans="1:34" x14ac:dyDescent="0.25">
      <c r="A43" s="12" t="s">
        <v>190</v>
      </c>
      <c r="B43" s="26">
        <f>Trans_cr!B43+Trav_cr!B43-SUM(Trans_deb!B43,Trav_deb!B43)</f>
        <v>6307.7618962741944</v>
      </c>
      <c r="C43" s="26">
        <f>Trans_cr!C43+Trav_cr!C43-SUM(Trans_deb!C43,Trav_deb!C43)</f>
        <v>7833.6784218100365</v>
      </c>
      <c r="D43" s="26">
        <f>Trans_cr!D43+Trav_cr!D43-SUM(Trans_deb!D43,Trav_deb!D43)</f>
        <v>9795.3040745591206</v>
      </c>
      <c r="E43" s="26">
        <f>Trans_cr!E43+Trav_cr!E43-SUM(Trans_deb!E43,Trav_deb!E43)</f>
        <v>11620.223978416831</v>
      </c>
      <c r="F43" s="26">
        <f>Trans_cr!F43+Trav_cr!F43-SUM(Trans_deb!F43,Trav_deb!F43)</f>
        <v>11517.08429725805</v>
      </c>
      <c r="G43" s="26">
        <f>Trans_cr!G43+Trav_cr!G43-SUM(Trans_deb!G43,Trav_deb!G43)</f>
        <v>19002.961699203413</v>
      </c>
      <c r="H43" s="26">
        <f>Trans_cr!H43+Trav_cr!H43-SUM(Trans_deb!H43,Trav_deb!H43)</f>
        <v>23648.868121670333</v>
      </c>
      <c r="I43" s="26">
        <f>Trans_cr!I43+Trav_cr!I43-SUM(Trans_deb!I43,Trav_deb!I43)</f>
        <v>26654.133943047455</v>
      </c>
      <c r="J43" s="26">
        <f>Trans_cr!J43+Trav_cr!J43-SUM(Trans_deb!J43,Trav_deb!J43)</f>
        <v>30846.736017198855</v>
      </c>
      <c r="K43" s="26">
        <f>Trans_cr!K43+Trav_cr!K43-SUM(Trans_deb!K43,Trav_deb!K43)</f>
        <v>29916.558798046521</v>
      </c>
      <c r="L43" s="26">
        <f>Trans_cr!L43+Trav_cr!L43-SUM(Trans_deb!L43,Trav_deb!L43)</f>
        <v>25557.828912839046</v>
      </c>
      <c r="M43" s="26">
        <f>Trans_cr!M43+Trav_cr!M43-SUM(Trans_deb!M43,Trav_deb!M43)</f>
        <v>19952.868165493637</v>
      </c>
      <c r="N43" s="26">
        <f>Trans_cr!N43+Trav_cr!N43-SUM(Trans_deb!N43,Trav_deb!N43)</f>
        <v>20929.574996281022</v>
      </c>
      <c r="O43" s="26">
        <f>Trans_cr!O43+Trav_cr!O43-SUM(Trans_deb!O43,Trav_deb!O43)</f>
        <v>24921.171380569052</v>
      </c>
      <c r="P43" s="26">
        <f>Trans_cr!P43+Trav_cr!P43-SUM(Trans_deb!P43,Trav_deb!P43)</f>
        <v>14641.914012369176</v>
      </c>
      <c r="Q43" s="26">
        <f>Trans_cr!Q43+Trav_cr!Q43-SUM(Trans_deb!Q43,Trav_deb!Q43)</f>
        <v>4183.7034917975543</v>
      </c>
      <c r="V43" s="39">
        <f>IF(L43="","",L43/GDP!O39/10)</f>
        <v>8.260822698130827</v>
      </c>
      <c r="W43" s="39">
        <f>IF(M43="","",M43/GDP!P39/10)</f>
        <v>6.2189465669784436</v>
      </c>
      <c r="X43" s="39">
        <f>IF(N43="","",N43/GDP!Q39/10)</f>
        <v>6.133352575673868</v>
      </c>
      <c r="Y43" s="39">
        <f>IF(O43="","",O43/GDP!R39/10)</f>
        <v>6.8901638356859021</v>
      </c>
      <c r="Z43" s="39">
        <f>IF(P43="","",P43/GDP!S39/10)</f>
        <v>4.0037171766461697</v>
      </c>
      <c r="AA43" s="39">
        <f>IF(Q43="","",Q43/GDP!T39/10)</f>
        <v>1.1972423390798421</v>
      </c>
      <c r="AB43" s="21">
        <f t="shared" si="0"/>
        <v>0</v>
      </c>
      <c r="AC43" s="21">
        <f t="shared" si="1"/>
        <v>0</v>
      </c>
      <c r="AD43" s="21"/>
      <c r="AE43" s="21">
        <f t="shared" si="2"/>
        <v>0</v>
      </c>
      <c r="AF43" s="39" t="str">
        <f t="shared" si="3"/>
        <v/>
      </c>
      <c r="AH43" s="21">
        <f t="shared" si="4"/>
        <v>6.8901638356859021</v>
      </c>
    </row>
    <row r="44" spans="1:34" x14ac:dyDescent="0.25">
      <c r="A44" s="12" t="s">
        <v>191</v>
      </c>
      <c r="B44" s="26">
        <f>Trans_cr!B44+Trav_cr!B44-SUM(Trans_deb!B44,Trav_deb!B44)</f>
        <v>6693.7527275714892</v>
      </c>
      <c r="C44" s="26">
        <f>Trans_cr!C44+Trav_cr!C44-SUM(Trans_deb!C44,Trav_deb!C44)</f>
        <v>7945.6812850625556</v>
      </c>
      <c r="D44" s="26">
        <f>Trans_cr!D44+Trav_cr!D44-SUM(Trans_deb!D44,Trav_deb!D44)</f>
        <v>10509.335068975812</v>
      </c>
      <c r="E44" s="26">
        <f>Trans_cr!E44+Trav_cr!E44-SUM(Trans_deb!E44,Trav_deb!E44)</f>
        <v>12940.961374996634</v>
      </c>
      <c r="F44" s="26">
        <f>Trans_cr!F44+Trav_cr!F44-SUM(Trans_deb!F44,Trav_deb!F44)</f>
        <v>14346.314361862203</v>
      </c>
      <c r="G44" s="26">
        <f>Trans_cr!G44+Trav_cr!G44-SUM(Trans_deb!G44,Trav_deb!G44)</f>
        <v>21673.476302722982</v>
      </c>
      <c r="H44" s="26">
        <f>Trans_cr!H44+Trav_cr!H44-SUM(Trans_deb!H44,Trav_deb!H44)</f>
        <v>29849.626699003369</v>
      </c>
      <c r="I44" s="26">
        <f>Trans_cr!I44+Trav_cr!I44-SUM(Trans_deb!I44,Trav_deb!I44)</f>
        <v>35202.12555509845</v>
      </c>
      <c r="J44" s="26">
        <f>Trans_cr!J44+Trav_cr!J44-SUM(Trans_deb!J44,Trav_deb!J44)</f>
        <v>42267.574509338694</v>
      </c>
      <c r="K44" s="26">
        <f>Trans_cr!K44+Trav_cr!K44-SUM(Trans_deb!K44,Trav_deb!K44)</f>
        <v>41707.844912149289</v>
      </c>
      <c r="L44" s="26">
        <f>Trans_cr!L44+Trav_cr!L44-SUM(Trans_deb!L44,Trav_deb!L44)</f>
        <v>29870.180893060351</v>
      </c>
      <c r="M44" s="26">
        <f>Trans_cr!M44+Trav_cr!M44-SUM(Trans_deb!M44,Trav_deb!M44)</f>
        <v>29384.703644560457</v>
      </c>
      <c r="N44" s="26">
        <f>Trans_cr!N44+Trav_cr!N44-SUM(Trans_deb!N44,Trav_deb!N44)</f>
        <v>34632.109570854773</v>
      </c>
      <c r="O44" s="26">
        <f>Trans_cr!O44+Trav_cr!O44-SUM(Trans_deb!O44,Trav_deb!O44)</f>
        <v>39257.532458629597</v>
      </c>
      <c r="P44" s="26">
        <f>Trans_cr!P44+Trav_cr!P44-SUM(Trans_deb!P44,Trav_deb!P44)</f>
        <v>38731.961015880916</v>
      </c>
      <c r="Q44" s="26"/>
      <c r="V44" s="39">
        <f>IF(L44="","",L44/GDP!O40/10)</f>
        <v>66.289793371194747</v>
      </c>
      <c r="W44" s="39">
        <f>IF(M44="","",M44/GDP!P40/10)</f>
        <v>65.176230774227477</v>
      </c>
      <c r="X44" s="39">
        <f>IF(N44="","",N44/GDP!Q40/10)</f>
        <v>68.63687807609405</v>
      </c>
      <c r="Y44" s="39">
        <f>IF(O44="","",O44/GDP!R40/10)</f>
        <v>70.986261972460085</v>
      </c>
      <c r="Z44" s="39">
        <f>IF(P44="","",P44/GDP!S40/10)</f>
        <v>70.225116974074254</v>
      </c>
      <c r="AA44" s="39" t="str">
        <f>IF(Q44="","",Q44/GDP!T40/10)</f>
        <v/>
      </c>
      <c r="AB44" s="21">
        <f t="shared" si="0"/>
        <v>0</v>
      </c>
      <c r="AC44" s="21">
        <f t="shared" si="1"/>
        <v>1</v>
      </c>
      <c r="AD44" s="21"/>
      <c r="AE44" s="21">
        <f t="shared" si="2"/>
        <v>0</v>
      </c>
      <c r="AF44" s="39" t="str">
        <f t="shared" si="3"/>
        <v/>
      </c>
      <c r="AH44" s="21">
        <f t="shared" si="4"/>
        <v>70.986261972460085</v>
      </c>
    </row>
    <row r="45" spans="1:34" x14ac:dyDescent="0.25">
      <c r="A45" s="12" t="s">
        <v>193</v>
      </c>
      <c r="B45" s="26">
        <f>Trans_cr!B45+Trav_cr!B45-SUM(Trans_deb!B45,Trav_deb!B45)</f>
        <v>-5490.1999999999971</v>
      </c>
      <c r="C45" s="26">
        <f>Trans_cr!C45+Trav_cr!C45-SUM(Trans_deb!C45,Trav_deb!C45)</f>
        <v>-3726.4448861418714</v>
      </c>
      <c r="D45" s="26">
        <f>Trans_cr!D45+Trav_cr!D45-SUM(Trans_deb!D45,Trav_deb!D45)</f>
        <v>-4504.9676238671673</v>
      </c>
      <c r="E45" s="26">
        <f>Trans_cr!E45+Trav_cr!E45-SUM(Trans_deb!E45,Trav_deb!E45)</f>
        <v>-7225.1791832911695</v>
      </c>
      <c r="F45" s="26">
        <f>Trans_cr!F45+Trav_cr!F45-SUM(Trans_deb!F45,Trav_deb!F45)</f>
        <v>-27031.6801614</v>
      </c>
      <c r="G45" s="26">
        <f>Trans_cr!G45+Trav_cr!G45-SUM(Trans_deb!G45,Trav_deb!G45)</f>
        <v>-38112.232549299995</v>
      </c>
      <c r="H45" s="26">
        <f>Trans_cr!H45+Trav_cr!H45-SUM(Trans_deb!H45,Trav_deb!H45)</f>
        <v>-68995.864587399992</v>
      </c>
      <c r="I45" s="26">
        <f>Trans_cr!I45+Trav_cr!I45-SUM(Trans_deb!I45,Trav_deb!I45)</f>
        <v>-98898.017290500007</v>
      </c>
      <c r="J45" s="26">
        <f>Trans_cr!J45+Trav_cr!J45-SUM(Trans_deb!J45,Trav_deb!J45)</f>
        <v>-133590.50273125659</v>
      </c>
      <c r="K45" s="26">
        <f>Trans_cr!K45+Trav_cr!K45-SUM(Trans_deb!K45,Trav_deb!K45)</f>
        <v>-241215.07238457422</v>
      </c>
      <c r="L45" s="26">
        <f>Trans_cr!L45+Trav_cr!L45-SUM(Trans_deb!L45,Trav_deb!L45)</f>
        <v>-251607.24510173616</v>
      </c>
      <c r="M45" s="26">
        <f>Trans_cr!M45+Trav_cr!M45-SUM(Trans_deb!M45,Trav_deb!M45)</f>
        <v>-252433.45112248929</v>
      </c>
      <c r="N45" s="26">
        <f>Trans_cr!N45+Trav_cr!N45-SUM(Trans_deb!N45,Trav_deb!N45)</f>
        <v>-275294.12020444148</v>
      </c>
      <c r="O45" s="26">
        <f>Trans_cr!O45+Trav_cr!O45-SUM(Trans_deb!O45,Trav_deb!O45)</f>
        <v>-303781.72034442419</v>
      </c>
      <c r="P45" s="26">
        <f>Trans_cr!P45+Trav_cr!P45-SUM(Trans_deb!P45,Trav_deb!P45)</f>
        <v>-277769.86423080059</v>
      </c>
      <c r="Q45" s="26">
        <f>Trans_cr!Q45+Trav_cr!Q45-SUM(Trans_deb!Q45,Trav_deb!Q45)</f>
        <v>-154330.74146041911</v>
      </c>
      <c r="V45" s="39">
        <f>IF(L45="","",L45/GDP!O41/10)</f>
        <v>-2.2639723391373954</v>
      </c>
      <c r="W45" s="39">
        <f>IF(M45="","",M45/GDP!P41/10)</f>
        <v>-2.2484337078072776</v>
      </c>
      <c r="X45" s="39">
        <f>IF(N45="","",N45/GDP!Q41/10)</f>
        <v>-2.2444919513265167</v>
      </c>
      <c r="Y45" s="39">
        <f>IF(O45="","",O45/GDP!R41/10)</f>
        <v>-2.1946533376517978</v>
      </c>
      <c r="Z45" s="39">
        <f>IF(P45="","",P45/GDP!S41/10)</f>
        <v>-1.936947298096318</v>
      </c>
      <c r="AA45" s="39">
        <f>IF(Q45="","",Q45/GDP!T41/10)</f>
        <v>-1.0482402950817853</v>
      </c>
      <c r="AB45" s="21">
        <f t="shared" si="0"/>
        <v>0</v>
      </c>
      <c r="AC45" s="21">
        <f t="shared" si="1"/>
        <v>0</v>
      </c>
      <c r="AD45" s="21"/>
      <c r="AE45" s="21">
        <f t="shared" si="2"/>
        <v>0</v>
      </c>
      <c r="AF45" s="39">
        <f t="shared" si="3"/>
        <v>-2.1946533376517978</v>
      </c>
      <c r="AH45" s="21" t="str">
        <f t="shared" si="4"/>
        <v/>
      </c>
    </row>
    <row r="46" spans="1:34" x14ac:dyDescent="0.25">
      <c r="A46" s="12" t="s">
        <v>195</v>
      </c>
      <c r="B46" s="26">
        <f>Trans_cr!B46+Trav_cr!B46-SUM(Trans_deb!B46,Trav_deb!B46)</f>
        <v>-1178.8047261279298</v>
      </c>
      <c r="C46" s="26">
        <f>Trans_cr!C46+Trav_cr!C46-SUM(Trans_deb!C46,Trav_deb!C46)</f>
        <v>-1000.49182102539</v>
      </c>
      <c r="D46" s="26">
        <f>Trans_cr!D46+Trav_cr!D46-SUM(Trans_deb!D46,Trav_deb!D46)</f>
        <v>-1263.710381870118</v>
      </c>
      <c r="E46" s="26">
        <f>Trans_cr!E46+Trav_cr!E46-SUM(Trans_deb!E46,Trav_deb!E46)</f>
        <v>-1566.5750567333989</v>
      </c>
      <c r="F46" s="26">
        <f>Trans_cr!F46+Trav_cr!F46-SUM(Trans_deb!F46,Trav_deb!F46)</f>
        <v>-898.37647132568372</v>
      </c>
      <c r="G46" s="26">
        <f>Trans_cr!G46+Trav_cr!G46-SUM(Trans_deb!G46,Trav_deb!G46)</f>
        <v>-1333.5822673608391</v>
      </c>
      <c r="H46" s="26">
        <f>Trans_cr!H46+Trav_cr!H46-SUM(Trans_deb!H46,Trav_deb!H46)</f>
        <v>-1582.1894039819335</v>
      </c>
      <c r="I46" s="26">
        <f>Trans_cr!I46+Trav_cr!I46-SUM(Trans_deb!I46,Trav_deb!I46)</f>
        <v>-2153.2451232812491</v>
      </c>
      <c r="J46" s="26">
        <f>Trans_cr!J46+Trav_cr!J46-SUM(Trans_deb!J46,Trav_deb!J46)</f>
        <v>-1761.9015462890638</v>
      </c>
      <c r="K46" s="26">
        <f>Trans_cr!K46+Trav_cr!K46-SUM(Trans_deb!K46,Trav_deb!K46)</f>
        <v>-2389.0107686132824</v>
      </c>
      <c r="L46" s="26">
        <f>Trans_cr!L46+Trav_cr!L46-SUM(Trans_deb!L46,Trav_deb!L46)</f>
        <v>-1218.8559081005833</v>
      </c>
      <c r="M46" s="26">
        <f>Trans_cr!M46+Trav_cr!M46-SUM(Trans_deb!M46,Trav_deb!M46)</f>
        <v>-533.8147220312494</v>
      </c>
      <c r="N46" s="26">
        <f>Trans_cr!N46+Trav_cr!N46-SUM(Trans_deb!N46,Trav_deb!N46)</f>
        <v>-457.69252801757557</v>
      </c>
      <c r="O46" s="26">
        <f>Trans_cr!O46+Trav_cr!O46-SUM(Trans_deb!O46,Trav_deb!O46)</f>
        <v>-363.85941319335689</v>
      </c>
      <c r="P46" s="26">
        <f>Trans_cr!P46+Trav_cr!P46-SUM(Trans_deb!P46,Trav_deb!P46)</f>
        <v>-438.53507036132942</v>
      </c>
      <c r="Q46" s="26">
        <f>Trans_cr!Q46+Trav_cr!Q46-SUM(Trans_deb!Q46,Trav_deb!Q46)</f>
        <v>-969.09971038574486</v>
      </c>
      <c r="V46" s="39">
        <f>IF(L46="","",L46/GDP!O42/10)</f>
        <v>-0.41529442305091219</v>
      </c>
      <c r="W46" s="39">
        <f>IF(M46="","",M46/GDP!P42/10)</f>
        <v>-0.1888139226199948</v>
      </c>
      <c r="X46" s="39">
        <f>IF(N46="","",N46/GDP!Q42/10)</f>
        <v>-0.14674853169479385</v>
      </c>
      <c r="Y46" s="39">
        <f>IF(O46="","",O46/GDP!R42/10)</f>
        <v>-0.10889951431006359</v>
      </c>
      <c r="Z46" s="39">
        <f>IF(P46="","",P46/GDP!S42/10)</f>
        <v>-0.13561192744068942</v>
      </c>
      <c r="AA46" s="39">
        <f>IF(Q46="","",Q46/GDP!T42/10)</f>
        <v>-0.35699145385770614</v>
      </c>
      <c r="AB46" s="21">
        <f t="shared" si="0"/>
        <v>0</v>
      </c>
      <c r="AC46" s="21">
        <f t="shared" si="1"/>
        <v>0</v>
      </c>
      <c r="AD46" s="21"/>
      <c r="AE46" s="21">
        <f t="shared" si="2"/>
        <v>0</v>
      </c>
      <c r="AF46" s="39">
        <f t="shared" si="3"/>
        <v>-0.10889951431006359</v>
      </c>
      <c r="AH46" s="21" t="str">
        <f t="shared" si="4"/>
        <v/>
      </c>
    </row>
    <row r="47" spans="1:34" x14ac:dyDescent="0.25">
      <c r="A47" s="12" t="s">
        <v>196</v>
      </c>
      <c r="B47" s="26">
        <f>Trans_cr!B47+Trav_cr!B47-SUM(Trans_deb!B47,Trav_deb!B47)</f>
        <v>-9.2225501028193335</v>
      </c>
      <c r="C47" s="26">
        <f>Trans_cr!C47+Trav_cr!C47-SUM(Trans_deb!C47,Trav_deb!C47)</f>
        <v>-13.66956939519617</v>
      </c>
      <c r="D47" s="26">
        <f>Trans_cr!D47+Trav_cr!D47-SUM(Trans_deb!D47,Trav_deb!D47)</f>
        <v>-18.078124599212323</v>
      </c>
      <c r="E47" s="26">
        <f>Trans_cr!E47+Trav_cr!E47-SUM(Trans_deb!E47,Trav_deb!E47)</f>
        <v>-20.62434213299246</v>
      </c>
      <c r="F47" s="26">
        <f>Trans_cr!F47+Trav_cr!F47-SUM(Trans_deb!F47,Trav_deb!F47)</f>
        <v>-33.773713706098654</v>
      </c>
      <c r="G47" s="26">
        <f>Trans_cr!G47+Trav_cr!G47-SUM(Trans_deb!G47,Trav_deb!G47)</f>
        <v>-37.059870664348651</v>
      </c>
      <c r="H47" s="26">
        <f>Trans_cr!H47+Trav_cr!H47-SUM(Trans_deb!H47,Trav_deb!H47)</f>
        <v>-42.797577227278026</v>
      </c>
      <c r="I47" s="26">
        <f>Trans_cr!I47+Trav_cr!I47-SUM(Trans_deb!I47,Trav_deb!I47)</f>
        <v>-41.314959567682763</v>
      </c>
      <c r="J47" s="26">
        <f>Trans_cr!J47+Trav_cr!J47-SUM(Trans_deb!J47,Trav_deb!J47)</f>
        <v>0</v>
      </c>
      <c r="K47" s="26">
        <f>Trans_cr!K47+Trav_cr!K47-SUM(Trans_deb!K47,Trav_deb!K47)</f>
        <v>-6.7778089752260513</v>
      </c>
      <c r="L47" s="26">
        <f>Trans_cr!L47+Trav_cr!L47-SUM(Trans_deb!L47,Trav_deb!L47)</f>
        <v>-3.9388198751490791</v>
      </c>
      <c r="M47" s="26">
        <f>Trans_cr!M47+Trav_cr!M47-SUM(Trans_deb!M47,Trav_deb!M47)</f>
        <v>-7.4957022678800342</v>
      </c>
      <c r="N47" s="26">
        <f>Trans_cr!N47+Trav_cr!N47-SUM(Trans_deb!N47,Trav_deb!N47)</f>
        <v>-5.8075206393246646</v>
      </c>
      <c r="O47" s="26">
        <f>Trans_cr!O47+Trav_cr!O47-SUM(Trans_deb!O47,Trav_deb!O47)</f>
        <v>-1.9340402716769631</v>
      </c>
      <c r="P47" s="26">
        <f>Trans_cr!P47+Trav_cr!P47-SUM(Trans_deb!P47,Trav_deb!P47)</f>
        <v>-5.6307993994298471</v>
      </c>
      <c r="Q47" s="26"/>
      <c r="V47" s="39">
        <f>IF(L47="","",L47/GDP!O43/10)</f>
        <v>-0.40774532869038083</v>
      </c>
      <c r="W47" s="39">
        <f>IF(M47="","",M47/GDP!P43/10)</f>
        <v>-0.73995086553603506</v>
      </c>
      <c r="X47" s="39">
        <f>IF(N47="","",N47/GDP!Q43/10)</f>
        <v>-0.5392312571332093</v>
      </c>
      <c r="Y47" s="39">
        <f>IF(O47="","",O47/GDP!R43/10)</f>
        <v>-0.1640407355111928</v>
      </c>
      <c r="Z47" s="39">
        <f>IF(P47="","",P47/GDP!S43/10)</f>
        <v>-0.47317642012015526</v>
      </c>
      <c r="AA47" s="39" t="str">
        <f>IF(Q47="","",Q47/GDP!T43/10)</f>
        <v/>
      </c>
      <c r="AB47" s="21">
        <f t="shared" si="0"/>
        <v>0</v>
      </c>
      <c r="AC47" s="21">
        <f t="shared" si="1"/>
        <v>0</v>
      </c>
      <c r="AD47" s="21"/>
      <c r="AE47" s="21">
        <f t="shared" si="2"/>
        <v>0</v>
      </c>
      <c r="AF47" s="39">
        <f t="shared" si="3"/>
        <v>-0.1640407355111928</v>
      </c>
      <c r="AH47" s="21" t="str">
        <f t="shared" si="4"/>
        <v/>
      </c>
    </row>
    <row r="48" spans="1:34" x14ac:dyDescent="0.25">
      <c r="A48" s="12" t="s">
        <v>199</v>
      </c>
      <c r="B48" s="26">
        <f>Trans_cr!B48+Trav_cr!B48-SUM(Trans_deb!B48,Trav_deb!B48)</f>
        <v>-863.4</v>
      </c>
      <c r="C48" s="26">
        <f>Trans_cr!C48+Trav_cr!C48-SUM(Trans_deb!C48,Trav_deb!C48)</f>
        <v>-443.9</v>
      </c>
      <c r="D48" s="26">
        <f>Trans_cr!D48+Trav_cr!D48-SUM(Trans_deb!D48,Trav_deb!D48)</f>
        <v>-820.7</v>
      </c>
      <c r="E48" s="26">
        <f>Trans_cr!E48+Trav_cr!E48-SUM(Trans_deb!E48,Trav_deb!E48)</f>
        <v>-1084.2</v>
      </c>
      <c r="F48" s="26">
        <f>Trans_cr!F48+Trav_cr!F48-SUM(Trans_deb!F48,Trav_deb!F48)</f>
        <v>-844.80000000000007</v>
      </c>
      <c r="G48" s="26">
        <f>Trans_cr!G48+Trav_cr!G48-SUM(Trans_deb!G48,Trav_deb!G48)</f>
        <v>-1563.2999999999997</v>
      </c>
      <c r="H48" s="26">
        <f>Trans_cr!H48+Trav_cr!H48-SUM(Trans_deb!H48,Trav_deb!H48)</f>
        <v>-1584.9999999999998</v>
      </c>
      <c r="I48" s="26">
        <f>Trans_cr!I48+Trav_cr!I48-SUM(Trans_deb!I48,Trav_deb!I48)</f>
        <v>-930.81877664321019</v>
      </c>
      <c r="J48" s="26">
        <f>Trans_cr!J48+Trav_cr!J48-SUM(Trans_deb!J48,Trav_deb!J48)</f>
        <v>-1322.8107493403115</v>
      </c>
      <c r="K48" s="26">
        <f>Trans_cr!K48+Trav_cr!K48-SUM(Trans_deb!K48,Trav_deb!K48)</f>
        <v>-1703.66697980654</v>
      </c>
      <c r="L48" s="26">
        <f>Trans_cr!L48+Trav_cr!L48-SUM(Trans_deb!L48,Trav_deb!L48)</f>
        <v>-1045.6760122169119</v>
      </c>
      <c r="M48" s="26">
        <f>Trans_cr!M48+Trav_cr!M48-SUM(Trans_deb!M48,Trav_deb!M48)</f>
        <v>-763.98545735542041</v>
      </c>
      <c r="N48" s="26">
        <f>Trans_cr!N48+Trav_cr!N48-SUM(Trans_deb!N48,Trav_deb!N48)</f>
        <v>-901.18216481735988</v>
      </c>
      <c r="O48" s="26">
        <f>Trans_cr!O48+Trav_cr!O48-SUM(Trans_deb!O48,Trav_deb!O48)</f>
        <v>-1299.9222123239958</v>
      </c>
      <c r="P48" s="26">
        <f>Trans_cr!P48+Trav_cr!P48-SUM(Trans_deb!P48,Trav_deb!P48)</f>
        <v>-1026.9952218840981</v>
      </c>
      <c r="Q48" s="26"/>
      <c r="V48" s="39">
        <f>IF(L48="","",L48/GDP!O44/10)</f>
        <v>-2.757948073894005</v>
      </c>
      <c r="W48" s="39">
        <f>IF(M48="","",M48/GDP!P44/10)</f>
        <v>-2.085113147804095</v>
      </c>
      <c r="X48" s="39">
        <f>IF(N48="","",N48/GDP!Q44/10)</f>
        <v>-2.3958053032496602</v>
      </c>
      <c r="Y48" s="39">
        <f>IF(O48="","",O48/GDP!R44/10)</f>
        <v>-2.7599783696553981</v>
      </c>
      <c r="Z48" s="39">
        <f>IF(P48="","",P48/GDP!S44/10)</f>
        <v>-2.0369614460789758</v>
      </c>
      <c r="AA48" s="39" t="str">
        <f>IF(Q48="","",Q48/GDP!T44/10)</f>
        <v/>
      </c>
      <c r="AB48" s="21">
        <f t="shared" si="0"/>
        <v>0</v>
      </c>
      <c r="AC48" s="21">
        <f t="shared" si="1"/>
        <v>0</v>
      </c>
      <c r="AD48" s="21"/>
      <c r="AE48" s="21">
        <f t="shared" si="2"/>
        <v>0</v>
      </c>
      <c r="AF48" s="39">
        <f t="shared" si="3"/>
        <v>-2.7599783696553981</v>
      </c>
      <c r="AH48" s="21" t="str">
        <f t="shared" si="4"/>
        <v/>
      </c>
    </row>
    <row r="49" spans="1:34" x14ac:dyDescent="0.25">
      <c r="A49" s="12" t="s">
        <v>202</v>
      </c>
      <c r="B49" s="26">
        <f>Trans_cr!B49+Trav_cr!B49-SUM(Trans_deb!B49,Trav_deb!B49)</f>
        <v>-296.70038299824313</v>
      </c>
      <c r="C49" s="26">
        <f>Trans_cr!C49+Trav_cr!C49-SUM(Trans_deb!C49,Trav_deb!C49)</f>
        <v>-435.08185719810137</v>
      </c>
      <c r="D49" s="26">
        <f>Trans_cr!D49+Trav_cr!D49-SUM(Trans_deb!D49,Trav_deb!D49)</f>
        <v>-681.9</v>
      </c>
      <c r="E49" s="26">
        <f>Trans_cr!E49+Trav_cr!E49-SUM(Trans_deb!E49,Trav_deb!E49)</f>
        <v>-683.0938141110903</v>
      </c>
      <c r="F49" s="26">
        <f>Trans_cr!F49+Trav_cr!F49-SUM(Trans_deb!F49,Trav_deb!F49)</f>
        <v>-931.22568064613711</v>
      </c>
      <c r="G49" s="26">
        <f>Trans_cr!G49+Trav_cr!G49-SUM(Trans_deb!G49,Trav_deb!G49)</f>
        <v>-828.35460182969632</v>
      </c>
      <c r="H49" s="26">
        <f>Trans_cr!H49+Trav_cr!H49-SUM(Trans_deb!H49,Trav_deb!H49)</f>
        <v>-827.68816903029597</v>
      </c>
      <c r="I49" s="26">
        <f>Trans_cr!I49+Trav_cr!I49-SUM(Trans_deb!I49,Trav_deb!I49)</f>
        <v>-684.92735333689188</v>
      </c>
      <c r="J49" s="26">
        <f>Trans_cr!J49+Trav_cr!J49-SUM(Trans_deb!J49,Trav_deb!J49)</f>
        <v>-704.2607352189201</v>
      </c>
      <c r="K49" s="26">
        <f>Trans_cr!K49+Trav_cr!K49-SUM(Trans_deb!K49,Trav_deb!K49)</f>
        <v>-762.26658966553146</v>
      </c>
      <c r="L49" s="26">
        <f>Trans_cr!L49+Trav_cr!L49-SUM(Trans_deb!L49,Trav_deb!L49)</f>
        <v>-974.92345954604639</v>
      </c>
      <c r="M49" s="26">
        <f>Trans_cr!M49+Trav_cr!M49-SUM(Trans_deb!M49,Trav_deb!M49)</f>
        <v>-1514.2961678867325</v>
      </c>
      <c r="N49" s="26"/>
      <c r="O49" s="26"/>
      <c r="P49" s="26"/>
      <c r="Q49" s="26"/>
      <c r="V49" s="39">
        <f>IF(L49="","",L49/GDP!O45/10)</f>
        <v>-8.1988349133466194</v>
      </c>
      <c r="W49" s="39">
        <f>IF(M49="","",M49/GDP!P45/10)</f>
        <v>-14.905956963153187</v>
      </c>
      <c r="X49" s="39" t="str">
        <f>IF(N49="","",N49/GDP!Q45/10)</f>
        <v/>
      </c>
      <c r="Y49" s="39" t="str">
        <f>IF(O49="","",O49/GDP!R45/10)</f>
        <v/>
      </c>
      <c r="Z49" s="39" t="str">
        <f>IF(P49="","",P49/GDP!S45/10)</f>
        <v/>
      </c>
      <c r="AA49" s="39" t="str">
        <f>IF(Q49="","",Q49/GDP!T45/10)</f>
        <v/>
      </c>
      <c r="AB49" s="21">
        <f t="shared" si="0"/>
        <v>1</v>
      </c>
      <c r="AC49" s="21"/>
      <c r="AD49" s="21"/>
      <c r="AE49" s="21">
        <f t="shared" si="2"/>
        <v>0</v>
      </c>
      <c r="AF49" s="39" t="str">
        <f t="shared" si="3"/>
        <v/>
      </c>
      <c r="AH49" s="21" t="str">
        <f t="shared" si="4"/>
        <v/>
      </c>
    </row>
    <row r="50" spans="1:34" x14ac:dyDescent="0.25">
      <c r="A50" s="12" t="s">
        <v>208</v>
      </c>
      <c r="B50" s="26">
        <f>Trans_cr!B50+Trav_cr!B50-SUM(Trans_deb!B50,Trav_deb!B50)</f>
        <v>1086.0763020050106</v>
      </c>
      <c r="C50" s="26">
        <f>Trans_cr!C50+Trav_cr!C50-SUM(Trans_deb!C50,Trav_deb!C50)</f>
        <v>1112.1834111039843</v>
      </c>
      <c r="D50" s="26">
        <f>Trans_cr!D50+Trav_cr!D50-SUM(Trans_deb!D50,Trav_deb!D50)</f>
        <v>1259.5948681071409</v>
      </c>
      <c r="E50" s="26">
        <f>Trans_cr!E50+Trav_cr!E50-SUM(Trans_deb!E50,Trav_deb!E50)</f>
        <v>1753.2023150723112</v>
      </c>
      <c r="F50" s="26">
        <f>Trans_cr!F50+Trav_cr!F50-SUM(Trans_deb!F50,Trav_deb!F50)</f>
        <v>1509.2406730134508</v>
      </c>
      <c r="G50" s="26">
        <f>Trans_cr!G50+Trav_cr!G50-SUM(Trans_deb!G50,Trav_deb!G50)</f>
        <v>1456.7745166548962</v>
      </c>
      <c r="H50" s="26">
        <f>Trans_cr!H50+Trav_cr!H50-SUM(Trans_deb!H50,Trav_deb!H50)</f>
        <v>1662.4310630049793</v>
      </c>
      <c r="I50" s="26">
        <f>Trans_cr!I50+Trav_cr!I50-SUM(Trans_deb!I50,Trav_deb!I50)</f>
        <v>1666.2373520822289</v>
      </c>
      <c r="J50" s="26">
        <f>Trans_cr!J50+Trav_cr!J50-SUM(Trans_deb!J50,Trav_deb!J50)</f>
        <v>2040.633953317129</v>
      </c>
      <c r="K50" s="26">
        <f>Trans_cr!K50+Trav_cr!K50-SUM(Trans_deb!K50,Trav_deb!K50)</f>
        <v>2020.5345297629069</v>
      </c>
      <c r="L50" s="26">
        <f>Trans_cr!L50+Trav_cr!L50-SUM(Trans_deb!L50,Trav_deb!L50)</f>
        <v>2063.7994232320743</v>
      </c>
      <c r="M50" s="26">
        <f>Trans_cr!M50+Trav_cr!M50-SUM(Trans_deb!M50,Trav_deb!M50)</f>
        <v>2270.814625976589</v>
      </c>
      <c r="N50" s="26">
        <f>Trans_cr!N50+Trav_cr!N50-SUM(Trans_deb!N50,Trav_deb!N50)</f>
        <v>1947.9546238463486</v>
      </c>
      <c r="O50" s="26">
        <f>Trans_cr!O50+Trav_cr!O50-SUM(Trans_deb!O50,Trav_deb!O50)</f>
        <v>2277.3999999999992</v>
      </c>
      <c r="P50" s="26">
        <f>Trans_cr!P50+Trav_cr!P50-SUM(Trans_deb!P50,Trav_deb!P50)</f>
        <v>2353.8999999999992</v>
      </c>
      <c r="Q50" s="26">
        <f>Trans_cr!Q50+Trav_cr!Q50-SUM(Trans_deb!Q50,Trav_deb!Q50)</f>
        <v>267.10000000000014</v>
      </c>
      <c r="V50" s="39">
        <f>IF(L50="","",L50/GDP!O46/10)</f>
        <v>3.6564959130294361</v>
      </c>
      <c r="W50" s="39">
        <f>IF(M50="","",M50/GDP!P46/10)</f>
        <v>3.8588451849314134</v>
      </c>
      <c r="X50" s="39">
        <f>IF(N50="","",N50/GDP!Q46/10)</f>
        <v>3.2188552371174191</v>
      </c>
      <c r="Y50" s="39">
        <f>IF(O50="","",O50/GDP!R46/10)</f>
        <v>3.6533093779075352</v>
      </c>
      <c r="Z50" s="39">
        <f>IF(P50="","",P50/GDP!S46/10)</f>
        <v>3.6810746567416244</v>
      </c>
      <c r="AA50" s="39">
        <f>IF(Q50="","",Q50/GDP!T46/10)</f>
        <v>0.43466232709519953</v>
      </c>
      <c r="AB50" s="21">
        <f t="shared" si="0"/>
        <v>0</v>
      </c>
      <c r="AC50" s="21">
        <f t="shared" si="1"/>
        <v>0</v>
      </c>
      <c r="AD50" s="21"/>
      <c r="AE50" s="21">
        <f t="shared" si="2"/>
        <v>0</v>
      </c>
      <c r="AF50" s="39" t="str">
        <f t="shared" si="3"/>
        <v/>
      </c>
      <c r="AH50" s="21">
        <f t="shared" si="4"/>
        <v>3.6533093779075352</v>
      </c>
    </row>
    <row r="51" spans="1:34" x14ac:dyDescent="0.25">
      <c r="A51" s="12" t="s">
        <v>210</v>
      </c>
      <c r="B51" s="26">
        <f>Trans_cr!B51+Trav_cr!B51-SUM(Trans_deb!B51,Trav_deb!B51)</f>
        <v>-1174.8433858632502</v>
      </c>
      <c r="C51" s="26">
        <f>Trans_cr!C51+Trav_cr!C51-SUM(Trans_deb!C51,Trav_deb!C51)</f>
        <v>-1219.7755424570946</v>
      </c>
      <c r="D51" s="26">
        <f>Trans_cr!D51+Trav_cr!D51-SUM(Trans_deb!D51,Trav_deb!D51)</f>
        <v>-1363.5875479116733</v>
      </c>
      <c r="E51" s="26">
        <f>Trans_cr!E51+Trav_cr!E51-SUM(Trans_deb!E51,Trav_deb!E51)</f>
        <v>-1524.2728797681443</v>
      </c>
      <c r="F51" s="26">
        <f>Trans_cr!F51+Trav_cr!F51-SUM(Trans_deb!F51,Trav_deb!F51)</f>
        <v>-1415.1367341036066</v>
      </c>
      <c r="G51" s="26">
        <f>Trans_cr!G51+Trav_cr!G51-SUM(Trans_deb!G51,Trav_deb!G51)</f>
        <v>-1532.121360407428</v>
      </c>
      <c r="H51" s="26">
        <f>Trans_cr!H51+Trav_cr!H51-SUM(Trans_deb!H51,Trav_deb!H51)</f>
        <v>-1503.6999999999998</v>
      </c>
      <c r="I51" s="26">
        <f>Trans_cr!I51+Trav_cr!I51-SUM(Trans_deb!I51,Trav_deb!I51)</f>
        <v>-1773.4838315135678</v>
      </c>
      <c r="J51" s="26">
        <f>Trans_cr!J51+Trav_cr!J51-SUM(Trans_deb!J51,Trav_deb!J51)</f>
        <v>-2007.3471917862303</v>
      </c>
      <c r="K51" s="26">
        <f>Trans_cr!K51+Trav_cr!K51-SUM(Trans_deb!K51,Trav_deb!K51)</f>
        <v>-1839.592133709438</v>
      </c>
      <c r="L51" s="26">
        <f>Trans_cr!L51+Trav_cr!L51-SUM(Trans_deb!L51,Trav_deb!L51)</f>
        <v>-1674.9289863157057</v>
      </c>
      <c r="M51" s="26">
        <f>Trans_cr!M51+Trav_cr!M51-SUM(Trans_deb!M51,Trav_deb!M51)</f>
        <v>-1169.260368763652</v>
      </c>
      <c r="N51" s="26">
        <f>Trans_cr!N51+Trav_cr!N51-SUM(Trans_deb!N51,Trav_deb!N51)</f>
        <v>-1289.8892168765651</v>
      </c>
      <c r="O51" s="26">
        <f>Trans_cr!O51+Trav_cr!O51-SUM(Trans_deb!O51,Trav_deb!O51)</f>
        <v>-1400.1866855867215</v>
      </c>
      <c r="P51" s="26">
        <f>Trans_cr!P51+Trav_cr!P51-SUM(Trans_deb!P51,Trav_deb!P51)</f>
        <v>-1329.7112015273187</v>
      </c>
      <c r="Q51" s="26"/>
      <c r="V51" s="39">
        <f>IF(L51="","",L51/GDP!O47/10)</f>
        <v>-3.6558528567406001</v>
      </c>
      <c r="W51" s="39">
        <f>IF(M51="","",M51/GDP!P47/10)</f>
        <v>-2.4377874421725712</v>
      </c>
      <c r="X51" s="39">
        <f>IF(N51="","",N51/GDP!Q47/10)</f>
        <v>-2.5003667846719493</v>
      </c>
      <c r="Y51" s="39">
        <f>IF(O51="","",O51/GDP!R47/10)</f>
        <v>-2.4136572125747211</v>
      </c>
      <c r="Z51" s="39">
        <f>IF(P51="","",P51/GDP!S47/10)</f>
        <v>-2.2714962700546963</v>
      </c>
      <c r="AA51" s="39" t="str">
        <f>IF(Q51="","",Q51/GDP!T47/10)</f>
        <v/>
      </c>
      <c r="AB51" s="21">
        <f t="shared" si="0"/>
        <v>0</v>
      </c>
      <c r="AC51" s="21">
        <f t="shared" si="1"/>
        <v>0</v>
      </c>
      <c r="AD51" s="21"/>
      <c r="AE51" s="21">
        <f t="shared" si="2"/>
        <v>0</v>
      </c>
      <c r="AF51" s="39">
        <f t="shared" si="3"/>
        <v>-2.4136572125747211</v>
      </c>
      <c r="AH51" s="21" t="str">
        <f t="shared" si="4"/>
        <v/>
      </c>
    </row>
    <row r="52" spans="1:34" x14ac:dyDescent="0.25">
      <c r="A52" s="12" t="s">
        <v>213</v>
      </c>
      <c r="B52" s="26">
        <f>Trans_cr!B52+Trav_cr!B52-SUM(Trans_deb!B52,Trav_deb!B52)</f>
        <v>5991.384524159188</v>
      </c>
      <c r="C52" s="26">
        <f>Trans_cr!C52+Trav_cr!C52-SUM(Trans_deb!C52,Trav_deb!C52)</f>
        <v>7027.9004174365818</v>
      </c>
      <c r="D52" s="26">
        <f>Trans_cr!D52+Trav_cr!D52-SUM(Trans_deb!D52,Trav_deb!D52)</f>
        <v>8482.8484975822266</v>
      </c>
      <c r="E52" s="26">
        <f>Trans_cr!E52+Trav_cr!E52-SUM(Trans_deb!E52,Trav_deb!E52)</f>
        <v>9109.2510675415579</v>
      </c>
      <c r="F52" s="26">
        <f>Trans_cr!F52+Trav_cr!F52-SUM(Trans_deb!F52,Trav_deb!F52)</f>
        <v>7191.4070833110891</v>
      </c>
      <c r="G52" s="26">
        <f>Trans_cr!G52+Trav_cr!G52-SUM(Trans_deb!G52,Trav_deb!G52)</f>
        <v>6806.0219402856201</v>
      </c>
      <c r="H52" s="26">
        <f>Trans_cr!H52+Trav_cr!H52-SUM(Trans_deb!H52,Trav_deb!H52)</f>
        <v>7839.6760282741507</v>
      </c>
      <c r="I52" s="26">
        <f>Trans_cr!I52+Trav_cr!I52-SUM(Trans_deb!I52,Trav_deb!I52)</f>
        <v>8097.6385236056321</v>
      </c>
      <c r="J52" s="26">
        <f>Trans_cr!J52+Trav_cr!J52-SUM(Trans_deb!J52,Trav_deb!J52)</f>
        <v>8941.9457995791636</v>
      </c>
      <c r="K52" s="26">
        <f>Trans_cr!K52+Trav_cr!K52-SUM(Trans_deb!K52,Trav_deb!K52)</f>
        <v>8439.8665104863103</v>
      </c>
      <c r="L52" s="26">
        <f>Trans_cr!L52+Trav_cr!L52-SUM(Trans_deb!L52,Trav_deb!L52)</f>
        <v>7739.8763737553963</v>
      </c>
      <c r="M52" s="26">
        <f>Trans_cr!M52+Trav_cr!M52-SUM(Trans_deb!M52,Trav_deb!M52)</f>
        <v>8647.7439804929381</v>
      </c>
      <c r="N52" s="26">
        <f>Trans_cr!N52+Trav_cr!N52-SUM(Trans_deb!N52,Trav_deb!N52)</f>
        <v>9513.6876081725641</v>
      </c>
      <c r="O52" s="26">
        <f>Trans_cr!O52+Trav_cr!O52-SUM(Trans_deb!O52,Trav_deb!O52)</f>
        <v>10081.560111164981</v>
      </c>
      <c r="P52" s="26">
        <f>Trans_cr!P52+Trav_cr!P52-SUM(Trans_deb!P52,Trav_deb!P52)</f>
        <v>10495.186472305977</v>
      </c>
      <c r="Q52" s="26">
        <f>Trans_cr!Q52+Trav_cr!Q52-SUM(Trans_deb!Q52,Trav_deb!Q52)</f>
        <v>4887.5169669062989</v>
      </c>
      <c r="V52" s="39">
        <f>IF(L52="","",L52/GDP!O48/10)</f>
        <v>15.627905289656738</v>
      </c>
      <c r="W52" s="39">
        <f>IF(M52="","",M52/GDP!P48/10)</f>
        <v>16.758868976362741</v>
      </c>
      <c r="X52" s="39">
        <f>IF(N52="","",N52/GDP!Q48/10)</f>
        <v>17.147340773895252</v>
      </c>
      <c r="Y52" s="39">
        <f>IF(O52="","",O52/GDP!R48/10)</f>
        <v>16.426167187234185</v>
      </c>
      <c r="Z52" s="39">
        <f>IF(P52="","",P52/GDP!S48/10)</f>
        <v>17.273468082598423</v>
      </c>
      <c r="AA52" s="39">
        <f>IF(Q52="","",Q52/GDP!T48/10)</f>
        <v>8.5858883915789175</v>
      </c>
      <c r="AB52" s="21">
        <f t="shared" si="0"/>
        <v>0</v>
      </c>
      <c r="AC52" s="21">
        <f t="shared" si="1"/>
        <v>1</v>
      </c>
      <c r="AD52" s="21"/>
      <c r="AE52" s="21">
        <f t="shared" si="2"/>
        <v>0</v>
      </c>
      <c r="AF52" s="39" t="str">
        <f t="shared" si="3"/>
        <v/>
      </c>
      <c r="AH52" s="21">
        <f t="shared" si="4"/>
        <v>16.426167187234185</v>
      </c>
    </row>
    <row r="53" spans="1:34" x14ac:dyDescent="0.25">
      <c r="A53" s="12" t="s">
        <v>214</v>
      </c>
      <c r="B53" s="26"/>
      <c r="C53" s="26"/>
      <c r="D53" s="26"/>
      <c r="E53" s="26"/>
      <c r="F53" s="26"/>
      <c r="G53" s="26"/>
      <c r="H53" s="26">
        <f>Trans_cr!H53+Trav_cr!H53-SUM(Trans_deb!H53,Trav_deb!H53)</f>
        <v>823.9</v>
      </c>
      <c r="I53" s="26">
        <f>Trans_cr!I53+Trav_cr!I53-SUM(Trans_deb!I53,Trav_deb!I53)</f>
        <v>1036.7262569832403</v>
      </c>
      <c r="J53" s="26">
        <f>Trans_cr!J53+Trav_cr!J53-SUM(Trans_deb!J53,Trav_deb!J53)</f>
        <v>1140.4469273743016</v>
      </c>
      <c r="K53" s="26">
        <f>Trans_cr!K53+Trav_cr!K53-SUM(Trans_deb!K53,Trav_deb!K53)</f>
        <v>1221.5865921787708</v>
      </c>
      <c r="L53" s="26">
        <f>Trans_cr!L53+Trav_cr!L53-SUM(Trans_deb!L53,Trav_deb!L53)</f>
        <v>1089.6256983240223</v>
      </c>
      <c r="M53" s="26">
        <f>Trans_cr!M53+Trav_cr!M53-SUM(Trans_deb!M53,Trav_deb!M53)</f>
        <v>989.26815642458109</v>
      </c>
      <c r="N53" s="26">
        <f>Trans_cr!N53+Trav_cr!N53-SUM(Trans_deb!N53,Trav_deb!N53)</f>
        <v>682.81056010055863</v>
      </c>
      <c r="O53" s="26">
        <f>Trans_cr!O53+Trav_cr!O53-SUM(Trans_deb!O53,Trav_deb!O53)</f>
        <v>546.39731483798869</v>
      </c>
      <c r="P53" s="26">
        <f>Trans_cr!P53+Trav_cr!P53-SUM(Trans_deb!P53,Trav_deb!P53)</f>
        <v>927.28510653631304</v>
      </c>
      <c r="Q53" s="26"/>
      <c r="V53" s="39"/>
      <c r="W53" s="39"/>
      <c r="X53" s="39"/>
      <c r="Y53" s="39"/>
      <c r="Z53" s="39"/>
      <c r="AA53" s="39"/>
      <c r="AB53" s="21">
        <f t="shared" si="0"/>
        <v>1</v>
      </c>
      <c r="AC53" s="21"/>
      <c r="AD53" s="21"/>
      <c r="AE53" s="21">
        <f t="shared" si="2"/>
        <v>0</v>
      </c>
      <c r="AF53" s="39" t="str">
        <f t="shared" si="3"/>
        <v/>
      </c>
      <c r="AH53" s="21" t="str">
        <f t="shared" si="4"/>
        <v/>
      </c>
    </row>
    <row r="54" spans="1:34" x14ac:dyDescent="0.25">
      <c r="A54" s="12" t="s">
        <v>223</v>
      </c>
      <c r="B54" s="26"/>
      <c r="C54" s="26"/>
      <c r="D54" s="26"/>
      <c r="E54" s="26"/>
      <c r="F54" s="26"/>
      <c r="G54" s="26"/>
      <c r="H54" s="26">
        <f>Trans_cr!H54+Trav_cr!H54-SUM(Trans_deb!H54,Trav_deb!H54)</f>
        <v>204.90000000000003</v>
      </c>
      <c r="I54" s="26">
        <f>Trans_cr!I54+Trav_cr!I54-SUM(Trans_deb!I54,Trav_deb!I54)</f>
        <v>305.87709497206708</v>
      </c>
      <c r="J54" s="26">
        <f>Trans_cr!J54+Trav_cr!J54-SUM(Trans_deb!J54,Trav_deb!J54)</f>
        <v>394.43016759776526</v>
      </c>
      <c r="K54" s="26">
        <f>Trans_cr!K54+Trav_cr!K54-SUM(Trans_deb!K54,Trav_deb!K54)</f>
        <v>432.41340782122916</v>
      </c>
      <c r="L54" s="26">
        <f>Trans_cr!L54+Trav_cr!L54-SUM(Trans_deb!L54,Trav_deb!L54)</f>
        <v>303.14525139664806</v>
      </c>
      <c r="M54" s="26">
        <f>Trans_cr!M54+Trav_cr!M54-SUM(Trans_deb!M54,Trav_deb!M54)</f>
        <v>233.62569832402244</v>
      </c>
      <c r="N54" s="26">
        <f>Trans_cr!N54+Trav_cr!N54-SUM(Trans_deb!N54,Trav_deb!N54)</f>
        <v>131.02176505027933</v>
      </c>
      <c r="O54" s="26">
        <f>Trans_cr!O54+Trav_cr!O54-SUM(Trans_deb!O54,Trav_deb!O54)</f>
        <v>150.25789050837989</v>
      </c>
      <c r="P54" s="26">
        <f>Trans_cr!P54+Trav_cr!P54-SUM(Trans_deb!P54,Trav_deb!P54)</f>
        <v>290.59955230726263</v>
      </c>
      <c r="Q54" s="26"/>
      <c r="V54" s="39">
        <f>IF(L54="","",L54/GDP!O50/10)</f>
        <v>9.6178246960225469</v>
      </c>
      <c r="W54" s="39">
        <f>IF(M54="","",M54/GDP!P50/10)</f>
        <v>7.4825160814750502</v>
      </c>
      <c r="X54" s="39">
        <f>IF(N54="","",N54/GDP!Q50/10)</f>
        <v>4.203957558746251</v>
      </c>
      <c r="Y54" s="39">
        <f>IF(O54="","",O54/GDP!R50/10)</f>
        <v>4.8037822302791415</v>
      </c>
      <c r="Z54" s="39">
        <f>IF(P54="","",P54/GDP!S50/10)</f>
        <v>9.3687763162350279</v>
      </c>
      <c r="AA54" s="39" t="str">
        <f>IF(Q54="","",Q54/GDP!T50/10)</f>
        <v/>
      </c>
      <c r="AB54" s="21">
        <f t="shared" si="0"/>
        <v>0</v>
      </c>
      <c r="AC54" s="21">
        <f t="shared" si="1"/>
        <v>0</v>
      </c>
      <c r="AD54" s="21"/>
      <c r="AE54" s="21">
        <f t="shared" si="2"/>
        <v>0</v>
      </c>
      <c r="AF54" s="39" t="str">
        <f t="shared" si="3"/>
        <v/>
      </c>
      <c r="AH54" s="21">
        <f t="shared" si="4"/>
        <v>4.8037822302791415</v>
      </c>
    </row>
    <row r="55" spans="1:34" x14ac:dyDescent="0.25">
      <c r="A55" s="12" t="s">
        <v>232</v>
      </c>
      <c r="B55" s="26">
        <f>Trans_cr!B55+Trav_cr!B55-SUM(Trans_deb!B55,Trav_deb!B55)</f>
        <v>1847.3603180453974</v>
      </c>
      <c r="C55" s="26">
        <f>Trans_cr!C55+Trav_cr!C55-SUM(Trans_deb!C55,Trav_deb!C55)</f>
        <v>1998.1297623766986</v>
      </c>
      <c r="D55" s="26">
        <f>Trans_cr!D55+Trav_cr!D55-SUM(Trans_deb!D55,Trav_deb!D55)</f>
        <v>2118.1272312044935</v>
      </c>
      <c r="E55" s="26">
        <f>Trans_cr!E55+Trav_cr!E55-SUM(Trans_deb!E55,Trav_deb!E55)</f>
        <v>2721.8</v>
      </c>
      <c r="F55" s="26">
        <f>Trans_cr!F55+Trav_cr!F55-SUM(Trans_deb!F55,Trav_deb!F55)</f>
        <v>2499.0672407445672</v>
      </c>
      <c r="G55" s="26">
        <f>Trans_cr!G55+Trav_cr!G55-SUM(Trans_deb!G55,Trav_deb!G55)</f>
        <v>2448.2738922085737</v>
      </c>
      <c r="H55" s="26">
        <f>Trans_cr!H55+Trav_cr!H55-SUM(Trans_deb!H55,Trav_deb!H55)</f>
        <v>3065.8873258155809</v>
      </c>
      <c r="I55" s="26">
        <f>Trans_cr!I55+Trav_cr!I55-SUM(Trans_deb!I55,Trav_deb!I55)</f>
        <v>2906.1418690562095</v>
      </c>
      <c r="J55" s="26">
        <f>Trans_cr!J55+Trav_cr!J55-SUM(Trans_deb!J55,Trav_deb!J55)</f>
        <v>3468.1777967736493</v>
      </c>
      <c r="K55" s="26">
        <f>Trans_cr!K55+Trav_cr!K55-SUM(Trans_deb!K55,Trav_deb!K55)</f>
        <v>3111.5827997118477</v>
      </c>
      <c r="L55" s="26">
        <f>Trans_cr!L55+Trav_cr!L55-SUM(Trans_deb!L55,Trav_deb!L55)</f>
        <v>2723.0929176902964</v>
      </c>
      <c r="M55" s="26">
        <f>Trans_cr!M55+Trav_cr!M55-SUM(Trans_deb!M55,Trav_deb!M55)</f>
        <v>2987.5911239260467</v>
      </c>
      <c r="N55" s="26">
        <f>Trans_cr!N55+Trav_cr!N55-SUM(Trans_deb!N55,Trav_deb!N55)</f>
        <v>3323.1670850826754</v>
      </c>
      <c r="O55" s="26">
        <f>Trans_cr!O55+Trav_cr!O55-SUM(Trans_deb!O55,Trav_deb!O55)</f>
        <v>3387.0431434144275</v>
      </c>
      <c r="P55" s="26">
        <f>Trans_cr!P55+Trav_cr!P55-SUM(Trans_deb!P55,Trav_deb!P55)</f>
        <v>2936.8382058609382</v>
      </c>
      <c r="Q55" s="26">
        <f>Trans_cr!Q55+Trav_cr!Q55-SUM(Trans_deb!Q55,Trav_deb!Q55)</f>
        <v>1209.1981050153699</v>
      </c>
      <c r="V55" s="39">
        <f>IF(L55="","",L55/GDP!O51/10)</f>
        <v>13.722500089146825</v>
      </c>
      <c r="W55" s="39">
        <f>IF(M55="","",M55/GDP!P51/10)</f>
        <v>14.262620537194092</v>
      </c>
      <c r="X55" s="39">
        <f>IF(N55="","",N55/GDP!Q51/10)</f>
        <v>14.625971942619936</v>
      </c>
      <c r="Y55" s="39">
        <f>IF(O55="","",O55/GDP!R51/10)</f>
        <v>13.375891096336892</v>
      </c>
      <c r="Z55" s="39">
        <f>IF(P55="","",P55/GDP!S51/10)</f>
        <v>11.769479444799977</v>
      </c>
      <c r="AA55" s="39">
        <f>IF(Q55="","",Q55/GDP!T51/10)</f>
        <v>5.0452626737404351</v>
      </c>
      <c r="AB55" s="21">
        <f t="shared" si="0"/>
        <v>0</v>
      </c>
      <c r="AC55" s="21">
        <f t="shared" si="1"/>
        <v>1</v>
      </c>
      <c r="AD55" s="21"/>
      <c r="AE55" s="21">
        <f t="shared" si="2"/>
        <v>0</v>
      </c>
      <c r="AF55" s="39" t="str">
        <f t="shared" si="3"/>
        <v/>
      </c>
      <c r="AH55" s="21">
        <f t="shared" si="4"/>
        <v>13.375891096336892</v>
      </c>
    </row>
    <row r="56" spans="1:34" x14ac:dyDescent="0.25">
      <c r="A56" s="12" t="s">
        <v>234</v>
      </c>
      <c r="B56" s="26">
        <f>Trans_cr!B56+Trav_cr!B56-SUM(Trans_deb!B56,Trav_deb!B56)</f>
        <v>3013.5391096038884</v>
      </c>
      <c r="C56" s="26">
        <f>Trans_cr!C56+Trav_cr!C56-SUM(Trans_deb!C56,Trav_deb!C56)</f>
        <v>3717.9190791249221</v>
      </c>
      <c r="D56" s="26">
        <f>Trans_cr!D56+Trav_cr!D56-SUM(Trans_deb!D56,Trav_deb!D56)</f>
        <v>4186.2013393213547</v>
      </c>
      <c r="E56" s="26">
        <f>Trans_cr!E56+Trav_cr!E56-SUM(Trans_deb!E56,Trav_deb!E56)</f>
        <v>4790.8561191301669</v>
      </c>
      <c r="F56" s="26">
        <f>Trans_cr!F56+Trav_cr!F56-SUM(Trans_deb!F56,Trav_deb!F56)</f>
        <v>4368.0055744482288</v>
      </c>
      <c r="G56" s="26">
        <f>Trans_cr!G56+Trav_cr!G56-SUM(Trans_deb!G56,Trav_deb!G56)</f>
        <v>3925.3191554487021</v>
      </c>
      <c r="H56" s="26">
        <f>Trans_cr!H56+Trav_cr!H56-SUM(Trans_deb!H56,Trav_deb!H56)</f>
        <v>4562.6467906076941</v>
      </c>
      <c r="I56" s="26">
        <f>Trans_cr!I56+Trav_cr!I56-SUM(Trans_deb!I56,Trav_deb!I56)</f>
        <v>4000.0551836203631</v>
      </c>
      <c r="J56" s="26">
        <f>Trans_cr!J56+Trav_cr!J56-SUM(Trans_deb!J56,Trav_deb!J56)</f>
        <v>2892.0734203478751</v>
      </c>
      <c r="K56" s="26">
        <f>Trans_cr!K56+Trav_cr!K56-SUM(Trans_deb!K56,Trav_deb!K56)</f>
        <v>2348.9111997500295</v>
      </c>
      <c r="L56" s="26">
        <f>Trans_cr!L56+Trav_cr!L56-SUM(Trans_deb!L56,Trav_deb!L56)</f>
        <v>2213.4812768913071</v>
      </c>
      <c r="M56" s="26">
        <f>Trans_cr!M56+Trav_cr!M56-SUM(Trans_deb!M56,Trav_deb!M56)</f>
        <v>2613.7011469838671</v>
      </c>
      <c r="N56" s="26">
        <f>Trans_cr!N56+Trav_cr!N56-SUM(Trans_deb!N56,Trav_deb!N56)</f>
        <v>2903.1897190381333</v>
      </c>
      <c r="O56" s="26">
        <f>Trans_cr!O56+Trav_cr!O56-SUM(Trans_deb!O56,Trav_deb!O56)</f>
        <v>3076.1807110646314</v>
      </c>
      <c r="P56" s="26">
        <f>Trans_cr!P56+Trav_cr!P56-SUM(Trans_deb!P56,Trav_deb!P56)</f>
        <v>2428.9859020031454</v>
      </c>
      <c r="Q56" s="26">
        <f>Trans_cr!Q56+Trav_cr!Q56-SUM(Trans_deb!Q56,Trav_deb!Q56)</f>
        <v>1117.8473496560982</v>
      </c>
      <c r="V56" s="39">
        <f>IF(L56="","",L56/GDP!O52/10)</f>
        <v>1.1771770257834036</v>
      </c>
      <c r="W56" s="39">
        <f>IF(M56="","",M56/GDP!P52/10)</f>
        <v>1.3316729574182091</v>
      </c>
      <c r="X56" s="39">
        <f>IF(N56="","",N56/GDP!Q52/10)</f>
        <v>1.3279069652416347</v>
      </c>
      <c r="Y56" s="39">
        <f>IF(O56="","",O56/GDP!R52/10)</f>
        <v>1.2356620650992696</v>
      </c>
      <c r="Z56" s="39">
        <f>IF(P56="","",P56/GDP!S52/10)</f>
        <v>0.96893560151071279</v>
      </c>
      <c r="AA56" s="39">
        <f>IF(Q56="","",Q56/GDP!T52/10)</f>
        <v>0.46296301574044774</v>
      </c>
      <c r="AB56" s="21">
        <f t="shared" si="0"/>
        <v>0</v>
      </c>
      <c r="AC56" s="21">
        <f t="shared" si="1"/>
        <v>0</v>
      </c>
      <c r="AD56" s="21"/>
      <c r="AE56" s="21">
        <f t="shared" si="2"/>
        <v>0</v>
      </c>
      <c r="AF56" s="39" t="str">
        <f t="shared" si="3"/>
        <v/>
      </c>
      <c r="AH56" s="21">
        <f t="shared" si="4"/>
        <v>1.2356620650992696</v>
      </c>
    </row>
    <row r="57" spans="1:34" x14ac:dyDescent="0.25">
      <c r="A57" s="12" t="s">
        <v>252</v>
      </c>
      <c r="B57" s="26">
        <f>Trans_cr!B57+Trav_cr!B57-SUM(Trans_deb!B57,Trav_deb!B57)</f>
        <v>7080.7000000000007</v>
      </c>
      <c r="C57" s="26">
        <f>Trans_cr!C57+Trav_cr!C57-SUM(Trans_deb!C57,Trav_deb!C57)</f>
        <v>7045.7091287602198</v>
      </c>
      <c r="D57" s="26">
        <f>Trans_cr!D57+Trav_cr!D57-SUM(Trans_deb!D57,Trav_deb!D57)</f>
        <v>7607.7114016907508</v>
      </c>
      <c r="E57" s="26">
        <f>Trans_cr!E57+Trav_cr!E57-SUM(Trans_deb!E57,Trav_deb!E57)</f>
        <v>9238.5666919530631</v>
      </c>
      <c r="F57" s="26">
        <f>Trans_cr!F57+Trav_cr!F57-SUM(Trans_deb!F57,Trav_deb!F57)</f>
        <v>2107.8736035600596</v>
      </c>
      <c r="G57" s="26">
        <f>Trans_cr!G57+Trav_cr!G57-SUM(Trans_deb!G57,Trav_deb!G57)</f>
        <v>7298.4637533974674</v>
      </c>
      <c r="H57" s="26">
        <f>Trans_cr!H57+Trav_cr!H57-SUM(Trans_deb!H57,Trav_deb!H57)</f>
        <v>6402.647118256471</v>
      </c>
      <c r="I57" s="26">
        <f>Trans_cr!I57+Trav_cr!I57-SUM(Trans_deb!I57,Trav_deb!I57)</f>
        <v>7016.6677729490693</v>
      </c>
      <c r="J57" s="26">
        <f>Trans_cr!J57+Trav_cr!J57-SUM(Trans_deb!J57,Trav_deb!J57)</f>
        <v>7702.4286591855853</v>
      </c>
      <c r="K57" s="26">
        <f>Trans_cr!K57+Trav_cr!K57-SUM(Trans_deb!K57,Trav_deb!K57)</f>
        <v>9301.6530427580656</v>
      </c>
      <c r="L57" s="26">
        <f>Trans_cr!L57+Trav_cr!L57-SUM(Trans_deb!L57,Trav_deb!L57)</f>
        <v>5877.1847418272591</v>
      </c>
      <c r="M57" s="26">
        <f>Trans_cr!M57+Trav_cr!M57-SUM(Trans_deb!M57,Trav_deb!M57)</f>
        <v>4213.2100899935904</v>
      </c>
      <c r="N57" s="26">
        <f>Trans_cr!N57+Trav_cr!N57-SUM(Trans_deb!N57,Trav_deb!N57)</f>
        <v>7694.1212351838476</v>
      </c>
      <c r="O57" s="26">
        <f>Trans_cr!O57+Trav_cr!O57-SUM(Trans_deb!O57,Trav_deb!O57)</f>
        <v>7856.5437177693166</v>
      </c>
      <c r="P57" s="26">
        <f>Trans_cr!P57+Trav_cr!P57-SUM(Trans_deb!P57,Trav_deb!P57)</f>
        <v>8855.1823236162309</v>
      </c>
      <c r="Q57" s="26">
        <f>Trans_cr!Q57+Trav_cr!Q57-SUM(Trans_deb!Q57,Trav_deb!Q57)</f>
        <v>7644.7678638703946</v>
      </c>
      <c r="V57" s="39">
        <f>IF(L57="","",L57/GDP!O53/10)</f>
        <v>1.9417604946021811</v>
      </c>
      <c r="W57" s="39">
        <f>IF(M57="","",M57/GDP!P53/10)</f>
        <v>1.345574831689722</v>
      </c>
      <c r="X57" s="39">
        <f>IF(N57="","",N57/GDP!Q53/10)</f>
        <v>2.3166620705055831</v>
      </c>
      <c r="Y57" s="39">
        <f>IF(O57="","",O57/GDP!R53/10)</f>
        <v>2.2014525100227855</v>
      </c>
      <c r="Z57" s="39">
        <f>IF(P57="","",P57/GDP!S53/10)</f>
        <v>2.5293005288760573</v>
      </c>
      <c r="AA57" s="39">
        <f>IF(Q57="","",Q57/GDP!T53/10)</f>
        <v>2.1703107979066707</v>
      </c>
      <c r="AB57" s="21">
        <f t="shared" si="0"/>
        <v>0</v>
      </c>
      <c r="AC57" s="21">
        <f t="shared" si="1"/>
        <v>0</v>
      </c>
      <c r="AD57" s="21"/>
      <c r="AE57" s="21">
        <f t="shared" si="2"/>
        <v>0</v>
      </c>
      <c r="AF57" s="39" t="str">
        <f t="shared" si="3"/>
        <v/>
      </c>
      <c r="AH57" s="21">
        <f t="shared" si="4"/>
        <v>2.2014525100227855</v>
      </c>
    </row>
    <row r="58" spans="1:34" x14ac:dyDescent="0.25">
      <c r="A58" s="12" t="s">
        <v>254</v>
      </c>
      <c r="B58" s="26">
        <f>Trans_cr!B58+Trav_cr!B58-SUM(Trans_deb!B58,Trav_deb!B58)</f>
        <v>26.170233118202127</v>
      </c>
      <c r="C58" s="26">
        <f>Trans_cr!C58+Trav_cr!C58-SUM(Trans_deb!C58,Trav_deb!C58)</f>
        <v>23.109255518481206</v>
      </c>
      <c r="D58" s="26">
        <f>Trans_cr!D58+Trav_cr!D58-SUM(Trans_deb!D58,Trav_deb!D58)</f>
        <v>0.39387579408172257</v>
      </c>
      <c r="E58" s="26">
        <f>Trans_cr!E58+Trav_cr!E58-SUM(Trans_deb!E58,Trav_deb!E58)</f>
        <v>23.21053786553081</v>
      </c>
      <c r="F58" s="26">
        <f>Trans_cr!F58+Trav_cr!F58-SUM(Trans_deb!F58,Trav_deb!F58)</f>
        <v>37.316918090715234</v>
      </c>
      <c r="G58" s="26">
        <f>Trans_cr!G58+Trav_cr!G58-SUM(Trans_deb!G58,Trav_deb!G58)</f>
        <v>54.686840609719724</v>
      </c>
      <c r="H58" s="26">
        <f>Trans_cr!H58+Trav_cr!H58-SUM(Trans_deb!H58,Trav_deb!H58)</f>
        <v>21.032967403964648</v>
      </c>
      <c r="I58" s="26">
        <f>Trans_cr!I58+Trav_cr!I58-SUM(Trans_deb!I58,Trav_deb!I58)</f>
        <v>22.428413074425649</v>
      </c>
      <c r="J58" s="26">
        <f>Trans_cr!J58+Trav_cr!J58-SUM(Trans_deb!J58,Trav_deb!J58)</f>
        <v>-32.669183720550791</v>
      </c>
      <c r="K58" s="26">
        <f>Trans_cr!K58+Trav_cr!K58-SUM(Trans_deb!K58,Trav_deb!K58)</f>
        <v>50.978829156214204</v>
      </c>
      <c r="L58" s="26">
        <f>Trans_cr!L58+Trav_cr!L58-SUM(Trans_deb!L58,Trav_deb!L58)</f>
        <v>75.028134143596617</v>
      </c>
      <c r="M58" s="26">
        <f>Trans_cr!M58+Trav_cr!M58-SUM(Trans_deb!M58,Trav_deb!M58)</f>
        <v>126.62615349988738</v>
      </c>
      <c r="N58" s="26">
        <f>Trans_cr!N58+Trav_cr!N58-SUM(Trans_deb!N58,Trav_deb!N58)</f>
        <v>-74.848075624577973</v>
      </c>
      <c r="O58" s="26">
        <f>Trans_cr!O58+Trav_cr!O58-SUM(Trans_deb!O58,Trav_deb!O58)</f>
        <v>91.90299347287862</v>
      </c>
      <c r="P58" s="26">
        <f>Trans_cr!P58+Trav_cr!P58-SUM(Trans_deb!P58,Trav_deb!P58)</f>
        <v>121.86585640333101</v>
      </c>
      <c r="Q58" s="26"/>
      <c r="V58" s="39">
        <f>IF(L58="","",L58/GDP!O54/10)</f>
        <v>3.0686353432963851</v>
      </c>
      <c r="W58" s="39">
        <f>IF(M58="","",M58/GDP!P54/10)</f>
        <v>4.8349046773534692</v>
      </c>
      <c r="X58" s="39">
        <f>IF(N58="","",N58/GDP!Q54/10)</f>
        <v>-2.705026224234838</v>
      </c>
      <c r="Y58" s="39">
        <f>IF(O58="","",O58/GDP!R54/10)</f>
        <v>3.050215515196768</v>
      </c>
      <c r="Z58" s="39">
        <f>IF(P58="","",P58/GDP!S54/10)</f>
        <v>3.6421355769076813</v>
      </c>
      <c r="AA58" s="39" t="str">
        <f>IF(Q58="","",Q58/GDP!T54/10)</f>
        <v/>
      </c>
      <c r="AB58" s="21">
        <f t="shared" si="0"/>
        <v>0</v>
      </c>
      <c r="AC58" s="21">
        <f t="shared" si="1"/>
        <v>0</v>
      </c>
      <c r="AD58" s="21"/>
      <c r="AE58" s="21">
        <f t="shared" si="2"/>
        <v>0</v>
      </c>
      <c r="AF58" s="39" t="str">
        <f t="shared" si="3"/>
        <v/>
      </c>
      <c r="AH58" s="21">
        <f t="shared" si="4"/>
        <v>3.050215515196768</v>
      </c>
    </row>
    <row r="59" spans="1:34" x14ac:dyDescent="0.25">
      <c r="A59" s="12" t="s">
        <v>256</v>
      </c>
      <c r="B59" s="26">
        <f>Trans_cr!B59+Trav_cr!B59-SUM(Trans_deb!B59,Trav_deb!B59)</f>
        <v>24.411108148148152</v>
      </c>
      <c r="C59" s="26">
        <f>Trans_cr!C59+Trav_cr!C59-SUM(Trans_deb!C59,Trav_deb!C59)</f>
        <v>40.719617407407412</v>
      </c>
      <c r="D59" s="26">
        <f>Trans_cr!D59+Trav_cr!D59-SUM(Trans_deb!D59,Trav_deb!D59)</f>
        <v>36.567620370370364</v>
      </c>
      <c r="E59" s="26">
        <f>Trans_cr!E59+Trav_cr!E59-SUM(Trans_deb!E59,Trav_deb!E59)</f>
        <v>35.036453333333341</v>
      </c>
      <c r="F59" s="26">
        <f>Trans_cr!F59+Trav_cr!F59-SUM(Trans_deb!F59,Trav_deb!F59)</f>
        <v>36.467801111111115</v>
      </c>
      <c r="G59" s="26">
        <f>Trans_cr!G59+Trav_cr!G59-SUM(Trans_deb!G59,Trav_deb!G59)</f>
        <v>54.030229629629616</v>
      </c>
      <c r="H59" s="26">
        <f>Trans_cr!H59+Trav_cr!H59-SUM(Trans_deb!H59,Trav_deb!H59)</f>
        <v>66.09406222222222</v>
      </c>
      <c r="I59" s="26">
        <f>Trans_cr!I59+Trav_cr!I59-SUM(Trans_deb!I59,Trav_deb!I59)</f>
        <v>37.393636666666659</v>
      </c>
      <c r="J59" s="26">
        <f>Trans_cr!J59+Trav_cr!J59-SUM(Trans_deb!J59,Trav_deb!J59)</f>
        <v>41.504999629629623</v>
      </c>
      <c r="K59" s="26">
        <f>Trans_cr!K59+Trav_cr!K59-SUM(Trans_deb!K59,Trav_deb!K59)</f>
        <v>154.84084433633035</v>
      </c>
      <c r="L59" s="26">
        <f>Trans_cr!L59+Trav_cr!L59-SUM(Trans_deb!L59,Trav_deb!L59)</f>
        <v>146.21509305189238</v>
      </c>
      <c r="M59" s="26">
        <f>Trans_cr!M59+Trav_cr!M59-SUM(Trans_deb!M59,Trav_deb!M59)</f>
        <v>143.35628595074212</v>
      </c>
      <c r="N59" s="26">
        <f>Trans_cr!N59+Trav_cr!N59-SUM(Trans_deb!N59,Trav_deb!N59)</f>
        <v>113.54875710332414</v>
      </c>
      <c r="O59" s="26">
        <f>Trans_cr!O59+Trav_cr!O59-SUM(Trans_deb!O59,Trav_deb!O59)</f>
        <v>30.787322377998592</v>
      </c>
      <c r="P59" s="26">
        <f>Trans_cr!P59+Trav_cr!P59-SUM(Trans_deb!P59,Trav_deb!P59)</f>
        <v>62.783379299542453</v>
      </c>
      <c r="Q59" s="26">
        <f>Trans_cr!Q59+Trav_cr!Q59-SUM(Trans_deb!Q59,Trav_deb!Q59)</f>
        <v>2.8456145772418573</v>
      </c>
      <c r="V59" s="39">
        <f>IF(L59="","",L59/GDP!O55/10)</f>
        <v>27.026819418094711</v>
      </c>
      <c r="W59" s="39">
        <f>IF(M59="","",M59/GDP!P55/10)</f>
        <v>24.931527991433413</v>
      </c>
      <c r="X59" s="39">
        <f>IF(N59="","",N59/GDP!Q55/10)</f>
        <v>21.752635460406921</v>
      </c>
      <c r="Y59" s="39">
        <f>IF(O59="","",O59/GDP!R55/10)</f>
        <v>5.8089287505657712</v>
      </c>
      <c r="Z59" s="39">
        <f>IF(P59="","",P59/GDP!S55/10)</f>
        <v>10.843416113910614</v>
      </c>
      <c r="AA59" s="39">
        <f>IF(Q59="","",Q59/GDP!T55/10)</f>
        <v>0.55040900913768998</v>
      </c>
      <c r="AB59" s="21">
        <f t="shared" si="0"/>
        <v>0</v>
      </c>
      <c r="AC59" s="21">
        <f t="shared" si="1"/>
        <v>0</v>
      </c>
      <c r="AD59" s="21"/>
      <c r="AE59" s="21">
        <f t="shared" si="2"/>
        <v>0</v>
      </c>
      <c r="AF59" s="39" t="str">
        <f t="shared" si="3"/>
        <v/>
      </c>
      <c r="AH59" s="21">
        <f t="shared" si="4"/>
        <v>5.8089287505657712</v>
      </c>
    </row>
    <row r="60" spans="1:34" x14ac:dyDescent="0.25">
      <c r="A60" s="12" t="s">
        <v>260</v>
      </c>
      <c r="B60" s="26">
        <f>Trans_cr!B60+Trav_cr!B60-SUM(Trans_deb!B60,Trav_deb!B60)</f>
        <v>2429.6000000000004</v>
      </c>
      <c r="C60" s="26">
        <f>Trans_cr!C60+Trav_cr!C60-SUM(Trans_deb!C60,Trav_deb!C60)</f>
        <v>2949.0000000000005</v>
      </c>
      <c r="D60" s="26">
        <f>Trans_cr!D60+Trav_cr!D60-SUM(Trans_deb!D60,Trav_deb!D60)</f>
        <v>2987</v>
      </c>
      <c r="E60" s="26">
        <f>Trans_cr!E60+Trav_cr!E60-SUM(Trans_deb!E60,Trav_deb!E60)</f>
        <v>3074.4999999999991</v>
      </c>
      <c r="F60" s="26">
        <f>Trans_cr!F60+Trav_cr!F60-SUM(Trans_deb!F60,Trav_deb!F60)</f>
        <v>3077.6000000000004</v>
      </c>
      <c r="G60" s="26">
        <f>Trans_cr!G60+Trav_cr!G60-SUM(Trans_deb!G60,Trav_deb!G60)</f>
        <v>2876.6</v>
      </c>
      <c r="H60" s="26">
        <f>Trans_cr!H60+Trav_cr!H60-SUM(Trans_deb!H60,Trav_deb!H60)</f>
        <v>3135.5000000000005</v>
      </c>
      <c r="I60" s="26">
        <f>Trans_cr!I60+Trav_cr!I60-SUM(Trans_deb!I60,Trav_deb!I60)</f>
        <v>3360.7000000000003</v>
      </c>
      <c r="J60" s="26">
        <f>Trans_cr!J60+Trav_cr!J60-SUM(Trans_deb!J60,Trav_deb!J60)</f>
        <v>3809.9</v>
      </c>
      <c r="K60" s="26">
        <f>Trans_cr!K60+Trav_cr!K60-SUM(Trans_deb!K60,Trav_deb!K60)</f>
        <v>4299.0999999999995</v>
      </c>
      <c r="L60" s="26">
        <f>Trans_cr!L60+Trav_cr!L60-SUM(Trans_deb!L60,Trav_deb!L60)</f>
        <v>4650.3999999999996</v>
      </c>
      <c r="M60" s="26">
        <f>Trans_cr!M60+Trav_cr!M60-SUM(Trans_deb!M60,Trav_deb!M60)</f>
        <v>5171.6000000000004</v>
      </c>
      <c r="N60" s="26">
        <f>Trans_cr!N60+Trav_cr!N60-SUM(Trans_deb!N60,Trav_deb!N60)</f>
        <v>5692.3000000000011</v>
      </c>
      <c r="O60" s="26">
        <f>Trans_cr!O60+Trav_cr!O60-SUM(Trans_deb!O60,Trav_deb!O60)</f>
        <v>5998.4000000000005</v>
      </c>
      <c r="P60" s="26">
        <f>Trans_cr!P60+Trav_cr!P60-SUM(Trans_deb!P60,Trav_deb!P60)</f>
        <v>5815.7</v>
      </c>
      <c r="Q60" s="26">
        <f>Trans_cr!Q60+Trav_cr!Q60-SUM(Trans_deb!Q60,Trav_deb!Q60)</f>
        <v>1404.1000000000001</v>
      </c>
      <c r="V60" s="39">
        <f>IF(L60="","",L60/GDP!O56/10)</f>
        <v>6.5265107923765671</v>
      </c>
      <c r="W60" s="39">
        <f>IF(M60="","",M60/GDP!P56/10)</f>
        <v>6.8247621309896145</v>
      </c>
      <c r="X60" s="39">
        <f>IF(N60="","",N60/GDP!Q56/10)</f>
        <v>7.1080892085612266</v>
      </c>
      <c r="Y60" s="39">
        <f>IF(O60="","",O60/GDP!R56/10)</f>
        <v>7.005021604577836</v>
      </c>
      <c r="Z60" s="39">
        <f>IF(P60="","",P60/GDP!S56/10)</f>
        <v>6.532145745349986</v>
      </c>
      <c r="AA60" s="39">
        <f>IF(Q60="","",Q60/GDP!T56/10)</f>
        <v>1.7834144110960106</v>
      </c>
      <c r="AB60" s="21">
        <f t="shared" si="0"/>
        <v>0</v>
      </c>
      <c r="AC60" s="21">
        <f t="shared" si="1"/>
        <v>0</v>
      </c>
      <c r="AD60" s="21"/>
      <c r="AE60" s="21">
        <f t="shared" si="2"/>
        <v>0</v>
      </c>
      <c r="AF60" s="39" t="str">
        <f t="shared" si="3"/>
        <v/>
      </c>
      <c r="AH60" s="21">
        <f t="shared" si="4"/>
        <v>7.005021604577836</v>
      </c>
    </row>
    <row r="61" spans="1:34" x14ac:dyDescent="0.25">
      <c r="A61" s="12" t="s">
        <v>262</v>
      </c>
      <c r="B61" s="26">
        <f>Trans_cr!B61+Trav_cr!B61-SUM(Trans_deb!B61,Trav_deb!B61)</f>
        <v>828.26381333333325</v>
      </c>
      <c r="C61" s="26">
        <f>Trans_cr!C61+Trav_cr!C61-SUM(Trans_deb!C61,Trav_deb!C61)</f>
        <v>779.12652653333316</v>
      </c>
      <c r="D61" s="26">
        <f>Trans_cr!D61+Trav_cr!D61-SUM(Trans_deb!D61,Trav_deb!D61)</f>
        <v>792.36369037037025</v>
      </c>
      <c r="E61" s="26">
        <f>Trans_cr!E61+Trav_cr!E61-SUM(Trans_deb!E61,Trav_deb!E61)</f>
        <v>735.01851074074068</v>
      </c>
      <c r="F61" s="26">
        <f>Trans_cr!F61+Trav_cr!F61-SUM(Trans_deb!F61,Trav_deb!F61)</f>
        <v>752.86859974074093</v>
      </c>
      <c r="G61" s="26">
        <f>Trans_cr!G61+Trav_cr!G61-SUM(Trans_deb!G61,Trav_deb!G61)</f>
        <v>765.79425759259266</v>
      </c>
      <c r="H61" s="26">
        <f>Trans_cr!H61+Trav_cr!H61-SUM(Trans_deb!H61,Trav_deb!H61)</f>
        <v>824.76173478518513</v>
      </c>
      <c r="I61" s="26">
        <f>Trans_cr!I61+Trav_cr!I61-SUM(Trans_deb!I61,Trav_deb!I61)</f>
        <v>834.87230460740727</v>
      </c>
      <c r="J61" s="26">
        <f>Trans_cr!J61+Trav_cr!J61-SUM(Trans_deb!J61,Trav_deb!J61)</f>
        <v>843.06155301481476</v>
      </c>
      <c r="K61" s="26">
        <f>Trans_cr!K61+Trav_cr!K61-SUM(Trans_deb!K61,Trav_deb!K61)</f>
        <v>2331.0705886511269</v>
      </c>
      <c r="L61" s="26">
        <f>Trans_cr!L61+Trav_cr!L61-SUM(Trans_deb!L61,Trav_deb!L61)</f>
        <v>2400.8677474870938</v>
      </c>
      <c r="M61" s="26">
        <f>Trans_cr!M61+Trav_cr!M61-SUM(Trans_deb!M61,Trav_deb!M61)</f>
        <v>2433.7264958393262</v>
      </c>
      <c r="N61" s="26">
        <f>Trans_cr!N61+Trav_cr!N61-SUM(Trans_deb!N61,Trav_deb!N61)</f>
        <v>2518.4282969188653</v>
      </c>
      <c r="O61" s="26">
        <f>Trans_cr!O61+Trav_cr!O61-SUM(Trans_deb!O61,Trav_deb!O61)</f>
        <v>2545.8469726116518</v>
      </c>
      <c r="P61" s="26">
        <f>Trans_cr!P61+Trav_cr!P61-SUM(Trans_deb!P61,Trav_deb!P61)</f>
        <v>2872.0260323084362</v>
      </c>
      <c r="Q61" s="26">
        <f>Trans_cr!Q61+Trav_cr!Q61-SUM(Trans_deb!Q61,Trav_deb!Q61)</f>
        <v>935.48600341093299</v>
      </c>
      <c r="V61" s="39">
        <f>IF(L61="","",L61/GDP!O57/10)</f>
        <v>36.35462853847293</v>
      </c>
      <c r="W61" s="39">
        <f>IF(M61="","",M61/GDP!P57/10)</f>
        <v>35.218636700285188</v>
      </c>
      <c r="X61" s="39">
        <f>IF(N61="","",N61/GDP!Q57/10)</f>
        <v>35.645142004749026</v>
      </c>
      <c r="Y61" s="39">
        <f>IF(O61="","",O61/GDP!R57/10)</f>
        <v>34.42999572768035</v>
      </c>
      <c r="Z61" s="39">
        <f>IF(P61="","",P61/GDP!S57/10)</f>
        <v>37.339557919670305</v>
      </c>
      <c r="AA61" s="39">
        <f>IF(Q61="","",Q61/GDP!T57/10)</f>
        <v>14.421979961946892</v>
      </c>
      <c r="AB61" s="21">
        <f t="shared" si="0"/>
        <v>0</v>
      </c>
      <c r="AC61" s="21">
        <f t="shared" si="1"/>
        <v>1</v>
      </c>
      <c r="AD61" s="21"/>
      <c r="AE61" s="21">
        <f t="shared" si="2"/>
        <v>0</v>
      </c>
      <c r="AF61" s="39" t="str">
        <f t="shared" si="3"/>
        <v/>
      </c>
      <c r="AH61" s="21">
        <f t="shared" si="4"/>
        <v>34.42999572768035</v>
      </c>
    </row>
    <row r="62" spans="1:34" x14ac:dyDescent="0.25">
      <c r="A62" s="12" t="s">
        <v>266</v>
      </c>
      <c r="B62" s="26">
        <f>Trans_cr!B62+Trav_cr!B62-SUM(Trans_deb!B62,Trav_deb!B62)</f>
        <v>-650.16615869080488</v>
      </c>
      <c r="C62" s="26">
        <f>Trans_cr!C62+Trav_cr!C62-SUM(Trans_deb!C62,Trav_deb!C62)</f>
        <v>-795.07695545228648</v>
      </c>
      <c r="D62" s="26">
        <f>Trans_cr!D62+Trav_cr!D62-SUM(Trans_deb!D62,Trav_deb!D62)</f>
        <v>-859.93193038295396</v>
      </c>
      <c r="E62" s="26">
        <f>Trans_cr!E62+Trav_cr!E62-SUM(Trans_deb!E62,Trav_deb!E62)</f>
        <v>-1102.3363141905409</v>
      </c>
      <c r="F62" s="26">
        <f>Trans_cr!F62+Trav_cr!F62-SUM(Trans_deb!F62,Trav_deb!F62)</f>
        <v>-902.2575134124786</v>
      </c>
      <c r="G62" s="26">
        <f>Trans_cr!G62+Trav_cr!G62-SUM(Trans_deb!G62,Trav_deb!G62)</f>
        <v>-1143.134943649683</v>
      </c>
      <c r="H62" s="26">
        <f>Trans_cr!H62+Trav_cr!H62-SUM(Trans_deb!H62,Trav_deb!H62)</f>
        <v>-1113.024019790086</v>
      </c>
      <c r="I62" s="26">
        <f>Trans_cr!I62+Trav_cr!I62-SUM(Trans_deb!I62,Trav_deb!I62)</f>
        <v>-877.73929354852021</v>
      </c>
      <c r="J62" s="26">
        <f>Trans_cr!J62+Trav_cr!J62-SUM(Trans_deb!J62,Trav_deb!J62)</f>
        <v>-649.40924342805738</v>
      </c>
      <c r="K62" s="26">
        <f>Trans_cr!K62+Trav_cr!K62-SUM(Trans_deb!K62,Trav_deb!K62)</f>
        <v>-459.29977002176679</v>
      </c>
      <c r="L62" s="26">
        <f>Trans_cr!L62+Trav_cr!L62-SUM(Trans_deb!L62,Trav_deb!L62)</f>
        <v>-153.0602805398139</v>
      </c>
      <c r="M62" s="26">
        <f>Trans_cr!M62+Trav_cr!M62-SUM(Trans_deb!M62,Trav_deb!M62)</f>
        <v>-64.899999999999636</v>
      </c>
      <c r="N62" s="26">
        <f>Trans_cr!N62+Trav_cr!N62-SUM(Trans_deb!N62,Trav_deb!N62)</f>
        <v>35.046098940038064</v>
      </c>
      <c r="O62" s="26">
        <f>Trans_cr!O62+Trav_cr!O62-SUM(Trans_deb!O62,Trav_deb!O62)</f>
        <v>172.91777839808947</v>
      </c>
      <c r="P62" s="26">
        <f>Trans_cr!P62+Trav_cr!P62-SUM(Trans_deb!P62,Trav_deb!P62)</f>
        <v>62.942358413135935</v>
      </c>
      <c r="Q62" s="26">
        <f>Trans_cr!Q62+Trav_cr!Q62-SUM(Trans_deb!Q62,Trav_deb!Q62)</f>
        <v>-186.62908303896006</v>
      </c>
      <c r="V62" s="39">
        <f>IF(L62="","",L62/GDP!O58/10)</f>
        <v>-0.15415477947407985</v>
      </c>
      <c r="W62" s="39">
        <f>IF(M62="","",M62/GDP!P58/10)</f>
        <v>-6.4940262963036718E-2</v>
      </c>
      <c r="X62" s="39">
        <f>IF(N62="","",N62/GDP!Q58/10)</f>
        <v>3.3602534076127621E-2</v>
      </c>
      <c r="Y62" s="39">
        <f>IF(O62="","",O62/GDP!R58/10)</f>
        <v>0.16076102935803488</v>
      </c>
      <c r="Z62" s="39">
        <f>IF(P62="","",P62/GDP!S58/10)</f>
        <v>5.8221739753890486E-2</v>
      </c>
      <c r="AA62" s="39">
        <f>IF(Q62="","",Q62/GDP!T58/10)</f>
        <v>-0.19306789741784519</v>
      </c>
      <c r="AB62" s="21">
        <f t="shared" si="0"/>
        <v>0</v>
      </c>
      <c r="AC62" s="21">
        <f t="shared" si="1"/>
        <v>0</v>
      </c>
      <c r="AD62" s="21"/>
      <c r="AE62" s="21">
        <f t="shared" si="2"/>
        <v>0</v>
      </c>
      <c r="AF62" s="39" t="str">
        <f t="shared" si="3"/>
        <v/>
      </c>
      <c r="AH62" s="21">
        <f t="shared" si="4"/>
        <v>0.16076102935803488</v>
      </c>
    </row>
    <row r="63" spans="1:34" x14ac:dyDescent="0.25">
      <c r="A63" s="12" t="s">
        <v>268</v>
      </c>
      <c r="B63" s="26">
        <f>Trans_cr!B63+Trav_cr!B63-SUM(Trans_deb!B63,Trav_deb!B63)</f>
        <v>6236.2000000000007</v>
      </c>
      <c r="C63" s="26">
        <f>Trans_cr!C63+Trav_cr!C63-SUM(Trans_deb!C63,Trav_deb!C63)</f>
        <v>6770.9000000000015</v>
      </c>
      <c r="D63" s="26">
        <f>Trans_cr!D63+Trav_cr!D63-SUM(Trans_deb!D63,Trav_deb!D63)</f>
        <v>7789.1</v>
      </c>
      <c r="E63" s="26">
        <f>Trans_cr!E63+Trav_cr!E63-SUM(Trans_deb!E63,Trav_deb!E63)</f>
        <v>8908.2000000000007</v>
      </c>
      <c r="F63" s="26">
        <f>Trans_cr!F63+Trav_cr!F63-SUM(Trans_deb!F63,Trav_deb!F63)</f>
        <v>9214.2999999999975</v>
      </c>
      <c r="G63" s="26">
        <f>Trans_cr!G63+Trav_cr!G63-SUM(Trans_deb!G63,Trav_deb!G63)</f>
        <v>11628.900000000003</v>
      </c>
      <c r="H63" s="26">
        <f>Trans_cr!H63+Trav_cr!H63-SUM(Trans_deb!H63,Trav_deb!H63)</f>
        <v>8229.9</v>
      </c>
      <c r="I63" s="26">
        <f>Trans_cr!I63+Trav_cr!I63-SUM(Trans_deb!I63,Trav_deb!I63)</f>
        <v>8634.9999999999982</v>
      </c>
      <c r="J63" s="26">
        <f>Trans_cr!J63+Trav_cr!J63-SUM(Trans_deb!J63,Trav_deb!J63)</f>
        <v>5388</v>
      </c>
      <c r="K63" s="26">
        <f>Trans_cr!K63+Trav_cr!K63-SUM(Trans_deb!K63,Trav_deb!K63)</f>
        <v>5696.7000000000007</v>
      </c>
      <c r="L63" s="26">
        <f>Trans_cr!L63+Trav_cr!L63-SUM(Trans_deb!L63,Trav_deb!L63)</f>
        <v>5172.1000000000004</v>
      </c>
      <c r="M63" s="26">
        <f>Trans_cr!M63+Trav_cr!M63-SUM(Trans_deb!M63,Trav_deb!M63)</f>
        <v>-299.10000000000036</v>
      </c>
      <c r="N63" s="26">
        <f>Trans_cr!N63+Trav_cr!N63-SUM(Trans_deb!N63,Trav_deb!N63)</f>
        <v>6785.7999999999993</v>
      </c>
      <c r="O63" s="26">
        <f>Trans_cr!O63+Trav_cr!O63-SUM(Trans_deb!O63,Trav_deb!O63)</f>
        <v>9628.7099999999991</v>
      </c>
      <c r="P63" s="26">
        <f>Trans_cr!P63+Trav_cr!P63-SUM(Trans_deb!P63,Trav_deb!P63)</f>
        <v>9463.8700000000008</v>
      </c>
      <c r="Q63" s="26">
        <f>Trans_cr!Q63+Trav_cr!Q63-SUM(Trans_deb!Q63,Trav_deb!Q63)</f>
        <v>7171.7000000000007</v>
      </c>
      <c r="V63" s="39">
        <f>IF(L63="","",L63/GDP!O59/10)</f>
        <v>1.5575095987352257</v>
      </c>
      <c r="W63" s="39">
        <f>IF(M63="","",M63/GDP!P59/10)</f>
        <v>-8.9959216082578522E-2</v>
      </c>
      <c r="X63" s="39">
        <f>IF(N63="","",N63/GDP!Q59/10)</f>
        <v>2.8689203815193123</v>
      </c>
      <c r="Y63" s="39">
        <f>IF(O63="","",O63/GDP!R59/10)</f>
        <v>3.8475902386784577</v>
      </c>
      <c r="Z63" s="39">
        <f>IF(P63="","",P63/GDP!S59/10)</f>
        <v>3.1302594803777271</v>
      </c>
      <c r="AA63" s="39">
        <f>IF(Q63="","",Q63/GDP!T59/10)</f>
        <v>1.9819702802565728</v>
      </c>
      <c r="AB63" s="21">
        <f t="shared" si="0"/>
        <v>0</v>
      </c>
      <c r="AC63" s="21">
        <f t="shared" si="1"/>
        <v>0</v>
      </c>
      <c r="AD63" s="21"/>
      <c r="AE63" s="21">
        <f t="shared" si="2"/>
        <v>0</v>
      </c>
      <c r="AF63" s="39" t="str">
        <f t="shared" si="3"/>
        <v/>
      </c>
      <c r="AH63" s="21">
        <f t="shared" si="4"/>
        <v>3.8475902386784577</v>
      </c>
    </row>
    <row r="64" spans="1:34" x14ac:dyDescent="0.25">
      <c r="A64" s="12" t="s">
        <v>270</v>
      </c>
      <c r="B64" s="26">
        <f>Trans_cr!B64+Trav_cr!B64-SUM(Trans_deb!B64,Trav_deb!B64)</f>
        <v>-0.50999999999999091</v>
      </c>
      <c r="C64" s="26">
        <f>Trans_cr!C64+Trav_cr!C64-SUM(Trans_deb!C64,Trav_deb!C64)</f>
        <v>-37.300000000000068</v>
      </c>
      <c r="D64" s="26">
        <f>Trans_cr!D64+Trav_cr!D64-SUM(Trans_deb!D64,Trav_deb!D64)</f>
        <v>-29.42999999999995</v>
      </c>
      <c r="E64" s="26">
        <f>Trans_cr!E64+Trav_cr!E64-SUM(Trans_deb!E64,Trav_deb!E64)</f>
        <v>-118.92999999999995</v>
      </c>
      <c r="F64" s="26">
        <f>Trans_cr!F64+Trav_cr!F64-SUM(Trans_deb!F64,Trav_deb!F64)</f>
        <v>-41.389999999999986</v>
      </c>
      <c r="G64" s="26">
        <f>Trans_cr!G64+Trav_cr!G64-SUM(Trans_deb!G64,Trav_deb!G64)</f>
        <v>8.7172513088049755</v>
      </c>
      <c r="H64" s="26">
        <f>Trans_cr!H64+Trav_cr!H64-SUM(Trans_deb!H64,Trav_deb!H64)</f>
        <v>70.30067948141641</v>
      </c>
      <c r="I64" s="26">
        <f>Trans_cr!I64+Trav_cr!I64-SUM(Trans_deb!I64,Trav_deb!I64)</f>
        <v>163.58169948924956</v>
      </c>
      <c r="J64" s="26">
        <f>Trans_cr!J64+Trav_cr!J64-SUM(Trans_deb!J64,Trav_deb!J64)</f>
        <v>281.26217057007148</v>
      </c>
      <c r="K64" s="26">
        <f>Trans_cr!K64+Trav_cr!K64-SUM(Trans_deb!K64,Trav_deb!K64)</f>
        <v>545.36102361010546</v>
      </c>
      <c r="L64" s="26">
        <f>Trans_cr!L64+Trav_cr!L64-SUM(Trans_deb!L64,Trav_deb!L64)</f>
        <v>393.31316531630637</v>
      </c>
      <c r="M64" s="26">
        <f>Trans_cr!M64+Trav_cr!M64-SUM(Trans_deb!M64,Trav_deb!M64)</f>
        <v>242.34583169774214</v>
      </c>
      <c r="N64" s="26">
        <f>Trans_cr!N64+Trav_cr!N64-SUM(Trans_deb!N64,Trav_deb!N64)</f>
        <v>287.72846013511753</v>
      </c>
      <c r="O64" s="26">
        <f>Trans_cr!O64+Trav_cr!O64-SUM(Trans_deb!O64,Trav_deb!O64)</f>
        <v>328.59150740619521</v>
      </c>
      <c r="P64" s="26">
        <f>Trans_cr!P64+Trav_cr!P64-SUM(Trans_deb!P64,Trav_deb!P64)</f>
        <v>605.05329891642032</v>
      </c>
      <c r="Q64" s="26">
        <f>Trans_cr!Q64+Trav_cr!Q64-SUM(Trans_deb!Q64,Trav_deb!Q64)</f>
        <v>146.59886933567668</v>
      </c>
      <c r="V64" s="39">
        <f>IF(L64="","",L64/GDP!O60/10)</f>
        <v>1.6781003725416261</v>
      </c>
      <c r="W64" s="39">
        <f>IF(M64="","",M64/GDP!P60/10)</f>
        <v>1.0018016274554262</v>
      </c>
      <c r="X64" s="39">
        <f>IF(N64="","",N64/GDP!Q60/10)</f>
        <v>1.1518814209340547</v>
      </c>
      <c r="Y64" s="39">
        <f>IF(O64="","",O64/GDP!R60/10)</f>
        <v>1.2581518068928099</v>
      </c>
      <c r="Z64" s="39">
        <f>IF(P64="","",P64/GDP!S60/10)</f>
        <v>2.2390308215831713</v>
      </c>
      <c r="AA64" s="39">
        <f>IF(Q64="","",Q64/GDP!T60/10)</f>
        <v>0.59571241958501631</v>
      </c>
      <c r="AB64" s="21">
        <f t="shared" si="0"/>
        <v>0</v>
      </c>
      <c r="AC64" s="21">
        <f t="shared" si="1"/>
        <v>0</v>
      </c>
      <c r="AD64" s="21"/>
      <c r="AE64" s="21">
        <f t="shared" si="2"/>
        <v>0</v>
      </c>
      <c r="AF64" s="39" t="str">
        <f t="shared" si="3"/>
        <v/>
      </c>
      <c r="AH64" s="21">
        <f t="shared" si="4"/>
        <v>1.2581518068928099</v>
      </c>
    </row>
    <row r="65" spans="1:34" x14ac:dyDescent="0.25">
      <c r="A65" s="12" t="s">
        <v>305</v>
      </c>
      <c r="B65" s="26"/>
      <c r="C65" s="26"/>
      <c r="D65" s="26"/>
      <c r="E65" s="26">
        <f>Trans_cr!E65+Trav_cr!E65-SUM(Trans_deb!E65,Trav_deb!E65)</f>
        <v>1219.832918318365</v>
      </c>
      <c r="F65" s="26">
        <f>Trans_cr!F65+Trav_cr!F65-SUM(Trans_deb!F65,Trav_deb!F65)</f>
        <v>1335.2089911852518</v>
      </c>
      <c r="G65" s="26">
        <f>Trans_cr!G65+Trav_cr!G65-SUM(Trans_deb!G65,Trav_deb!G65)</f>
        <v>1346.3815426975455</v>
      </c>
      <c r="H65" s="26">
        <f>Trans_cr!H65+Trav_cr!H65-SUM(Trans_deb!H65,Trav_deb!H65)</f>
        <v>1318.8554592602727</v>
      </c>
      <c r="I65" s="26">
        <f>Trans_cr!I65+Trav_cr!I65-SUM(Trans_deb!I65,Trav_deb!I65)</f>
        <v>1351.7008460856696</v>
      </c>
      <c r="J65" s="26">
        <f>Trans_cr!J65+Trav_cr!J65-SUM(Trans_deb!J65,Trav_deb!J65)</f>
        <v>1218.4604612242993</v>
      </c>
      <c r="K65" s="26">
        <f>Trans_cr!K65+Trav_cr!K65-SUM(Trans_deb!K65,Trav_deb!K65)</f>
        <v>1354.9972069841815</v>
      </c>
      <c r="L65" s="26">
        <f>Trans_cr!L65+Trav_cr!L65-SUM(Trans_deb!L65,Trav_deb!L65)</f>
        <v>1007.0882213519403</v>
      </c>
      <c r="M65" s="26">
        <f>Trans_cr!M65+Trav_cr!M65-SUM(Trans_deb!M65,Trav_deb!M65)</f>
        <v>734.22487919962214</v>
      </c>
      <c r="N65" s="26">
        <f>Trans_cr!N65+Trav_cr!N65-SUM(Trans_deb!N65,Trav_deb!N65)</f>
        <v>818.66367377084589</v>
      </c>
      <c r="O65" s="26">
        <f>Trans_cr!O65+Trav_cr!O65-SUM(Trans_deb!O65,Trav_deb!O65)</f>
        <v>839.93141376455242</v>
      </c>
      <c r="P65" s="26">
        <f>Trans_cr!P65+Trav_cr!P65-SUM(Trans_deb!P65,Trav_deb!P65)</f>
        <v>660.89286264323709</v>
      </c>
      <c r="Q65" s="26">
        <f>Trans_cr!Q65+Trav_cr!Q65-SUM(Trans_deb!Q65,Trav_deb!Q65)</f>
        <v>261.06579845903116</v>
      </c>
      <c r="V65" s="39">
        <f>IF(L65="","",L65/GDP!O61/10)</f>
        <v>4.3672516103726817</v>
      </c>
      <c r="W65" s="39">
        <f>IF(M65="","",M65/GDP!P61/10)</f>
        <v>3.0253610746203892</v>
      </c>
      <c r="X65" s="39">
        <f>IF(N65="","",N65/GDP!Q61/10)</f>
        <v>3.0386150759811668</v>
      </c>
      <c r="Y65" s="39">
        <f>IF(O65="","",O65/GDP!R61/10)</f>
        <v>2.7408432493540622</v>
      </c>
      <c r="Z65" s="39">
        <f>IF(P65="","",P65/GDP!S61/10)</f>
        <v>2.0997390393748594</v>
      </c>
      <c r="AA65" s="39">
        <f>IF(Q65="","",Q65/GDP!T61/10)</f>
        <v>0.84201192858903773</v>
      </c>
      <c r="AB65" s="21">
        <f t="shared" si="0"/>
        <v>0</v>
      </c>
      <c r="AC65" s="21">
        <f t="shared" si="1"/>
        <v>0</v>
      </c>
      <c r="AD65" s="21"/>
      <c r="AE65" s="21">
        <f t="shared" si="2"/>
        <v>0</v>
      </c>
      <c r="AF65" s="39" t="str">
        <f t="shared" si="3"/>
        <v/>
      </c>
      <c r="AH65" s="21">
        <f t="shared" si="4"/>
        <v>2.7408432493540622</v>
      </c>
    </row>
    <row r="66" spans="1:34" x14ac:dyDescent="0.25">
      <c r="A66" s="12" t="s">
        <v>306</v>
      </c>
      <c r="B66" s="26">
        <f>Trans_cr!B66+Trav_cr!B66-SUM(Trans_deb!B66,Trav_deb!B66)</f>
        <v>-11.290411918103516</v>
      </c>
      <c r="C66" s="26">
        <f>Trans_cr!C66+Trav_cr!C66-SUM(Trans_deb!C66,Trav_deb!C66)</f>
        <v>-8.0856946892382382</v>
      </c>
      <c r="D66" s="26">
        <f>Trans_cr!D66+Trav_cr!D66-SUM(Trans_deb!D66,Trav_deb!D66)</f>
        <v>-68.906896536261783</v>
      </c>
      <c r="E66" s="26">
        <f>Trans_cr!E66+Trav_cr!E66-SUM(Trans_deb!E66,Trav_deb!E66)</f>
        <v>-196.16876715313694</v>
      </c>
      <c r="F66" s="26">
        <f>Trans_cr!F66+Trav_cr!F66-SUM(Trans_deb!F66,Trav_deb!F66)</f>
        <v>-204.47522773089997</v>
      </c>
      <c r="G66" s="26">
        <f>Trans_cr!G66+Trav_cr!G66-SUM(Trans_deb!G66,Trav_deb!G66)</f>
        <v>-59.074837820091687</v>
      </c>
      <c r="H66" s="26">
        <f>Trans_cr!H66+Trav_cr!H66-SUM(Trans_deb!H66,Trav_deb!H66)</f>
        <v>-79.799999999999983</v>
      </c>
      <c r="I66" s="26">
        <f>Trans_cr!I66+Trav_cr!I66-SUM(Trans_deb!I66,Trav_deb!I66)</f>
        <v>-68.156901140069778</v>
      </c>
      <c r="J66" s="26">
        <f>Trans_cr!J66+Trav_cr!J66-SUM(Trans_deb!J66,Trav_deb!J66)</f>
        <v>-84.496400046674552</v>
      </c>
      <c r="K66" s="26">
        <f>Trans_cr!K66+Trav_cr!K66-SUM(Trans_deb!K66,Trav_deb!K66)</f>
        <v>-87.796495970097368</v>
      </c>
      <c r="L66" s="26">
        <f>Trans_cr!L66+Trav_cr!L66-SUM(Trans_deb!L66,Trav_deb!L66)</f>
        <v>-68.780231864514633</v>
      </c>
      <c r="M66" s="26">
        <f>Trans_cr!M66+Trav_cr!M66-SUM(Trans_deb!M66,Trav_deb!M66)</f>
        <v>-38.799275560172724</v>
      </c>
      <c r="N66" s="26">
        <f>Trans_cr!N66+Trav_cr!N66-SUM(Trans_deb!N66,Trav_deb!N66)</f>
        <v>-80.463601313527349</v>
      </c>
      <c r="O66" s="26">
        <f>Trans_cr!O66+Trav_cr!O66-SUM(Trans_deb!O66,Trav_deb!O66)</f>
        <v>-55.315871636438118</v>
      </c>
      <c r="P66" s="26">
        <f>Trans_cr!P66+Trav_cr!P66-SUM(Trans_deb!P66,Trav_deb!P66)</f>
        <v>-43.854759862666413</v>
      </c>
      <c r="Q66" s="26">
        <f>Trans_cr!Q66+Trav_cr!Q66-SUM(Trans_deb!Q66,Trav_deb!Q66)</f>
        <v>-61.135751095150894</v>
      </c>
      <c r="V66" s="39">
        <f>IF(L66="","",L66/GDP!O62/10)</f>
        <v>-1.6936772190227685</v>
      </c>
      <c r="W66" s="39">
        <f>IF(M66="","",M66/GDP!P62/10)</f>
        <v>-1.0170190186152746</v>
      </c>
      <c r="X66" s="39">
        <f>IF(N66="","",N66/GDP!Q62/10)</f>
        <v>-1.8258135083623177</v>
      </c>
      <c r="Y66" s="39">
        <f>IF(O66="","",O66/GDP!R62/10)</f>
        <v>-1.185509464990101</v>
      </c>
      <c r="Z66" s="39">
        <f>IF(P66="","",P66/GDP!S62/10)</f>
        <v>-0.98087139035263726</v>
      </c>
      <c r="AA66" s="39">
        <f>IF(Q66="","",Q66/GDP!T62/10)</f>
        <v>-1.5481324663244087</v>
      </c>
      <c r="AB66" s="21">
        <f t="shared" si="0"/>
        <v>0</v>
      </c>
      <c r="AC66" s="21">
        <f t="shared" si="1"/>
        <v>0</v>
      </c>
      <c r="AD66" s="21"/>
      <c r="AE66" s="21">
        <f t="shared" si="2"/>
        <v>0</v>
      </c>
      <c r="AF66" s="39">
        <f t="shared" si="3"/>
        <v>-1.185509464990101</v>
      </c>
      <c r="AH66" s="21" t="str">
        <f t="shared" si="4"/>
        <v/>
      </c>
    </row>
    <row r="67" spans="1:34" x14ac:dyDescent="0.25">
      <c r="A67" s="12" t="s">
        <v>308</v>
      </c>
      <c r="B67" s="26">
        <f>Trans_cr!B67+Trav_cr!B67-SUM(Trans_deb!B67,Trav_deb!B67)</f>
        <v>-207.39551649594318</v>
      </c>
      <c r="C67" s="26">
        <f>Trans_cr!C67+Trav_cr!C67-SUM(Trans_deb!C67,Trav_deb!C67)</f>
        <v>14.734980781264085</v>
      </c>
      <c r="D67" s="26">
        <f>Trans_cr!D67+Trav_cr!D67-SUM(Trans_deb!D67,Trav_deb!D67)</f>
        <v>-320.69189948091741</v>
      </c>
      <c r="E67" s="26">
        <f>Trans_cr!E67+Trav_cr!E67-SUM(Trans_deb!E67,Trav_deb!E67)</f>
        <v>-343.49623309228264</v>
      </c>
      <c r="F67" s="26">
        <f>Trans_cr!F67+Trav_cr!F67-SUM(Trans_deb!F67,Trav_deb!F67)</f>
        <v>-294.58489385863913</v>
      </c>
      <c r="G67" s="26">
        <f>Trans_cr!G67+Trav_cr!G67-SUM(Trans_deb!G67,Trav_deb!G67)</f>
        <v>-102.33213451502024</v>
      </c>
      <c r="H67" s="26">
        <f>Trans_cr!H67+Trav_cr!H67-SUM(Trans_deb!H67,Trav_deb!H67)</f>
        <v>80.167766305444275</v>
      </c>
      <c r="I67" s="26">
        <f>Trans_cr!I67+Trav_cr!I67-SUM(Trans_deb!I67,Trav_deb!I67)</f>
        <v>-268.02782471066303</v>
      </c>
      <c r="J67" s="26">
        <f>Trans_cr!J67+Trav_cr!J67-SUM(Trans_deb!J67,Trav_deb!J67)</f>
        <v>-80.759717362184801</v>
      </c>
      <c r="K67" s="26">
        <f>Trans_cr!K67+Trav_cr!K67-SUM(Trans_deb!K67,Trav_deb!K67)</f>
        <v>-866.25741814722505</v>
      </c>
      <c r="L67" s="26">
        <f>Trans_cr!L67+Trav_cr!L67-SUM(Trans_deb!L67,Trav_deb!L67)</f>
        <v>-905.3836245833445</v>
      </c>
      <c r="M67" s="26">
        <f>Trans_cr!M67+Trav_cr!M67-SUM(Trans_deb!M67,Trav_deb!M67)</f>
        <v>-1160.5530854834851</v>
      </c>
      <c r="N67" s="26">
        <f>Trans_cr!N67+Trav_cr!N67-SUM(Trans_deb!N67,Trav_deb!N67)</f>
        <v>-921.72962248924568</v>
      </c>
      <c r="O67" s="26">
        <f>Trans_cr!O67+Trav_cr!O67-SUM(Trans_deb!O67,Trav_deb!O67)</f>
        <v>-464.50282364312716</v>
      </c>
      <c r="P67" s="26"/>
      <c r="Q67" s="26"/>
      <c r="V67" s="39">
        <f>IF(L67="","",L67/GDP!O63/10)</f>
        <v>-1.4352715153268725</v>
      </c>
      <c r="W67" s="39">
        <f>IF(M67="","",M67/GDP!P63/10)</f>
        <v>-1.6091972899105449</v>
      </c>
      <c r="X67" s="39">
        <f>IF(N67="","",N67/GDP!Q63/10)</f>
        <v>-1.1995284060452698</v>
      </c>
      <c r="Y67" s="39">
        <f>IF(O67="","",O67/GDP!R63/10)</f>
        <v>-0.57913003059973223</v>
      </c>
      <c r="Z67" s="39" t="str">
        <f>IF(P67="","",P67/GDP!S63/10)</f>
        <v/>
      </c>
      <c r="AA67" s="39" t="str">
        <f>IF(Q67="","",Q67/GDP!T63/10)</f>
        <v/>
      </c>
      <c r="AB67" s="21">
        <f t="shared" si="0"/>
        <v>0</v>
      </c>
      <c r="AC67" s="21">
        <f t="shared" si="1"/>
        <v>0</v>
      </c>
      <c r="AD67" s="21"/>
      <c r="AE67" s="21">
        <f t="shared" si="2"/>
        <v>0</v>
      </c>
      <c r="AF67" s="39">
        <f t="shared" si="3"/>
        <v>-0.57913003059973223</v>
      </c>
      <c r="AH67" s="21" t="str">
        <f t="shared" si="4"/>
        <v/>
      </c>
    </row>
    <row r="68" spans="1:34" x14ac:dyDescent="0.25">
      <c r="A68" s="12" t="s">
        <v>311</v>
      </c>
      <c r="B68" s="26"/>
      <c r="C68" s="26"/>
      <c r="D68" s="26"/>
      <c r="E68" s="26">
        <f>Trans_cr!E68+Trav_cr!E68-SUM(Trans_deb!E68,Trav_deb!E68)</f>
        <v>39204.200000000012</v>
      </c>
      <c r="F68" s="26">
        <f>Trans_cr!F68+Trav_cr!F68-SUM(Trans_deb!F68,Trav_deb!F68)</f>
        <v>28091.267744604382</v>
      </c>
      <c r="G68" s="26">
        <f>Trans_cr!G68+Trav_cr!G68-SUM(Trans_deb!G68,Trav_deb!G68)</f>
        <v>24431.327892352012</v>
      </c>
      <c r="H68" s="26">
        <f>Trans_cr!H68+Trav_cr!H68-SUM(Trans_deb!H68,Trav_deb!H68)</f>
        <v>35436.305982271326</v>
      </c>
      <c r="I68" s="26">
        <f>Trans_cr!I68+Trav_cr!I68-SUM(Trans_deb!I68,Trav_deb!I68)</f>
        <v>45403.730686858064</v>
      </c>
      <c r="J68" s="26">
        <f>Trans_cr!J68+Trav_cr!J68-SUM(Trans_deb!J68,Trav_deb!J68)</f>
        <v>50019.475702084135</v>
      </c>
      <c r="K68" s="26">
        <f>Trans_cr!K68+Trav_cr!K68-SUM(Trans_deb!K68,Trav_deb!K68)</f>
        <v>54593.688318220025</v>
      </c>
      <c r="L68" s="26">
        <f>Trans_cr!L68+Trav_cr!L68-SUM(Trans_deb!L68,Trav_deb!L68)</f>
        <v>53705.543784051901</v>
      </c>
      <c r="M68" s="26">
        <f>Trans_cr!M68+Trav_cr!M68-SUM(Trans_deb!M68,Trav_deb!M68)</f>
        <v>50624.804136053834</v>
      </c>
      <c r="N68" s="26">
        <f>Trans_cr!N68+Trav_cr!N68-SUM(Trans_deb!N68,Trav_deb!N68)</f>
        <v>64141.13401832321</v>
      </c>
      <c r="O68" s="26">
        <f>Trans_cr!O68+Trav_cr!O68-SUM(Trans_deb!O68,Trav_deb!O68)</f>
        <v>67345.144749633851</v>
      </c>
      <c r="P68" s="26">
        <f>Trans_cr!P68+Trav_cr!P68-SUM(Trans_deb!P68,Trav_deb!P68)</f>
        <v>68659.555067099805</v>
      </c>
      <c r="Q68" s="26">
        <f>Trans_cr!Q68+Trav_cr!Q68-SUM(Trans_deb!Q68,Trav_deb!Q68)</f>
        <v>20692.15801096597</v>
      </c>
      <c r="V68" s="39">
        <f>IF(L68="","",L68/GDP!O64/10)</f>
        <v>0.45988634878137341</v>
      </c>
      <c r="W68" s="39">
        <f>IF(M68="","",M68/GDP!P64/10)</f>
        <v>0.42292099296832319</v>
      </c>
      <c r="X68" s="39">
        <f>IF(N68="","",N68/GDP!Q64/10)</f>
        <v>0.507083247385543</v>
      </c>
      <c r="Y68" s="39">
        <f>IF(O68="","",O68/GDP!R64/10)</f>
        <v>0.49298698638061972</v>
      </c>
      <c r="Z68" s="39">
        <f>IF(P68="","",P68/GDP!S64/10)</f>
        <v>0.51510299563849526</v>
      </c>
      <c r="AA68" s="39">
        <f>IF(Q68="","",Q68/GDP!T64/10)</f>
        <v>0.16006972819067181</v>
      </c>
      <c r="AB68" s="21">
        <f t="shared" si="0"/>
        <v>0</v>
      </c>
      <c r="AC68" s="21">
        <f t="shared" si="1"/>
        <v>0</v>
      </c>
      <c r="AD68" s="21"/>
      <c r="AE68" s="21">
        <f t="shared" si="2"/>
        <v>0</v>
      </c>
      <c r="AF68" s="39" t="str">
        <f t="shared" si="3"/>
        <v/>
      </c>
      <c r="AH68" s="21">
        <f t="shared" si="4"/>
        <v>0.49298698638061972</v>
      </c>
    </row>
    <row r="69" spans="1:34" x14ac:dyDescent="0.25">
      <c r="A69" s="12" t="s">
        <v>313</v>
      </c>
      <c r="B69" s="26">
        <f>Trans_cr!B69+Trav_cr!B69-SUM(Trans_deb!B69,Trav_deb!B69)</f>
        <v>-49.711132461450745</v>
      </c>
      <c r="C69" s="26">
        <f>Trans_cr!C69+Trav_cr!C69-SUM(Trans_deb!C69,Trav_deb!C69)</f>
        <v>-31.872851334900943</v>
      </c>
      <c r="D69" s="26">
        <f>Trans_cr!D69+Trav_cr!D69-SUM(Trans_deb!D69,Trav_deb!D69)</f>
        <v>-50.042302884083625</v>
      </c>
      <c r="E69" s="26">
        <f>Trans_cr!E69+Trav_cr!E69-SUM(Trans_deb!E69,Trav_deb!E69)</f>
        <v>4.4530282947073943</v>
      </c>
      <c r="F69" s="26">
        <f>Trans_cr!F69+Trav_cr!F69-SUM(Trans_deb!F69,Trav_deb!F69)</f>
        <v>-40.5977817993831</v>
      </c>
      <c r="G69" s="26">
        <f>Trans_cr!G69+Trav_cr!G69-SUM(Trans_deb!G69,Trav_deb!G69)</f>
        <v>-24.007281524527116</v>
      </c>
      <c r="H69" s="26">
        <f>Trans_cr!H69+Trav_cr!H69-SUM(Trans_deb!H69,Trav_deb!H69)</f>
        <v>-65.109142823506446</v>
      </c>
      <c r="I69" s="26"/>
      <c r="J69" s="26"/>
      <c r="K69" s="26"/>
      <c r="L69" s="26"/>
      <c r="M69" s="26"/>
      <c r="N69" s="26"/>
      <c r="O69" s="26"/>
      <c r="P69" s="26"/>
      <c r="Q69" s="26"/>
      <c r="V69" s="39" t="str">
        <f>IF(L69="","",L69/GDP!O65/10)</f>
        <v/>
      </c>
      <c r="W69" s="39" t="str">
        <f>IF(M69="","",M69/GDP!P65/10)</f>
        <v/>
      </c>
      <c r="X69" s="39" t="str">
        <f>IF(N69="","",N69/GDP!Q65/10)</f>
        <v/>
      </c>
      <c r="Y69" s="39" t="str">
        <f>IF(O69="","",O69/GDP!R65/10)</f>
        <v/>
      </c>
      <c r="Z69" s="39" t="str">
        <f>IF(P69="","",P69/GDP!S65/10)</f>
        <v/>
      </c>
      <c r="AA69" s="39" t="str">
        <f>IF(Q69="","",Q69/GDP!T65/10)</f>
        <v/>
      </c>
      <c r="AB69" s="21">
        <f t="shared" si="0"/>
        <v>1</v>
      </c>
      <c r="AC69" s="21"/>
      <c r="AD69" s="21"/>
      <c r="AE69" s="21">
        <f t="shared" si="2"/>
        <v>0</v>
      </c>
      <c r="AF69" s="39" t="str">
        <f t="shared" si="3"/>
        <v/>
      </c>
      <c r="AH69" s="21" t="str">
        <f t="shared" si="4"/>
        <v/>
      </c>
    </row>
    <row r="70" spans="1:34" x14ac:dyDescent="0.25">
      <c r="A70" s="12" t="s">
        <v>323</v>
      </c>
      <c r="B70" s="26">
        <f>Trans_cr!B70+Trav_cr!B70-SUM(Trans_deb!B70,Trav_deb!B70)</f>
        <v>390.5</v>
      </c>
      <c r="C70" s="26">
        <f>Trans_cr!C70+Trav_cr!C70-SUM(Trans_deb!C70,Trav_deb!C70)</f>
        <v>341.75014236250854</v>
      </c>
      <c r="D70" s="26">
        <f>Trans_cr!D70+Trav_cr!D70-SUM(Trans_deb!D70,Trav_deb!D70)</f>
        <v>403.20970738157911</v>
      </c>
      <c r="E70" s="26">
        <f>Trans_cr!E70+Trav_cr!E70-SUM(Trans_deb!E70,Trav_deb!E70)</f>
        <v>581.3122054740536</v>
      </c>
      <c r="F70" s="26">
        <f>Trans_cr!F70+Trav_cr!F70-SUM(Trans_deb!F70,Trav_deb!F70)</f>
        <v>417.54509015496399</v>
      </c>
      <c r="G70" s="26">
        <f>Trans_cr!G70+Trav_cr!G70-SUM(Trans_deb!G70,Trav_deb!G70)</f>
        <v>526.15108521357774</v>
      </c>
      <c r="H70" s="26">
        <f>Trans_cr!H70+Trav_cr!H70-SUM(Trans_deb!H70,Trav_deb!H70)</f>
        <v>609.13601201739971</v>
      </c>
      <c r="I70" s="26">
        <f>Trans_cr!I70+Trav_cr!I70-SUM(Trans_deb!I70,Trav_deb!I70)</f>
        <v>624.65087562794338</v>
      </c>
      <c r="J70" s="26">
        <f>Trans_cr!J70+Trav_cr!J70-SUM(Trans_deb!J70,Trav_deb!J70)</f>
        <v>564.13528959802841</v>
      </c>
      <c r="K70" s="26">
        <f>Trans_cr!K70+Trav_cr!K70-SUM(Trans_deb!K70,Trav_deb!K70)</f>
        <v>710.61101108393223</v>
      </c>
      <c r="L70" s="26">
        <f>Trans_cr!L70+Trav_cr!L70-SUM(Trans_deb!L70,Trav_deb!L70)</f>
        <v>743.89815550865706</v>
      </c>
      <c r="M70" s="26">
        <f>Trans_cr!M70+Trav_cr!M70-SUM(Trans_deb!M70,Trav_deb!M70)</f>
        <v>803.89754208188424</v>
      </c>
      <c r="N70" s="26">
        <f>Trans_cr!N70+Trav_cr!N70-SUM(Trans_deb!N70,Trav_deb!N70)</f>
        <v>848.36525090603106</v>
      </c>
      <c r="O70" s="26">
        <f>Trans_cr!O70+Trav_cr!O70-SUM(Trans_deb!O70,Trav_deb!O70)</f>
        <v>932.57252674881977</v>
      </c>
      <c r="P70" s="26">
        <f>Trans_cr!P70+Trav_cr!P70-SUM(Trans_deb!P70,Trav_deb!P70)</f>
        <v>882.57042912699603</v>
      </c>
      <c r="Q70" s="26">
        <f>Trans_cr!Q70+Trav_cr!Q70-SUM(Trans_deb!Q70,Trav_deb!Q70)</f>
        <v>-1.7283660425517837</v>
      </c>
      <c r="V70" s="39">
        <f>IF(L70="","",L70/GDP!O66/10)</f>
        <v>15.888469788736799</v>
      </c>
      <c r="W70" s="39">
        <f>IF(M70="","",M70/GDP!P66/10)</f>
        <v>16.306238176103129</v>
      </c>
      <c r="X70" s="39">
        <f>IF(N70="","",N70/GDP!Q66/10)</f>
        <v>15.8484074520088</v>
      </c>
      <c r="Y70" s="39">
        <f>IF(O70="","",O70/GDP!R66/10)</f>
        <v>16.709774713291878</v>
      </c>
      <c r="Z70" s="39">
        <f>IF(P70="","",P70/GDP!S66/10)</f>
        <v>16.055492616463454</v>
      </c>
      <c r="AA70" s="39">
        <f>IF(Q70="","",Q70/GDP!T66/10)</f>
        <v>-4.0045552422423164E-2</v>
      </c>
      <c r="AB70" s="21">
        <f t="shared" si="0"/>
        <v>0</v>
      </c>
      <c r="AC70" s="21">
        <f t="shared" si="1"/>
        <v>1</v>
      </c>
      <c r="AD70" s="21"/>
      <c r="AE70" s="21">
        <f t="shared" si="2"/>
        <v>0</v>
      </c>
      <c r="AF70" s="39" t="str">
        <f t="shared" si="3"/>
        <v/>
      </c>
      <c r="AH70" s="21">
        <f t="shared" si="4"/>
        <v>16.709774713291878</v>
      </c>
    </row>
    <row r="71" spans="1:34" x14ac:dyDescent="0.25">
      <c r="A71" s="12" t="s">
        <v>325</v>
      </c>
      <c r="B71" s="26">
        <f>Trans_cr!B71+Trav_cr!B71-SUM(Trans_deb!B71,Trav_deb!B71)</f>
        <v>-2591.2999999999993</v>
      </c>
      <c r="C71" s="26">
        <f>Trans_cr!C71+Trav_cr!C71-SUM(Trans_deb!C71,Trav_deb!C71)</f>
        <v>0</v>
      </c>
      <c r="D71" s="26">
        <f>Trans_cr!D71+Trav_cr!D71-SUM(Trans_deb!D71,Trav_deb!D71)</f>
        <v>0</v>
      </c>
      <c r="E71" s="26">
        <f>Trans_cr!E71+Trav_cr!E71-SUM(Trans_deb!E71,Trav_deb!E71)</f>
        <v>-5232.4440798295445</v>
      </c>
      <c r="F71" s="26">
        <f>Trans_cr!F71+Trav_cr!F71-SUM(Trans_deb!F71,Trav_deb!F71)</f>
        <v>-3756.7452280321577</v>
      </c>
      <c r="G71" s="26">
        <f>Trans_cr!G71+Trav_cr!G71-SUM(Trans_deb!G71,Trav_deb!G71)</f>
        <v>-3813.9305220779206</v>
      </c>
      <c r="H71" s="26">
        <f>Trans_cr!H71+Trav_cr!H71-SUM(Trans_deb!H71,Trav_deb!H71)</f>
        <v>-4423.989606770825</v>
      </c>
      <c r="I71" s="26">
        <f>Trans_cr!I71+Trav_cr!I71-SUM(Trans_deb!I71,Trav_deb!I71)</f>
        <v>-4234.7332016625405</v>
      </c>
      <c r="J71" s="26">
        <f>Trans_cr!J71+Trav_cr!J71-SUM(Trans_deb!J71,Trav_deb!J71)</f>
        <v>-4770.6638793055135</v>
      </c>
      <c r="K71" s="26">
        <f>Trans_cr!K71+Trav_cr!K71-SUM(Trans_deb!K71,Trav_deb!K71)</f>
        <v>-5162.2695060269352</v>
      </c>
      <c r="L71" s="26">
        <f>Trans_cr!L71+Trav_cr!L71-SUM(Trans_deb!L71,Trav_deb!L71)</f>
        <v>-4112.5295337752632</v>
      </c>
      <c r="M71" s="26">
        <f>Trans_cr!M71+Trav_cr!M71-SUM(Trans_deb!M71,Trav_deb!M71)</f>
        <v>-4356.391145749114</v>
      </c>
      <c r="N71" s="26">
        <f>Trans_cr!N71+Trav_cr!N71-SUM(Trans_deb!N71,Trav_deb!N71)</f>
        <v>-4060.8344968982574</v>
      </c>
      <c r="O71" s="26">
        <f>Trans_cr!O71+Trav_cr!O71-SUM(Trans_deb!O71,Trav_deb!O71)</f>
        <v>-4653.0677365567863</v>
      </c>
      <c r="P71" s="26">
        <f>Trans_cr!P71+Trav_cr!P71-SUM(Trans_deb!P71,Trav_deb!P71)</f>
        <v>-3727.9295664231649</v>
      </c>
      <c r="Q71" s="26"/>
      <c r="V71" s="39">
        <f>IF(L71="","",L71/GDP!O67/10)</f>
        <v>-1.7533102830750873</v>
      </c>
      <c r="W71" s="39">
        <f>IF(M71="","",M71/GDP!P67/10)</f>
        <v>-1.8098465531455989</v>
      </c>
      <c r="X71" s="39">
        <f>IF(N71="","",N71/GDP!Q67/10)</f>
        <v>-1.5890069952411028</v>
      </c>
      <c r="Y71" s="39">
        <f>IF(O71="","",O71/GDP!R67/10)</f>
        <v>-1.6852102540117002</v>
      </c>
      <c r="Z71" s="39">
        <f>IF(P71="","",P71/GDP!S67/10)</f>
        <v>-1.385868030165194</v>
      </c>
      <c r="AA71" s="39" t="str">
        <f>IF(Q71="","",Q71/GDP!T67/10)</f>
        <v/>
      </c>
      <c r="AB71" s="21">
        <f t="shared" ref="AB71:AB134" si="5">IF(Y71="",1,0)</f>
        <v>0</v>
      </c>
      <c r="AC71" s="21">
        <f t="shared" ref="AC71:AC133" si="6">IF(Y71&gt;10, 1, 0)</f>
        <v>0</v>
      </c>
      <c r="AD71" s="21"/>
      <c r="AE71" s="21">
        <f t="shared" ref="AE71:AE134" si="7">IF(Y71&lt;-5, 1, 0)</f>
        <v>0</v>
      </c>
      <c r="AF71" s="39">
        <f t="shared" ref="AF71:AF134" si="8">IF(Y71&lt;0, Y71, "")</f>
        <v>-1.6852102540117002</v>
      </c>
      <c r="AH71" s="21" t="str">
        <f t="shared" ref="AH71:AH134" si="9">IF(Y71&gt;0, Y71, "")</f>
        <v/>
      </c>
    </row>
    <row r="72" spans="1:34" x14ac:dyDescent="0.25">
      <c r="A72" s="12" t="s">
        <v>328</v>
      </c>
      <c r="B72" s="26">
        <f>Trans_cr!B72+Trav_cr!B72-SUM(Trans_deb!B72,Trav_deb!B72)</f>
        <v>6698.13073297964</v>
      </c>
      <c r="C72" s="26">
        <f>Trans_cr!C72+Trav_cr!C72-SUM(Trans_deb!C72,Trav_deb!C72)</f>
        <v>10409.604483266754</v>
      </c>
      <c r="D72" s="26">
        <f>Trans_cr!D72+Trav_cr!D72-SUM(Trans_deb!D72,Trav_deb!D72)</f>
        <v>14974.340785729786</v>
      </c>
      <c r="E72" s="26">
        <f>Trans_cr!E72+Trav_cr!E72-SUM(Trans_deb!E72,Trav_deb!E72)</f>
        <v>15333.848510253476</v>
      </c>
      <c r="F72" s="26">
        <f>Trans_cr!F72+Trav_cr!F72-SUM(Trans_deb!F72,Trav_deb!F72)</f>
        <v>12844.390642026759</v>
      </c>
      <c r="G72" s="26">
        <f>Trans_cr!G72+Trav_cr!G72-SUM(Trans_deb!G72,Trav_deb!G72)</f>
        <v>8534.7404677686864</v>
      </c>
      <c r="H72" s="26">
        <f>Trans_cr!H72+Trav_cr!H72-SUM(Trans_deb!H72,Trav_deb!H72)</f>
        <v>9402.3398834784894</v>
      </c>
      <c r="I72" s="26">
        <f>Trans_cr!I72+Trav_cr!I72-SUM(Trans_deb!I72,Trav_deb!I72)</f>
        <v>13730.908493160707</v>
      </c>
      <c r="J72" s="26">
        <f>Trans_cr!J72+Trav_cr!J72-SUM(Trans_deb!J72,Trav_deb!J72)</f>
        <v>9599.5717532687413</v>
      </c>
      <c r="K72" s="26">
        <f>Trans_cr!K72+Trav_cr!K72-SUM(Trans_deb!K72,Trav_deb!K72)</f>
        <v>5687.1664273496717</v>
      </c>
      <c r="L72" s="26">
        <f>Trans_cr!L72+Trav_cr!L72-SUM(Trans_deb!L72,Trav_deb!L72)</f>
        <v>15655.458670634573</v>
      </c>
      <c r="M72" s="26">
        <f>Trans_cr!M72+Trav_cr!M72-SUM(Trans_deb!M72,Trav_deb!M72)</f>
        <v>9520.4830455947958</v>
      </c>
      <c r="N72" s="26">
        <f>Trans_cr!N72+Trav_cr!N72-SUM(Trans_deb!N72,Trav_deb!N72)</f>
        <v>11739.694443232875</v>
      </c>
      <c r="O72" s="26">
        <f>Trans_cr!O72+Trav_cr!O72-SUM(Trans_deb!O72,Trav_deb!O72)</f>
        <v>8922.6962534459744</v>
      </c>
      <c r="P72" s="26">
        <f>Trans_cr!P72+Trav_cr!P72-SUM(Trans_deb!P72,Trav_deb!P72)</f>
        <v>6453.382455156956</v>
      </c>
      <c r="Q72" s="26">
        <f>Trans_cr!Q72+Trav_cr!Q72-SUM(Trans_deb!Q72,Trav_deb!Q72)</f>
        <v>2120.6896026596078</v>
      </c>
      <c r="V72" s="39">
        <f>IF(L72="","",L72/GDP!O68/10)</f>
        <v>0.64176444883393624</v>
      </c>
      <c r="W72" s="39">
        <f>IF(M72="","",M72/GDP!P68/10)</f>
        <v>0.3850891907710613</v>
      </c>
      <c r="X72" s="39">
        <f>IF(N72="","",N72/GDP!Q68/10)</f>
        <v>0.45252923566180747</v>
      </c>
      <c r="Y72" s="39">
        <f>IF(O72="","",O72/GDP!R68/10)</f>
        <v>0.31967698926059324</v>
      </c>
      <c r="Z72" s="39">
        <f>IF(P72="","",P72/GDP!S68/10)</f>
        <v>0.23750119443386414</v>
      </c>
      <c r="AA72" s="39">
        <f>IF(Q72="","",Q72/GDP!T68/10)</f>
        <v>8.1599193610383119E-2</v>
      </c>
      <c r="AB72" s="21">
        <f t="shared" si="5"/>
        <v>0</v>
      </c>
      <c r="AC72" s="21">
        <f t="shared" si="6"/>
        <v>0</v>
      </c>
      <c r="AD72" s="21"/>
      <c r="AE72" s="21">
        <f t="shared" si="7"/>
        <v>0</v>
      </c>
      <c r="AF72" s="39" t="str">
        <f t="shared" si="8"/>
        <v/>
      </c>
      <c r="AH72" s="21">
        <f t="shared" si="9"/>
        <v>0.31967698926059324</v>
      </c>
    </row>
    <row r="73" spans="1:34" x14ac:dyDescent="0.25">
      <c r="A73" s="12" t="s">
        <v>329</v>
      </c>
      <c r="B73" s="26">
        <f>Trans_cr!B73+Trav_cr!B73-SUM(Trans_deb!B73,Trav_deb!B73)</f>
        <v>262.00166701481908</v>
      </c>
      <c r="C73" s="26">
        <f>Trans_cr!C73+Trav_cr!C73-SUM(Trans_deb!C73,Trav_deb!C73)</f>
        <v>380.5908659463397</v>
      </c>
      <c r="D73" s="26">
        <f>Trans_cr!D73+Trav_cr!D73-SUM(Trans_deb!D73,Trav_deb!D73)</f>
        <v>357.6900140547059</v>
      </c>
      <c r="E73" s="26">
        <f>Trans_cr!E73+Trav_cr!E73-SUM(Trans_deb!E73,Trav_deb!E73)</f>
        <v>291.7</v>
      </c>
      <c r="F73" s="26">
        <f>Trans_cr!F73+Trav_cr!F73-SUM(Trans_deb!F73,Trav_deb!F73)</f>
        <v>232.31945015216218</v>
      </c>
      <c r="G73" s="26">
        <f>Trans_cr!G73+Trav_cr!G73-SUM(Trans_deb!G73,Trav_deb!G73)</f>
        <v>253.3464499406499</v>
      </c>
      <c r="H73" s="26">
        <f>Trans_cr!H73+Trav_cr!H73-SUM(Trans_deb!H73,Trav_deb!H73)</f>
        <v>352.95472957139782</v>
      </c>
      <c r="I73" s="26">
        <f>Trans_cr!I73+Trav_cr!I73-SUM(Trans_deb!I73,Trav_deb!I73)</f>
        <v>382.78992996892146</v>
      </c>
      <c r="J73" s="26">
        <f>Trans_cr!J73+Trav_cr!J73-SUM(Trans_deb!J73,Trav_deb!J73)</f>
        <v>414.94382710117844</v>
      </c>
      <c r="K73" s="26">
        <f>Trans_cr!K73+Trav_cr!K73-SUM(Trans_deb!K73,Trav_deb!K73)</f>
        <v>485.46821765682171</v>
      </c>
      <c r="L73" s="26">
        <f>Trans_cr!L73+Trav_cr!L73-SUM(Trans_deb!L73,Trav_deb!L73)</f>
        <v>447.07593552381968</v>
      </c>
      <c r="M73" s="26">
        <f>Trans_cr!M73+Trav_cr!M73-SUM(Trans_deb!M73,Trav_deb!M73)</f>
        <v>527.99217002576199</v>
      </c>
      <c r="N73" s="26"/>
      <c r="O73" s="26"/>
      <c r="P73" s="26"/>
      <c r="Q73" s="26"/>
      <c r="V73" s="39">
        <f>IF(L73="","",L73/GDP!O69/10)</f>
        <v>8.3978346171169598</v>
      </c>
      <c r="W73" s="39">
        <f>IF(M73="","",M73/GDP!P69/10)</f>
        <v>9.6115576988886708</v>
      </c>
      <c r="X73" s="39" t="str">
        <f>IF(N73="","",N73/GDP!Q69/10)</f>
        <v/>
      </c>
      <c r="Y73" s="39" t="str">
        <f>IF(O73="","",O73/GDP!R69/10)</f>
        <v/>
      </c>
      <c r="Z73" s="39" t="str">
        <f>IF(P73="","",P73/GDP!S69/10)</f>
        <v/>
      </c>
      <c r="AA73" s="39" t="str">
        <f>IF(Q73="","",Q73/GDP!T69/10)</f>
        <v/>
      </c>
      <c r="AB73" s="21">
        <f t="shared" si="5"/>
        <v>1</v>
      </c>
      <c r="AC73" s="21"/>
      <c r="AD73" s="21"/>
      <c r="AE73" s="21">
        <f t="shared" si="7"/>
        <v>0</v>
      </c>
      <c r="AF73" s="39" t="str">
        <f t="shared" si="8"/>
        <v/>
      </c>
      <c r="AH73" s="21" t="str">
        <f t="shared" si="9"/>
        <v/>
      </c>
    </row>
    <row r="74" spans="1:34" x14ac:dyDescent="0.25">
      <c r="A74" s="12" t="s">
        <v>335</v>
      </c>
      <c r="B74" s="26">
        <f>Trans_cr!B74+Trav_cr!B74-SUM(Trans_deb!B74,Trav_deb!B74)</f>
        <v>-558.79204081033322</v>
      </c>
      <c r="C74" s="26">
        <f>Trans_cr!C74+Trav_cr!C74-SUM(Trans_deb!C74,Trav_deb!C74)</f>
        <v>0</v>
      </c>
      <c r="D74" s="26">
        <f>Trans_cr!D74+Trav_cr!D74-SUM(Trans_deb!D74,Trav_deb!D74)</f>
        <v>-396.8374335754778</v>
      </c>
      <c r="E74" s="26">
        <f>Trans_cr!E74+Trav_cr!E74-SUM(Trans_deb!E74,Trav_deb!E74)</f>
        <v>-756.2301129671348</v>
      </c>
      <c r="F74" s="26">
        <f>Trans_cr!F74+Trav_cr!F74-SUM(Trans_deb!F74,Trav_deb!F74)</f>
        <v>-798.72209842655582</v>
      </c>
      <c r="G74" s="26">
        <f>Trans_cr!G74+Trav_cr!G74-SUM(Trans_deb!G74,Trav_deb!G74)</f>
        <v>-926.39670329008504</v>
      </c>
      <c r="H74" s="26">
        <f>Trans_cr!H74+Trav_cr!H74-SUM(Trans_deb!H74,Trav_deb!H74)</f>
        <v>-1147.3826660390048</v>
      </c>
      <c r="I74" s="26">
        <f>Trans_cr!I74+Trav_cr!I74-SUM(Trans_deb!I74,Trav_deb!I74)</f>
        <v>-942.36518720991182</v>
      </c>
      <c r="J74" s="26">
        <f>Trans_cr!J74+Trav_cr!J74-SUM(Trans_deb!J74,Trav_deb!J74)</f>
        <v>-1119.3546232765334</v>
      </c>
      <c r="K74" s="26">
        <f>Trans_cr!K74+Trav_cr!K74-SUM(Trans_deb!K74,Trav_deb!K74)</f>
        <v>-1132.3929358442047</v>
      </c>
      <c r="L74" s="26">
        <f>Trans_cr!L74+Trav_cr!L74-SUM(Trans_deb!L74,Trav_deb!L74)</f>
        <v>-772.05238014163831</v>
      </c>
      <c r="M74" s="26"/>
      <c r="N74" s="26"/>
      <c r="O74" s="26"/>
      <c r="P74" s="26"/>
      <c r="Q74" s="26"/>
      <c r="V74" s="39">
        <f>IF(L74="","",L74/GDP!O70/10)</f>
        <v>-5.3670655553815667</v>
      </c>
      <c r="W74" s="39" t="str">
        <f>IF(M74="","",M74/GDP!P70/10)</f>
        <v/>
      </c>
      <c r="X74" s="39" t="str">
        <f>IF(N74="","",N74/GDP!Q70/10)</f>
        <v/>
      </c>
      <c r="Y74" s="39" t="str">
        <f>IF(O74="","",O74/GDP!R70/10)</f>
        <v/>
      </c>
      <c r="Z74" s="39" t="str">
        <f>IF(P74="","",P74/GDP!S70/10)</f>
        <v/>
      </c>
      <c r="AA74" s="39" t="str">
        <f>IF(Q74="","",Q74/GDP!T70/10)</f>
        <v/>
      </c>
      <c r="AB74" s="21">
        <f t="shared" si="5"/>
        <v>1</v>
      </c>
      <c r="AC74" s="21"/>
      <c r="AD74" s="21"/>
      <c r="AE74" s="21">
        <f t="shared" si="7"/>
        <v>0</v>
      </c>
      <c r="AF74" s="39" t="str">
        <f t="shared" si="8"/>
        <v/>
      </c>
      <c r="AH74" s="21" t="str">
        <f t="shared" si="9"/>
        <v/>
      </c>
    </row>
    <row r="75" spans="1:34" x14ac:dyDescent="0.25">
      <c r="A75" s="12" t="s">
        <v>342</v>
      </c>
      <c r="B75" s="26">
        <f>Trans_cr!B75+Trav_cr!B75-SUM(Trans_deb!B75,Trav_deb!B75)</f>
        <v>33.310607363201299</v>
      </c>
      <c r="C75" s="26">
        <f>Trans_cr!C75+Trav_cr!C75-SUM(Trans_deb!C75,Trav_deb!C75)</f>
        <v>41.969600999083397</v>
      </c>
      <c r="D75" s="26">
        <f>Trans_cr!D75+Trav_cr!D75-SUM(Trans_deb!D75,Trav_deb!D75)</f>
        <v>51.77001705495497</v>
      </c>
      <c r="E75" s="26">
        <f>Trans_cr!E75+Trav_cr!E75-SUM(Trans_deb!E75,Trav_deb!E75)</f>
        <v>48.288849127375258</v>
      </c>
      <c r="F75" s="26">
        <f>Trans_cr!F75+Trav_cr!F75-SUM(Trans_deb!F75,Trav_deb!F75)</f>
        <v>31.652096300085091</v>
      </c>
      <c r="G75" s="26">
        <f>Trans_cr!G75+Trav_cr!G75-SUM(Trans_deb!G75,Trav_deb!G75)</f>
        <v>60.599137629055519</v>
      </c>
      <c r="H75" s="26">
        <f>Trans_cr!H75+Trav_cr!H75-SUM(Trans_deb!H75,Trav_deb!H75)</f>
        <v>62.502220403045669</v>
      </c>
      <c r="I75" s="26">
        <f>Trans_cr!I75+Trav_cr!I75-SUM(Trans_deb!I75,Trav_deb!I75)</f>
        <v>78.123988545544194</v>
      </c>
      <c r="J75" s="26">
        <f>Trans_cr!J75+Trav_cr!J75-SUM(Trans_deb!J75,Trav_deb!J75)</f>
        <v>65.183553554102673</v>
      </c>
      <c r="K75" s="26">
        <f>Trans_cr!K75+Trav_cr!K75-SUM(Trans_deb!K75,Trav_deb!K75)</f>
        <v>35.25885222915916</v>
      </c>
      <c r="L75" s="26">
        <f>Trans_cr!L75+Trav_cr!L75-SUM(Trans_deb!L75,Trav_deb!L75)</f>
        <v>44.27059260581494</v>
      </c>
      <c r="M75" s="26">
        <f>Trans_cr!M75+Trav_cr!M75-SUM(Trans_deb!M75,Trav_deb!M75)</f>
        <v>10.736449447095566</v>
      </c>
      <c r="N75" s="26">
        <f>Trans_cr!N75+Trav_cr!N75-SUM(Trans_deb!N75,Trav_deb!N75)</f>
        <v>21.977458893314264</v>
      </c>
      <c r="O75" s="26">
        <f>Trans_cr!O75+Trav_cr!O75-SUM(Trans_deb!O75,Trav_deb!O75)</f>
        <v>98.831675622360876</v>
      </c>
      <c r="P75" s="26"/>
      <c r="Q75" s="26"/>
      <c r="V75" s="39">
        <f>IF(L75="","",L75/GDP!O71/10)</f>
        <v>3.2672024063332059</v>
      </c>
      <c r="W75" s="39">
        <f>IF(M75="","",M75/GDP!P71/10)</f>
        <v>0.73037071068677328</v>
      </c>
      <c r="X75" s="39">
        <f>IF(N75="","",N75/GDP!Q71/10)</f>
        <v>1.4671200863360656</v>
      </c>
      <c r="Y75" s="39">
        <f>IF(O75="","",O75/GDP!R71/10)</f>
        <v>5.9465508798051072</v>
      </c>
      <c r="Z75" s="39" t="str">
        <f>IF(P75="","",P75/GDP!S71/10)</f>
        <v/>
      </c>
      <c r="AA75" s="39" t="str">
        <f>IF(Q75="","",Q75/GDP!T71/10)</f>
        <v/>
      </c>
      <c r="AB75" s="21">
        <f t="shared" si="5"/>
        <v>0</v>
      </c>
      <c r="AC75" s="21">
        <f t="shared" si="6"/>
        <v>0</v>
      </c>
      <c r="AD75" s="21"/>
      <c r="AE75" s="21">
        <f t="shared" si="7"/>
        <v>0</v>
      </c>
      <c r="AF75" s="39" t="str">
        <f t="shared" si="8"/>
        <v/>
      </c>
      <c r="AH75" s="21">
        <f t="shared" si="9"/>
        <v>5.9465508798051072</v>
      </c>
    </row>
    <row r="76" spans="1:34" x14ac:dyDescent="0.25">
      <c r="A76" s="12" t="s">
        <v>345</v>
      </c>
      <c r="B76" s="26">
        <f>Trans_cr!B76+Trav_cr!B76-SUM(Trans_deb!B76,Trav_deb!B76)</f>
        <v>117.07586092999998</v>
      </c>
      <c r="C76" s="26">
        <f>Trans_cr!C76+Trav_cr!C76-SUM(Trans_deb!C76,Trav_deb!C76)</f>
        <v>169.84461549000002</v>
      </c>
      <c r="D76" s="26">
        <f>Trans_cr!D76+Trav_cr!D76-SUM(Trans_deb!D76,Trav_deb!D76)</f>
        <v>213.05808452000008</v>
      </c>
      <c r="E76" s="26">
        <f>Trans_cr!E76+Trav_cr!E76-SUM(Trans_deb!E76,Trav_deb!E76)</f>
        <v>216.03070186000014</v>
      </c>
      <c r="F76" s="26">
        <f>Trans_cr!F76+Trav_cr!F76-SUM(Trans_deb!F76,Trav_deb!F76)</f>
        <v>427.24264040999992</v>
      </c>
      <c r="G76" s="26">
        <f>Trans_cr!G76+Trav_cr!G76-SUM(Trans_deb!G76,Trav_deb!G76)</f>
        <v>602.67221268000014</v>
      </c>
      <c r="H76" s="26">
        <f>Trans_cr!H76+Trav_cr!H76-SUM(Trans_deb!H76,Trav_deb!H76)</f>
        <v>848.46847130999993</v>
      </c>
      <c r="I76" s="26">
        <f>Trans_cr!I76+Trav_cr!I76-SUM(Trans_deb!I76,Trav_deb!I76)</f>
        <v>1202.6958080299999</v>
      </c>
      <c r="J76" s="26">
        <f>Trans_cr!J76+Trav_cr!J76-SUM(Trans_deb!J76,Trav_deb!J76)</f>
        <v>1500.8814149199995</v>
      </c>
      <c r="K76" s="26">
        <f>Trans_cr!K76+Trav_cr!K76-SUM(Trans_deb!K76,Trav_deb!K76)</f>
        <v>1522.7618041599999</v>
      </c>
      <c r="L76" s="26">
        <f>Trans_cr!L76+Trav_cr!L76-SUM(Trans_deb!L76,Trav_deb!L76)</f>
        <v>1534.1377478099998</v>
      </c>
      <c r="M76" s="26">
        <f>Trans_cr!M76+Trav_cr!M76-SUM(Trans_deb!M76,Trav_deb!M76)</f>
        <v>1687.28285798</v>
      </c>
      <c r="N76" s="26">
        <f>Trans_cr!N76+Trav_cr!N76-SUM(Trans_deb!N76,Trav_deb!N76)</f>
        <v>2118.4102624899997</v>
      </c>
      <c r="O76" s="26">
        <f>Trans_cr!O76+Trav_cr!O76-SUM(Trans_deb!O76,Trav_deb!O76)</f>
        <v>2413.3051455200002</v>
      </c>
      <c r="P76" s="26">
        <f>Trans_cr!P76+Trav_cr!P76-SUM(Trans_deb!P76,Trav_deb!P76)</f>
        <v>2341.7825347399994</v>
      </c>
      <c r="Q76" s="26">
        <f>Trans_cr!Q76+Trav_cr!Q76-SUM(Trans_deb!Q76,Trav_deb!Q76)</f>
        <v>249.42224667999983</v>
      </c>
      <c r="V76" s="39">
        <f>IF(L76="","",L76/GDP!O72/10)</f>
        <v>10.259732146124524</v>
      </c>
      <c r="W76" s="39">
        <f>IF(M76="","",M76/GDP!P72/10)</f>
        <v>11.143800660326267</v>
      </c>
      <c r="X76" s="39">
        <f>IF(N76="","",N76/GDP!Q72/10)</f>
        <v>13.042791912880185</v>
      </c>
      <c r="Y76" s="39">
        <f>IF(O76="","",O76/GDP!R72/10)</f>
        <v>13.712740187056085</v>
      </c>
      <c r="Z76" s="39">
        <f>IF(P76="","",P76/GDP!S72/10)</f>
        <v>13.399224894089372</v>
      </c>
      <c r="AA76" s="39">
        <f>IF(Q76="","",Q76/GDP!T72/10)</f>
        <v>1.5853444777219845</v>
      </c>
      <c r="AB76" s="21">
        <f t="shared" si="5"/>
        <v>0</v>
      </c>
      <c r="AC76" s="21">
        <f t="shared" si="6"/>
        <v>1</v>
      </c>
      <c r="AD76" s="21"/>
      <c r="AE76" s="21">
        <f t="shared" si="7"/>
        <v>0</v>
      </c>
      <c r="AF76" s="39" t="str">
        <f t="shared" si="8"/>
        <v/>
      </c>
      <c r="AH76" s="21">
        <f t="shared" si="9"/>
        <v>13.712740187056085</v>
      </c>
    </row>
    <row r="77" spans="1:34" x14ac:dyDescent="0.25">
      <c r="A77" s="12" t="s">
        <v>346</v>
      </c>
      <c r="B77" s="26">
        <f>Trans_cr!B77+Trav_cr!B77-SUM(Trans_deb!B77,Trav_deb!B77)</f>
        <v>-53284.93179565102</v>
      </c>
      <c r="C77" s="26">
        <f>Trans_cr!C77+Trav_cr!C77-SUM(Trans_deb!C77,Trav_deb!C77)</f>
        <v>-51636.416174417667</v>
      </c>
      <c r="D77" s="26">
        <f>Trans_cr!D77+Trav_cr!D77-SUM(Trans_deb!D77,Trav_deb!D77)</f>
        <v>-59638.426993553818</v>
      </c>
      <c r="E77" s="26">
        <f>Trans_cr!E77+Trav_cr!E77-SUM(Trans_deb!E77,Trav_deb!E77)</f>
        <v>-65137.208297397388</v>
      </c>
      <c r="F77" s="26">
        <f>Trans_cr!F77+Trav_cr!F77-SUM(Trans_deb!F77,Trav_deb!F77)</f>
        <v>-51374.226192178699</v>
      </c>
      <c r="G77" s="26">
        <f>Trans_cr!G77+Trav_cr!G77-SUM(Trans_deb!G77,Trav_deb!G77)</f>
        <v>-54120.238773015808</v>
      </c>
      <c r="H77" s="26">
        <f>Trans_cr!H77+Trav_cr!H77-SUM(Trans_deb!H77,Trav_deb!H77)</f>
        <v>-59178.339663372521</v>
      </c>
      <c r="I77" s="26">
        <f>Trans_cr!I77+Trav_cr!I77-SUM(Trans_deb!I77,Trav_deb!I77)</f>
        <v>-58245.197984990838</v>
      </c>
      <c r="J77" s="26">
        <f>Trans_cr!J77+Trav_cr!J77-SUM(Trans_deb!J77,Trav_deb!J77)</f>
        <v>-63104.58145230668</v>
      </c>
      <c r="K77" s="26">
        <f>Trans_cr!K77+Trav_cr!K77-SUM(Trans_deb!K77,Trav_deb!K77)</f>
        <v>-59193.647461401546</v>
      </c>
      <c r="L77" s="26">
        <f>Trans_cr!L77+Trav_cr!L77-SUM(Trans_deb!L77,Trav_deb!L77)</f>
        <v>-46349.977416845155</v>
      </c>
      <c r="M77" s="26">
        <f>Trans_cr!M77+Trav_cr!M77-SUM(Trans_deb!M77,Trav_deb!M77)</f>
        <v>-49013.708835065918</v>
      </c>
      <c r="N77" s="26">
        <f>Trans_cr!N77+Trav_cr!N77-SUM(Trans_deb!N77,Trav_deb!N77)</f>
        <v>-53895.234130999568</v>
      </c>
      <c r="O77" s="26">
        <f>Trans_cr!O77+Trav_cr!O77-SUM(Trans_deb!O77,Trav_deb!O77)</f>
        <v>-54668.862920631975</v>
      </c>
      <c r="P77" s="26">
        <f>Trans_cr!P77+Trav_cr!P77-SUM(Trans_deb!P77,Trav_deb!P77)</f>
        <v>-51329.989974756609</v>
      </c>
      <c r="Q77" s="26">
        <f>Trans_cr!Q77+Trav_cr!Q77-SUM(Trans_deb!Q77,Trav_deb!Q77)</f>
        <v>-25877.405991800522</v>
      </c>
      <c r="V77" s="39">
        <f>IF(L77="","",L77/GDP!O73/10)</f>
        <v>-1.3803139856055711</v>
      </c>
      <c r="W77" s="39">
        <f>IF(M77="","",M77/GDP!P73/10)</f>
        <v>-1.4129467218733869</v>
      </c>
      <c r="X77" s="39">
        <f>IF(N77="","",N77/GDP!Q73/10)</f>
        <v>-1.4640272222041009</v>
      </c>
      <c r="Y77" s="39">
        <f>IF(O77="","",O77/GDP!R73/10)</f>
        <v>-1.378587767222164</v>
      </c>
      <c r="Z77" s="39">
        <f>IF(P77="","",P77/GDP!S73/10)</f>
        <v>-1.3292587167007188</v>
      </c>
      <c r="AA77" s="39">
        <f>IF(Q77="","",Q77/GDP!T73/10)</f>
        <v>-0.68044538383544928</v>
      </c>
      <c r="AB77" s="21">
        <f t="shared" si="5"/>
        <v>0</v>
      </c>
      <c r="AC77" s="21">
        <f t="shared" si="6"/>
        <v>0</v>
      </c>
      <c r="AD77" s="21"/>
      <c r="AE77" s="21">
        <f t="shared" si="7"/>
        <v>0</v>
      </c>
      <c r="AF77" s="39">
        <f t="shared" si="8"/>
        <v>-1.378587767222164</v>
      </c>
      <c r="AH77" s="21" t="str">
        <f t="shared" si="9"/>
        <v/>
      </c>
    </row>
    <row r="78" spans="1:34" x14ac:dyDescent="0.25">
      <c r="A78" s="12" t="s">
        <v>347</v>
      </c>
      <c r="B78" s="26">
        <f>Trans_cr!B78+Trav_cr!B78-SUM(Trans_deb!B78,Trav_deb!B78)</f>
        <v>98.350498823638986</v>
      </c>
      <c r="C78" s="26">
        <f>Trans_cr!C78+Trav_cr!C78-SUM(Trans_deb!C78,Trav_deb!C78)</f>
        <v>-19.453367384330022</v>
      </c>
      <c r="D78" s="26">
        <f>Trans_cr!D78+Trav_cr!D78-SUM(Trans_deb!D78,Trav_deb!D78)</f>
        <v>-191.73388745871603</v>
      </c>
      <c r="E78" s="26">
        <f>Trans_cr!E78+Trav_cr!E78-SUM(Trans_deb!E78,Trav_deb!E78)</f>
        <v>-488.47307240229884</v>
      </c>
      <c r="F78" s="26">
        <f>Trans_cr!F78+Trav_cr!F78-SUM(Trans_deb!F78,Trav_deb!F78)</f>
        <v>-487.97460000000024</v>
      </c>
      <c r="G78" s="26">
        <f>Trans_cr!G78+Trav_cr!G78-SUM(Trans_deb!G78,Trav_deb!G78)</f>
        <v>-726.47720000000004</v>
      </c>
      <c r="H78" s="26">
        <f>Trans_cr!H78+Trav_cr!H78-SUM(Trans_deb!H78,Trav_deb!H78)</f>
        <v>-1114.9999999999998</v>
      </c>
      <c r="I78" s="26">
        <f>Trans_cr!I78+Trav_cr!I78-SUM(Trans_deb!I78,Trav_deb!I78)</f>
        <v>-538.87042702062217</v>
      </c>
      <c r="J78" s="26">
        <f>Trans_cr!J78+Trav_cr!J78-SUM(Trans_deb!J78,Trav_deb!J78)</f>
        <v>-812.24565766468186</v>
      </c>
      <c r="K78" s="26">
        <f>Trans_cr!K78+Trav_cr!K78-SUM(Trans_deb!K78,Trav_deb!K78)</f>
        <v>-559.09760745067888</v>
      </c>
      <c r="L78" s="26">
        <f>Trans_cr!L78+Trav_cr!L78-SUM(Trans_deb!L78,Trav_deb!L78)</f>
        <v>-1321.7616400139093</v>
      </c>
      <c r="M78" s="26">
        <f>Trans_cr!M78+Trav_cr!M78-SUM(Trans_deb!M78,Trav_deb!M78)</f>
        <v>-1115.44273783672</v>
      </c>
      <c r="N78" s="26">
        <f>Trans_cr!N78+Trav_cr!N78-SUM(Trans_deb!N78,Trav_deb!N78)</f>
        <v>-1467.0500000000002</v>
      </c>
      <c r="O78" s="26">
        <f>Trans_cr!O78+Trav_cr!O78-SUM(Trans_deb!O78,Trav_deb!O78)</f>
        <v>-1141.7263590191774</v>
      </c>
      <c r="P78" s="26">
        <f>Trans_cr!P78+Trav_cr!P78-SUM(Trans_deb!P78,Trav_deb!P78)</f>
        <v>-754.79279838956245</v>
      </c>
      <c r="Q78" s="26"/>
      <c r="V78" s="39">
        <f>IF(L78="","",L78/GDP!O74/10)</f>
        <v>-2.7199539870643266</v>
      </c>
      <c r="W78" s="39">
        <f>IF(M78="","",M78/GDP!P74/10)</f>
        <v>-2.0284834018380407</v>
      </c>
      <c r="X78" s="39">
        <f>IF(N78="","",N78/GDP!Q74/10)</f>
        <v>-2.4874529485570891</v>
      </c>
      <c r="Y78" s="39">
        <f>IF(O78="","",O78/GDP!R74/10)</f>
        <v>-1.7426147913843177</v>
      </c>
      <c r="Z78" s="39">
        <f>IF(P78="","",P78/GDP!S74/10)</f>
        <v>-1.1265900450603934</v>
      </c>
      <c r="AA78" s="39" t="str">
        <f>IF(Q78="","",Q78/GDP!T74/10)</f>
        <v/>
      </c>
      <c r="AB78" s="21">
        <f t="shared" si="5"/>
        <v>0</v>
      </c>
      <c r="AC78" s="21">
        <f t="shared" si="6"/>
        <v>0</v>
      </c>
      <c r="AD78" s="21"/>
      <c r="AE78" s="21">
        <f t="shared" si="7"/>
        <v>0</v>
      </c>
      <c r="AF78" s="39">
        <f t="shared" si="8"/>
        <v>-1.7426147913843177</v>
      </c>
      <c r="AH78" s="21" t="str">
        <f t="shared" si="9"/>
        <v/>
      </c>
    </row>
    <row r="79" spans="1:34" x14ac:dyDescent="0.25">
      <c r="A79" s="12" t="s">
        <v>350</v>
      </c>
      <c r="B79" s="26">
        <f>Trans_cr!B79+Trav_cr!B79-SUM(Trans_deb!B79,Trav_deb!B79)</f>
        <v>19841.484912709708</v>
      </c>
      <c r="C79" s="26">
        <f>Trans_cr!C79+Trav_cr!C79-SUM(Trans_deb!C79,Trav_deb!C79)</f>
        <v>20629.291554462645</v>
      </c>
      <c r="D79" s="26">
        <f>Trans_cr!D79+Trav_cr!D79-SUM(Trans_deb!D79,Trav_deb!D79)</f>
        <v>24745.856397477004</v>
      </c>
      <c r="E79" s="26">
        <f>Trans_cr!E79+Trav_cr!E79-SUM(Trans_deb!E79,Trav_deb!E79)</f>
        <v>28054.01861869777</v>
      </c>
      <c r="F79" s="26">
        <f>Trans_cr!F79+Trav_cr!F79-SUM(Trans_deb!F79,Trav_deb!F79)</f>
        <v>20303.899999999998</v>
      </c>
      <c r="G79" s="26">
        <f>Trans_cr!G79+Trav_cr!G79-SUM(Trans_deb!G79,Trav_deb!G79)</f>
        <v>19206.381184746399</v>
      </c>
      <c r="H79" s="26">
        <f>Trans_cr!H79+Trav_cr!H79-SUM(Trans_deb!H79,Trav_deb!H79)</f>
        <v>21209.780633276307</v>
      </c>
      <c r="I79" s="26">
        <f>Trans_cr!I79+Trav_cr!I79-SUM(Trans_deb!I79,Trav_deb!I79)</f>
        <v>19788.077660968316</v>
      </c>
      <c r="J79" s="26">
        <f>Trans_cr!J79+Trav_cr!J79-SUM(Trans_deb!J79,Trav_deb!J79)</f>
        <v>21049.763380996716</v>
      </c>
      <c r="K79" s="26">
        <f>Trans_cr!K79+Trav_cr!K79-SUM(Trans_deb!K79,Trav_deb!K79)</f>
        <v>24188.018187746151</v>
      </c>
      <c r="L79" s="26">
        <f>Trans_cr!L79+Trav_cr!L79-SUM(Trans_deb!L79,Trav_deb!L79)</f>
        <v>18160.864816737969</v>
      </c>
      <c r="M79" s="26">
        <f>Trans_cr!M79+Trav_cr!M79-SUM(Trans_deb!M79,Trav_deb!M79)</f>
        <v>17581.222607299074</v>
      </c>
      <c r="N79" s="26">
        <f>Trans_cr!N79+Trav_cr!N79-SUM(Trans_deb!N79,Trav_deb!N79)</f>
        <v>20316.210942852689</v>
      </c>
      <c r="O79" s="26">
        <f>Trans_cr!O79+Trav_cr!O79-SUM(Trans_deb!O79,Trav_deb!O79)</f>
        <v>22809.639847295308</v>
      </c>
      <c r="P79" s="26">
        <f>Trans_cr!P79+Trav_cr!P79-SUM(Trans_deb!P79,Trav_deb!P79)</f>
        <v>23838.579695961071</v>
      </c>
      <c r="Q79" s="26">
        <f>Trans_cr!Q79+Trav_cr!Q79-SUM(Trans_deb!Q79,Trav_deb!Q79)</f>
        <v>8599.5377638945993</v>
      </c>
      <c r="V79" s="39">
        <f>IF(L79="","",L79/GDP!O75/10)</f>
        <v>9.2934380075009067</v>
      </c>
      <c r="W79" s="39">
        <f>IF(M79="","",M79/GDP!P75/10)</f>
        <v>9.118418446812445</v>
      </c>
      <c r="X79" s="39">
        <f>IF(N79="","",N79/GDP!Q75/10)</f>
        <v>10.155312760417228</v>
      </c>
      <c r="Y79" s="39">
        <f>IF(O79="","",O79/GDP!R75/10)</f>
        <v>10.741732760351175</v>
      </c>
      <c r="Z79" s="39">
        <f>IF(P79="","",P79/GDP!S75/10)</f>
        <v>11.608812166585214</v>
      </c>
      <c r="AA79" s="39">
        <f>IF(Q79="","",Q79/GDP!T75/10)</f>
        <v>4.5437933011875788</v>
      </c>
      <c r="AB79" s="21">
        <f t="shared" si="5"/>
        <v>0</v>
      </c>
      <c r="AC79" s="21">
        <f t="shared" si="6"/>
        <v>1</v>
      </c>
      <c r="AD79" s="21"/>
      <c r="AE79" s="21">
        <f t="shared" si="7"/>
        <v>0</v>
      </c>
      <c r="AF79" s="39" t="str">
        <f t="shared" si="8"/>
        <v/>
      </c>
      <c r="AH79" s="21">
        <f t="shared" si="9"/>
        <v>10.741732760351175</v>
      </c>
    </row>
    <row r="80" spans="1:34" x14ac:dyDescent="0.25">
      <c r="A80" s="12" t="s">
        <v>352</v>
      </c>
      <c r="B80" s="26">
        <f>Trans_cr!B80+Trav_cr!B80-SUM(Trans_deb!B80,Trav_deb!B80)</f>
        <v>23.87788888888889</v>
      </c>
      <c r="C80" s="26">
        <f>Trans_cr!C80+Trav_cr!C80-SUM(Trans_deb!C80,Trav_deb!C80)</f>
        <v>40.277880740740741</v>
      </c>
      <c r="D80" s="26">
        <f>Trans_cr!D80+Trav_cr!D80-SUM(Trans_deb!D80,Trav_deb!D80)</f>
        <v>71.530139999999989</v>
      </c>
      <c r="E80" s="26">
        <f>Trans_cr!E80+Trav_cr!E80-SUM(Trans_deb!E80,Trav_deb!E80)</f>
        <v>71.263110370370356</v>
      </c>
      <c r="F80" s="26">
        <f>Trans_cr!F80+Trav_cr!F80-SUM(Trans_deb!F80,Trav_deb!F80)</f>
        <v>66.906383333333324</v>
      </c>
      <c r="G80" s="26">
        <f>Trans_cr!G80+Trav_cr!G80-SUM(Trans_deb!G80,Trav_deb!G80)</f>
        <v>65.486867037037044</v>
      </c>
      <c r="H80" s="26">
        <f>Trans_cr!H80+Trav_cr!H80-SUM(Trans_deb!H80,Trav_deb!H80)</f>
        <v>71.295008148148142</v>
      </c>
      <c r="I80" s="26">
        <f>Trans_cr!I80+Trav_cr!I80-SUM(Trans_deb!I80,Trav_deb!I80)</f>
        <v>78.64879814814816</v>
      </c>
      <c r="J80" s="26">
        <f>Trans_cr!J80+Trav_cr!J80-SUM(Trans_deb!J80,Trav_deb!J80)</f>
        <v>75.492520740740744</v>
      </c>
      <c r="K80" s="26">
        <f>Trans_cr!K80+Trav_cr!K80-SUM(Trans_deb!K80,Trav_deb!K80)</f>
        <v>333.6097980958354</v>
      </c>
      <c r="L80" s="26">
        <f>Trans_cr!L80+Trav_cr!L80-SUM(Trans_deb!L80,Trav_deb!L80)</f>
        <v>362.25098288731112</v>
      </c>
      <c r="M80" s="26">
        <f>Trans_cr!M80+Trav_cr!M80-SUM(Trans_deb!M80,Trav_deb!M80)</f>
        <v>376.65135335132277</v>
      </c>
      <c r="N80" s="26">
        <f>Trans_cr!N80+Trav_cr!N80-SUM(Trans_deb!N80,Trav_deb!N80)</f>
        <v>415.678249504745</v>
      </c>
      <c r="O80" s="26">
        <f>Trans_cr!O80+Trav_cr!O80-SUM(Trans_deb!O80,Trav_deb!O80)</f>
        <v>449.49054853713534</v>
      </c>
      <c r="P80" s="26">
        <f>Trans_cr!P80+Trav_cr!P80-SUM(Trans_deb!P80,Trav_deb!P80)</f>
        <v>446.34958508117558</v>
      </c>
      <c r="Q80" s="26">
        <f>Trans_cr!Q80+Trav_cr!Q80-SUM(Trans_deb!Q80,Trav_deb!Q80)</f>
        <v>149.28042828865637</v>
      </c>
      <c r="V80" s="39">
        <f>IF(L80="","",L80/GDP!O76/10)</f>
        <v>36.334100590502615</v>
      </c>
      <c r="W80" s="39">
        <f>IF(M80="","",M80/GDP!P76/10)</f>
        <v>35.466229129126432</v>
      </c>
      <c r="X80" s="39">
        <f>IF(N80="","",N80/GDP!Q76/10)</f>
        <v>36.916363188698497</v>
      </c>
      <c r="Y80" s="39">
        <f>IF(O80="","",O80/GDP!R76/10)</f>
        <v>38.450859584014992</v>
      </c>
      <c r="Z80" s="39">
        <f>IF(P80="","",P80/GDP!S76/10)</f>
        <v>37.041459342836148</v>
      </c>
      <c r="AA80" s="39">
        <f>IF(Q80="","",Q80/GDP!T76/10)</f>
        <v>14.395412563997724</v>
      </c>
      <c r="AB80" s="21">
        <f t="shared" si="5"/>
        <v>0</v>
      </c>
      <c r="AC80" s="21">
        <f t="shared" si="6"/>
        <v>1</v>
      </c>
      <c r="AD80" s="21"/>
      <c r="AE80" s="21">
        <f t="shared" si="7"/>
        <v>0</v>
      </c>
      <c r="AF80" s="39" t="str">
        <f t="shared" si="8"/>
        <v/>
      </c>
      <c r="AH80" s="21">
        <f t="shared" si="9"/>
        <v>38.450859584014992</v>
      </c>
    </row>
    <row r="81" spans="1:34" x14ac:dyDescent="0.25">
      <c r="A81" s="12" t="s">
        <v>356</v>
      </c>
      <c r="B81" s="26">
        <f>Trans_cr!B81+Trav_cr!B81-SUM(Trans_deb!B81,Trav_deb!B81)</f>
        <v>-268.79999999999995</v>
      </c>
      <c r="C81" s="26">
        <f>Trans_cr!C81+Trav_cr!C81-SUM(Trans_deb!C81,Trav_deb!C81)</f>
        <v>-359.59999999999991</v>
      </c>
      <c r="D81" s="26">
        <f>Trans_cr!D81+Trav_cr!D81-SUM(Trans_deb!D81,Trav_deb!D81)</f>
        <v>-433.09999999999991</v>
      </c>
      <c r="E81" s="26">
        <f>Trans_cr!E81+Trav_cr!E81-SUM(Trans_deb!E81,Trav_deb!E81)</f>
        <v>-438.70000000000005</v>
      </c>
      <c r="F81" s="26">
        <f>Trans_cr!F81+Trav_cr!F81-SUM(Trans_deb!F81,Trav_deb!F81)</f>
        <v>-180.42898000000014</v>
      </c>
      <c r="G81" s="26">
        <f>Trans_cr!G81+Trav_cr!G81-SUM(Trans_deb!G81,Trav_deb!G81)</f>
        <v>-389.11630999999988</v>
      </c>
      <c r="H81" s="26">
        <f>Trans_cr!H81+Trav_cr!H81-SUM(Trans_deb!H81,Trav_deb!H81)</f>
        <v>-411.53266999999983</v>
      </c>
      <c r="I81" s="26">
        <f>Trans_cr!I81+Trav_cr!I81-SUM(Trans_deb!I81,Trav_deb!I81)</f>
        <v>-475.80187000000001</v>
      </c>
      <c r="J81" s="26">
        <f>Trans_cr!J81+Trav_cr!J81-SUM(Trans_deb!J81,Trav_deb!J81)</f>
        <v>-452.49724000000037</v>
      </c>
      <c r="K81" s="26">
        <f>Trans_cr!K81+Trav_cr!K81-SUM(Trans_deb!K81,Trav_deb!K81)</f>
        <v>-483.06685000000016</v>
      </c>
      <c r="L81" s="26">
        <f>Trans_cr!L81+Trav_cr!L81-SUM(Trans_deb!L81,Trav_deb!L81)</f>
        <v>-438.77017999999998</v>
      </c>
      <c r="M81" s="26">
        <f>Trans_cr!M81+Trav_cr!M81-SUM(Trans_deb!M81,Trav_deb!M81)</f>
        <v>-452.30205000000001</v>
      </c>
      <c r="N81" s="26">
        <f>Trans_cr!N81+Trav_cr!N81-SUM(Trans_deb!N81,Trav_deb!N81)</f>
        <v>-512.74294999999984</v>
      </c>
      <c r="O81" s="26">
        <f>Trans_cr!O81+Trav_cr!O81-SUM(Trans_deb!O81,Trav_deb!O81)</f>
        <v>-597.06945999999971</v>
      </c>
      <c r="P81" s="26">
        <f>Trans_cr!P81+Trav_cr!P81-SUM(Trans_deb!P81,Trav_deb!P81)</f>
        <v>-686.35090999999966</v>
      </c>
      <c r="Q81" s="26">
        <f>Trans_cr!Q81+Trav_cr!Q81-SUM(Trans_deb!Q81,Trav_deb!Q81)</f>
        <v>-892.54372000000012</v>
      </c>
      <c r="V81" s="39">
        <f>IF(L81="","",L81/GDP!O77/10)</f>
        <v>-0.70564519137986492</v>
      </c>
      <c r="W81" s="39">
        <f>IF(M81="","",M81/GDP!P77/10)</f>
        <v>-0.68495328164279001</v>
      </c>
      <c r="X81" s="39">
        <f>IF(N81="","",N81/GDP!Q77/10)</f>
        <v>-0.7162915077602221</v>
      </c>
      <c r="Y81" s="39">
        <f>IF(O81="","",O81/GDP!R77/10)</f>
        <v>-0.81654991042245018</v>
      </c>
      <c r="Z81" s="39">
        <f>IF(P81="","",P81/GDP!S77/10)</f>
        <v>-0.89492125850783588</v>
      </c>
      <c r="AA81" s="39">
        <f>IF(Q81="","",Q81/GDP!T77/10)</f>
        <v>-1.1580497969457531</v>
      </c>
      <c r="AB81" s="21">
        <f t="shared" si="5"/>
        <v>0</v>
      </c>
      <c r="AC81" s="21">
        <f t="shared" si="6"/>
        <v>0</v>
      </c>
      <c r="AD81" s="21"/>
      <c r="AE81" s="21">
        <f t="shared" si="7"/>
        <v>0</v>
      </c>
      <c r="AF81" s="39">
        <f t="shared" si="8"/>
        <v>-0.81654991042245018</v>
      </c>
      <c r="AH81" s="21" t="str">
        <f t="shared" si="9"/>
        <v/>
      </c>
    </row>
    <row r="82" spans="1:34" x14ac:dyDescent="0.25">
      <c r="A82" s="12" t="s">
        <v>358</v>
      </c>
      <c r="B82" s="26">
        <f>Trans_cr!B82+Trav_cr!B82-SUM(Trans_deb!B82,Trav_deb!B82)</f>
        <v>-123.83000000000001</v>
      </c>
      <c r="C82" s="26">
        <f>Trans_cr!C82+Trav_cr!C82-SUM(Trans_deb!C82,Trav_deb!C82)</f>
        <v>-137.5</v>
      </c>
      <c r="D82" s="26">
        <f>Trans_cr!D82+Trav_cr!D82-SUM(Trans_deb!D82,Trav_deb!D82)</f>
        <v>-119.25</v>
      </c>
      <c r="E82" s="26">
        <f>Trans_cr!E82+Trav_cr!E82-SUM(Trans_deb!E82,Trav_deb!E82)</f>
        <v>-263.08</v>
      </c>
      <c r="F82" s="26">
        <f>Trans_cr!F82+Trav_cr!F82-SUM(Trans_deb!F82,Trav_deb!F82)</f>
        <v>-100.89999999999999</v>
      </c>
      <c r="G82" s="26">
        <f>Trans_cr!G82+Trav_cr!G82-SUM(Trans_deb!G82,Trav_deb!G82)</f>
        <v>-229.45000000000002</v>
      </c>
      <c r="H82" s="26">
        <f>Trans_cr!H82+Trav_cr!H82-SUM(Trans_deb!H82,Trav_deb!H82)</f>
        <v>-314.25</v>
      </c>
      <c r="I82" s="26">
        <f>Trans_cr!I82+Trav_cr!I82-SUM(Trans_deb!I82,Trav_deb!I82)</f>
        <v>-321.06</v>
      </c>
      <c r="J82" s="26">
        <f>Trans_cr!J82+Trav_cr!J82-SUM(Trans_deb!J82,Trav_deb!J82)</f>
        <v>-336.59</v>
      </c>
      <c r="K82" s="26">
        <f>Trans_cr!K82+Trav_cr!K82-SUM(Trans_deb!K82,Trav_deb!K82)</f>
        <v>-284.08682518957454</v>
      </c>
      <c r="L82" s="26">
        <f>Trans_cr!L82+Trav_cr!L82-SUM(Trans_deb!L82,Trav_deb!L82)</f>
        <v>-249.31878163674625</v>
      </c>
      <c r="M82" s="26">
        <f>Trans_cr!M82+Trav_cr!M82-SUM(Trans_deb!M82,Trav_deb!M82)</f>
        <v>-479.72878345155863</v>
      </c>
      <c r="N82" s="26">
        <f>Trans_cr!N82+Trav_cr!N82-SUM(Trans_deb!N82,Trav_deb!N82)</f>
        <v>-402.85</v>
      </c>
      <c r="O82" s="26">
        <f>Trans_cr!O82+Trav_cr!O82-SUM(Trans_deb!O82,Trav_deb!O82)</f>
        <v>-407.04</v>
      </c>
      <c r="P82" s="26">
        <f>Trans_cr!P82+Trav_cr!P82-SUM(Trans_deb!P82,Trav_deb!P82)</f>
        <v>-409.06</v>
      </c>
      <c r="Q82" s="26"/>
      <c r="V82" s="39">
        <f>IF(L82="","",L82/GDP!O78/10)</f>
        <v>-2.8363911449004129</v>
      </c>
      <c r="W82" s="39">
        <f>IF(M82="","",M82/GDP!P78/10)</f>
        <v>-5.5756483432305748</v>
      </c>
      <c r="X82" s="39">
        <f>IF(N82="","",N82/GDP!Q78/10)</f>
        <v>-3.8971655219115804</v>
      </c>
      <c r="Y82" s="39">
        <f>IF(O82="","",O82/GDP!R78/10)</f>
        <v>-3.3415975699860438</v>
      </c>
      <c r="Z82" s="39">
        <f>IF(P82="","",P82/GDP!S78/10)</f>
        <v>-2.9648474306008552</v>
      </c>
      <c r="AA82" s="39" t="str">
        <f>IF(Q82="","",Q82/GDP!T78/10)</f>
        <v/>
      </c>
      <c r="AB82" s="21">
        <f t="shared" si="5"/>
        <v>0</v>
      </c>
      <c r="AC82" s="21">
        <f t="shared" si="6"/>
        <v>0</v>
      </c>
      <c r="AD82" s="21"/>
      <c r="AE82" s="21">
        <f t="shared" si="7"/>
        <v>0</v>
      </c>
      <c r="AF82" s="39">
        <f t="shared" si="8"/>
        <v>-3.3415975699860438</v>
      </c>
      <c r="AH82" s="21" t="str">
        <f t="shared" si="9"/>
        <v/>
      </c>
    </row>
    <row r="83" spans="1:34" x14ac:dyDescent="0.25">
      <c r="A83" s="12" t="s">
        <v>361</v>
      </c>
      <c r="B83" s="26">
        <f>Trans_cr!B83+Trav_cr!B83-SUM(Trans_deb!B83,Trav_deb!B83)</f>
        <v>-33.131858742985891</v>
      </c>
      <c r="C83" s="26">
        <f>Trans_cr!C83+Trav_cr!C83-SUM(Trans_deb!C83,Trav_deb!C83)</f>
        <v>-35.25406134325187</v>
      </c>
      <c r="D83" s="26">
        <f>Trans_cr!D83+Trav_cr!D83-SUM(Trans_deb!D83,Trav_deb!D83)</f>
        <v>-35.700000000000003</v>
      </c>
      <c r="E83" s="26">
        <f>Trans_cr!E83+Trav_cr!E83-SUM(Trans_deb!E83,Trav_deb!E83)</f>
        <v>-39.390439811971888</v>
      </c>
      <c r="F83" s="26">
        <f>Trans_cr!F83+Trav_cr!F83-SUM(Trans_deb!F83,Trav_deb!F83)</f>
        <v>-44.160374089871297</v>
      </c>
      <c r="G83" s="26">
        <f>Trans_cr!G83+Trav_cr!G83-SUM(Trans_deb!G83,Trav_deb!G83)</f>
        <v>-43.810265366653496</v>
      </c>
      <c r="H83" s="26">
        <f>Trans_cr!H83+Trav_cr!H83-SUM(Trans_deb!H83,Trav_deb!H83)</f>
        <v>-57.836405677345169</v>
      </c>
      <c r="I83" s="26">
        <f>Trans_cr!I83+Trav_cr!I83-SUM(Trans_deb!I83,Trav_deb!I83)</f>
        <v>-46.603007610879523</v>
      </c>
      <c r="J83" s="26">
        <f>Trans_cr!J83+Trav_cr!J83-SUM(Trans_deb!J83,Trav_deb!J83)</f>
        <v>-39.949231851715396</v>
      </c>
      <c r="K83" s="26">
        <f>Trans_cr!K83+Trav_cr!K83-SUM(Trans_deb!K83,Trav_deb!K83)</f>
        <v>-70.912094783625207</v>
      </c>
      <c r="L83" s="26">
        <f>Trans_cr!L83+Trav_cr!L83-SUM(Trans_deb!L83,Trav_deb!L83)</f>
        <v>-77.09872004567967</v>
      </c>
      <c r="M83" s="26">
        <f>Trans_cr!M83+Trav_cr!M83-SUM(Trans_deb!M83,Trav_deb!M83)</f>
        <v>-50.828510000000001</v>
      </c>
      <c r="N83" s="26">
        <f>Trans_cr!N83+Trav_cr!N83-SUM(Trans_deb!N83,Trav_deb!N83)</f>
        <v>-105.20897250115672</v>
      </c>
      <c r="O83" s="26">
        <f>Trans_cr!O83+Trav_cr!O83-SUM(Trans_deb!O83,Trav_deb!O83)</f>
        <v>-102.82263778348435</v>
      </c>
      <c r="P83" s="26">
        <f>Trans_cr!P83+Trav_cr!P83-SUM(Trans_deb!P83,Trav_deb!P83)</f>
        <v>-116.94393595381513</v>
      </c>
      <c r="Q83" s="26"/>
      <c r="V83" s="39">
        <f>IF(L83="","",L83/GDP!O79/10)</f>
        <v>-6.6867927186192251</v>
      </c>
      <c r="W83" s="39">
        <f>IF(M83="","",M83/GDP!P79/10)</f>
        <v>-4.0826112449799199</v>
      </c>
      <c r="X83" s="39">
        <f>IF(N83="","",N83/GDP!Q79/10)</f>
        <v>-7.1619450307118253</v>
      </c>
      <c r="Y83" s="39">
        <f>IF(O83="","",O83/GDP!R79/10)</f>
        <v>-6.8275323893415898</v>
      </c>
      <c r="Z83" s="39">
        <f>IF(P83="","",P83/GDP!S79/10)</f>
        <v>-8.1211066634593845</v>
      </c>
      <c r="AA83" s="39" t="str">
        <f>IF(Q83="","",Q83/GDP!T79/10)</f>
        <v/>
      </c>
      <c r="AB83" s="21">
        <f t="shared" si="5"/>
        <v>0</v>
      </c>
      <c r="AC83" s="21">
        <f t="shared" si="6"/>
        <v>0</v>
      </c>
      <c r="AD83" s="21"/>
      <c r="AE83" s="21">
        <f t="shared" si="7"/>
        <v>1</v>
      </c>
      <c r="AF83" s="39">
        <f t="shared" si="8"/>
        <v>-6.8275323893415898</v>
      </c>
      <c r="AH83" s="21" t="str">
        <f t="shared" si="9"/>
        <v/>
      </c>
    </row>
    <row r="84" spans="1:34" x14ac:dyDescent="0.25">
      <c r="A84" s="12" t="s">
        <v>364</v>
      </c>
      <c r="B84" s="26">
        <f>Trans_cr!B84+Trav_cr!B84-SUM(Trans_deb!B84,Trav_deb!B84)</f>
        <v>-68.442000000000007</v>
      </c>
      <c r="C84" s="26">
        <f>Trans_cr!C84+Trav_cr!C84-SUM(Trans_deb!C84,Trav_deb!C84)</f>
        <v>-84.462000000000003</v>
      </c>
      <c r="D84" s="26">
        <f>Trans_cr!D84+Trav_cr!D84-SUM(Trans_deb!D84,Trav_deb!D84)</f>
        <v>-83.838000000000008</v>
      </c>
      <c r="E84" s="26">
        <f>Trans_cr!E84+Trav_cr!E84-SUM(Trans_deb!E84,Trav_deb!E84)</f>
        <v>-102.665740715</v>
      </c>
      <c r="F84" s="26">
        <f>Trans_cr!F84+Trav_cr!F84-SUM(Trans_deb!F84,Trav_deb!F84)</f>
        <v>-89.989753742159991</v>
      </c>
      <c r="G84" s="26">
        <f>Trans_cr!G84+Trav_cr!G84-SUM(Trans_deb!G84,Trav_deb!G84)</f>
        <v>-84.531394839564101</v>
      </c>
      <c r="H84" s="26">
        <f>Trans_cr!H84+Trav_cr!H84-SUM(Trans_deb!H84,Trav_deb!H84)</f>
        <v>-133.11598436949541</v>
      </c>
      <c r="I84" s="26">
        <f>Trans_cr!I84+Trav_cr!I84-SUM(Trans_deb!I84,Trav_deb!I84)</f>
        <v>-186.94887065458903</v>
      </c>
      <c r="J84" s="26">
        <f>Trans_cr!J84+Trav_cr!J84-SUM(Trans_deb!J84,Trav_deb!J84)</f>
        <v>-139.98694022293299</v>
      </c>
      <c r="K84" s="26">
        <f>Trans_cr!K84+Trav_cr!K84-SUM(Trans_deb!K84,Trav_deb!K84)</f>
        <v>-124.97807553842041</v>
      </c>
      <c r="L84" s="26">
        <f>Trans_cr!L84+Trav_cr!L84-SUM(Trans_deb!L84,Trav_deb!L84)</f>
        <v>-146.70000000000002</v>
      </c>
      <c r="M84" s="26">
        <f>Trans_cr!M84+Trav_cr!M84-SUM(Trans_deb!M84,Trav_deb!M84)</f>
        <v>-107.0388420194524</v>
      </c>
      <c r="N84" s="26">
        <f>Trans_cr!N84+Trav_cr!N84-SUM(Trans_deb!N84,Trav_deb!N84)</f>
        <v>-202.8930006576233</v>
      </c>
      <c r="O84" s="26">
        <f>Trans_cr!O84+Trav_cr!O84-SUM(Trans_deb!O84,Trav_deb!O84)</f>
        <v>-371.92654127297311</v>
      </c>
      <c r="P84" s="26">
        <f>Trans_cr!P84+Trav_cr!P84-SUM(Trans_deb!P84,Trav_deb!P84)</f>
        <v>-447.34768010658667</v>
      </c>
      <c r="Q84" s="26"/>
      <c r="V84" s="39">
        <f>IF(L84="","",L84/GDP!O80/10)</f>
        <v>-3.4275700934579438</v>
      </c>
      <c r="W84" s="39">
        <f>IF(M84="","",M84/GDP!P80/10)</f>
        <v>-2.3876609863808254</v>
      </c>
      <c r="X84" s="39">
        <f>IF(N84="","",N84/GDP!Q80/10)</f>
        <v>-4.273230847885916</v>
      </c>
      <c r="Y84" s="39">
        <f>IF(O84="","",O84/GDP!R80/10)</f>
        <v>-7.7678893331865719</v>
      </c>
      <c r="Z84" s="39">
        <f>IF(P84="","",P84/GDP!S80/10)</f>
        <v>-8.6460703538188373</v>
      </c>
      <c r="AA84" s="39" t="str">
        <f>IF(Q84="","",Q84/GDP!T80/10)</f>
        <v/>
      </c>
      <c r="AB84" s="21">
        <f t="shared" si="5"/>
        <v>0</v>
      </c>
      <c r="AC84" s="21">
        <f t="shared" si="6"/>
        <v>0</v>
      </c>
      <c r="AD84" s="21"/>
      <c r="AE84" s="21">
        <f t="shared" si="7"/>
        <v>1</v>
      </c>
      <c r="AF84" s="39">
        <f t="shared" si="8"/>
        <v>-7.7678893331865719</v>
      </c>
      <c r="AH84" s="21" t="str">
        <f t="shared" si="9"/>
        <v/>
      </c>
    </row>
    <row r="85" spans="1:34" x14ac:dyDescent="0.25">
      <c r="A85" s="12" t="s">
        <v>367</v>
      </c>
      <c r="B85" s="26">
        <f>Trans_cr!B85+Trav_cr!B85-SUM(Trans_deb!B85,Trav_deb!B85)</f>
        <v>-193.19</v>
      </c>
      <c r="C85" s="26">
        <f>Trans_cr!C85+Trav_cr!C85-SUM(Trans_deb!C85,Trav_deb!C85)</f>
        <v>-229.32</v>
      </c>
      <c r="D85" s="26">
        <f>Trans_cr!D85+Trav_cr!D85-SUM(Trans_deb!D85,Trav_deb!D85)</f>
        <v>-269.49</v>
      </c>
      <c r="E85" s="26">
        <f>Trans_cr!E85+Trav_cr!E85-SUM(Trans_deb!E85,Trav_deb!E85)</f>
        <v>-181.84896432206568</v>
      </c>
      <c r="F85" s="26">
        <f>Trans_cr!F85+Trav_cr!F85-SUM(Trans_deb!F85,Trav_deb!F85)</f>
        <v>-163.91398345793408</v>
      </c>
      <c r="G85" s="26">
        <f>Trans_cr!G85+Trav_cr!G85-SUM(Trans_deb!G85,Trav_deb!G85)</f>
        <v>-275.03863863997805</v>
      </c>
      <c r="H85" s="26">
        <f>Trans_cr!H85+Trav_cr!H85-SUM(Trans_deb!H85,Trav_deb!H85)</f>
        <v>-250.81973288330096</v>
      </c>
      <c r="I85" s="26">
        <f>Trans_cr!I85+Trav_cr!I85-SUM(Trans_deb!I85,Trav_deb!I85)</f>
        <v>-257.63402240000005</v>
      </c>
      <c r="J85" s="26">
        <f>Trans_cr!J85+Trav_cr!J85-SUM(Trans_deb!J85,Trav_deb!J85)</f>
        <v>-123.52158075171087</v>
      </c>
      <c r="K85" s="26">
        <f>Trans_cr!K85+Trav_cr!K85-SUM(Trans_deb!K85,Trav_deb!K85)</f>
        <v>-173.59114022399649</v>
      </c>
      <c r="L85" s="26">
        <f>Trans_cr!L85+Trav_cr!L85-SUM(Trans_deb!L85,Trav_deb!L85)</f>
        <v>-153.38642259069945</v>
      </c>
      <c r="M85" s="26">
        <f>Trans_cr!M85+Trav_cr!M85-SUM(Trans_deb!M85,Trav_deb!M85)</f>
        <v>-232.13212157337398</v>
      </c>
      <c r="N85" s="26">
        <f>Trans_cr!N85+Trav_cr!N85-SUM(Trans_deb!N85,Trav_deb!N85)</f>
        <v>-298.43949834216704</v>
      </c>
      <c r="O85" s="26">
        <f>Trans_cr!O85+Trav_cr!O85-SUM(Trans_deb!O85,Trav_deb!O85)</f>
        <v>-315.82086286217134</v>
      </c>
      <c r="P85" s="26">
        <f>Trans_cr!P85+Trav_cr!P85-SUM(Trans_deb!P85,Trav_deb!P85)</f>
        <v>-419.99716682274402</v>
      </c>
      <c r="Q85" s="26"/>
      <c r="V85" s="39">
        <f>IF(L85="","",L85/GDP!O81/10)</f>
        <v>-1.0324880357478423</v>
      </c>
      <c r="W85" s="39">
        <f>IF(M85="","",M85/GDP!P81/10)</f>
        <v>-1.6904465596662832</v>
      </c>
      <c r="X85" s="39">
        <f>IF(N85="","",N85/GDP!Q81/10)</f>
        <v>-2.0996165635441608</v>
      </c>
      <c r="Y85" s="39">
        <f>IF(O85="","",O85/GDP!R81/10)</f>
        <v>-1.9782077222810606</v>
      </c>
      <c r="Z85" s="39">
        <f>IF(P85="","",P85/GDP!S81/10)</f>
        <v>-2.9300765091582535</v>
      </c>
      <c r="AA85" s="39" t="str">
        <f>IF(Q85="","",Q85/GDP!T81/10)</f>
        <v/>
      </c>
      <c r="AB85" s="21">
        <f t="shared" si="5"/>
        <v>0</v>
      </c>
      <c r="AC85" s="21">
        <f t="shared" si="6"/>
        <v>0</v>
      </c>
      <c r="AD85" s="21"/>
      <c r="AE85" s="21">
        <f t="shared" si="7"/>
        <v>0</v>
      </c>
      <c r="AF85" s="39">
        <f t="shared" si="8"/>
        <v>-1.9782077222810606</v>
      </c>
      <c r="AH85" s="21" t="str">
        <f t="shared" si="9"/>
        <v/>
      </c>
    </row>
    <row r="86" spans="1:34" x14ac:dyDescent="0.25">
      <c r="A86" s="12" t="s">
        <v>369</v>
      </c>
      <c r="B86" s="26">
        <f>Trans_cr!B86+Trav_cr!B86-SUM(Trans_deb!B86,Trav_deb!B86)</f>
        <v>-261.97367396199991</v>
      </c>
      <c r="C86" s="26">
        <f>Trans_cr!C86+Trav_cr!C86-SUM(Trans_deb!C86,Trav_deb!C86)</f>
        <v>-341.39017481520273</v>
      </c>
      <c r="D86" s="26">
        <f>Trans_cr!D86+Trav_cr!D86-SUM(Trans_deb!D86,Trav_deb!D86)</f>
        <v>-256.33314117328416</v>
      </c>
      <c r="E86" s="26">
        <f>Trans_cr!E86+Trav_cr!E86-SUM(Trans_deb!E86,Trav_deb!E86)</f>
        <v>-326.6597233847807</v>
      </c>
      <c r="F86" s="26">
        <f>Trans_cr!F86+Trav_cr!F86-SUM(Trans_deb!F86,Trav_deb!F86)</f>
        <v>-95.307107698310915</v>
      </c>
      <c r="G86" s="26">
        <f>Trans_cr!G86+Trav_cr!G86-SUM(Trans_deb!G86,Trav_deb!G86)</f>
        <v>-239.01077180323023</v>
      </c>
      <c r="H86" s="26">
        <f>Trans_cr!H86+Trav_cr!H86-SUM(Trans_deb!H86,Trav_deb!H86)</f>
        <v>-447.27823825480721</v>
      </c>
      <c r="I86" s="26">
        <f>Trans_cr!I86+Trav_cr!I86-SUM(Trans_deb!I86,Trav_deb!I86)</f>
        <v>-613.18080348579554</v>
      </c>
      <c r="J86" s="26">
        <f>Trans_cr!J86+Trav_cr!J86-SUM(Trans_deb!J86,Trav_deb!J86)</f>
        <v>-609.92787509493633</v>
      </c>
      <c r="K86" s="26">
        <f>Trans_cr!K86+Trav_cr!K86-SUM(Trans_deb!K86,Trav_deb!K86)</f>
        <v>-462.94011450997334</v>
      </c>
      <c r="L86" s="26">
        <f>Trans_cr!L86+Trav_cr!L86-SUM(Trans_deb!L86,Trav_deb!L86)</f>
        <v>-499.0003955981349</v>
      </c>
      <c r="M86" s="26">
        <f>Trans_cr!M86+Trav_cr!M86-SUM(Trans_deb!M86,Trav_deb!M86)</f>
        <v>-602.63514808618811</v>
      </c>
      <c r="N86" s="26">
        <f>Trans_cr!N86+Trav_cr!N86-SUM(Trans_deb!N86,Trav_deb!N86)</f>
        <v>-673.05274827881942</v>
      </c>
      <c r="O86" s="26">
        <f>Trans_cr!O86+Trav_cr!O86-SUM(Trans_deb!O86,Trav_deb!O86)</f>
        <v>-889.67352598017806</v>
      </c>
      <c r="P86" s="26">
        <f>Trans_cr!P86+Trav_cr!P86-SUM(Trans_deb!P86,Trav_deb!P86)</f>
        <v>-991.41196968698023</v>
      </c>
      <c r="Q86" s="26">
        <f>Trans_cr!Q86+Trav_cr!Q86-SUM(Trans_deb!Q86,Trav_deb!Q86)</f>
        <v>-808.2</v>
      </c>
      <c r="V86" s="39">
        <f>IF(L86="","",L86/GDP!O82/10)</f>
        <v>-2.3786843149877721</v>
      </c>
      <c r="W86" s="39">
        <f>IF(M86="","",M86/GDP!P82/10)</f>
        <v>-2.7753299626332693</v>
      </c>
      <c r="X86" s="39">
        <f>IF(N86="","",N86/GDP!Q82/10)</f>
        <v>-2.90898884159061</v>
      </c>
      <c r="Y86" s="39">
        <f>IF(O86="","",O86/GDP!R82/10)</f>
        <v>-3.7291927986761877</v>
      </c>
      <c r="Z86" s="39">
        <f>IF(P86="","",P86/GDP!S82/10)</f>
        <v>-3.9782190509489199</v>
      </c>
      <c r="AA86" s="39">
        <f>IF(Q86="","",Q86/GDP!T82/10)</f>
        <v>-3.4114220590097508</v>
      </c>
      <c r="AB86" s="21">
        <f t="shared" si="5"/>
        <v>0</v>
      </c>
      <c r="AC86" s="21">
        <f t="shared" si="6"/>
        <v>0</v>
      </c>
      <c r="AD86" s="21"/>
      <c r="AE86" s="21">
        <f t="shared" si="7"/>
        <v>0</v>
      </c>
      <c r="AF86" s="39">
        <f t="shared" si="8"/>
        <v>-3.7291927986761877</v>
      </c>
      <c r="AH86" s="21" t="str">
        <f t="shared" si="9"/>
        <v/>
      </c>
    </row>
    <row r="87" spans="1:34" x14ac:dyDescent="0.25">
      <c r="A87" s="12" t="s">
        <v>371</v>
      </c>
      <c r="B87" s="26">
        <f>Trans_cr!B87+Trav_cr!B87-SUM(Trans_deb!B87,Trav_deb!B87)</f>
        <v>2070.1675706589795</v>
      </c>
      <c r="C87" s="26">
        <f>Trans_cr!C87+Trav_cr!C87-SUM(Trans_deb!C87,Trav_deb!C87)</f>
        <v>2870.1007774350473</v>
      </c>
      <c r="D87" s="26">
        <f>Trans_cr!D87+Trav_cr!D87-SUM(Trans_deb!D87,Trav_deb!D87)</f>
        <v>2823.2725972900171</v>
      </c>
      <c r="E87" s="26">
        <f>Trans_cr!E87+Trav_cr!E87-SUM(Trans_deb!E87,Trav_deb!E87)</f>
        <v>3787.5394381434598</v>
      </c>
      <c r="F87" s="26">
        <f>Trans_cr!F87+Trav_cr!F87-SUM(Trans_deb!F87,Trav_deb!F87)</f>
        <v>4003.73705283036</v>
      </c>
      <c r="G87" s="26">
        <f>Trans_cr!G87+Trav_cr!G87-SUM(Trans_deb!G87,Trav_deb!G87)</f>
        <v>3927.0255201700056</v>
      </c>
      <c r="H87" s="26">
        <f>Trans_cr!H87+Trav_cr!H87-SUM(Trans_deb!H87,Trav_deb!H87)</f>
        <v>4581.9707176367265</v>
      </c>
      <c r="I87" s="26">
        <f>Trans_cr!I87+Trav_cr!I87-SUM(Trans_deb!I87,Trav_deb!I87)</f>
        <v>4205.3040624010619</v>
      </c>
      <c r="J87" s="26">
        <f>Trans_cr!J87+Trav_cr!J87-SUM(Trans_deb!J87,Trav_deb!J87)</f>
        <v>4959.3983056425204</v>
      </c>
      <c r="K87" s="26">
        <f>Trans_cr!K87+Trav_cr!K87-SUM(Trans_deb!K87,Trav_deb!K87)</f>
        <v>5509.5802224795952</v>
      </c>
      <c r="L87" s="26">
        <f>Trans_cr!L87+Trav_cr!L87-SUM(Trans_deb!L87,Trav_deb!L87)</f>
        <v>4939.1117938026946</v>
      </c>
      <c r="M87" s="26">
        <f>Trans_cr!M87+Trav_cr!M87-SUM(Trans_deb!M87,Trav_deb!M87)</f>
        <v>5337.1240663908548</v>
      </c>
      <c r="N87" s="26">
        <f>Trans_cr!N87+Trav_cr!N87-SUM(Trans_deb!N87,Trav_deb!N87)</f>
        <v>5748.9088825903727</v>
      </c>
      <c r="O87" s="26">
        <f>Trans_cr!O87+Trav_cr!O87-SUM(Trans_deb!O87,Trav_deb!O87)</f>
        <v>6556.2760316387339</v>
      </c>
      <c r="P87" s="26">
        <f>Trans_cr!P87+Trav_cr!P87-SUM(Trans_deb!P87,Trav_deb!P87)</f>
        <v>6659.8415290292505</v>
      </c>
      <c r="Q87" s="26">
        <f>Trans_cr!Q87+Trav_cr!Q87-SUM(Trans_deb!Q87,Trav_deb!Q87)</f>
        <v>3049.6466407752323</v>
      </c>
      <c r="V87" s="39">
        <f>IF(L87="","",L87/GDP!O83/10)</f>
        <v>3.9489516556620039</v>
      </c>
      <c r="W87" s="39">
        <f>IF(M87="","",M87/GDP!P83/10)</f>
        <v>4.1543414983855147</v>
      </c>
      <c r="X87" s="39">
        <f>IF(N87="","",N87/GDP!Q83/10)</f>
        <v>4.0212845949205889</v>
      </c>
      <c r="Y87" s="39">
        <f>IF(O87="","",O87/GDP!R83/10)</f>
        <v>4.0869697676950576</v>
      </c>
      <c r="Z87" s="39">
        <f>IF(P87="","",P87/GDP!S83/10)</f>
        <v>4.0743192660112015</v>
      </c>
      <c r="AA87" s="39">
        <f>IF(Q87="","",Q87/GDP!T83/10)</f>
        <v>1.9730895309165462</v>
      </c>
      <c r="AB87" s="21">
        <f t="shared" si="5"/>
        <v>0</v>
      </c>
      <c r="AC87" s="21">
        <f t="shared" si="6"/>
        <v>0</v>
      </c>
      <c r="AD87" s="21"/>
      <c r="AE87" s="21">
        <f t="shared" si="7"/>
        <v>0</v>
      </c>
      <c r="AF87" s="39" t="str">
        <f t="shared" si="8"/>
        <v/>
      </c>
      <c r="AH87" s="21">
        <f t="shared" si="9"/>
        <v>4.0869697676950576</v>
      </c>
    </row>
    <row r="88" spans="1:34" x14ac:dyDescent="0.25">
      <c r="A88" s="12" t="s">
        <v>372</v>
      </c>
      <c r="B88" s="26"/>
      <c r="C88" s="26"/>
      <c r="D88" s="26"/>
      <c r="E88" s="26"/>
      <c r="F88" s="26">
        <f>Trans_cr!F88+Trav_cr!F88-SUM(Trans_deb!F88,Trav_deb!F88)</f>
        <v>550.36662245524144</v>
      </c>
      <c r="G88" s="26">
        <f>Trans_cr!G88+Trav_cr!G88-SUM(Trans_deb!G88,Trav_deb!G88)</f>
        <v>580.43043000372063</v>
      </c>
      <c r="H88" s="26">
        <f>Trans_cr!H88+Trav_cr!H88-SUM(Trans_deb!H88,Trav_deb!H88)</f>
        <v>695.91388213935011</v>
      </c>
      <c r="I88" s="26">
        <f>Trans_cr!I88+Trav_cr!I88-SUM(Trans_deb!I88,Trav_deb!I88)</f>
        <v>798.98793500280453</v>
      </c>
      <c r="J88" s="26">
        <f>Trans_cr!J88+Trav_cr!J88-SUM(Trans_deb!J88,Trav_deb!J88)</f>
        <v>1061.8317936366475</v>
      </c>
      <c r="K88" s="26">
        <f>Trans_cr!K88+Trav_cr!K88-SUM(Trans_deb!K88,Trav_deb!K88)</f>
        <v>1307.8832232680695</v>
      </c>
      <c r="L88" s="26">
        <f>Trans_cr!L88+Trav_cr!L88-SUM(Trans_deb!L88,Trav_deb!L88)</f>
        <v>1559.0464673429005</v>
      </c>
      <c r="M88" s="26">
        <f>Trans_cr!M88+Trav_cr!M88-SUM(Trans_deb!M88,Trav_deb!M88)</f>
        <v>2323.5070343530629</v>
      </c>
      <c r="N88" s="26">
        <f>Trans_cr!N88+Trav_cr!N88-SUM(Trans_deb!N88,Trav_deb!N88)</f>
        <v>2796.1908503987984</v>
      </c>
      <c r="O88" s="26">
        <f>Trans_cr!O88+Trav_cr!O88-SUM(Trans_deb!O88,Trav_deb!O88)</f>
        <v>2771.175125949806</v>
      </c>
      <c r="P88" s="26">
        <f>Trans_cr!P88+Trav_cr!P88-SUM(Trans_deb!P88,Trav_deb!P88)</f>
        <v>2101.270265992589</v>
      </c>
      <c r="Q88" s="26">
        <f>Trans_cr!Q88+Trav_cr!Q88-SUM(Trans_deb!Q88,Trav_deb!Q88)</f>
        <v>361.75972787033993</v>
      </c>
      <c r="V88" s="39">
        <f>IF(L88="","",L88/GDP!O84/10)</f>
        <v>8.9001910563618232</v>
      </c>
      <c r="W88" s="39">
        <f>IF(M88="","",M88/GDP!P84/10)</f>
        <v>11.174467534040605</v>
      </c>
      <c r="X88" s="39">
        <f>IF(N88="","",N88/GDP!Q84/10)</f>
        <v>11.307792180519241</v>
      </c>
      <c r="Y88" s="39">
        <f>IF(O88="","",O88/GDP!R84/10)</f>
        <v>10.567324305787851</v>
      </c>
      <c r="Z88" s="39">
        <f>IF(P88="","",P88/GDP!S84/10)</f>
        <v>8.4602418407721913</v>
      </c>
      <c r="AA88" s="39">
        <f>IF(Q88="","",Q88/GDP!T84/10)</f>
        <v>1.6659439459836054</v>
      </c>
      <c r="AB88" s="21">
        <f t="shared" si="5"/>
        <v>0</v>
      </c>
      <c r="AC88" s="21">
        <f t="shared" si="6"/>
        <v>1</v>
      </c>
      <c r="AD88" s="21"/>
      <c r="AE88" s="21">
        <f t="shared" si="7"/>
        <v>0</v>
      </c>
      <c r="AF88" s="39" t="str">
        <f t="shared" si="8"/>
        <v/>
      </c>
      <c r="AH88" s="21">
        <f t="shared" si="9"/>
        <v>10.567324305787851</v>
      </c>
    </row>
    <row r="89" spans="1:34" x14ac:dyDescent="0.25">
      <c r="A89" s="12" t="s">
        <v>373</v>
      </c>
      <c r="B89" s="26">
        <f>Trans_cr!B89+Trav_cr!B89-SUM(Trans_deb!B89,Trav_deb!B89)</f>
        <v>-13043.305559152079</v>
      </c>
      <c r="C89" s="26">
        <f>Trans_cr!C89+Trav_cr!C89-SUM(Trans_deb!C89,Trav_deb!C89)</f>
        <v>-14718.663356097291</v>
      </c>
      <c r="D89" s="26">
        <f>Trans_cr!D89+Trav_cr!D89-SUM(Trans_deb!D89,Trav_deb!D89)</f>
        <v>-18545.93300221505</v>
      </c>
      <c r="E89" s="26">
        <f>Trans_cr!E89+Trav_cr!E89-SUM(Trans_deb!E89,Trav_deb!E89)</f>
        <v>801.43345078119819</v>
      </c>
      <c r="F89" s="26">
        <f>Trans_cr!F89+Trav_cr!F89-SUM(Trans_deb!F89,Trav_deb!F89)</f>
        <v>1968.4000000000015</v>
      </c>
      <c r="G89" s="26">
        <f>Trans_cr!G89+Trav_cr!G89-SUM(Trans_deb!G89,Trav_deb!G89)</f>
        <v>2983.6098003926054</v>
      </c>
      <c r="H89" s="26">
        <f>Trans_cr!H89+Trav_cr!H89-SUM(Trans_deb!H89,Trav_deb!H89)</f>
        <v>6333.8338714424754</v>
      </c>
      <c r="I89" s="26">
        <f>Trans_cr!I89+Trav_cr!I89-SUM(Trans_deb!I89,Trav_deb!I89)</f>
        <v>7430.9164764397356</v>
      </c>
      <c r="J89" s="26">
        <f>Trans_cr!J89+Trav_cr!J89-SUM(Trans_deb!J89,Trav_deb!J89)</f>
        <v>9687.1561797484756</v>
      </c>
      <c r="K89" s="26">
        <f>Trans_cr!K89+Trav_cr!K89-SUM(Trans_deb!K89,Trav_deb!K89)</f>
        <v>7321.9015309794413</v>
      </c>
      <c r="L89" s="26">
        <f>Trans_cr!L89+Trav_cr!L89-SUM(Trans_deb!L89,Trav_deb!L89)</f>
        <v>5068.5714682692414</v>
      </c>
      <c r="M89" s="26">
        <f>Trans_cr!M89+Trav_cr!M89-SUM(Trans_deb!M89,Trav_deb!M89)</f>
        <v>7122.293657210852</v>
      </c>
      <c r="N89" s="26">
        <f>Trans_cr!N89+Trav_cr!N89-SUM(Trans_deb!N89,Trav_deb!N89)</f>
        <v>9541.188629110613</v>
      </c>
      <c r="O89" s="26">
        <f>Trans_cr!O89+Trav_cr!O89-SUM(Trans_deb!O89,Trav_deb!O89)</f>
        <v>6213.452324093043</v>
      </c>
      <c r="P89" s="26">
        <f>Trans_cr!P89+Trav_cr!P89-SUM(Trans_deb!P89,Trav_deb!P89)</f>
        <v>4971.5392445048565</v>
      </c>
      <c r="Q89" s="26">
        <f>Trans_cr!Q89+Trav_cr!Q89-SUM(Trans_deb!Q89,Trav_deb!Q89)</f>
        <v>1378.5110205669262</v>
      </c>
      <c r="V89" s="39">
        <f>IF(L89="","",L89/GDP!O85/10)</f>
        <v>0.24094863867337463</v>
      </c>
      <c r="W89" s="39">
        <f>IF(M89="","",M89/GDP!P85/10)</f>
        <v>0.31045863586956446</v>
      </c>
      <c r="X89" s="39">
        <f>IF(N89="","",N89/GDP!Q85/10)</f>
        <v>0.35984524166257259</v>
      </c>
      <c r="Y89" s="39">
        <f>IF(O89="","",O89/GDP!R85/10)</f>
        <v>0.23003329461195743</v>
      </c>
      <c r="Z89" s="39">
        <f>IF(P89="","",P89/GDP!S85/10)</f>
        <v>0.17319419071607234</v>
      </c>
      <c r="AA89" s="39">
        <f>IF(Q89="","",Q89/GDP!T85/10)</f>
        <v>5.0890663310909613E-2</v>
      </c>
      <c r="AB89" s="21">
        <f t="shared" si="5"/>
        <v>0</v>
      </c>
      <c r="AC89" s="21">
        <f t="shared" si="6"/>
        <v>0</v>
      </c>
      <c r="AD89" s="21"/>
      <c r="AE89" s="21">
        <f t="shared" si="7"/>
        <v>0</v>
      </c>
      <c r="AF89" s="39" t="str">
        <f t="shared" si="8"/>
        <v/>
      </c>
      <c r="AH89" s="21">
        <f t="shared" si="9"/>
        <v>0.23003329461195743</v>
      </c>
    </row>
    <row r="90" spans="1:34" x14ac:dyDescent="0.25">
      <c r="A90" s="12" t="s">
        <v>375</v>
      </c>
      <c r="B90" s="26">
        <f>Trans_cr!B90+Trav_cr!B90-SUM(Trans_deb!B90,Trav_deb!B90)</f>
        <v>-3671.155676106252</v>
      </c>
      <c r="C90" s="26">
        <f>Trans_cr!C90+Trav_cr!C90-SUM(Trans_deb!C90,Trav_deb!C90)</f>
        <v>-5661.2562868463101</v>
      </c>
      <c r="D90" s="26">
        <f>Trans_cr!D90+Trav_cr!D90-SUM(Trans_deb!D90,Trav_deb!D90)</f>
        <v>-6852.1900000000005</v>
      </c>
      <c r="E90" s="26">
        <f>Trans_cr!E90+Trav_cr!E90-SUM(Trans_deb!E90,Trav_deb!E90)</f>
        <v>-9271.2703076485723</v>
      </c>
      <c r="F90" s="26">
        <f>Trans_cr!F90+Trav_cr!F90-SUM(Trans_deb!F90,Trav_deb!F90)</f>
        <v>-3801.5466745911099</v>
      </c>
      <c r="G90" s="26">
        <f>Trans_cr!G90+Trav_cr!G90-SUM(Trans_deb!G90,Trav_deb!G90)</f>
        <v>-5443.9000000000015</v>
      </c>
      <c r="H90" s="26">
        <f>Trans_cr!H90+Trav_cr!H90-SUM(Trans_deb!H90,Trav_deb!H90)</f>
        <v>-6951.749734251749</v>
      </c>
      <c r="I90" s="26">
        <f>Trans_cr!I90+Trav_cr!I90-SUM(Trans_deb!I90,Trav_deb!I90)</f>
        <v>-7125.2258672180014</v>
      </c>
      <c r="J90" s="26">
        <f>Trans_cr!J90+Trav_cr!J90-SUM(Trans_deb!J90,Trav_deb!J90)</f>
        <v>-7483.8053768093669</v>
      </c>
      <c r="K90" s="26">
        <f>Trans_cr!K90+Trav_cr!K90-SUM(Trans_deb!K90,Trav_deb!K90)</f>
        <v>-5604.3820833027676</v>
      </c>
      <c r="L90" s="26">
        <f>Trans_cr!L90+Trav_cr!L90-SUM(Trans_deb!L90,Trav_deb!L90)</f>
        <v>-2676.8634209321735</v>
      </c>
      <c r="M90" s="26">
        <f>Trans_cr!M90+Trav_cr!M90-SUM(Trans_deb!M90,Trav_deb!M90)</f>
        <v>-1904.9568817409618</v>
      </c>
      <c r="N90" s="26">
        <f>Trans_cr!N90+Trav_cr!N90-SUM(Trans_deb!N90,Trav_deb!N90)</f>
        <v>-2013.2858860311098</v>
      </c>
      <c r="O90" s="26">
        <f>Trans_cr!O90+Trav_cr!O90-SUM(Trans_deb!O90,Trav_deb!O90)</f>
        <v>-2725.3572720542688</v>
      </c>
      <c r="P90" s="26">
        <f>Trans_cr!P90+Trav_cr!P90-SUM(Trans_deb!P90,Trav_deb!P90)</f>
        <v>-2083.3784683312151</v>
      </c>
      <c r="Q90" s="26">
        <f>Trans_cr!Q90+Trav_cr!Q90-SUM(Trans_deb!Q90,Trav_deb!Q90)</f>
        <v>-3507.3261391853357</v>
      </c>
      <c r="V90" s="39">
        <f>IF(L90="","",L90/GDP!O86/10)</f>
        <v>-0.31099522631455612</v>
      </c>
      <c r="W90" s="39">
        <f>IF(M90="","",M90/GDP!P86/10)</f>
        <v>-0.20438004194348486</v>
      </c>
      <c r="X90" s="39">
        <f>IF(N90="","",N90/GDP!Q86/10)</f>
        <v>-0.19825757870890998</v>
      </c>
      <c r="Y90" s="39">
        <f>IF(O90="","",O90/GDP!R86/10)</f>
        <v>-0.26137250741378415</v>
      </c>
      <c r="Z90" s="39">
        <f>IF(P90="","",P90/GDP!S86/10)</f>
        <v>-0.18600929148344839</v>
      </c>
      <c r="AA90" s="39">
        <f>IF(Q90="","",Q90/GDP!T86/10)</f>
        <v>-0.33099223690926494</v>
      </c>
      <c r="AB90" s="21">
        <f t="shared" si="5"/>
        <v>0</v>
      </c>
      <c r="AC90" s="21">
        <f t="shared" si="6"/>
        <v>0</v>
      </c>
      <c r="AD90" s="21"/>
      <c r="AE90" s="21">
        <f t="shared" si="7"/>
        <v>0</v>
      </c>
      <c r="AF90" s="39">
        <f t="shared" si="8"/>
        <v>-0.26137250741378415</v>
      </c>
      <c r="AH90" s="21" t="str">
        <f t="shared" si="9"/>
        <v/>
      </c>
    </row>
    <row r="91" spans="1:34" x14ac:dyDescent="0.25">
      <c r="A91" s="12" t="s">
        <v>394</v>
      </c>
      <c r="B91" s="26">
        <f>Trans_cr!B91+Trav_cr!B91-SUM(Trans_deb!B92,Trav_deb!B91)</f>
        <v>-2905.6</v>
      </c>
      <c r="C91" s="26">
        <f>Trans_cr!C91+Trav_cr!C91-SUM(Trans_deb!C92,Trav_deb!C91)</f>
        <v>-2624.3</v>
      </c>
      <c r="D91" s="26">
        <f>Trans_cr!D91+Trav_cr!D91-SUM(Trans_deb!D92,Trav_deb!D91)</f>
        <v>-2144.1999999999998</v>
      </c>
      <c r="E91" s="26">
        <f>Trans_cr!E91+Trav_cr!E91-SUM(Trans_deb!E92,Trav_deb!E91)</f>
        <v>-3589.0000000000005</v>
      </c>
      <c r="F91" s="26">
        <f>Trans_cr!F91+Trav_cr!F91-SUM(Trans_deb!F92,Trav_deb!F91)</f>
        <v>-4167</v>
      </c>
      <c r="G91" s="26">
        <f>Trans_cr!G91+Trav_cr!G91-SUM(Trans_deb!G92,Trav_deb!G91)</f>
        <v>-4490.3000000000011</v>
      </c>
      <c r="H91" s="26">
        <f>Trans_cr!H91+Trav_cr!H91-SUM(Trans_deb!H92,Trav_deb!H91)</f>
        <v>-5206</v>
      </c>
      <c r="I91" s="26">
        <f>Trans_cr!I91+Trav_cr!I91-SUM(Trans_deb!I92,Trav_deb!I91)</f>
        <v>-6643</v>
      </c>
      <c r="J91" s="26">
        <f>Trans_cr!J91+Trav_cr!J91-SUM(Trans_deb!J92,Trav_deb!J91)</f>
        <v>-10032.200000000001</v>
      </c>
      <c r="K91" s="26">
        <f>Trans_cr!K91+Trav_cr!K91-SUM(Trans_deb!K92,Trav_deb!K91)</f>
        <v>-10685.4</v>
      </c>
      <c r="L91" s="26">
        <f>Trans_cr!L91+Trav_cr!L91-SUM(Trans_deb!L92,Trav_deb!L91)</f>
        <v>-10284</v>
      </c>
      <c r="M91" s="26">
        <f>Trans_cr!M91+Trav_cr!M91-SUM(Trans_deb!M92,Trav_deb!M91)</f>
        <v>-8026.0600000000013</v>
      </c>
      <c r="N91" s="26">
        <f>Trans_cr!N91+Trav_cr!N91-SUM(Trans_deb!N92,Trav_deb!N91)</f>
        <v>-8992.9439999999995</v>
      </c>
      <c r="O91" s="26">
        <f>Trans_cr!O91+Trav_cr!O91-SUM(Trans_deb!O92,Trav_deb!O91)</f>
        <v>-10313.900000000001</v>
      </c>
      <c r="P91" s="26">
        <f>Trans_cr!P91+Trav_cr!P91-SUM(Trans_deb!P92,Trav_deb!P91)</f>
        <v>-13422</v>
      </c>
      <c r="Q91" s="26">
        <f>Trans_cr!Q91+Trav_cr!Q91-SUM(Trans_deb!Q92,Trav_deb!Q91)</f>
        <v>-8366.9</v>
      </c>
      <c r="V91" s="39">
        <f>IF(L91="","",L91/GDP!O87/10)</f>
        <v>-5.7894322032944148</v>
      </c>
      <c r="W91" s="39">
        <f>IF(M91="","",M91/GDP!P87/10)</f>
        <v>-4.7855064513820995</v>
      </c>
      <c r="X91" s="39">
        <f>IF(N91="","",N91/GDP!Q87/10)</f>
        <v>-4.6754724632557458</v>
      </c>
      <c r="Y91" s="39">
        <f>IF(O91="","",O91/GDP!R87/10)</f>
        <v>-4.7541323647359253</v>
      </c>
      <c r="Z91" s="39">
        <f>IF(P91="","",P91/GDP!S87/10)</f>
        <v>-6.0341494555688424</v>
      </c>
      <c r="AA91" s="39">
        <f>IF(Q91="","",Q91/GDP!T87/10)</f>
        <v>-4.861113531916871</v>
      </c>
      <c r="AB91" s="21">
        <f t="shared" si="5"/>
        <v>0</v>
      </c>
      <c r="AC91" s="21">
        <f t="shared" si="6"/>
        <v>0</v>
      </c>
      <c r="AD91" s="21"/>
      <c r="AE91" s="21">
        <f t="shared" si="7"/>
        <v>0</v>
      </c>
      <c r="AF91" s="39">
        <f t="shared" si="8"/>
        <v>-4.7541323647359253</v>
      </c>
      <c r="AH91" s="21" t="str">
        <f t="shared" si="9"/>
        <v/>
      </c>
    </row>
    <row r="92" spans="1:34" x14ac:dyDescent="0.25">
      <c r="A92" s="12" t="s">
        <v>397</v>
      </c>
      <c r="B92" s="26">
        <f>Trans_cr!B92+Trav_cr!B92-SUM(Trans_deb!B93,Trav_deb!B92)</f>
        <v>-1111.7932804472366</v>
      </c>
      <c r="C92" s="26">
        <f>Trans_cr!C92+Trav_cr!C92-SUM(Trans_deb!C93,Trav_deb!C92)</f>
        <v>-1102.2872870731426</v>
      </c>
      <c r="D92" s="26">
        <f>Trans_cr!D92+Trav_cr!D92-SUM(Trans_deb!D93,Trav_deb!D92)</f>
        <v>-1434.0932398387104</v>
      </c>
      <c r="E92" s="26">
        <f>Trans_cr!E92+Trav_cr!E92-SUM(Trans_deb!E93,Trav_deb!E92)</f>
        <v>-2400.9577665001816</v>
      </c>
      <c r="F92" s="26">
        <f>Trans_cr!F92+Trav_cr!F92-SUM(Trans_deb!F93,Trav_deb!F92)</f>
        <v>-838.22418995954104</v>
      </c>
      <c r="G92" s="26">
        <f>Trans_cr!G92+Trav_cr!G92-SUM(Trans_deb!G93,Trav_deb!G92)</f>
        <v>-331.73470461760553</v>
      </c>
      <c r="H92" s="26">
        <f>Trans_cr!H92+Trav_cr!H92-SUM(Trans_deb!H93,Trav_deb!H92)</f>
        <v>1286.4060662811153</v>
      </c>
      <c r="I92" s="26">
        <f>Trans_cr!I92+Trav_cr!I92-SUM(Trans_deb!I93,Trav_deb!I92)</f>
        <v>2085.3594858188644</v>
      </c>
      <c r="J92" s="26">
        <f>Trans_cr!J92+Trav_cr!J92-SUM(Trans_deb!J93,Trav_deb!J92)</f>
        <v>2566.604333757874</v>
      </c>
      <c r="K92" s="26">
        <f>Trans_cr!K92+Trav_cr!K92-SUM(Trans_deb!K93,Trav_deb!K92)</f>
        <v>2473.1000000000004</v>
      </c>
      <c r="L92" s="26">
        <f>Trans_cr!L92+Trav_cr!L92-SUM(Trans_deb!L93,Trav_deb!L92)</f>
        <v>3332.0699749237901</v>
      </c>
      <c r="M92" s="26">
        <f>Trans_cr!M92+Trav_cr!M92-SUM(Trans_deb!M93,Trav_deb!M92)</f>
        <v>4010.7568599311289</v>
      </c>
      <c r="N92" s="26">
        <f>Trans_cr!N92+Trav_cr!N92-SUM(Trans_deb!N93,Trav_deb!N92)</f>
        <v>5333.1558145267572</v>
      </c>
      <c r="O92" s="26">
        <f>Trans_cr!O92+Trav_cr!O92-SUM(Trans_deb!O93,Trav_deb!O92)</f>
        <v>4749.3117031501897</v>
      </c>
      <c r="P92" s="26">
        <f>Trans_cr!P92+Trav_cr!P92-SUM(Trans_deb!P93,Trav_deb!P92)</f>
        <v>3579.338366585509</v>
      </c>
      <c r="Q92" s="26"/>
      <c r="V92" s="39">
        <f>IF(L92="","",L92/GDP!O88/10)</f>
        <v>1.1409752787913141</v>
      </c>
      <c r="W92" s="39">
        <f>IF(M92="","",M92/GDP!P88/10)</f>
        <v>1.3407400624884684</v>
      </c>
      <c r="X92" s="39">
        <f>IF(N92="","",N92/GDP!Q88/10)</f>
        <v>1.5799836509285448</v>
      </c>
      <c r="Y92" s="39">
        <f>IF(O92="","",O92/GDP!R88/10)</f>
        <v>1.2281993289569111</v>
      </c>
      <c r="Z92" s="39">
        <f>IF(P92="","",P92/GDP!S88/10)</f>
        <v>0.89847566427585512</v>
      </c>
      <c r="AA92" s="39" t="str">
        <f>IF(Q92="","",Q92/GDP!T88/10)</f>
        <v/>
      </c>
      <c r="AB92" s="21">
        <f t="shared" si="5"/>
        <v>0</v>
      </c>
      <c r="AC92" s="21">
        <f t="shared" si="6"/>
        <v>0</v>
      </c>
      <c r="AD92" s="21"/>
      <c r="AE92" s="21">
        <f t="shared" si="7"/>
        <v>0</v>
      </c>
      <c r="AF92" s="39" t="str">
        <f t="shared" si="8"/>
        <v/>
      </c>
      <c r="AH92" s="21">
        <f t="shared" si="9"/>
        <v>1.2281993289569111</v>
      </c>
    </row>
    <row r="93" spans="1:34" x14ac:dyDescent="0.25">
      <c r="A93" s="12" t="s">
        <v>400</v>
      </c>
      <c r="B93" s="26">
        <f>Trans_cr!B93+Trav_cr!B93-SUM(Trans_deb!B94,Trav_deb!B93)</f>
        <v>-1097.6000000000004</v>
      </c>
      <c r="C93" s="26">
        <f>Trans_cr!C93+Trav_cr!C93-SUM(Trans_deb!C94,Trav_deb!C93)</f>
        <v>-1304.2000000000007</v>
      </c>
      <c r="D93" s="26">
        <f>Trans_cr!D93+Trav_cr!D93-SUM(Trans_deb!D94,Trav_deb!D93)</f>
        <v>-1532.1000000000004</v>
      </c>
      <c r="E93" s="26">
        <f>Trans_cr!E93+Trav_cr!E93-SUM(Trans_deb!E94,Trav_deb!E93)</f>
        <v>-708.89999999999964</v>
      </c>
      <c r="F93" s="26">
        <f>Trans_cr!F93+Trav_cr!F93-SUM(Trans_deb!F94,Trav_deb!F93)</f>
        <v>-1385.2999999999993</v>
      </c>
      <c r="G93" s="26">
        <f>Trans_cr!G93+Trav_cr!G93-SUM(Trans_deb!G94,Trav_deb!G93)</f>
        <v>-248.89999999999964</v>
      </c>
      <c r="H93" s="26">
        <f>Trans_cr!H93+Trav_cr!H93-SUM(Trans_deb!H94,Trav_deb!H93)</f>
        <v>-617.90000000000146</v>
      </c>
      <c r="I93" s="26">
        <f>Trans_cr!I93+Trav_cr!I93-SUM(Trans_deb!I94,Trav_deb!I93)</f>
        <v>-310.70000000000073</v>
      </c>
      <c r="J93" s="26">
        <f>Trans_cr!J93+Trav_cr!J93-SUM(Trans_deb!J94,Trav_deb!J93)</f>
        <v>-686.29999999999927</v>
      </c>
      <c r="K93" s="26">
        <f>Trans_cr!K93+Trav_cr!K93-SUM(Trans_deb!K94,Trav_deb!K93)</f>
        <v>-1477.7999999999993</v>
      </c>
      <c r="L93" s="26">
        <f>Trans_cr!L93+Trav_cr!L93-SUM(Trans_deb!L94,Trav_deb!L93)</f>
        <v>-2445.7999999999993</v>
      </c>
      <c r="M93" s="26">
        <f>Trans_cr!M93+Trav_cr!M93-SUM(Trans_deb!M94,Trav_deb!M93)</f>
        <v>-3751.3000000000011</v>
      </c>
      <c r="N93" s="26">
        <f>Trans_cr!N93+Trav_cr!N93-SUM(Trans_deb!N94,Trav_deb!N93)</f>
        <v>-3408.2999999999993</v>
      </c>
      <c r="O93" s="26">
        <f>Trans_cr!O93+Trav_cr!O93-SUM(Trans_deb!O94,Trav_deb!O93)</f>
        <v>-4156.3000000000011</v>
      </c>
      <c r="P93" s="26">
        <f>Trans_cr!P93+Trav_cr!P93-SUM(Trans_deb!P94,Trav_deb!P93)</f>
        <v>-4178.0999999999985</v>
      </c>
      <c r="Q93" s="26">
        <f>Trans_cr!Q93+Trav_cr!Q93-SUM(Trans_deb!Q94,Trav_deb!Q93)</f>
        <v>-973.19999999999982</v>
      </c>
      <c r="V93" s="39">
        <f>IF(L93="","",L93/GDP!O89/10)</f>
        <v>-0.81493254432349382</v>
      </c>
      <c r="W93" s="39">
        <f>IF(M93="","",M93/GDP!P89/10)</f>
        <v>-1.1773696946490617</v>
      </c>
      <c r="X93" s="39">
        <f>IF(N93="","",N93/GDP!Q89/10)</f>
        <v>-0.96643301915682722</v>
      </c>
      <c r="Y93" s="39">
        <f>IF(O93="","",O93/GDP!R89/10)</f>
        <v>-1.1219416071004387</v>
      </c>
      <c r="Z93" s="39">
        <f>IF(P93="","",P93/GDP!S89/10)</f>
        <v>-1.0586795455236508</v>
      </c>
      <c r="AA93" s="39">
        <f>IF(Q93="","",Q93/GDP!T89/10)</f>
        <v>-0.24170534896023482</v>
      </c>
      <c r="AB93" s="21">
        <f t="shared" si="5"/>
        <v>0</v>
      </c>
      <c r="AC93" s="21">
        <f t="shared" si="6"/>
        <v>0</v>
      </c>
      <c r="AD93" s="21"/>
      <c r="AE93" s="21">
        <f t="shared" si="7"/>
        <v>0</v>
      </c>
      <c r="AF93" s="39">
        <f t="shared" si="8"/>
        <v>-1.1219416071004387</v>
      </c>
      <c r="AH93" s="21" t="str">
        <f t="shared" si="9"/>
        <v/>
      </c>
    </row>
    <row r="94" spans="1:34" x14ac:dyDescent="0.25">
      <c r="A94" s="12" t="s">
        <v>402</v>
      </c>
      <c r="B94" s="26">
        <f>Trans_cr!B94+Trav_cr!B94-SUM(Trans_deb!B95,Trav_deb!B94)</f>
        <v>6430.8578697166595</v>
      </c>
      <c r="C94" s="26">
        <f>Trans_cr!C94+Trav_cr!C94-SUM(Trans_deb!C95,Trav_deb!C94)</f>
        <v>8672.28956501832</v>
      </c>
      <c r="D94" s="26">
        <f>Trans_cr!D94+Trav_cr!D94-SUM(Trans_deb!D95,Trav_deb!D94)</f>
        <v>5687.0227131691936</v>
      </c>
      <c r="E94" s="26">
        <f>Trans_cr!E94+Trav_cr!E94-SUM(Trans_deb!E95,Trav_deb!E94)</f>
        <v>3499.481563980029</v>
      </c>
      <c r="F94" s="26">
        <f>Trans_cr!F94+Trav_cr!F94-SUM(Trans_deb!F95,Trav_deb!F94)</f>
        <v>2783.8517616747849</v>
      </c>
      <c r="G94" s="26">
        <f>Trans_cr!G94+Trav_cr!G94-SUM(Trans_deb!G95,Trav_deb!G94)</f>
        <v>255.49638210675766</v>
      </c>
      <c r="H94" s="26">
        <f>Trans_cr!H94+Trav_cr!H94-SUM(Trans_deb!H95,Trav_deb!H94)</f>
        <v>2427.4364548768863</v>
      </c>
      <c r="I94" s="26">
        <f>Trans_cr!I94+Trav_cr!I94-SUM(Trans_deb!I95,Trav_deb!I94)</f>
        <v>4142.7092641284326</v>
      </c>
      <c r="J94" s="26">
        <f>Trans_cr!J94+Trav_cr!J94-SUM(Trans_deb!J95,Trav_deb!J94)</f>
        <v>6338.7321472184631</v>
      </c>
      <c r="K94" s="26">
        <f>Trans_cr!K94+Trav_cr!K94-SUM(Trans_deb!K95,Trav_deb!K94)</f>
        <v>5675.2124460119521</v>
      </c>
      <c r="L94" s="26">
        <f>Trans_cr!L94+Trav_cr!L94-SUM(Trans_deb!L95,Trav_deb!L94)</f>
        <v>5725.4650631371987</v>
      </c>
      <c r="M94" s="26">
        <f>Trans_cr!M94+Trav_cr!M94-SUM(Trans_deb!M95,Trav_deb!M94)</f>
        <v>6204.8429821772661</v>
      </c>
      <c r="N94" s="26">
        <f>Trans_cr!N94+Trav_cr!N94-SUM(Trans_deb!N95,Trav_deb!N94)</f>
        <v>6245.4390846756505</v>
      </c>
      <c r="O94" s="26">
        <f>Trans_cr!O94+Trav_cr!O94-SUM(Trans_deb!O95,Trav_deb!O94)</f>
        <v>7834.7742019047655</v>
      </c>
      <c r="P94" s="26">
        <f>Trans_cr!P94+Trav_cr!P94-SUM(Trans_deb!P95,Trav_deb!P94)</f>
        <v>8247.1743270833686</v>
      </c>
      <c r="Q94" s="26">
        <f>Trans_cr!Q94+Trav_cr!Q94-SUM(Trans_deb!Q95,Trav_deb!Q94)</f>
        <v>1998.3553182408214</v>
      </c>
      <c r="V94" s="39">
        <f>IF(L94="","",L94/GDP!O90/10)</f>
        <v>0.31170528756966925</v>
      </c>
      <c r="W94" s="39">
        <f>IF(M94="","",M94/GDP!P90/10)</f>
        <v>0.33065162037660956</v>
      </c>
      <c r="X94" s="39">
        <f>IF(N94="","",N94/GDP!Q90/10)</f>
        <v>0.31846449636561186</v>
      </c>
      <c r="Y94" s="39">
        <f>IF(O94="","",O94/GDP!R90/10)</f>
        <v>0.37431616423110159</v>
      </c>
      <c r="Z94" s="39">
        <f>IF(P94="","",P94/GDP!S90/10)</f>
        <v>0.41130167105954535</v>
      </c>
      <c r="AA94" s="39">
        <f>IF(Q94="","",Q94/GDP!T90/10)</f>
        <v>0.10601691927811079</v>
      </c>
      <c r="AB94" s="21">
        <f t="shared" si="5"/>
        <v>0</v>
      </c>
      <c r="AC94" s="21">
        <f t="shared" si="6"/>
        <v>0</v>
      </c>
      <c r="AD94" s="21"/>
      <c r="AE94" s="21">
        <f t="shared" si="7"/>
        <v>0</v>
      </c>
      <c r="AF94" s="39" t="str">
        <f t="shared" si="8"/>
        <v/>
      </c>
      <c r="AH94" s="21">
        <f t="shared" si="9"/>
        <v>0.37431616423110159</v>
      </c>
    </row>
    <row r="95" spans="1:34" x14ac:dyDescent="0.25">
      <c r="A95" s="12" t="s">
        <v>403</v>
      </c>
      <c r="B95" s="26">
        <f>Trans_cr!B95+Trav_cr!B95-SUM(Trans_deb!B96,Trav_deb!B95)</f>
        <v>1029.0228097868389</v>
      </c>
      <c r="C95" s="26">
        <f>Trans_cr!C95+Trav_cr!C95-SUM(Trans_deb!C96,Trav_deb!C95)</f>
        <v>1170.1858783781113</v>
      </c>
      <c r="D95" s="26">
        <f>Trans_cr!D95+Trav_cr!D95-SUM(Trans_deb!D96,Trav_deb!D95)</f>
        <v>1071.457262239669</v>
      </c>
      <c r="E95" s="26">
        <f>Trans_cr!E95+Trav_cr!E95-SUM(Trans_deb!E96,Trav_deb!E95)</f>
        <v>1062.9943836253558</v>
      </c>
      <c r="F95" s="26">
        <f>Trans_cr!F95+Trav_cr!F95-SUM(Trans_deb!F96,Trav_deb!F95)</f>
        <v>1267.829320237654</v>
      </c>
      <c r="G95" s="26">
        <f>Trans_cr!G95+Trav_cr!G95-SUM(Trans_deb!G96,Trav_deb!G95)</f>
        <v>1378.7599846816297</v>
      </c>
      <c r="H95" s="26">
        <f>Trans_cr!H95+Trav_cr!H95-SUM(Trans_deb!H96,Trav_deb!H95)</f>
        <v>1281.5</v>
      </c>
      <c r="I95" s="26">
        <f>Trans_cr!I95+Trav_cr!I95-SUM(Trans_deb!I96,Trav_deb!I95)</f>
        <v>1159.1631914584912</v>
      </c>
      <c r="J95" s="26">
        <f>Trans_cr!J95+Trav_cr!J95-SUM(Trans_deb!J96,Trav_deb!J95)</f>
        <v>1206.9431027924838</v>
      </c>
      <c r="K95" s="26">
        <f>Trans_cr!K95+Trav_cr!K95-SUM(Trans_deb!K96,Trav_deb!K95)</f>
        <v>1361.3101335924741</v>
      </c>
      <c r="L95" s="26">
        <f>Trans_cr!L95+Trav_cr!L95-SUM(Trans_deb!L96,Trav_deb!L95)</f>
        <v>1592.9091581977682</v>
      </c>
      <c r="M95" s="26">
        <f>Trans_cr!M95+Trav_cr!M95-SUM(Trans_deb!M96,Trav_deb!M95)</f>
        <v>1743.2660547201135</v>
      </c>
      <c r="N95" s="26">
        <f>Trans_cr!N95+Trav_cr!N95-SUM(Trans_deb!N96,Trav_deb!N95)</f>
        <v>1919.6328428906013</v>
      </c>
      <c r="O95" s="26">
        <f>Trans_cr!O95+Trav_cr!O95-SUM(Trans_deb!O96,Trav_deb!O95)</f>
        <v>2126.3746248026887</v>
      </c>
      <c r="P95" s="26">
        <f>Trans_cr!P95+Trav_cr!P95-SUM(Trans_deb!P96,Trav_deb!P95)</f>
        <v>2612.1839625684752</v>
      </c>
      <c r="Q95" s="26"/>
      <c r="V95" s="39">
        <f>IF(L95="","",L95/GDP!O91/10)</f>
        <v>11.254127159797713</v>
      </c>
      <c r="W95" s="39">
        <f>IF(M95="","",M95/GDP!P91/10)</f>
        <v>12.356578216048437</v>
      </c>
      <c r="X95" s="39">
        <f>IF(N95="","",N95/GDP!Q91/10)</f>
        <v>13.010049765439522</v>
      </c>
      <c r="Y95" s="39">
        <f>IF(O95="","",O95/GDP!R91/10)</f>
        <v>13.588794892655219</v>
      </c>
      <c r="Z95" s="39">
        <f>IF(P95="","",P95/GDP!S91/10)</f>
        <v>16.524443083049565</v>
      </c>
      <c r="AA95" s="39" t="str">
        <f>IF(Q95="","",Q95/GDP!T91/10)</f>
        <v/>
      </c>
      <c r="AB95" s="21">
        <f t="shared" si="5"/>
        <v>0</v>
      </c>
      <c r="AC95" s="21">
        <f t="shared" si="6"/>
        <v>1</v>
      </c>
      <c r="AD95" s="21"/>
      <c r="AE95" s="21">
        <f t="shared" si="7"/>
        <v>0</v>
      </c>
      <c r="AF95" s="39" t="str">
        <f t="shared" si="8"/>
        <v/>
      </c>
      <c r="AH95" s="21">
        <f t="shared" si="9"/>
        <v>13.588794892655219</v>
      </c>
    </row>
    <row r="96" spans="1:34" x14ac:dyDescent="0.25">
      <c r="A96" s="12" t="s">
        <v>406</v>
      </c>
      <c r="B96" s="26">
        <f>Trans_cr!B96+Trav_cr!B96-SUM(Trans_deb!B97,Trav_deb!B96)</f>
        <v>-29759.07700977537</v>
      </c>
      <c r="C96" s="26">
        <f>Trans_cr!C96+Trav_cr!C96-SUM(Trans_deb!C97,Trav_deb!C96)</f>
        <v>-23593.085671630775</v>
      </c>
      <c r="D96" s="26">
        <f>Trans_cr!D96+Trav_cr!D96-SUM(Trans_deb!D97,Trav_deb!D96)</f>
        <v>-24182.206756510626</v>
      </c>
      <c r="E96" s="26">
        <f>Trans_cr!E96+Trav_cr!E96-SUM(Trans_deb!E97,Trav_deb!E96)</f>
        <v>-24200.320478013484</v>
      </c>
      <c r="F96" s="26">
        <f>Trans_cr!F96+Trav_cr!F96-SUM(Trans_deb!F97,Trav_deb!F96)</f>
        <v>-23815.507443292794</v>
      </c>
      <c r="G96" s="26">
        <f>Trans_cr!G96+Trav_cr!G96-SUM(Trans_deb!G97,Trav_deb!G96)</f>
        <v>-18961.278500357032</v>
      </c>
      <c r="H96" s="26">
        <f>Trans_cr!H96+Trav_cr!H96-SUM(Trans_deb!H97,Trav_deb!H96)</f>
        <v>-24049.778909131717</v>
      </c>
      <c r="I96" s="26">
        <f>Trans_cr!I96+Trav_cr!I96-SUM(Trans_deb!I97,Trav_deb!I96)</f>
        <v>-25739.024662388867</v>
      </c>
      <c r="J96" s="26">
        <f>Trans_cr!J96+Trav_cr!J96-SUM(Trans_deb!J97,Trav_deb!J96)</f>
        <v>-14216.952816581193</v>
      </c>
      <c r="K96" s="26">
        <f>Trans_cr!K96+Trav_cr!K96-SUM(Trans_deb!K97,Trav_deb!K96)</f>
        <v>-6801.2549626472755</v>
      </c>
      <c r="L96" s="26">
        <f>Trans_cr!L96+Trav_cr!L96-SUM(Trans_deb!L97,Trav_deb!L96)</f>
        <v>3353.8730877255002</v>
      </c>
      <c r="M96" s="26">
        <f>Trans_cr!M96+Trav_cr!M96-SUM(Trans_deb!M97,Trav_deb!M96)</f>
        <v>5767.2143770590337</v>
      </c>
      <c r="N96" s="26">
        <f>Trans_cr!N96+Trav_cr!N96-SUM(Trans_deb!N97,Trav_deb!N96)</f>
        <v>9970.843656395009</v>
      </c>
      <c r="O96" s="26">
        <f>Trans_cr!O96+Trav_cr!O96-SUM(Trans_deb!O97,Trav_deb!O96)</f>
        <v>12151.679447141563</v>
      </c>
      <c r="P96" s="26">
        <f>Trans_cr!P96+Trav_cr!P96-SUM(Trans_deb!P97,Trav_deb!P96)</f>
        <v>16752.880902036595</v>
      </c>
      <c r="Q96" s="26">
        <f>Trans_cr!Q96+Trav_cr!Q96-SUM(Trans_deb!Q97,Trav_deb!Q96)</f>
        <v>-1991.6618123885091</v>
      </c>
      <c r="V96" s="39">
        <f>IF(L96="","",L96/GDP!O92/10)</f>
        <v>7.5453901135124735E-2</v>
      </c>
      <c r="W96" s="39">
        <f>IF(M96="","",M96/GDP!P92/10)</f>
        <v>0.11525945658113694</v>
      </c>
      <c r="X96" s="39">
        <f>IF(N96="","",N96/GDP!Q92/10)</f>
        <v>0.20221389573368859</v>
      </c>
      <c r="Y96" s="39">
        <f>IF(O96="","",O96/GDP!R92/10)</f>
        <v>0.24125361973641599</v>
      </c>
      <c r="Z96" s="39">
        <f>IF(P96="","",P96/GDP!S92/10)</f>
        <v>0.32537573759291705</v>
      </c>
      <c r="AA96" s="39">
        <f>IF(Q96="","",Q96/GDP!T92/10)</f>
        <v>-3.9449081096056784E-2</v>
      </c>
      <c r="AB96" s="21">
        <f t="shared" si="5"/>
        <v>0</v>
      </c>
      <c r="AC96" s="21">
        <f t="shared" si="6"/>
        <v>0</v>
      </c>
      <c r="AD96" s="21"/>
      <c r="AE96" s="21">
        <f t="shared" si="7"/>
        <v>0</v>
      </c>
      <c r="AF96" s="39" t="str">
        <f t="shared" si="8"/>
        <v/>
      </c>
      <c r="AH96" s="21">
        <f t="shared" si="9"/>
        <v>0.24125361973641599</v>
      </c>
    </row>
    <row r="97" spans="1:34" x14ac:dyDescent="0.25">
      <c r="A97" s="12" t="s">
        <v>407</v>
      </c>
      <c r="B97" s="26">
        <f>Trans_cr!B97+Trav_cr!B97-SUM(Trans_deb!B98,Trav_deb!B97)</f>
        <v>-16.361071932298728</v>
      </c>
      <c r="C97" s="26">
        <f>Trans_cr!C97+Trav_cr!C97-SUM(Trans_deb!C98,Trav_deb!C97)</f>
        <v>215.09167842031047</v>
      </c>
      <c r="D97" s="26">
        <f>Trans_cr!D97+Trav_cr!D97-SUM(Trans_deb!D98,Trav_deb!D97)</f>
        <v>274.7531461900935</v>
      </c>
      <c r="E97" s="26">
        <f>Trans_cr!E97+Trav_cr!E97-SUM(Trans_deb!E98,Trav_deb!E97)</f>
        <v>534.62932018799711</v>
      </c>
      <c r="F97" s="26">
        <f>Trans_cr!F97+Trav_cr!F97-SUM(Trans_deb!F98,Trav_deb!F97)</f>
        <v>695.63380281690206</v>
      </c>
      <c r="G97" s="26">
        <f>Trans_cr!G97+Trav_cr!G97-SUM(Trans_deb!G98,Trav_deb!G97)</f>
        <v>1006.5</v>
      </c>
      <c r="H97" s="26">
        <f>Trans_cr!H97+Trav_cr!H97-SUM(Trans_deb!H98,Trav_deb!H97)</f>
        <v>1041.2676056338028</v>
      </c>
      <c r="I97" s="26">
        <f>Trans_cr!I97+Trav_cr!I97-SUM(Trans_deb!I98,Trav_deb!I97)</f>
        <v>1766.3380281690143</v>
      </c>
      <c r="J97" s="26">
        <f>Trans_cr!J97+Trav_cr!J97-SUM(Trans_deb!J98,Trav_deb!J97)</f>
        <v>1768.5915492957756</v>
      </c>
      <c r="K97" s="26">
        <f>Trans_cr!K97+Trav_cr!K97-SUM(Trans_deb!K98,Trav_deb!K97)</f>
        <v>2158.0281690140846</v>
      </c>
      <c r="L97" s="26">
        <f>Trans_cr!L97+Trav_cr!L97-SUM(Trans_deb!L98,Trav_deb!L97)</f>
        <v>1602.8169014084515</v>
      </c>
      <c r="M97" s="26">
        <f>Trans_cr!M97+Trav_cr!M97-SUM(Trans_deb!M98,Trav_deb!M97)</f>
        <v>1488.5915492957752</v>
      </c>
      <c r="N97" s="26">
        <f>Trans_cr!N97+Trav_cr!N97-SUM(Trans_deb!N98,Trav_deb!N97)</f>
        <v>1933.8028169014083</v>
      </c>
      <c r="O97" s="26">
        <f>Trans_cr!O97+Trav_cr!O97-SUM(Trans_deb!O98,Trav_deb!O97)</f>
        <v>2570.9859154929582</v>
      </c>
      <c r="P97" s="26">
        <f>Trans_cr!P97+Trav_cr!P97-SUM(Trans_deb!P98,Trav_deb!P97)</f>
        <v>3194.5070422535209</v>
      </c>
      <c r="Q97" s="26"/>
      <c r="V97" s="39">
        <f>IF(L97="","",L97/GDP!O93/10)</f>
        <v>4.1478621743399708</v>
      </c>
      <c r="W97" s="39">
        <f>IF(M97="","",M97/GDP!P93/10)</f>
        <v>3.7262298162551639</v>
      </c>
      <c r="X97" s="39">
        <f>IF(N97="","",N97/GDP!Q93/10)</f>
        <v>4.6634741285875716</v>
      </c>
      <c r="Y97" s="39">
        <f>IF(O97="","",O97/GDP!R93/10)</f>
        <v>5.9800105028561816</v>
      </c>
      <c r="Z97" s="39">
        <f>IF(P97="","",P97/GDP!S93/10)</f>
        <v>7.1680362658832308</v>
      </c>
      <c r="AA97" s="39" t="str">
        <f>IF(Q97="","",Q97/GDP!T93/10)</f>
        <v/>
      </c>
      <c r="AB97" s="21">
        <f t="shared" si="5"/>
        <v>0</v>
      </c>
      <c r="AC97" s="21">
        <f t="shared" si="6"/>
        <v>0</v>
      </c>
      <c r="AD97" s="21"/>
      <c r="AE97" s="21">
        <f t="shared" si="7"/>
        <v>0</v>
      </c>
      <c r="AF97" s="39" t="str">
        <f t="shared" si="8"/>
        <v/>
      </c>
      <c r="AH97" s="21">
        <f t="shared" si="9"/>
        <v>5.9800105028561816</v>
      </c>
    </row>
    <row r="98" spans="1:34" x14ac:dyDescent="0.25">
      <c r="A98" s="12" t="s">
        <v>410</v>
      </c>
      <c r="B98" s="26">
        <f>Trans_cr!B98+Trav_cr!B98-SUM(Trans_deb!B99,Trav_deb!B98)</f>
        <v>-198.85151484951712</v>
      </c>
      <c r="C98" s="26">
        <f>Trans_cr!C98+Trav_cr!C98-SUM(Trans_deb!C99,Trav_deb!C98)</f>
        <v>-42.192799667241161</v>
      </c>
      <c r="D98" s="26">
        <f>Trans_cr!D98+Trav_cr!D98-SUM(Trans_deb!D99,Trav_deb!D98)</f>
        <v>-454.61366034015236</v>
      </c>
      <c r="E98" s="26">
        <f>Trans_cr!E98+Trav_cr!E98-SUM(Trans_deb!E99,Trav_deb!E98)</f>
        <v>-194.19927051233844</v>
      </c>
      <c r="F98" s="26">
        <f>Trans_cr!F98+Trav_cr!F98-SUM(Trans_deb!F99,Trav_deb!F98)</f>
        <v>132.62720327488523</v>
      </c>
      <c r="G98" s="26">
        <f>Trans_cr!G98+Trav_cr!G98-SUM(Trans_deb!G99,Trav_deb!G98)</f>
        <v>128.08560106069581</v>
      </c>
      <c r="H98" s="26">
        <f>Trans_cr!H98+Trav_cr!H98-SUM(Trans_deb!H99,Trav_deb!H98)</f>
        <v>-292.43084964361879</v>
      </c>
      <c r="I98" s="26">
        <f>Trans_cr!I98+Trav_cr!I98-SUM(Trans_deb!I99,Trav_deb!I98)</f>
        <v>-1490.8318004024377</v>
      </c>
      <c r="J98" s="26">
        <f>Trans_cr!J98+Trav_cr!J98-SUM(Trans_deb!J99,Trav_deb!J98)</f>
        <v>-1323.5630859924158</v>
      </c>
      <c r="K98" s="26">
        <f>Trans_cr!K98+Trav_cr!K98-SUM(Trans_deb!K99,Trav_deb!K98)</f>
        <v>-14.282237233264823</v>
      </c>
      <c r="L98" s="26">
        <f>Trans_cr!L98+Trav_cr!L98-SUM(Trans_deb!L99,Trav_deb!L98)</f>
        <v>440.71726449041671</v>
      </c>
      <c r="M98" s="26">
        <f>Trans_cr!M98+Trav_cr!M98-SUM(Trans_deb!M99,Trav_deb!M98)</f>
        <v>1117.8880119601617</v>
      </c>
      <c r="N98" s="26">
        <f>Trans_cr!N98+Trav_cr!N98-SUM(Trans_deb!N99,Trav_deb!N98)</f>
        <v>1298.6072642186191</v>
      </c>
      <c r="O98" s="26">
        <f>Trans_cr!O98+Trav_cr!O98-SUM(Trans_deb!O99,Trav_deb!O98)</f>
        <v>1476.1761886135173</v>
      </c>
      <c r="P98" s="26">
        <f>Trans_cr!P98+Trav_cr!P98-SUM(Trans_deb!P99,Trav_deb!P98)</f>
        <v>1172.021267251509</v>
      </c>
      <c r="Q98" s="26">
        <f>Trans_cr!Q98+Trav_cr!Q98-SUM(Trans_deb!Q99,Trav_deb!Q98)</f>
        <v>849.21079075850867</v>
      </c>
      <c r="V98" s="39">
        <f>IF(L98="","",L98/GDP!O94/10)</f>
        <v>0.239016239934495</v>
      </c>
      <c r="W98" s="39">
        <f>IF(M98="","",M98/GDP!P94/10)</f>
        <v>0.81425898066135072</v>
      </c>
      <c r="X98" s="39">
        <f>IF(N98="","",N98/GDP!Q94/10)</f>
        <v>0.77851352122742523</v>
      </c>
      <c r="Y98" s="39">
        <f>IF(O98="","",O98/GDP!R94/10)</f>
        <v>0.82311597446945317</v>
      </c>
      <c r="Z98" s="39">
        <f>IF(P98="","",P98/GDP!S94/10)</f>
        <v>0.64514813766479828</v>
      </c>
      <c r="AA98" s="39">
        <f>IF(Q98="","",Q98/GDP!T94/10)</f>
        <v>0.51532282559742504</v>
      </c>
      <c r="AB98" s="21">
        <f t="shared" si="5"/>
        <v>0</v>
      </c>
      <c r="AC98" s="21">
        <f t="shared" si="6"/>
        <v>0</v>
      </c>
      <c r="AD98" s="21"/>
      <c r="AE98" s="21">
        <f t="shared" si="7"/>
        <v>0</v>
      </c>
      <c r="AF98" s="39" t="str">
        <f t="shared" si="8"/>
        <v/>
      </c>
      <c r="AH98" s="21">
        <f t="shared" si="9"/>
        <v>0.82311597446945317</v>
      </c>
    </row>
    <row r="99" spans="1:34" x14ac:dyDescent="0.25">
      <c r="A99" s="12" t="s">
        <v>411</v>
      </c>
      <c r="B99" s="26">
        <f>Trans_cr!B99+Trav_cr!B99-SUM(Trans_deb!B100,Trav_deb!B99)</f>
        <v>766.16050430998189</v>
      </c>
      <c r="C99" s="26">
        <f>Trans_cr!C99+Trav_cr!C99-SUM(Trans_deb!C100,Trav_deb!C99)</f>
        <v>831.21076177762495</v>
      </c>
      <c r="D99" s="26">
        <f>Trans_cr!D99+Trav_cr!D99-SUM(Trans_deb!D100,Trav_deb!D99)</f>
        <v>1005.4951225550876</v>
      </c>
      <c r="E99" s="26">
        <f>Trans_cr!E99+Trav_cr!E99-SUM(Trans_deb!E100,Trav_deb!E99)</f>
        <v>913.26214598065371</v>
      </c>
      <c r="F99" s="26">
        <f>Trans_cr!F99+Trav_cr!F99-SUM(Trans_deb!F100,Trav_deb!F99)</f>
        <v>705.16460714708978</v>
      </c>
      <c r="G99" s="26">
        <f>Trans_cr!G99+Trav_cr!G99-SUM(Trans_deb!G100,Trav_deb!G99)</f>
        <v>1303.2486001386922</v>
      </c>
      <c r="H99" s="26">
        <f>Trans_cr!H99+Trav_cr!H99-SUM(Trans_deb!H100,Trav_deb!H99)</f>
        <v>1411.1999999999998</v>
      </c>
      <c r="I99" s="26">
        <f>Trans_cr!I99+Trav_cr!I99-SUM(Trans_deb!I100,Trav_deb!I99)</f>
        <v>1605.785638234946</v>
      </c>
      <c r="J99" s="26">
        <f>Trans_cr!J99+Trav_cr!J99-SUM(Trans_deb!J100,Trav_deb!J99)</f>
        <v>1807.986453535628</v>
      </c>
      <c r="K99" s="26">
        <f>Trans_cr!K99+Trav_cr!K99-SUM(Trans_deb!K100,Trav_deb!K99)</f>
        <v>1220.0643748756006</v>
      </c>
      <c r="L99" s="26">
        <f>Trans_cr!L99+Trav_cr!L99-SUM(Trans_deb!L100,Trav_deb!L99)</f>
        <v>1027.1916453818271</v>
      </c>
      <c r="M99" s="26">
        <f>Trans_cr!M99+Trav_cr!M99-SUM(Trans_deb!M100,Trav_deb!M99)</f>
        <v>1257.6970087046416</v>
      </c>
      <c r="N99" s="26">
        <f>Trans_cr!N99+Trav_cr!N99-SUM(Trans_deb!N100,Trav_deb!N99)</f>
        <v>1245.2336339582657</v>
      </c>
      <c r="O99" s="26">
        <f>Trans_cr!O99+Trav_cr!O99-SUM(Trans_deb!O100,Trav_deb!O99)</f>
        <v>1406.6247701544899</v>
      </c>
      <c r="P99" s="26">
        <f>Trans_cr!P99+Trav_cr!P99-SUM(Trans_deb!P100,Trav_deb!P99)</f>
        <v>1562.6436154957325</v>
      </c>
      <c r="Q99" s="26"/>
      <c r="V99" s="39">
        <f>IF(L99="","",L99/GDP!O95/10)</f>
        <v>1.599115194803187</v>
      </c>
      <c r="W99" s="39">
        <f>IF(M99="","",M99/GDP!P95/10)</f>
        <v>1.8177439062070264</v>
      </c>
      <c r="X99" s="39">
        <f>IF(N99="","",N99/GDP!Q95/10)</f>
        <v>1.5783228984463924</v>
      </c>
      <c r="Y99" s="39">
        <f>IF(O99="","",O99/GDP!R95/10)</f>
        <v>1.6020600792183344</v>
      </c>
      <c r="Z99" s="39">
        <f>IF(P99="","",P99/GDP!S95/10)</f>
        <v>1.6378195320152318</v>
      </c>
      <c r="AA99" s="39" t="str">
        <f>IF(Q99="","",Q99/GDP!T95/10)</f>
        <v/>
      </c>
      <c r="AB99" s="21">
        <f t="shared" si="5"/>
        <v>0</v>
      </c>
      <c r="AC99" s="21">
        <f t="shared" si="6"/>
        <v>0</v>
      </c>
      <c r="AD99" s="21"/>
      <c r="AE99" s="21">
        <f t="shared" si="7"/>
        <v>0</v>
      </c>
      <c r="AF99" s="39" t="str">
        <f t="shared" si="8"/>
        <v/>
      </c>
      <c r="AH99" s="21">
        <f t="shared" si="9"/>
        <v>1.6020600792183344</v>
      </c>
    </row>
    <row r="100" spans="1:34" x14ac:dyDescent="0.25">
      <c r="A100" s="12" t="s">
        <v>414</v>
      </c>
      <c r="B100" s="26">
        <f>Trans_cr!B100+Trav_cr!B100-SUM(Trans_deb!B101,Trav_deb!B100)</f>
        <v>0</v>
      </c>
      <c r="C100" s="26">
        <f>Trans_cr!C100+Trav_cr!C100-SUM(Trans_deb!C101,Trav_deb!C100)</f>
        <v>-15.900000000000002</v>
      </c>
      <c r="D100" s="26">
        <f>Trans_cr!D100+Trav_cr!D100-SUM(Trans_deb!D101,Trav_deb!D100)</f>
        <v>-22.362870826326382</v>
      </c>
      <c r="E100" s="26">
        <f>Trans_cr!E100+Trav_cr!E100-SUM(Trans_deb!E101,Trav_deb!E100)</f>
        <v>-26.612722769002229</v>
      </c>
      <c r="F100" s="26">
        <f>Trans_cr!F100+Trav_cr!F100-SUM(Trans_deb!F101,Trav_deb!F100)</f>
        <v>-29.34395952203834</v>
      </c>
      <c r="G100" s="26">
        <f>Trans_cr!G100+Trav_cr!G100-SUM(Trans_deb!G101,Trav_deb!G100)</f>
        <v>-29.213946086523237</v>
      </c>
      <c r="H100" s="26">
        <f>Trans_cr!H100+Trav_cr!H100-SUM(Trans_deb!H101,Trav_deb!H100)</f>
        <v>-37.685373211440869</v>
      </c>
      <c r="I100" s="26">
        <f>Trans_cr!I100+Trav_cr!I100-SUM(Trans_deb!I101,Trav_deb!I100)</f>
        <v>-33.854225995289546</v>
      </c>
      <c r="J100" s="26">
        <f>Trans_cr!J100+Trav_cr!J100-SUM(Trans_deb!J101,Trav_deb!J100)</f>
        <v>-37.357664856662723</v>
      </c>
      <c r="K100" s="26">
        <f>Trans_cr!K100+Trav_cr!K100-SUM(Trans_deb!K101,Trav_deb!K100)</f>
        <v>-46.40671013510606</v>
      </c>
      <c r="L100" s="26">
        <f>Trans_cr!L100+Trav_cr!L100-SUM(Trans_deb!L101,Trav_deb!L100)</f>
        <v>-50.235284675404948</v>
      </c>
      <c r="M100" s="26">
        <f>Trans_cr!M100+Trav_cr!M100-SUM(Trans_deb!M101,Trav_deb!M100)</f>
        <v>-46.987682313077606</v>
      </c>
      <c r="N100" s="26">
        <f>Trans_cr!N100+Trav_cr!N100-SUM(Trans_deb!N101,Trav_deb!N100)</f>
        <v>-40.020156858240824</v>
      </c>
      <c r="O100" s="26">
        <f>Trans_cr!O100+Trav_cr!O100-SUM(Trans_deb!O101,Trav_deb!O100)</f>
        <v>-36.027722483179701</v>
      </c>
      <c r="P100" s="26">
        <f>Trans_cr!P100+Trav_cr!P100-SUM(Trans_deb!P101,Trav_deb!P100)</f>
        <v>-38.44485459532639</v>
      </c>
      <c r="Q100" s="26"/>
      <c r="V100" s="39">
        <f>IF(L100="","",L100/GDP!O96/10)</f>
        <v>-29.377359459301136</v>
      </c>
      <c r="W100" s="39">
        <f>IF(M100="","",M100/GDP!P96/10)</f>
        <v>-26.39757433318967</v>
      </c>
      <c r="X100" s="39">
        <f>IF(N100="","",N100/GDP!Q96/10)</f>
        <v>-21.401153400128784</v>
      </c>
      <c r="Y100" s="39">
        <f>IF(O100="","",O100/GDP!R96/10)</f>
        <v>-18.013861241589851</v>
      </c>
      <c r="Z100" s="39">
        <f>IF(P100="","",P100/GDP!S96/10)</f>
        <v>-19.416593229962821</v>
      </c>
      <c r="AA100" s="39" t="str">
        <f>IF(Q100="","",Q100/GDP!T96/10)</f>
        <v/>
      </c>
      <c r="AB100" s="21">
        <f t="shared" si="5"/>
        <v>0</v>
      </c>
      <c r="AC100" s="21">
        <f t="shared" si="6"/>
        <v>0</v>
      </c>
      <c r="AD100" s="21"/>
      <c r="AE100" s="21">
        <f t="shared" si="7"/>
        <v>1</v>
      </c>
      <c r="AF100" s="39">
        <f t="shared" si="8"/>
        <v>-18.013861241589851</v>
      </c>
      <c r="AH100" s="21" t="str">
        <f t="shared" si="9"/>
        <v/>
      </c>
    </row>
    <row r="101" spans="1:34" x14ac:dyDescent="0.25">
      <c r="A101" s="12" t="s">
        <v>418</v>
      </c>
      <c r="B101" s="26">
        <f>Trans_cr!B101+Trav_cr!B101-SUM(Trans_deb!B102,Trav_deb!B101)</f>
        <v>-6435.7000000000007</v>
      </c>
      <c r="C101" s="26">
        <f>Trans_cr!C101+Trav_cr!C101-SUM(Trans_deb!C102,Trav_deb!C101)</f>
        <v>-10939.8</v>
      </c>
      <c r="D101" s="26">
        <f>Trans_cr!D101+Trav_cr!D101-SUM(Trans_deb!D102,Trav_deb!D101)</f>
        <v>-11878.799999999996</v>
      </c>
      <c r="E101" s="26">
        <f>Trans_cr!E101+Trav_cr!E101-SUM(Trans_deb!E102,Trav_deb!E101)</f>
        <v>-1813</v>
      </c>
      <c r="F101" s="26">
        <f>Trans_cr!F101+Trav_cr!F101-SUM(Trans_deb!F102,Trav_deb!F101)</f>
        <v>-446.00000000000728</v>
      </c>
      <c r="G101" s="26">
        <f>Trans_cr!G101+Trav_cr!G101-SUM(Trans_deb!G102,Trav_deb!G101)</f>
        <v>153.80000000000291</v>
      </c>
      <c r="H101" s="26">
        <f>Trans_cr!H101+Trav_cr!H101-SUM(Trans_deb!H102,Trav_deb!H101)</f>
        <v>-1226.5</v>
      </c>
      <c r="I101" s="26">
        <f>Trans_cr!I101+Trav_cr!I101-SUM(Trans_deb!I102,Trav_deb!I101)</f>
        <v>2759.4000000000015</v>
      </c>
      <c r="J101" s="26">
        <f>Trans_cr!J101+Trav_cr!J101-SUM(Trans_deb!J102,Trav_deb!J101)</f>
        <v>85.400000000001455</v>
      </c>
      <c r="K101" s="26">
        <f>Trans_cr!K101+Trav_cr!K101-SUM(Trans_deb!K102,Trav_deb!K101)</f>
        <v>461.70000000000437</v>
      </c>
      <c r="L101" s="26">
        <f>Trans_cr!L101+Trav_cr!L101-SUM(Trans_deb!L102,Trav_deb!L101)</f>
        <v>-5820.5999999999985</v>
      </c>
      <c r="M101" s="26">
        <f>Trans_cr!M101+Trav_cr!M101-SUM(Trans_deb!M102,Trav_deb!M101)</f>
        <v>-11685.899999999994</v>
      </c>
      <c r="N101" s="26">
        <f>Trans_cr!N101+Trav_cr!N101-SUM(Trans_deb!N102,Trav_deb!N101)</f>
        <v>-23742.100000000006</v>
      </c>
      <c r="O101" s="26">
        <f>Trans_cr!O101+Trav_cr!O101-SUM(Trans_deb!O102,Trav_deb!O101)</f>
        <v>-19073.499999999993</v>
      </c>
      <c r="P101" s="26">
        <f>Trans_cr!P101+Trav_cr!P101-SUM(Trans_deb!P102,Trav_deb!P101)</f>
        <v>-13606.300000000003</v>
      </c>
      <c r="Q101" s="26">
        <f>Trans_cr!Q101+Trav_cr!Q101-SUM(Trans_deb!Q102,Trav_deb!Q101)</f>
        <v>-3497.6000000000058</v>
      </c>
      <c r="V101" s="39">
        <f>IF(L101="","",L101/GDP!O97/10)</f>
        <v>-0.39702873045755904</v>
      </c>
      <c r="W101" s="39">
        <f>IF(M101="","",M101/GDP!P97/10)</f>
        <v>-0.77939254081741516</v>
      </c>
      <c r="X101" s="39">
        <f>IF(N101="","",N101/GDP!Q97/10)</f>
        <v>-1.4627896517094152</v>
      </c>
      <c r="Y101" s="39">
        <f>IF(O101="","",O101/GDP!R97/10)</f>
        <v>-1.1054730289734951</v>
      </c>
      <c r="Z101" s="39">
        <f>IF(P101="","",P101/GDP!S97/10)</f>
        <v>-0.82625672540898998</v>
      </c>
      <c r="AA101" s="39">
        <f>IF(Q101="","",Q101/GDP!T97/10)</f>
        <v>-0.21446221955152808</v>
      </c>
      <c r="AB101" s="21">
        <f t="shared" si="5"/>
        <v>0</v>
      </c>
      <c r="AC101" s="21">
        <f t="shared" si="6"/>
        <v>0</v>
      </c>
      <c r="AD101" s="21"/>
      <c r="AE101" s="21">
        <f t="shared" si="7"/>
        <v>0</v>
      </c>
      <c r="AF101" s="39">
        <f t="shared" si="8"/>
        <v>-1.1054730289734951</v>
      </c>
      <c r="AH101" s="21" t="str">
        <f t="shared" si="9"/>
        <v/>
      </c>
    </row>
    <row r="102" spans="1:34" x14ac:dyDescent="0.25">
      <c r="A102" s="12" t="s">
        <v>419</v>
      </c>
      <c r="B102" s="26">
        <f>Trans_cr!B102+Trav_cr!B102-SUM(Trans_deb!B103,Trav_deb!B102)</f>
        <v>18.451373125356838</v>
      </c>
      <c r="C102" s="26">
        <f>Trans_cr!C102+Trav_cr!C102-SUM(Trans_deb!C103,Trav_deb!C102)</f>
        <v>73.893034835615197</v>
      </c>
      <c r="D102" s="26">
        <f>Trans_cr!D102+Trav_cr!D102-SUM(Trans_deb!D103,Trav_deb!D102)</f>
        <v>34.877510783110807</v>
      </c>
      <c r="E102" s="26">
        <f>Trans_cr!E102+Trav_cr!E102-SUM(Trans_deb!E103,Trav_deb!E102)</f>
        <v>33.070451597074197</v>
      </c>
      <c r="F102" s="26">
        <f>Trans_cr!F102+Trav_cr!F102-SUM(Trans_deb!F103,Trav_deb!F102)</f>
        <v>218.51556572819084</v>
      </c>
      <c r="G102" s="26">
        <f>Trans_cr!G102+Trav_cr!G102-SUM(Trans_deb!G103,Trav_deb!G102)</f>
        <v>236.11601520983709</v>
      </c>
      <c r="H102" s="26">
        <f>Trans_cr!H102+Trav_cr!H102-SUM(Trans_deb!H103,Trav_deb!H102)</f>
        <v>452.67916473937066</v>
      </c>
      <c r="I102" s="26">
        <f>Trans_cr!I102+Trav_cr!I102-SUM(Trans_deb!I103,Trav_deb!I102)</f>
        <v>549.17269039229632</v>
      </c>
      <c r="J102" s="26">
        <f>Trans_cr!J102+Trav_cr!J102-SUM(Trans_deb!J103,Trav_deb!J102)</f>
        <v>609.09999999999991</v>
      </c>
      <c r="K102" s="26">
        <f>Trans_cr!K102+Trav_cr!K102-SUM(Trans_deb!K103,Trav_deb!K102)</f>
        <v>573.39896717910938</v>
      </c>
      <c r="L102" s="26">
        <f>Trans_cr!L102+Trav_cr!L102-SUM(Trans_deb!L103,Trav_deb!L102)</f>
        <v>459.39313669521994</v>
      </c>
      <c r="M102" s="26">
        <f>Trans_cr!M102+Trav_cr!M102-SUM(Trans_deb!M103,Trav_deb!M102)</f>
        <v>659.65559383486004</v>
      </c>
      <c r="N102" s="26">
        <f>Trans_cr!N102+Trav_cr!N102-SUM(Trans_deb!N103,Trav_deb!N102)</f>
        <v>918.18646448583331</v>
      </c>
      <c r="O102" s="26">
        <f>Trans_cr!O102+Trav_cr!O102-SUM(Trans_deb!O103,Trav_deb!O102)</f>
        <v>1007.6654906159442</v>
      </c>
      <c r="P102" s="26">
        <f>Trans_cr!P102+Trav_cr!P102-SUM(Trans_deb!P103,Trav_deb!P102)</f>
        <v>1020.5467416645622</v>
      </c>
      <c r="Q102" s="26">
        <f>Trans_cr!Q102+Trav_cr!Q102-SUM(Trans_deb!Q103,Trav_deb!Q102)</f>
        <v>389.84588238093352</v>
      </c>
      <c r="V102" s="39">
        <f>IF(L102="","",L102/GDP!O98/10)</f>
        <v>7.1290058456738041</v>
      </c>
      <c r="W102" s="39">
        <f>IF(M102="","",M102/GDP!P98/10)</f>
        <v>9.8206877152725944</v>
      </c>
      <c r="X102" s="39">
        <f>IF(N102="","",N102/GDP!Q98/10)</f>
        <v>12.676880636281007</v>
      </c>
      <c r="Y102" s="39">
        <f>IF(O102="","",O102/GDP!R98/10)</f>
        <v>12.67982245647344</v>
      </c>
      <c r="Z102" s="39">
        <f>IF(P102="","",P102/GDP!S98/10)</f>
        <v>12.832223584365172</v>
      </c>
      <c r="AA102" s="39">
        <f>IF(Q102="","",Q102/GDP!T98/10)</f>
        <v>5.0050825828852679</v>
      </c>
      <c r="AB102" s="21">
        <f t="shared" si="5"/>
        <v>0</v>
      </c>
      <c r="AC102" s="21">
        <f t="shared" si="6"/>
        <v>1</v>
      </c>
      <c r="AD102" s="21"/>
      <c r="AE102" s="21">
        <f t="shared" si="7"/>
        <v>0</v>
      </c>
      <c r="AF102" s="39" t="str">
        <f t="shared" si="8"/>
        <v/>
      </c>
      <c r="AH102" s="21">
        <f t="shared" si="9"/>
        <v>12.67982245647344</v>
      </c>
    </row>
    <row r="103" spans="1:34" x14ac:dyDescent="0.25">
      <c r="A103" s="12" t="s">
        <v>421</v>
      </c>
      <c r="B103" s="26">
        <f>Trans_cr!B103+Trav_cr!B103-SUM(Trans_deb!B104,Trav_deb!B103)</f>
        <v>-4752.054794520549</v>
      </c>
      <c r="C103" s="26">
        <f>Trans_cr!C103+Trav_cr!C103-SUM(Trans_deb!C104,Trav_deb!C103)</f>
        <v>-5146.1831512902208</v>
      </c>
      <c r="D103" s="26">
        <f>Trans_cr!D103+Trav_cr!D103-SUM(Trans_deb!D104,Trav_deb!D103)</f>
        <v>-6510.939894900197</v>
      </c>
      <c r="E103" s="26">
        <f>Trans_cr!E103+Trav_cr!E103-SUM(Trans_deb!E104,Trav_deb!E103)</f>
        <v>-8290.6206202693538</v>
      </c>
      <c r="F103" s="26">
        <f>Trans_cr!F103+Trav_cr!F103-SUM(Trans_deb!F104,Trav_deb!F103)</f>
        <v>-7100.6</v>
      </c>
      <c r="G103" s="26">
        <f>Trans_cr!G103+Trav_cr!G103-SUM(Trans_deb!G104,Trav_deb!G103)</f>
        <v>-5939.7081250835317</v>
      </c>
      <c r="H103" s="26">
        <f>Trans_cr!H103+Trav_cr!H103-SUM(Trans_deb!H104,Trav_deb!H103)</f>
        <v>-8751.0797487638592</v>
      </c>
      <c r="I103" s="26">
        <f>Trans_cr!I103+Trav_cr!I103-SUM(Trans_deb!I104,Trav_deb!I103)</f>
        <v>-11182.412086443597</v>
      </c>
      <c r="J103" s="26">
        <f>Trans_cr!J103+Trav_cr!J103-SUM(Trans_deb!J104,Trav_deb!J103)</f>
        <v>-13249.021205025454</v>
      </c>
      <c r="K103" s="26">
        <f>Trans_cr!K103+Trav_cr!K103-SUM(Trans_deb!K104,Trav_deb!K103)</f>
        <v>-14781.419572531442</v>
      </c>
      <c r="L103" s="26">
        <f>Trans_cr!L103+Trav_cr!L103-SUM(Trans_deb!L104,Trav_deb!L103)</f>
        <v>-15380.474009995396</v>
      </c>
      <c r="M103" s="26">
        <f>Trans_cr!M103+Trav_cr!M103-SUM(Trans_deb!M104,Trav_deb!M103)</f>
        <v>-15653.846108983522</v>
      </c>
      <c r="N103" s="26">
        <f>Trans_cr!N103+Trav_cr!N103-SUM(Trans_deb!N104,Trav_deb!N103)</f>
        <v>-16352.808199211533</v>
      </c>
      <c r="O103" s="26">
        <f>Trans_cr!O103+Trav_cr!O103-SUM(Trans_deb!O104,Trav_deb!O103)</f>
        <v>-17121.079951536485</v>
      </c>
      <c r="P103" s="26">
        <f>Trans_cr!P103+Trav_cr!P103-SUM(Trans_deb!P104,Trav_deb!P103)</f>
        <v>-18055.20521451352</v>
      </c>
      <c r="Q103" s="26"/>
      <c r="V103" s="39">
        <f>IF(L103="","",L103/GDP!O99/10)</f>
        <v>-13.420304355788875</v>
      </c>
      <c r="W103" s="39">
        <f>IF(M103="","",M103/GDP!P99/10)</f>
        <v>-14.31130279388881</v>
      </c>
      <c r="X103" s="39">
        <f>IF(N103="","",N103/GDP!Q99/10)</f>
        <v>-13.549767745665676</v>
      </c>
      <c r="Y103" s="39">
        <f>IF(O103="","",O103/GDP!R99/10)</f>
        <v>-12.171528064221011</v>
      </c>
      <c r="Z103" s="39">
        <f>IF(P103="","",P103/GDP!S99/10)</f>
        <v>-13.411579818244533</v>
      </c>
      <c r="AA103" s="39" t="str">
        <f>IF(Q103="","",Q103/GDP!T99/10)</f>
        <v/>
      </c>
      <c r="AB103" s="21">
        <f t="shared" si="5"/>
        <v>0</v>
      </c>
      <c r="AC103" s="21">
        <f t="shared" si="6"/>
        <v>0</v>
      </c>
      <c r="AD103" s="21"/>
      <c r="AE103" s="21">
        <f t="shared" si="7"/>
        <v>1</v>
      </c>
      <c r="AF103" s="39">
        <f t="shared" si="8"/>
        <v>-12.171528064221011</v>
      </c>
      <c r="AH103" s="21" t="str">
        <f t="shared" si="9"/>
        <v/>
      </c>
    </row>
    <row r="104" spans="1:34" x14ac:dyDescent="0.25">
      <c r="A104" s="12" t="s">
        <v>424</v>
      </c>
      <c r="B104" s="26">
        <f>Trans_cr!B104+Trav_cr!B104-SUM(Trans_deb!B105,Trav_deb!B104)</f>
        <v>-50.782540290619096</v>
      </c>
      <c r="C104" s="26">
        <f>Trans_cr!C104+Trav_cr!C104-SUM(Trans_deb!C105,Trav_deb!C104)</f>
        <v>-46.621910640219085</v>
      </c>
      <c r="D104" s="26">
        <f>Trans_cr!D104+Trav_cr!D104-SUM(Trans_deb!D105,Trav_deb!D104)</f>
        <v>35.342579359781041</v>
      </c>
      <c r="E104" s="26">
        <f>Trans_cr!E104+Trav_cr!E104-SUM(Trans_deb!E105,Trav_deb!E104)</f>
        <v>-126.71938484021894</v>
      </c>
      <c r="F104" s="26">
        <f>Trans_cr!F104+Trav_cr!F104-SUM(Trans_deb!F105,Trav_deb!F104)</f>
        <v>-171.14196375212805</v>
      </c>
      <c r="G104" s="26">
        <f>Trans_cr!G104+Trav_cr!G104-SUM(Trans_deb!G105,Trav_deb!G104)</f>
        <v>-256.00000000000006</v>
      </c>
      <c r="H104" s="26">
        <f>Trans_cr!H104+Trav_cr!H104-SUM(Trans_deb!H105,Trav_deb!H104)</f>
        <v>-222.94788700000004</v>
      </c>
      <c r="I104" s="26">
        <f>Trans_cr!I104+Trav_cr!I104-SUM(Trans_deb!I105,Trav_deb!I104)</f>
        <v>-377.43071200000009</v>
      </c>
      <c r="J104" s="26">
        <f>Trans_cr!J104+Trav_cr!J104-SUM(Trans_deb!J105,Trav_deb!J104)</f>
        <v>-179.02676499999995</v>
      </c>
      <c r="K104" s="26">
        <f>Trans_cr!K104+Trav_cr!K104-SUM(Trans_deb!K105,Trav_deb!K104)</f>
        <v>-418.09384599999998</v>
      </c>
      <c r="L104" s="26">
        <f>Trans_cr!L104+Trav_cr!L104-SUM(Trans_deb!L105,Trav_deb!L104)</f>
        <v>-231.18143899999995</v>
      </c>
      <c r="M104" s="26">
        <f>Trans_cr!M104+Trav_cr!M104-SUM(Trans_deb!M105,Trav_deb!M104)</f>
        <v>-268.95800100000008</v>
      </c>
      <c r="N104" s="26">
        <f>Trans_cr!N104+Trav_cr!N104-SUM(Trans_deb!N105,Trav_deb!N104)</f>
        <v>-91.008367000000021</v>
      </c>
      <c r="O104" s="26">
        <f>Trans_cr!O104+Trav_cr!O104-SUM(Trans_deb!O105,Trav_deb!O104)</f>
        <v>-135.5351159999999</v>
      </c>
      <c r="P104" s="26">
        <f>Trans_cr!P104+Trav_cr!P104-SUM(Trans_deb!P105,Trav_deb!P104)</f>
        <v>68.087941999999998</v>
      </c>
      <c r="Q104" s="26"/>
      <c r="V104" s="39">
        <f>IF(L104="","",L104/GDP!O100/10)</f>
        <v>-3.4618364630128773</v>
      </c>
      <c r="W104" s="39">
        <f>IF(M104="","",M104/GDP!P100/10)</f>
        <v>-3.9477176133861747</v>
      </c>
      <c r="X104" s="39">
        <f>IF(N104="","",N104/GDP!Q100/10)</f>
        <v>-1.1814665325197977</v>
      </c>
      <c r="Y104" s="39">
        <f>IF(O104="","",O104/GDP!R100/10)</f>
        <v>-1.6386787087413843</v>
      </c>
      <c r="Z104" s="39">
        <f>IF(P104="","",P104/GDP!S100/10)</f>
        <v>0.8052979538734476</v>
      </c>
      <c r="AA104" s="39" t="str">
        <f>IF(Q104="","",Q104/GDP!T100/10)</f>
        <v/>
      </c>
      <c r="AB104" s="21">
        <f t="shared" si="5"/>
        <v>0</v>
      </c>
      <c r="AC104" s="21">
        <f t="shared" si="6"/>
        <v>0</v>
      </c>
      <c r="AD104" s="21"/>
      <c r="AE104" s="21">
        <f t="shared" si="7"/>
        <v>0</v>
      </c>
      <c r="AF104" s="39">
        <f t="shared" si="8"/>
        <v>-1.6386787087413843</v>
      </c>
      <c r="AH104" s="21" t="str">
        <f t="shared" si="9"/>
        <v/>
      </c>
    </row>
    <row r="105" spans="1:34" x14ac:dyDescent="0.25">
      <c r="A105" s="12" t="s">
        <v>427</v>
      </c>
      <c r="B105" s="26">
        <f>Trans_cr!B105+Trav_cr!B105-SUM(Trans_deb!B106,Trav_deb!B105)</f>
        <v>162.70750325493748</v>
      </c>
      <c r="C105" s="26">
        <f>Trans_cr!C105+Trav_cr!C105-SUM(Trans_deb!C106,Trav_deb!C105)</f>
        <v>176.15036193257168</v>
      </c>
      <c r="D105" s="26">
        <f>Trans_cr!D105+Trav_cr!D105-SUM(Trans_deb!D106,Trav_deb!D105)</f>
        <v>214.44232673516174</v>
      </c>
      <c r="E105" s="26">
        <f>Trans_cr!E105+Trav_cr!E105-SUM(Trans_deb!E106,Trav_deb!E105)</f>
        <v>263.1471338138897</v>
      </c>
      <c r="F105" s="26">
        <f>Trans_cr!F105+Trav_cr!F105-SUM(Trans_deb!F106,Trav_deb!F105)</f>
        <v>206.99319871674626</v>
      </c>
      <c r="G105" s="26">
        <f>Trans_cr!G105+Trav_cr!G105-SUM(Trans_deb!G106,Trav_deb!G105)</f>
        <v>212.76717910949739</v>
      </c>
      <c r="H105" s="26">
        <f>Trans_cr!H105+Trav_cr!H105-SUM(Trans_deb!H106,Trav_deb!H105)</f>
        <v>197.59568845133435</v>
      </c>
      <c r="I105" s="26">
        <f>Trans_cr!I105+Trav_cr!I105-SUM(Trans_deb!I106,Trav_deb!I105)</f>
        <v>-88.299999999999955</v>
      </c>
      <c r="J105" s="26">
        <f>Trans_cr!J105+Trav_cr!J105-SUM(Trans_deb!J106,Trav_deb!J105)</f>
        <v>-271.47620547611098</v>
      </c>
      <c r="K105" s="26">
        <f>Trans_cr!K105+Trav_cr!K105-SUM(Trans_deb!K106,Trav_deb!K105)</f>
        <v>-387.08934131235435</v>
      </c>
      <c r="L105" s="26">
        <f>Trans_cr!L105+Trav_cr!L105-SUM(Trans_deb!L106,Trav_deb!L105)</f>
        <v>-241.15656281494512</v>
      </c>
      <c r="M105" s="26">
        <f>Trans_cr!M105+Trav_cr!M105-SUM(Trans_deb!M106,Trav_deb!M105)</f>
        <v>-183.27602463989592</v>
      </c>
      <c r="N105" s="26">
        <f>Trans_cr!N105+Trav_cr!N105-SUM(Trans_deb!N106,Trav_deb!N105)</f>
        <v>-276.93337989141821</v>
      </c>
      <c r="O105" s="26">
        <f>Trans_cr!O105+Trav_cr!O105-SUM(Trans_deb!O106,Trav_deb!O105)</f>
        <v>-214.54387665875618</v>
      </c>
      <c r="P105" s="26">
        <f>Trans_cr!P105+Trav_cr!P105-SUM(Trans_deb!P106,Trav_deb!P105)</f>
        <v>-54.103302075920055</v>
      </c>
      <c r="Q105" s="26"/>
      <c r="V105" s="39">
        <f>IF(L105="","",L105/GDP!O101/10)</f>
        <v>-1.6790124821760437</v>
      </c>
      <c r="W105" s="39">
        <f>IF(M105="","",M105/GDP!P101/10)</f>
        <v>-1.1523170364029922</v>
      </c>
      <c r="X105" s="39">
        <f>IF(N105="","",N105/GDP!Q101/10)</f>
        <v>-1.6236713173746378</v>
      </c>
      <c r="Y105" s="39">
        <f>IF(O105="","",O105/GDP!R101/10)</f>
        <v>-1.183168128046965</v>
      </c>
      <c r="Z105" s="39">
        <f>IF(P105="","",P105/GDP!S101/10)</f>
        <v>-0.28767640812420942</v>
      </c>
      <c r="AA105" s="39" t="str">
        <f>IF(Q105="","",Q105/GDP!T101/10)</f>
        <v/>
      </c>
      <c r="AB105" s="21">
        <f t="shared" si="5"/>
        <v>0</v>
      </c>
      <c r="AC105" s="21">
        <f t="shared" si="6"/>
        <v>0</v>
      </c>
      <c r="AD105" s="21"/>
      <c r="AE105" s="21">
        <f t="shared" si="7"/>
        <v>0</v>
      </c>
      <c r="AF105" s="39">
        <f t="shared" si="8"/>
        <v>-1.183168128046965</v>
      </c>
      <c r="AH105" s="21" t="str">
        <f t="shared" si="9"/>
        <v/>
      </c>
    </row>
    <row r="106" spans="1:34" x14ac:dyDescent="0.25">
      <c r="A106" s="12" t="s">
        <v>430</v>
      </c>
      <c r="B106" s="26"/>
      <c r="C106" s="26"/>
      <c r="D106" s="26"/>
      <c r="E106" s="26">
        <f>Trans_cr!E106+Trav_cr!E106-SUM(Trans_deb!E107,Trav_deb!E106)</f>
        <v>1153.7964957798758</v>
      </c>
      <c r="F106" s="26">
        <f>Trans_cr!F106+Trav_cr!F106-SUM(Trans_deb!F107,Trav_deb!F106)</f>
        <v>1300.403271160742</v>
      </c>
      <c r="G106" s="26">
        <f>Trans_cr!G106+Trav_cr!G106-SUM(Trans_deb!G107,Trav_deb!G106)</f>
        <v>1157.4363419913416</v>
      </c>
      <c r="H106" s="26">
        <f>Trans_cr!H106+Trav_cr!H106-SUM(Trans_deb!H107,Trav_deb!H106)</f>
        <v>1436.4358827719138</v>
      </c>
      <c r="I106" s="26">
        <f>Trans_cr!I106+Trav_cr!I106-SUM(Trans_deb!I107,Trav_deb!I106)</f>
        <v>1506.413589711542</v>
      </c>
      <c r="J106" s="26">
        <f>Trans_cr!J106+Trav_cr!J106-SUM(Trans_deb!J107,Trav_deb!J106)</f>
        <v>1516.1958951604183</v>
      </c>
      <c r="K106" s="26">
        <f>Trans_cr!K106+Trav_cr!K106-SUM(Trans_deb!K107,Trav_deb!K106)</f>
        <v>1785.8800316067513</v>
      </c>
      <c r="L106" s="26">
        <f>Trans_cr!L106+Trav_cr!L106-SUM(Trans_deb!L107,Trav_deb!L106)</f>
        <v>1533.4960078979116</v>
      </c>
      <c r="M106" s="26">
        <f>Trans_cr!M106+Trav_cr!M106-SUM(Trans_deb!M107,Trav_deb!M106)</f>
        <v>1479.6870462173142</v>
      </c>
      <c r="N106" s="26">
        <f>Trans_cr!N106+Trav_cr!N106-SUM(Trans_deb!N107,Trav_deb!N106)</f>
        <v>1621.7528159659662</v>
      </c>
      <c r="O106" s="26">
        <f>Trans_cr!O106+Trav_cr!O106-SUM(Trans_deb!O107,Trav_deb!O106)</f>
        <v>1697.3054405402954</v>
      </c>
      <c r="P106" s="26">
        <f>Trans_cr!P106+Trav_cr!P106-SUM(Trans_deb!P107,Trav_deb!P106)</f>
        <v>1583.863896915587</v>
      </c>
      <c r="Q106" s="26">
        <f>Trans_cr!Q106+Trav_cr!Q106-SUM(Trans_deb!Q107,Trav_deb!Q106)</f>
        <v>915.40405082358257</v>
      </c>
      <c r="V106" s="39">
        <f>IF(L106="","",L106/GDP!O102/10)</f>
        <v>5.6268888118662588</v>
      </c>
      <c r="W106" s="39">
        <f>IF(M106="","",M106/GDP!P102/10)</f>
        <v>5.2725450620628358</v>
      </c>
      <c r="X106" s="39">
        <f>IF(N106="","",N106/GDP!Q102/10)</f>
        <v>5.3263032579018859</v>
      </c>
      <c r="Y106" s="39">
        <f>IF(O106="","",O106/GDP!R102/10)</f>
        <v>4.9294419160673071</v>
      </c>
      <c r="Z106" s="39">
        <f>IF(P106="","",P106/GDP!S102/10)</f>
        <v>4.650353495157189</v>
      </c>
      <c r="AA106" s="39">
        <f>IF(Q106="","",Q106/GDP!T102/10)</f>
        <v>2.7343450947594912</v>
      </c>
      <c r="AB106" s="21">
        <f t="shared" si="5"/>
        <v>0</v>
      </c>
      <c r="AC106" s="21">
        <f t="shared" si="6"/>
        <v>0</v>
      </c>
      <c r="AD106" s="21"/>
      <c r="AE106" s="21">
        <f t="shared" si="7"/>
        <v>0</v>
      </c>
      <c r="AF106" s="39" t="str">
        <f t="shared" si="8"/>
        <v/>
      </c>
      <c r="AH106" s="21">
        <f t="shared" si="9"/>
        <v>4.9294419160673071</v>
      </c>
    </row>
    <row r="107" spans="1:34" x14ac:dyDescent="0.25">
      <c r="A107" s="12" t="s">
        <v>431</v>
      </c>
      <c r="B107" s="26">
        <f>Trans_cr!B107+Trav_cr!B107-SUM(Trans_deb!B108,Trav_deb!B107)</f>
        <v>1729.0189959320342</v>
      </c>
      <c r="C107" s="26">
        <f>Trans_cr!C107+Trav_cr!C107-SUM(Trans_deb!C108,Trav_deb!C107)</f>
        <v>951.77006706978045</v>
      </c>
      <c r="D107" s="26">
        <f>Trans_cr!D107+Trav_cr!D107-SUM(Trans_deb!D108,Trav_deb!D107)</f>
        <v>962.89174414568879</v>
      </c>
      <c r="E107" s="26">
        <f>Trans_cr!E107+Trav_cr!E107-SUM(Trans_deb!E108,Trav_deb!E107)</f>
        <v>810.15200395075135</v>
      </c>
      <c r="F107" s="26">
        <f>Trans_cr!F107+Trav_cr!F107-SUM(Trans_deb!F108,Trav_deb!F107)</f>
        <v>984.95423648556061</v>
      </c>
      <c r="G107" s="26">
        <f>Trans_cr!G107+Trav_cr!G107-SUM(Trans_deb!G108,Trav_deb!G107)</f>
        <v>2160.7786526210866</v>
      </c>
      <c r="H107" s="26">
        <f>Trans_cr!H107+Trav_cr!H107-SUM(Trans_deb!H108,Trav_deb!H107)</f>
        <v>2314.1457815289996</v>
      </c>
      <c r="I107" s="26">
        <f>Trans_cr!I107+Trav_cr!I107-SUM(Trans_deb!I108,Trav_deb!I107)</f>
        <v>1498.7452905635</v>
      </c>
      <c r="J107" s="26">
        <f>Trans_cr!J107+Trav_cr!J107-SUM(Trans_deb!J108,Trav_deb!J107)</f>
        <v>895.95862387099987</v>
      </c>
      <c r="K107" s="26">
        <f>Trans_cr!K107+Trav_cr!K107-SUM(Trans_deb!K108,Trav_deb!K107)</f>
        <v>558.42037130930021</v>
      </c>
      <c r="L107" s="26">
        <f>Trans_cr!L107+Trav_cr!L107-SUM(Trans_deb!L108,Trav_deb!L107)</f>
        <v>1121.1590310199999</v>
      </c>
      <c r="M107" s="26">
        <f>Trans_cr!M107+Trav_cr!M107-SUM(Trans_deb!M108,Trav_deb!M107)</f>
        <v>1054.1780403299999</v>
      </c>
      <c r="N107" s="26">
        <f>Trans_cr!N107+Trav_cr!N107-SUM(Trans_deb!N108,Trav_deb!N107)</f>
        <v>1275.1767678599999</v>
      </c>
      <c r="O107" s="26">
        <f>Trans_cr!O107+Trav_cr!O107-SUM(Trans_deb!O108,Trav_deb!O107)</f>
        <v>1341.7059929711904</v>
      </c>
      <c r="P107" s="26">
        <f>Trans_cr!P107+Trav_cr!P107-SUM(Trans_deb!P108,Trav_deb!P107)</f>
        <v>796.95860722971884</v>
      </c>
      <c r="Q107" s="26"/>
      <c r="V107" s="39">
        <f>IF(L107="","",L107/GDP!O103/10)</f>
        <v>2.2450570316185745</v>
      </c>
      <c r="W107" s="39">
        <f>IF(M107="","",M107/GDP!P103/10)</f>
        <v>2.0587404361488137</v>
      </c>
      <c r="X107" s="39">
        <f>IF(N107="","",N107/GDP!Q103/10)</f>
        <v>2.3996100334205228</v>
      </c>
      <c r="Y107" s="39">
        <f>IF(O107="","",O107/GDP!R103/10)</f>
        <v>2.4411964719913946</v>
      </c>
      <c r="Z107" s="39">
        <f>IF(P107="","",P107/GDP!S103/10)</f>
        <v>1.5159373948674557</v>
      </c>
      <c r="AA107" s="39" t="str">
        <f>IF(Q107="","",Q107/GDP!T103/10)</f>
        <v/>
      </c>
      <c r="AB107" s="21">
        <f t="shared" si="5"/>
        <v>0</v>
      </c>
      <c r="AC107" s="21">
        <f t="shared" si="6"/>
        <v>0</v>
      </c>
      <c r="AD107" s="21"/>
      <c r="AE107" s="21">
        <f t="shared" si="7"/>
        <v>0</v>
      </c>
      <c r="AF107" s="39" t="str">
        <f t="shared" si="8"/>
        <v/>
      </c>
      <c r="AH107" s="21">
        <f t="shared" si="9"/>
        <v>2.4411964719913946</v>
      </c>
    </row>
    <row r="108" spans="1:34" x14ac:dyDescent="0.25">
      <c r="A108" s="12" t="s">
        <v>433</v>
      </c>
      <c r="B108" s="26">
        <f>Trans_cr!B108+Trav_cr!B108-SUM(Trans_deb!B109,Trav_deb!B108)</f>
        <v>-274.70000000000005</v>
      </c>
      <c r="C108" s="26">
        <f>Trans_cr!C108+Trav_cr!C108-SUM(Trans_deb!C109,Trav_deb!C108)</f>
        <v>-266.54374546521376</v>
      </c>
      <c r="D108" s="26">
        <f>Trans_cr!D108+Trav_cr!D108-SUM(Trans_deb!D109,Trav_deb!D108)</f>
        <v>-279.6859910634264</v>
      </c>
      <c r="E108" s="26">
        <f>Trans_cr!E108+Trav_cr!E108-SUM(Trans_deb!E109,Trav_deb!E108)</f>
        <v>-260.02206242638647</v>
      </c>
      <c r="F108" s="26">
        <f>Trans_cr!F108+Trav_cr!F108-SUM(Trans_deb!F109,Trav_deb!F108)</f>
        <v>-254.5590637870306</v>
      </c>
      <c r="G108" s="26">
        <f>Trans_cr!G108+Trav_cr!G108-SUM(Trans_deb!G109,Trav_deb!G108)</f>
        <v>-310.27477755840852</v>
      </c>
      <c r="H108" s="26">
        <f>Trans_cr!H108+Trav_cr!H108-SUM(Trans_deb!H109,Trav_deb!H108)</f>
        <v>-335.74253838167516</v>
      </c>
      <c r="I108" s="26">
        <f>Trans_cr!I108+Trav_cr!I108-SUM(Trans_deb!I109,Trav_deb!I108)</f>
        <v>-294.17359890527928</v>
      </c>
      <c r="J108" s="26">
        <f>Trans_cr!J108+Trav_cr!J108-SUM(Trans_deb!J109,Trav_deb!J108)</f>
        <v>-248.80279182812757</v>
      </c>
      <c r="K108" s="26">
        <f>Trans_cr!K108+Trav_cr!K108-SUM(Trans_deb!K109,Trav_deb!K108)</f>
        <v>-212.21902222352455</v>
      </c>
      <c r="L108" s="26">
        <f>Trans_cr!L108+Trav_cr!L108-SUM(Trans_deb!L109,Trav_deb!L108)</f>
        <v>-195.14602734227708</v>
      </c>
      <c r="M108" s="26">
        <f>Trans_cr!M108+Trav_cr!M108-SUM(Trans_deb!M109,Trav_deb!M108)</f>
        <v>-260.14473390657025</v>
      </c>
      <c r="N108" s="26">
        <f>Trans_cr!N108+Trav_cr!N108-SUM(Trans_deb!N109,Trav_deb!N108)</f>
        <v>-337.49107150431337</v>
      </c>
      <c r="O108" s="26">
        <f>Trans_cr!O108+Trav_cr!O108-SUM(Trans_deb!O109,Trav_deb!O108)</f>
        <v>-341.96440542756204</v>
      </c>
      <c r="P108" s="26">
        <f>Trans_cr!P108+Trav_cr!P108-SUM(Trans_deb!P109,Trav_deb!P108)</f>
        <v>-317.32043022579819</v>
      </c>
      <c r="Q108" s="26">
        <f>Trans_cr!Q108+Trav_cr!Q108-SUM(Trans_deb!Q109,Trav_deb!Q108)</f>
        <v>-282.28950845804843</v>
      </c>
      <c r="V108" s="39">
        <f>IF(L108="","",L108/GDP!O104/10)</f>
        <v>-8.8421398886396503</v>
      </c>
      <c r="W108" s="39">
        <f>IF(M108="","",M108/GDP!P104/10)</f>
        <v>-11.723512118367294</v>
      </c>
      <c r="X108" s="39">
        <f>IF(N108="","",N108/GDP!Q104/10)</f>
        <v>-14.324748366057444</v>
      </c>
      <c r="Y108" s="39">
        <f>IF(O108="","",O108/GDP!R104/10)</f>
        <v>-14.739845061532847</v>
      </c>
      <c r="Z108" s="39">
        <f>IF(P108="","",P108/GDP!S104/10)</f>
        <v>-13.862840988457762</v>
      </c>
      <c r="AA108" s="39">
        <f>IF(Q108="","",Q108/GDP!T104/10)</f>
        <v>-13.650363078242188</v>
      </c>
      <c r="AB108" s="21">
        <f t="shared" si="5"/>
        <v>0</v>
      </c>
      <c r="AC108" s="21">
        <f t="shared" si="6"/>
        <v>0</v>
      </c>
      <c r="AD108" s="21"/>
      <c r="AE108" s="21">
        <f t="shared" si="7"/>
        <v>1</v>
      </c>
      <c r="AF108" s="39">
        <f t="shared" si="8"/>
        <v>-14.739845061532847</v>
      </c>
      <c r="AH108" s="21" t="str">
        <f t="shared" si="9"/>
        <v/>
      </c>
    </row>
    <row r="109" spans="1:34" x14ac:dyDescent="0.25">
      <c r="A109" s="12" t="s">
        <v>435</v>
      </c>
      <c r="B109" s="26">
        <f>Trans_cr!B109+Trav_cr!B109-SUM(Trans_deb!B110,Trav_deb!B109)</f>
        <v>-17.685607460002984</v>
      </c>
      <c r="C109" s="26">
        <f>Trans_cr!C109+Trav_cr!C109-SUM(Trans_deb!C110,Trav_deb!C109)</f>
        <v>7.5774509515821649</v>
      </c>
      <c r="D109" s="26">
        <f>Trans_cr!D109+Trav_cr!D109-SUM(Trans_deb!D110,Trav_deb!D109)</f>
        <v>3.1197627517853164</v>
      </c>
      <c r="E109" s="26">
        <f>Trans_cr!E109+Trav_cr!E109-SUM(Trans_deb!E110,Trav_deb!E109)</f>
        <v>-83.851254334604732</v>
      </c>
      <c r="F109" s="26">
        <f>Trans_cr!F109+Trav_cr!F109-SUM(Trans_deb!F110,Trav_deb!F109)</f>
        <v>24.616954570336418</v>
      </c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V109" s="39" t="str">
        <f>IF(L109="","",L109/GDP!O105/10)</f>
        <v/>
      </c>
      <c r="W109" s="39" t="str">
        <f>IF(M109="","",M109/GDP!P105/10)</f>
        <v/>
      </c>
      <c r="X109" s="39" t="str">
        <f>IF(N109="","",N109/GDP!Q105/10)</f>
        <v/>
      </c>
      <c r="Y109" s="39" t="str">
        <f>IF(O109="","",O109/GDP!R105/10)</f>
        <v/>
      </c>
      <c r="Z109" s="39" t="str">
        <f>IF(P109="","",P109/GDP!S105/10)</f>
        <v/>
      </c>
      <c r="AA109" s="39" t="str">
        <f>IF(Q109="","",Q109/GDP!T105/10)</f>
        <v/>
      </c>
      <c r="AB109" s="21">
        <f t="shared" si="5"/>
        <v>1</v>
      </c>
      <c r="AC109" s="21"/>
      <c r="AD109" s="21"/>
      <c r="AE109" s="21">
        <f t="shared" si="7"/>
        <v>0</v>
      </c>
      <c r="AF109" s="39" t="str">
        <f t="shared" si="8"/>
        <v/>
      </c>
      <c r="AH109" s="21" t="str">
        <f t="shared" si="9"/>
        <v/>
      </c>
    </row>
    <row r="110" spans="1:34" x14ac:dyDescent="0.25">
      <c r="A110" s="12" t="s">
        <v>438</v>
      </c>
      <c r="B110" s="26">
        <f>Trans_cr!B110+Trav_cr!B110-SUM(Trans_deb!B111,Trav_deb!B110)</f>
        <v>-1330</v>
      </c>
      <c r="C110" s="26">
        <f>Trans_cr!C110+Trav_cr!C110-SUM(Trans_deb!C111,Trav_deb!C110)</f>
        <v>-1532</v>
      </c>
      <c r="D110" s="26">
        <f>Trans_cr!D110+Trav_cr!D110-SUM(Trans_deb!D111,Trav_deb!D110)</f>
        <v>-2053</v>
      </c>
      <c r="E110" s="26">
        <f>Trans_cr!E110+Trav_cr!E110-SUM(Trans_deb!E111,Trav_deb!E110)</f>
        <v>-2570.3000000000002</v>
      </c>
      <c r="F110" s="26">
        <f>Trans_cr!F110+Trav_cr!F110-SUM(Trans_deb!F111,Trav_deb!F110)</f>
        <v>-3344.8999999999996</v>
      </c>
      <c r="G110" s="26">
        <f>Trans_cr!G110+Trav_cr!G110-SUM(Trans_deb!G111,Trav_deb!G110)</f>
        <v>-4064.5</v>
      </c>
      <c r="H110" s="26">
        <f>Trans_cr!H110+Trav_cr!H110-SUM(Trans_deb!H111,Trav_deb!H110)</f>
        <v>-3234.7</v>
      </c>
      <c r="I110" s="26">
        <f>Trans_cr!I110+Trav_cr!I110-SUM(Trans_deb!I111,Trav_deb!I110)</f>
        <v>-4870.6000000000004</v>
      </c>
      <c r="J110" s="26">
        <f>Trans_cr!J110+Trav_cr!J110-SUM(Trans_deb!J111,Trav_deb!J110)</f>
        <v>-5562.3</v>
      </c>
      <c r="K110" s="26">
        <f>Trans_cr!K110+Trav_cr!K110-SUM(Trans_deb!K111,Trav_deb!K110)</f>
        <v>-4154.8999999999996</v>
      </c>
      <c r="L110" s="26">
        <f>Trans_cr!L110+Trav_cr!L110-SUM(Trans_deb!L111,Trav_deb!L110)</f>
        <v>-2579.6999999999998</v>
      </c>
      <c r="M110" s="26">
        <f>Trans_cr!M110+Trav_cr!M110-SUM(Trans_deb!M111,Trav_deb!M110)</f>
        <v>-1596</v>
      </c>
      <c r="N110" s="26">
        <f>Trans_cr!N110+Trav_cr!N110-SUM(Trans_deb!N111,Trav_deb!N110)</f>
        <v>-2957.1</v>
      </c>
      <c r="O110" s="26">
        <f>Trans_cr!O110+Trav_cr!O110-SUM(Trans_deb!O111,Trav_deb!O110)</f>
        <v>-3287.5</v>
      </c>
      <c r="P110" s="26"/>
      <c r="Q110" s="26"/>
      <c r="V110" s="39">
        <f>IF(L110="","",L110/GDP!O106/10)</f>
        <v>-14.984316914498141</v>
      </c>
      <c r="W110" s="39">
        <f>IF(M110="","",M110/GDP!P106/10)</f>
        <v>-8.5977482088024573</v>
      </c>
      <c r="X110" s="39">
        <f>IF(N110="","",N110/GDP!Q106/10)</f>
        <v>-9.7881566316904447</v>
      </c>
      <c r="Y110" s="39">
        <f>IF(O110="","",O110/GDP!R106/10)</f>
        <v>-7.9346881637381728</v>
      </c>
      <c r="Z110" s="39" t="str">
        <f>IF(P110="","",P110/GDP!S106/10)</f>
        <v/>
      </c>
      <c r="AA110" s="39" t="str">
        <f>IF(Q110="","",Q110/GDP!T106/10)</f>
        <v/>
      </c>
      <c r="AB110" s="21">
        <f t="shared" si="5"/>
        <v>0</v>
      </c>
      <c r="AC110" s="21">
        <f t="shared" si="6"/>
        <v>0</v>
      </c>
      <c r="AD110" s="21"/>
      <c r="AE110" s="21">
        <f t="shared" si="7"/>
        <v>1</v>
      </c>
      <c r="AF110" s="39">
        <f t="shared" si="8"/>
        <v>-7.9346881637381728</v>
      </c>
      <c r="AH110" s="21" t="str">
        <f t="shared" si="9"/>
        <v/>
      </c>
    </row>
    <row r="111" spans="1:34" x14ac:dyDescent="0.25">
      <c r="A111" s="12" t="s">
        <v>442</v>
      </c>
      <c r="B111" s="26">
        <f>Trans_cr!B111+Trav_cr!B111-SUM(Trans_deb!B112,Trav_deb!B111)</f>
        <v>857.74377252459908</v>
      </c>
      <c r="C111" s="26">
        <f>Trans_cr!C111+Trav_cr!C111-SUM(Trans_deb!C112,Trav_deb!C111)</f>
        <v>952.14283476496894</v>
      </c>
      <c r="D111" s="26">
        <f>Trans_cr!D111+Trav_cr!D111-SUM(Trans_deb!D112,Trav_deb!D111)</f>
        <v>775.70209785433508</v>
      </c>
      <c r="E111" s="26">
        <f>Trans_cr!E111+Trav_cr!E111-SUM(Trans_deb!E112,Trav_deb!E111)</f>
        <v>676.98672645197985</v>
      </c>
      <c r="F111" s="26">
        <f>Trans_cr!F111+Trav_cr!F111-SUM(Trans_deb!F112,Trav_deb!F111)</f>
        <v>742.16517730256737</v>
      </c>
      <c r="G111" s="26">
        <f>Trans_cr!G111+Trav_cr!G111-SUM(Trans_deb!G112,Trav_deb!G111)</f>
        <v>965.35960605771925</v>
      </c>
      <c r="H111" s="26">
        <f>Trans_cr!H111+Trav_cr!H111-SUM(Trans_deb!H112,Trav_deb!H111)</f>
        <v>1313.8463752861858</v>
      </c>
      <c r="I111" s="26">
        <f>Trans_cr!I111+Trav_cr!I111-SUM(Trans_deb!I112,Trav_deb!I111)</f>
        <v>1463.86096644197</v>
      </c>
      <c r="J111" s="26">
        <f>Trans_cr!J111+Trav_cr!J111-SUM(Trans_deb!J112,Trav_deb!J111)</f>
        <v>1669.3640675237871</v>
      </c>
      <c r="K111" s="26">
        <f>Trans_cr!K111+Trav_cr!K111-SUM(Trans_deb!K112,Trav_deb!K111)</f>
        <v>1976.5139401042825</v>
      </c>
      <c r="L111" s="26">
        <f>Trans_cr!L111+Trav_cr!L111-SUM(Trans_deb!L112,Trav_deb!L111)</f>
        <v>1558.8599896358419</v>
      </c>
      <c r="M111" s="26">
        <f>Trans_cr!M111+Trav_cr!M111-SUM(Trans_deb!M112,Trav_deb!M111)</f>
        <v>1900.4810425351252</v>
      </c>
      <c r="N111" s="26">
        <f>Trans_cr!N111+Trav_cr!N111-SUM(Trans_deb!N112,Trav_deb!N111)</f>
        <v>2602.7206968399441</v>
      </c>
      <c r="O111" s="26">
        <f>Trans_cr!O111+Trav_cr!O111-SUM(Trans_deb!O112,Trav_deb!O111)</f>
        <v>3330.148642786543</v>
      </c>
      <c r="P111" s="26">
        <f>Trans_cr!P111+Trav_cr!P111-SUM(Trans_deb!P112,Trav_deb!P111)</f>
        <v>4126.3364318319864</v>
      </c>
      <c r="Q111" s="26">
        <f>Trans_cr!Q111+Trav_cr!Q111-SUM(Trans_deb!Q112,Trav_deb!Q111)</f>
        <v>4235.5051500023455</v>
      </c>
      <c r="V111" s="39">
        <f>IF(L111="","",L111/GDP!O107/10)</f>
        <v>3.7617277742177655</v>
      </c>
      <c r="W111" s="39">
        <f>IF(M111="","",M111/GDP!P107/10)</f>
        <v>4.4161288312655405</v>
      </c>
      <c r="X111" s="39">
        <f>IF(N111="","",N111/GDP!Q107/10)</f>
        <v>5.4516373357629435</v>
      </c>
      <c r="Y111" s="39">
        <f>IF(O111="","",O111/GDP!R107/10)</f>
        <v>6.1959712035770238</v>
      </c>
      <c r="Z111" s="39">
        <f>IF(P111="","",P111/GDP!S107/10)</f>
        <v>7.5528278363479702</v>
      </c>
      <c r="AA111" s="39">
        <f>IF(Q111="","",Q111/GDP!T107/10)</f>
        <v>7.6057770974040109</v>
      </c>
      <c r="AB111" s="21">
        <f t="shared" si="5"/>
        <v>0</v>
      </c>
      <c r="AC111" s="21">
        <f t="shared" si="6"/>
        <v>0</v>
      </c>
      <c r="AD111" s="21"/>
      <c r="AE111" s="21">
        <f t="shared" si="7"/>
        <v>0</v>
      </c>
      <c r="AF111" s="39" t="str">
        <f t="shared" si="8"/>
        <v/>
      </c>
      <c r="AH111" s="21">
        <f t="shared" si="9"/>
        <v>6.1959712035770238</v>
      </c>
    </row>
    <row r="112" spans="1:34" x14ac:dyDescent="0.25">
      <c r="A112" s="12" t="s">
        <v>443</v>
      </c>
      <c r="B112" s="26">
        <f>Trans_cr!B112+Trav_cr!B112-SUM(Trans_deb!B113,Trav_deb!B112)</f>
        <v>3728.6448788032558</v>
      </c>
      <c r="C112" s="26">
        <f>Trans_cr!C112+Trav_cr!C112-SUM(Trans_deb!C113,Trav_deb!C112)</f>
        <v>3870.6744931352191</v>
      </c>
      <c r="D112" s="26">
        <f>Trans_cr!D112+Trav_cr!D112-SUM(Trans_deb!D113,Trav_deb!D112)</f>
        <v>4271.6061888914246</v>
      </c>
      <c r="E112" s="26">
        <f>Trans_cr!E112+Trav_cr!E112-SUM(Trans_deb!E113,Trav_deb!E112)</f>
        <v>5301.2535165459612</v>
      </c>
      <c r="F112" s="26">
        <f>Trans_cr!F112+Trav_cr!F112-SUM(Trans_deb!F113,Trav_deb!F112)</f>
        <v>4539.8399840850998</v>
      </c>
      <c r="G112" s="26">
        <f>Trans_cr!G112+Trav_cr!G112-SUM(Trans_deb!G113,Trav_deb!G112)</f>
        <v>4659.6068934718169</v>
      </c>
      <c r="H112" s="26">
        <f>Trans_cr!H112+Trav_cr!H112-SUM(Trans_deb!H113,Trav_deb!H112)</f>
        <v>5334.4815014378055</v>
      </c>
      <c r="I112" s="26">
        <f>Trans_cr!I112+Trav_cr!I112-SUM(Trans_deb!I113,Trav_deb!I112)</f>
        <v>4615.6540119043166</v>
      </c>
      <c r="J112" s="26">
        <f>Trans_cr!J112+Trav_cr!J112-SUM(Trans_deb!J113,Trav_deb!J112)</f>
        <v>4659.0033946594012</v>
      </c>
      <c r="K112" s="26">
        <f>Trans_cr!K112+Trav_cr!K112-SUM(Trans_deb!K113,Trav_deb!K112)</f>
        <v>1713.9756746698185</v>
      </c>
      <c r="L112" s="26">
        <f>Trans_cr!L112+Trav_cr!L112-SUM(Trans_deb!L113,Trav_deb!L112)</f>
        <v>2371.1388385183636</v>
      </c>
      <c r="M112" s="26">
        <f>Trans_cr!M112+Trav_cr!M112-SUM(Trans_deb!M113,Trav_deb!M112)</f>
        <v>2596.479942207272</v>
      </c>
      <c r="N112" s="26">
        <f>Trans_cr!N112+Trav_cr!N112-SUM(Trans_deb!N113,Trav_deb!N112)</f>
        <v>2956.3904935150804</v>
      </c>
      <c r="O112" s="26">
        <f>Trans_cr!O112+Trav_cr!O112-SUM(Trans_deb!O113,Trav_deb!O112)</f>
        <v>3325.7445840105775</v>
      </c>
      <c r="P112" s="26">
        <f>Trans_cr!P112+Trav_cr!P112-SUM(Trans_deb!P113,Trav_deb!P112)</f>
        <v>3044.9872669085416</v>
      </c>
      <c r="Q112" s="26">
        <f>Trans_cr!Q112+Trav_cr!Q112-SUM(Trans_deb!Q113,Trav_deb!Q112)</f>
        <v>2185.822150173266</v>
      </c>
      <c r="V112" s="39">
        <f>IF(L112="","",L112/GDP!O108/10)</f>
        <v>4.1041624926755347</v>
      </c>
      <c r="W112" s="39">
        <f>IF(M112="","",M112/GDP!P108/10)</f>
        <v>4.2764344525450815</v>
      </c>
      <c r="X112" s="39">
        <f>IF(N112="","",N112/GDP!Q108/10)</f>
        <v>4.6079123638384019</v>
      </c>
      <c r="Y112" s="39">
        <f>IF(O112="","",O112/GDP!R108/10)</f>
        <v>4.6873161912427808</v>
      </c>
      <c r="Z112" s="39">
        <f>IF(P112="","",P112/GDP!S108/10)</f>
        <v>4.2818996061318488</v>
      </c>
      <c r="AA112" s="39">
        <f>IF(Q112="","",Q112/GDP!T108/10)</f>
        <v>2.9858918792067017</v>
      </c>
      <c r="AB112" s="21">
        <f t="shared" si="5"/>
        <v>0</v>
      </c>
      <c r="AC112" s="21">
        <f t="shared" si="6"/>
        <v>0</v>
      </c>
      <c r="AD112" s="21"/>
      <c r="AE112" s="21">
        <f t="shared" si="7"/>
        <v>0</v>
      </c>
      <c r="AF112" s="39" t="str">
        <f t="shared" si="8"/>
        <v/>
      </c>
      <c r="AH112" s="21">
        <f t="shared" si="9"/>
        <v>4.6873161912427808</v>
      </c>
    </row>
    <row r="113" spans="1:34" x14ac:dyDescent="0.25">
      <c r="A113" s="12" t="s">
        <v>444</v>
      </c>
      <c r="B113" s="26">
        <f>Trans_cr!B113+Trav_cr!B113-SUM(Trans_deb!B114,Trav_deb!B113)</f>
        <v>-24.199999999999989</v>
      </c>
      <c r="C113" s="26">
        <f>Trans_cr!C113+Trav_cr!C113-SUM(Trans_deb!C114,Trav_deb!C113)</f>
        <v>26.093757945008065</v>
      </c>
      <c r="D113" s="26">
        <f>Trans_cr!D113+Trav_cr!D113-SUM(Trans_deb!D114,Trav_deb!D113)</f>
        <v>19.737268542525271</v>
      </c>
      <c r="E113" s="26">
        <f>Trans_cr!E113+Trav_cr!E113-SUM(Trans_deb!E114,Trav_deb!E113)</f>
        <v>9.1013406361639682</v>
      </c>
      <c r="F113" s="26">
        <f>Trans_cr!F113+Trav_cr!F113-SUM(Trans_deb!F114,Trav_deb!F113)</f>
        <v>-126.82833897887599</v>
      </c>
      <c r="G113" s="26">
        <f>Trans_cr!G113+Trav_cr!G113-SUM(Trans_deb!G114,Trav_deb!G113)</f>
        <v>90.872587368424433</v>
      </c>
      <c r="H113" s="26">
        <f>Trans_cr!H113+Trav_cr!H113-SUM(Trans_deb!H114,Trav_deb!H113)</f>
        <v>201.76315275930381</v>
      </c>
      <c r="I113" s="26">
        <f>Trans_cr!I113+Trav_cr!I113-SUM(Trans_deb!I114,Trav_deb!I113)</f>
        <v>263.88055797848551</v>
      </c>
      <c r="J113" s="26">
        <f>Trans_cr!J113+Trav_cr!J113-SUM(Trans_deb!J114,Trav_deb!J113)</f>
        <v>186.78011593846747</v>
      </c>
      <c r="K113" s="26">
        <f>Trans_cr!K113+Trav_cr!K113-SUM(Trans_deb!K114,Trav_deb!K113)</f>
        <v>249.32457129374268</v>
      </c>
      <c r="L113" s="26">
        <f>Trans_cr!L113+Trav_cr!L113-SUM(Trans_deb!L114,Trav_deb!L113)</f>
        <v>104.77742559188346</v>
      </c>
      <c r="M113" s="26">
        <f>Trans_cr!M113+Trav_cr!M113-SUM(Trans_deb!M114,Trav_deb!M113)</f>
        <v>284.72648549244252</v>
      </c>
      <c r="N113" s="26">
        <f>Trans_cr!N113+Trav_cr!N113-SUM(Trans_deb!N114,Trav_deb!N113)</f>
        <v>313.88200523215482</v>
      </c>
      <c r="O113" s="26">
        <f>Trans_cr!O113+Trav_cr!O113-SUM(Trans_deb!O114,Trav_deb!O113)</f>
        <v>323.27292688621355</v>
      </c>
      <c r="P113" s="26">
        <f>Trans_cr!P113+Trav_cr!P113-SUM(Trans_deb!P114,Trav_deb!P113)</f>
        <v>484.46216596574106</v>
      </c>
      <c r="Q113" s="26"/>
      <c r="V113" s="39">
        <f>IF(L113="","",L113/GDP!O109/10)</f>
        <v>0.92535039823265441</v>
      </c>
      <c r="W113" s="39">
        <f>IF(M113="","",M113/GDP!P109/10)</f>
        <v>2.4029579330951347</v>
      </c>
      <c r="X113" s="39">
        <f>IF(N113="","",N113/GDP!Q109/10)</f>
        <v>2.3822252977546663</v>
      </c>
      <c r="Y113" s="39">
        <f>IF(O113="","",O113/GDP!R109/10)</f>
        <v>2.3133886280679374</v>
      </c>
      <c r="Z113" s="39">
        <f>IF(P113="","",P113/GDP!S109/10)</f>
        <v>3.3367460979801713</v>
      </c>
      <c r="AA113" s="39" t="str">
        <f>IF(Q113="","",Q113/GDP!T109/10)</f>
        <v/>
      </c>
      <c r="AB113" s="21">
        <f t="shared" si="5"/>
        <v>0</v>
      </c>
      <c r="AC113" s="21">
        <f t="shared" si="6"/>
        <v>0</v>
      </c>
      <c r="AD113" s="21"/>
      <c r="AE113" s="21">
        <f t="shared" si="7"/>
        <v>0</v>
      </c>
      <c r="AF113" s="39" t="str">
        <f t="shared" si="8"/>
        <v/>
      </c>
      <c r="AH113" s="21">
        <f t="shared" si="9"/>
        <v>2.3133886280679374</v>
      </c>
    </row>
    <row r="114" spans="1:34" x14ac:dyDescent="0.25">
      <c r="A114" s="12" t="s">
        <v>447</v>
      </c>
      <c r="B114" s="26">
        <f>Trans_cr!B114+Trav_cr!B114-SUM(Trans_deb!B115,Trav_deb!B114)</f>
        <v>-38.114989963733329</v>
      </c>
      <c r="C114" s="26">
        <f>Trans_cr!C114+Trav_cr!C114-SUM(Trans_deb!C115,Trav_deb!C114)</f>
        <v>-42.44290927277045</v>
      </c>
      <c r="D114" s="26">
        <f>Trans_cr!D114+Trav_cr!D114-SUM(Trans_deb!D115,Trav_deb!D114)</f>
        <v>-34.071884335678206</v>
      </c>
      <c r="E114" s="26">
        <f>Trans_cr!E114+Trav_cr!E114-SUM(Trans_deb!E115,Trav_deb!E114)</f>
        <v>-54.668554635594759</v>
      </c>
      <c r="F114" s="26">
        <f>Trans_cr!F114+Trav_cr!F114-SUM(Trans_deb!F115,Trav_deb!F114)</f>
        <v>-76.11139883488093</v>
      </c>
      <c r="G114" s="26">
        <f>Trans_cr!G114+Trav_cr!G114-SUM(Trans_deb!G115,Trav_deb!G114)</f>
        <v>-83.265820009224839</v>
      </c>
      <c r="H114" s="26">
        <f>Trans_cr!H114+Trav_cr!H114-SUM(Trans_deb!H115,Trav_deb!H114)</f>
        <v>-103.70396989497715</v>
      </c>
      <c r="I114" s="26">
        <f>Trans_cr!I114+Trav_cr!I114-SUM(Trans_deb!I115,Trav_deb!I114)</f>
        <v>-74.053511330184534</v>
      </c>
      <c r="J114" s="26">
        <f>Trans_cr!J114+Trav_cr!J114-SUM(Trans_deb!J115,Trav_deb!J114)</f>
        <v>-72.181184211819541</v>
      </c>
      <c r="K114" s="26">
        <f>Trans_cr!K114+Trav_cr!K114-SUM(Trans_deb!K115,Trav_deb!K114)</f>
        <v>-84.838068979043427</v>
      </c>
      <c r="L114" s="26">
        <f>Trans_cr!L114+Trav_cr!L114-SUM(Trans_deb!L115,Trav_deb!L114)</f>
        <v>-102.35450112205427</v>
      </c>
      <c r="M114" s="26">
        <f>Trans_cr!M114+Trav_cr!M114-SUM(Trans_deb!M115,Trav_deb!M114)</f>
        <v>-92.335428720530501</v>
      </c>
      <c r="N114" s="26">
        <f>Trans_cr!N114+Trav_cr!N114-SUM(Trans_deb!N115,Trav_deb!N114)</f>
        <v>-108.5755151482774</v>
      </c>
      <c r="O114" s="26">
        <f>Trans_cr!O114+Trav_cr!O114-SUM(Trans_deb!O115,Trav_deb!O114)</f>
        <v>-114.86207616568049</v>
      </c>
      <c r="P114" s="26">
        <f>Trans_cr!P114+Trav_cr!P114-SUM(Trans_deb!P115,Trav_deb!P114)</f>
        <v>-129.0045485233297</v>
      </c>
      <c r="Q114" s="26"/>
      <c r="V114" s="39">
        <f>IF(L114="","",L114/GDP!O110/10)</f>
        <v>-1.5987894583263711</v>
      </c>
      <c r="W114" s="39">
        <f>IF(M114="","",M114/GDP!P110/10)</f>
        <v>-1.6812714625005554</v>
      </c>
      <c r="X114" s="39">
        <f>IF(N114="","",N114/GDP!Q110/10)</f>
        <v>-1.742785154868016</v>
      </c>
      <c r="Y114" s="39">
        <f>IF(O114="","",O114/GDP!R110/10)</f>
        <v>-1.6620181763229707</v>
      </c>
      <c r="Z114" s="39">
        <f>IF(P114="","",P114/GDP!S110/10)</f>
        <v>-1.6834731635564359</v>
      </c>
      <c r="AA114" s="39" t="str">
        <f>IF(Q114="","",Q114/GDP!T110/10)</f>
        <v/>
      </c>
      <c r="AB114" s="21">
        <f t="shared" si="5"/>
        <v>0</v>
      </c>
      <c r="AC114" s="21">
        <f t="shared" si="6"/>
        <v>0</v>
      </c>
      <c r="AD114" s="21"/>
      <c r="AE114" s="21">
        <f t="shared" si="7"/>
        <v>0</v>
      </c>
      <c r="AF114" s="39">
        <f t="shared" si="8"/>
        <v>-1.6620181763229707</v>
      </c>
      <c r="AH114" s="21" t="str">
        <f t="shared" si="9"/>
        <v/>
      </c>
    </row>
    <row r="115" spans="1:34" x14ac:dyDescent="0.25">
      <c r="A115" s="12" t="s">
        <v>449</v>
      </c>
      <c r="B115" s="26">
        <f>Trans_cr!B115+Trav_cr!B115-SUM(Trans_deb!B116,Trav_deb!B115)</f>
        <v>794.56028771180718</v>
      </c>
      <c r="C115" s="26">
        <f>Trans_cr!C115+Trav_cr!C115-SUM(Trans_deb!C116,Trav_deb!C115)</f>
        <v>790.23427311967316</v>
      </c>
      <c r="D115" s="26">
        <f>Trans_cr!D115+Trav_cr!D115-SUM(Trans_deb!D116,Trav_deb!D115)</f>
        <v>4651.3433187884075</v>
      </c>
      <c r="E115" s="26">
        <f>Trans_cr!E115+Trav_cr!E115-SUM(Trans_deb!E116,Trav_deb!E115)</f>
        <v>3959.0450195538615</v>
      </c>
      <c r="F115" s="26">
        <f>Trans_cr!F115+Trav_cr!F115-SUM(Trans_deb!F116,Trav_deb!F115)</f>
        <v>4431.976423691689</v>
      </c>
      <c r="G115" s="26">
        <f>Trans_cr!G115+Trav_cr!G115-SUM(Trans_deb!G116,Trav_deb!G115)</f>
        <v>4480.2999999999956</v>
      </c>
      <c r="H115" s="26">
        <f>Trans_cr!H115+Trav_cr!H115-SUM(Trans_deb!H116,Trav_deb!H115)</f>
        <v>3114.4996962939549</v>
      </c>
      <c r="I115" s="26">
        <f>Trans_cr!I115+Trav_cr!I115-SUM(Trans_deb!I116,Trav_deb!I115)</f>
        <v>900.10529702925123</v>
      </c>
      <c r="J115" s="26">
        <f>Trans_cr!J115+Trav_cr!J115-SUM(Trans_deb!J116,Trav_deb!J115)</f>
        <v>1682.4529673877732</v>
      </c>
      <c r="K115" s="26">
        <f>Trans_cr!K115+Trav_cr!K115-SUM(Trans_deb!K116,Trav_deb!K115)</f>
        <v>2193.6949845042618</v>
      </c>
      <c r="L115" s="26">
        <f>Trans_cr!L115+Trav_cr!L115-SUM(Trans_deb!L116,Trav_deb!L115)</f>
        <v>658.17041969876664</v>
      </c>
      <c r="M115" s="26">
        <f>Trans_cr!M115+Trav_cr!M115-SUM(Trans_deb!M116,Trav_deb!M115)</f>
        <v>1961.4674560920503</v>
      </c>
      <c r="N115" s="26">
        <f>Trans_cr!N115+Trav_cr!N115-SUM(Trans_deb!N116,Trav_deb!N115)</f>
        <v>662.67535244322789</v>
      </c>
      <c r="O115" s="26">
        <f>Trans_cr!O115+Trav_cr!O115-SUM(Trans_deb!O116,Trav_deb!O115)</f>
        <v>619.72374758486694</v>
      </c>
      <c r="P115" s="26">
        <f>Trans_cr!P115+Trav_cr!P115-SUM(Trans_deb!P116,Trav_deb!P115)</f>
        <v>1189.2635152330258</v>
      </c>
      <c r="Q115" s="26">
        <f>Trans_cr!Q115+Trav_cr!Q115-SUM(Trans_deb!Q116,Trav_deb!Q115)</f>
        <v>-8400.5818785330339</v>
      </c>
      <c r="V115" s="39">
        <f>IF(L115="","",L115/GDP!O111/10)</f>
        <v>0.21840368326351531</v>
      </c>
      <c r="W115" s="39">
        <f>IF(M115="","",M115/GDP!P111/10)</f>
        <v>0.651098722375413</v>
      </c>
      <c r="X115" s="39">
        <f>IF(N115="","",N115/GDP!Q111/10)</f>
        <v>0.20766426282029901</v>
      </c>
      <c r="Y115" s="39">
        <f>IF(O115="","",O115/GDP!R111/10)</f>
        <v>0.17276311357125806</v>
      </c>
      <c r="Z115" s="39">
        <f>IF(P115="","",P115/GDP!S111/10)</f>
        <v>0.32610794968603662</v>
      </c>
      <c r="AA115" s="39">
        <f>IF(Q115="","",Q115/GDP!T111/10)</f>
        <v>-2.4833514285769711</v>
      </c>
      <c r="AB115" s="21">
        <f t="shared" si="5"/>
        <v>0</v>
      </c>
      <c r="AC115" s="21">
        <f t="shared" si="6"/>
        <v>0</v>
      </c>
      <c r="AD115" s="21"/>
      <c r="AE115" s="21">
        <f t="shared" si="7"/>
        <v>0</v>
      </c>
      <c r="AF115" s="39" t="str">
        <f t="shared" si="8"/>
        <v/>
      </c>
      <c r="AH115" s="21">
        <f t="shared" si="9"/>
        <v>0.17276311357125806</v>
      </c>
    </row>
    <row r="116" spans="1:34" x14ac:dyDescent="0.25">
      <c r="A116" s="12" t="s">
        <v>451</v>
      </c>
      <c r="B116" s="26">
        <f>Trans_cr!B116+Trav_cr!B116-SUM(Trans_deb!B117,Trav_deb!B116)</f>
        <v>144.19846194075859</v>
      </c>
      <c r="C116" s="26">
        <f>Trans_cr!C116+Trav_cr!C116-SUM(Trans_deb!C117,Trav_deb!C116)</f>
        <v>344.65262612210074</v>
      </c>
      <c r="D116" s="26">
        <f>Trans_cr!D116+Trav_cr!D116-SUM(Trans_deb!D117,Trav_deb!D116)</f>
        <v>1274.7044088050975</v>
      </c>
      <c r="E116" s="26">
        <f>Trans_cr!E116+Trav_cr!E116-SUM(Trans_deb!E117,Trav_deb!E116)</f>
        <v>1253.9461168763237</v>
      </c>
      <c r="F116" s="26">
        <f>Trans_cr!F116+Trav_cr!F116-SUM(Trans_deb!F117,Trav_deb!F116)</f>
        <v>1199.9605826437719</v>
      </c>
      <c r="G116" s="26">
        <f>Trans_cr!G116+Trav_cr!G116-SUM(Trans_deb!G117,Trav_deb!G116)</f>
        <v>1396.3291171729388</v>
      </c>
      <c r="H116" s="26">
        <f>Trans_cr!H116+Trav_cr!H116-SUM(Trans_deb!H117,Trav_deb!H116)</f>
        <v>1676.2</v>
      </c>
      <c r="I116" s="26">
        <f>Trans_cr!I116+Trav_cr!I116-SUM(Trans_deb!I117,Trav_deb!I116)</f>
        <v>1783.978874689032</v>
      </c>
      <c r="J116" s="26">
        <f>Trans_cr!J116+Trav_cr!J116-SUM(Trans_deb!J117,Trav_deb!J116)</f>
        <v>2129.3864875825802</v>
      </c>
      <c r="K116" s="26">
        <f>Trans_cr!K116+Trav_cr!K116-SUM(Trans_deb!K117,Trav_deb!K116)</f>
        <v>2494.1808747086689</v>
      </c>
      <c r="L116" s="26">
        <f>Trans_cr!L116+Trav_cr!L116-SUM(Trans_deb!L117,Trav_deb!L116)</f>
        <v>2343.7272231690331</v>
      </c>
      <c r="M116" s="26">
        <f>Trans_cr!M116+Trav_cr!M116-SUM(Trans_deb!M117,Trav_deb!M116)</f>
        <v>2256.4649831829738</v>
      </c>
      <c r="N116" s="26">
        <f>Trans_cr!N116+Trav_cr!N116-SUM(Trans_deb!N117,Trav_deb!N116)</f>
        <v>2274.1705319207231</v>
      </c>
      <c r="O116" s="26">
        <f>Trans_cr!O116+Trav_cr!O116-SUM(Trans_deb!O117,Trav_deb!O116)</f>
        <v>2430.8047076096132</v>
      </c>
      <c r="P116" s="26">
        <f>Trans_cr!P116+Trav_cr!P116-SUM(Trans_deb!P117,Trav_deb!P116)</f>
        <v>2575.5358332121982</v>
      </c>
      <c r="Q116" s="26">
        <f>Trans_cr!Q116+Trav_cr!Q116-SUM(Trans_deb!Q117,Trav_deb!Q116)</f>
        <v>1178.9920142172218</v>
      </c>
      <c r="V116" s="39">
        <f>IF(L116="","",L116/GDP!O112/10)</f>
        <v>57.191977139312669</v>
      </c>
      <c r="W116" s="39">
        <f>IF(M116="","",M116/GDP!P112/10)</f>
        <v>51.670826269360518</v>
      </c>
      <c r="X116" s="39">
        <f>IF(N116="","",N116/GDP!Q112/10)</f>
        <v>47.907531744696087</v>
      </c>
      <c r="Y116" s="39">
        <f>IF(O116="","",O116/GDP!R112/10)</f>
        <v>45.924895288298003</v>
      </c>
      <c r="Z116" s="39">
        <f>IF(P116="","",P116/GDP!S112/10)</f>
        <v>45.730394765841588</v>
      </c>
      <c r="AA116" s="39">
        <f>IF(Q116="","",Q116/GDP!T112/10)</f>
        <v>31.397923148261565</v>
      </c>
      <c r="AB116" s="21">
        <f t="shared" si="5"/>
        <v>0</v>
      </c>
      <c r="AC116" s="21">
        <f t="shared" si="6"/>
        <v>1</v>
      </c>
      <c r="AD116" s="21"/>
      <c r="AE116" s="21">
        <f t="shared" si="7"/>
        <v>0</v>
      </c>
      <c r="AF116" s="39" t="str">
        <f t="shared" si="8"/>
        <v/>
      </c>
      <c r="AH116" s="21">
        <f t="shared" si="9"/>
        <v>45.924895288298003</v>
      </c>
    </row>
    <row r="117" spans="1:34" x14ac:dyDescent="0.25">
      <c r="A117" s="12" t="s">
        <v>454</v>
      </c>
      <c r="B117" s="26">
        <f>Trans_cr!B117+Trav_cr!B117-SUM(Trans_deb!B118,Trav_deb!B117)</f>
        <v>-254.39999999999998</v>
      </c>
      <c r="C117" s="26">
        <f>Trans_cr!C117+Trav_cr!C117-SUM(Trans_deb!C118,Trav_deb!C117)</f>
        <v>-311.42298736764315</v>
      </c>
      <c r="D117" s="26">
        <f>Trans_cr!D117+Trav_cr!D117-SUM(Trans_deb!D118,Trav_deb!D117)</f>
        <v>-345.17309776167792</v>
      </c>
      <c r="E117" s="26">
        <f>Trans_cr!E117+Trav_cr!E117-SUM(Trans_deb!E118,Trav_deb!E117)</f>
        <v>-484.49632358224005</v>
      </c>
      <c r="F117" s="26">
        <f>Trans_cr!F117+Trav_cr!F117-SUM(Trans_deb!F118,Trav_deb!F117)</f>
        <v>-350.30665489155979</v>
      </c>
      <c r="G117" s="26">
        <f>Trans_cr!G117+Trav_cr!G117-SUM(Trans_deb!G118,Trav_deb!G117)</f>
        <v>-517.87179462859081</v>
      </c>
      <c r="H117" s="26">
        <f>Trans_cr!H117+Trav_cr!H117-SUM(Trans_deb!H118,Trav_deb!H117)</f>
        <v>-608.95027512859133</v>
      </c>
      <c r="I117" s="26">
        <f>Trans_cr!I117+Trav_cr!I117-SUM(Trans_deb!I118,Trav_deb!I117)</f>
        <v>-630.35483790972012</v>
      </c>
      <c r="J117" s="26">
        <f>Trans_cr!J117+Trav_cr!J117-SUM(Trans_deb!J118,Trav_deb!J117)</f>
        <v>-671.92015796010958</v>
      </c>
      <c r="K117" s="26">
        <f>Trans_cr!K117+Trav_cr!K117-SUM(Trans_deb!K118,Trav_deb!K117)</f>
        <v>-629.65852508316743</v>
      </c>
      <c r="L117" s="26">
        <f>Trans_cr!L117+Trav_cr!L117-SUM(Trans_deb!L118,Trav_deb!L117)</f>
        <v>-614.3445812222343</v>
      </c>
      <c r="M117" s="26">
        <f>Trans_cr!M117+Trav_cr!M117-SUM(Trans_deb!M118,Trav_deb!M117)</f>
        <v>-667.79329484825143</v>
      </c>
      <c r="N117" s="26">
        <f>Trans_cr!N117+Trav_cr!N117-SUM(Trans_deb!N118,Trav_deb!N117)</f>
        <v>-666.55970220002109</v>
      </c>
      <c r="O117" s="26">
        <f>Trans_cr!O117+Trav_cr!O117-SUM(Trans_deb!O118,Trav_deb!O117)</f>
        <v>-742.28235519572343</v>
      </c>
      <c r="P117" s="26"/>
      <c r="Q117" s="26"/>
      <c r="V117" s="39">
        <f>IF(L117="","",L117/GDP!O113/10)</f>
        <v>-4.6875063423030241</v>
      </c>
      <c r="W117" s="39">
        <f>IF(M117="","",M117/GDP!P113/10)</f>
        <v>-4.762468227415857</v>
      </c>
      <c r="X117" s="39">
        <f>IF(N117="","",N117/GDP!Q113/10)</f>
        <v>-4.3395813945313879</v>
      </c>
      <c r="Y117" s="39">
        <f>IF(O117="","",O117/GDP!R113/10)</f>
        <v>-4.3461698881417146</v>
      </c>
      <c r="Z117" s="39" t="str">
        <f>IF(P117="","",P117/GDP!S113/10)</f>
        <v/>
      </c>
      <c r="AA117" s="39" t="str">
        <f>IF(Q117="","",Q117/GDP!T113/10)</f>
        <v/>
      </c>
      <c r="AB117" s="21">
        <f t="shared" si="5"/>
        <v>0</v>
      </c>
      <c r="AC117" s="21">
        <f t="shared" si="6"/>
        <v>0</v>
      </c>
      <c r="AD117" s="21"/>
      <c r="AE117" s="21">
        <f t="shared" si="7"/>
        <v>0</v>
      </c>
      <c r="AF117" s="39">
        <f t="shared" si="8"/>
        <v>-4.3461698881417146</v>
      </c>
      <c r="AH117" s="21" t="str">
        <f t="shared" si="9"/>
        <v/>
      </c>
    </row>
    <row r="118" spans="1:34" x14ac:dyDescent="0.25">
      <c r="A118" s="12" t="s">
        <v>458</v>
      </c>
      <c r="B118" s="26">
        <f>Trans_cr!B118+Trav_cr!B118-SUM(Trans_deb!B119,Trav_deb!B118)</f>
        <v>561.64811193738126</v>
      </c>
      <c r="C118" s="26">
        <f>Trans_cr!C118+Trav_cr!C118-SUM(Trans_deb!C119,Trav_deb!C118)</f>
        <v>530.93159103349558</v>
      </c>
      <c r="D118" s="26">
        <f>Trans_cr!D118+Trav_cr!D118-SUM(Trans_deb!D119,Trav_deb!D118)</f>
        <v>815.22341827319929</v>
      </c>
      <c r="E118" s="26">
        <f>Trans_cr!E118+Trav_cr!E118-SUM(Trans_deb!E119,Trav_deb!E118)</f>
        <v>915.38082493971046</v>
      </c>
      <c r="F118" s="26">
        <f>Trans_cr!F118+Trav_cr!F118-SUM(Trans_deb!F119,Trav_deb!F118)</f>
        <v>729.1368164751874</v>
      </c>
      <c r="G118" s="26">
        <f>Trans_cr!G118+Trav_cr!G118-SUM(Trans_deb!G119,Trav_deb!G118)</f>
        <v>723.59897712463089</v>
      </c>
      <c r="H118" s="26">
        <f>Trans_cr!H118+Trav_cr!H118-SUM(Trans_deb!H119,Trav_deb!H118)</f>
        <v>882.88681857998972</v>
      </c>
      <c r="I118" s="26">
        <f>Trans_cr!I118+Trav_cr!I118-SUM(Trans_deb!I119,Trav_deb!I118)</f>
        <v>849.49418217882931</v>
      </c>
      <c r="J118" s="26">
        <f>Trans_cr!J118+Trav_cr!J118-SUM(Trans_deb!J119,Trav_deb!J118)</f>
        <v>902.78356946168674</v>
      </c>
      <c r="K118" s="26">
        <f>Trans_cr!K118+Trav_cr!K118-SUM(Trans_deb!K119,Trav_deb!K118)</f>
        <v>948.40232514862691</v>
      </c>
      <c r="L118" s="26">
        <f>Trans_cr!L118+Trav_cr!L118-SUM(Trans_deb!L119,Trav_deb!L118)</f>
        <v>1075.4073589937502</v>
      </c>
      <c r="M118" s="26">
        <f>Trans_cr!M118+Trav_cr!M118-SUM(Trans_deb!M119,Trav_deb!M118)</f>
        <v>1275.9584133344397</v>
      </c>
      <c r="N118" s="26">
        <f>Trans_cr!N118+Trav_cr!N118-SUM(Trans_deb!N119,Trav_deb!N118)</f>
        <v>1596.7291015268402</v>
      </c>
      <c r="O118" s="26">
        <f>Trans_cr!O118+Trav_cr!O118-SUM(Trans_deb!O119,Trav_deb!O118)</f>
        <v>1843.8033102903041</v>
      </c>
      <c r="P118" s="26">
        <f>Trans_cr!P118+Trav_cr!P118-SUM(Trans_deb!P119,Trav_deb!P118)</f>
        <v>1835.8200145722581</v>
      </c>
      <c r="Q118" s="26">
        <f>Trans_cr!Q118+Trav_cr!Q118-SUM(Trans_deb!Q119,Trav_deb!Q118)</f>
        <v>461.54588062061543</v>
      </c>
      <c r="V118" s="39">
        <f>IF(L118="","",L118/GDP!O114/10)</f>
        <v>9.6944682141327885</v>
      </c>
      <c r="W118" s="39">
        <f>IF(M118="","",M118/GDP!P114/10)</f>
        <v>10.907491992942722</v>
      </c>
      <c r="X118" s="39">
        <f>IF(N118="","",N118/GDP!Q114/10)</f>
        <v>12.080873886107589</v>
      </c>
      <c r="Y118" s="39">
        <f>IF(O118="","",O118/GDP!R114/10)</f>
        <v>12.397816771720711</v>
      </c>
      <c r="Z118" s="39">
        <f>IF(P118="","",P118/GDP!S114/10)</f>
        <v>12.063477556658286</v>
      </c>
      <c r="AA118" s="39">
        <f>IF(Q118="","",Q118/GDP!T114/10)</f>
        <v>3.1701757031431792</v>
      </c>
      <c r="AB118" s="21">
        <f t="shared" si="5"/>
        <v>0</v>
      </c>
      <c r="AC118" s="21">
        <f t="shared" si="6"/>
        <v>1</v>
      </c>
      <c r="AD118" s="21"/>
      <c r="AE118" s="21">
        <f t="shared" si="7"/>
        <v>0</v>
      </c>
      <c r="AF118" s="39" t="str">
        <f t="shared" si="8"/>
        <v/>
      </c>
      <c r="AH118" s="21">
        <f t="shared" si="9"/>
        <v>12.397816771720711</v>
      </c>
    </row>
    <row r="119" spans="1:34" x14ac:dyDescent="0.25">
      <c r="A119" s="12" t="s">
        <v>459</v>
      </c>
      <c r="B119" s="26">
        <f>Trans_cr!B119+Trav_cr!B119-SUM(Trans_deb!B120,Trav_deb!B119)</f>
        <v>-33.5</v>
      </c>
      <c r="C119" s="26">
        <f>Trans_cr!C119+Trav_cr!C119-SUM(Trans_deb!C120,Trav_deb!C119)</f>
        <v>-31.03875221916557</v>
      </c>
      <c r="D119" s="26">
        <f>Trans_cr!D119+Trav_cr!D119-SUM(Trans_deb!D120,Trav_deb!D119)</f>
        <v>-33.107606701542281</v>
      </c>
      <c r="E119" s="26">
        <f>Trans_cr!E119+Trav_cr!E119-SUM(Trans_deb!E120,Trav_deb!E119)</f>
        <v>-34.743403518669055</v>
      </c>
      <c r="F119" s="26">
        <f>Trans_cr!F119+Trav_cr!F119-SUM(Trans_deb!F120,Trav_deb!F119)</f>
        <v>-33.064464768930982</v>
      </c>
      <c r="G119" s="26">
        <f>Trans_cr!G119+Trav_cr!G119-SUM(Trans_deb!G120,Trav_deb!G119)</f>
        <v>-31.736841237197233</v>
      </c>
      <c r="H119" s="26">
        <f>Trans_cr!H119+Trav_cr!H119-SUM(Trans_deb!H120,Trav_deb!H119)</f>
        <v>-34.021635865890943</v>
      </c>
      <c r="I119" s="26">
        <f>Trans_cr!I119+Trav_cr!I119-SUM(Trans_deb!I120,Trav_deb!I119)</f>
        <v>-36.210913474340636</v>
      </c>
      <c r="J119" s="26">
        <f>Trans_cr!J119+Trav_cr!J119-SUM(Trans_deb!J120,Trav_deb!J119)</f>
        <v>-36.328137437977595</v>
      </c>
      <c r="K119" s="26">
        <f>Trans_cr!K119+Trav_cr!K119-SUM(Trans_deb!K120,Trav_deb!K119)</f>
        <v>-31.963178429863568</v>
      </c>
      <c r="L119" s="26">
        <f>Trans_cr!L119+Trav_cr!L119-SUM(Trans_deb!L120,Trav_deb!L119)</f>
        <v>-34.460230354266159</v>
      </c>
      <c r="M119" s="26">
        <f>Trans_cr!M119+Trav_cr!M119-SUM(Trans_deb!M120,Trav_deb!M119)</f>
        <v>-37.298113606883298</v>
      </c>
      <c r="N119" s="26">
        <f>Trans_cr!N119+Trav_cr!N119-SUM(Trans_deb!N120,Trav_deb!N119)</f>
        <v>-24.788483841563142</v>
      </c>
      <c r="O119" s="26">
        <f>Trans_cr!O119+Trav_cr!O119-SUM(Trans_deb!O120,Trav_deb!O119)</f>
        <v>-27.535743723162199</v>
      </c>
      <c r="P119" s="26"/>
      <c r="Q119" s="26"/>
      <c r="V119" s="39">
        <f>IF(L119="","",L119/GDP!O115/10)</f>
        <v>-18.728386062101173</v>
      </c>
      <c r="W119" s="39">
        <f>IF(M119="","",M119/GDP!P115/10)</f>
        <v>-18.556275426310098</v>
      </c>
      <c r="X119" s="39">
        <f>IF(N119="","",N119/GDP!Q115/10)</f>
        <v>-11.692681057341105</v>
      </c>
      <c r="Y119" s="39">
        <f>IF(O119="","",O119/GDP!R115/10)</f>
        <v>-12.403488163586577</v>
      </c>
      <c r="Z119" s="39" t="str">
        <f>IF(P119="","",P119/GDP!S115/10)</f>
        <v/>
      </c>
      <c r="AA119" s="39" t="str">
        <f>IF(Q119="","",Q119/GDP!T115/10)</f>
        <v/>
      </c>
      <c r="AB119" s="21">
        <f t="shared" si="5"/>
        <v>0</v>
      </c>
      <c r="AC119" s="21">
        <f t="shared" si="6"/>
        <v>0</v>
      </c>
      <c r="AD119" s="21"/>
      <c r="AE119" s="21">
        <f t="shared" si="7"/>
        <v>1</v>
      </c>
      <c r="AF119" s="39">
        <f t="shared" si="8"/>
        <v>-12.403488163586577</v>
      </c>
      <c r="AH119" s="21" t="str">
        <f t="shared" si="9"/>
        <v/>
      </c>
    </row>
    <row r="120" spans="1:34" x14ac:dyDescent="0.25">
      <c r="A120" s="12" t="s">
        <v>463</v>
      </c>
      <c r="B120" s="26"/>
      <c r="C120" s="26"/>
      <c r="D120" s="26"/>
      <c r="E120" s="26"/>
      <c r="F120" s="26"/>
      <c r="G120" s="26"/>
      <c r="H120" s="26"/>
      <c r="I120" s="26">
        <f>Trans_cr!I120+Trav_cr!I120-SUM(Trans_deb!I121,Trav_deb!I120)</f>
        <v>-350.85911944944058</v>
      </c>
      <c r="J120" s="26">
        <f>Trans_cr!J120+Trav_cr!J120-SUM(Trans_deb!J121,Trav_deb!J120)</f>
        <v>-317.74781777970134</v>
      </c>
      <c r="K120" s="26">
        <f>Trans_cr!K120+Trav_cr!K120-SUM(Trans_deb!K121,Trav_deb!K120)</f>
        <v>-319.93708606367397</v>
      </c>
      <c r="L120" s="26">
        <f>Trans_cr!L120+Trav_cr!L120-SUM(Trans_deb!L121,Trav_deb!L120)</f>
        <v>-215.39460327808388</v>
      </c>
      <c r="M120" s="26">
        <f>Trans_cr!M120+Trav_cr!M120-SUM(Trans_deb!M121,Trav_deb!M120)</f>
        <v>-167.67583704854644</v>
      </c>
      <c r="N120" s="26">
        <f>Trans_cr!N120+Trav_cr!N120-SUM(Trans_deb!N121,Trav_deb!N120)</f>
        <v>-185.89999999999998</v>
      </c>
      <c r="O120" s="26">
        <f>Trans_cr!O120+Trav_cr!O120-SUM(Trans_deb!O121,Trav_deb!O120)</f>
        <v>-218.77354171011521</v>
      </c>
      <c r="P120" s="26">
        <f>Trans_cr!P120+Trav_cr!P120-SUM(Trans_deb!P121,Trav_deb!P120)</f>
        <v>-263.30070259947604</v>
      </c>
      <c r="Q120" s="26"/>
      <c r="V120" s="39">
        <f>IF(L120="","",L120/GDP!O116/10)</f>
        <v>-3.4842219876752489</v>
      </c>
      <c r="W120" s="39">
        <f>IF(M120="","",M120/GDP!P116/10)</f>
        <v>-2.614216355605651</v>
      </c>
      <c r="X120" s="39">
        <f>IF(N120="","",N120/GDP!Q116/10)</f>
        <v>-2.7402712264150941</v>
      </c>
      <c r="Y120" s="39">
        <f>IF(O120="","",O120/GDP!R116/10)</f>
        <v>-3.1040513863523724</v>
      </c>
      <c r="Z120" s="39">
        <f>IF(P120="","",P120/GDP!S116/10)</f>
        <v>-3.3203115081901138</v>
      </c>
      <c r="AA120" s="39" t="str">
        <f>IF(Q120="","",Q120/GDP!T116/10)</f>
        <v/>
      </c>
      <c r="AB120" s="21">
        <f t="shared" si="5"/>
        <v>0</v>
      </c>
      <c r="AC120" s="21">
        <f t="shared" si="6"/>
        <v>0</v>
      </c>
      <c r="AD120" s="21"/>
      <c r="AE120" s="21">
        <f t="shared" si="7"/>
        <v>0</v>
      </c>
      <c r="AF120" s="39">
        <f t="shared" si="8"/>
        <v>-3.1040513863523724</v>
      </c>
      <c r="AH120" s="21" t="str">
        <f t="shared" si="9"/>
        <v/>
      </c>
    </row>
    <row r="121" spans="1:34" x14ac:dyDescent="0.25">
      <c r="A121" s="12" t="s">
        <v>473</v>
      </c>
      <c r="B121" s="26">
        <f>Trans_cr!B121+Trav_cr!B121-SUM(Trans_deb!B122,Trav_deb!B121)</f>
        <v>458.382103315167</v>
      </c>
      <c r="C121" s="26">
        <f>Trans_cr!C121+Trav_cr!C121-SUM(Trans_deb!C122,Trav_deb!C121)</f>
        <v>503.9679318454082</v>
      </c>
      <c r="D121" s="26">
        <f>Trans_cr!D121+Trav_cr!D121-SUM(Trans_deb!D122,Trav_deb!D121)</f>
        <v>779.53593766527945</v>
      </c>
      <c r="E121" s="26">
        <f>Trans_cr!E121+Trav_cr!E121-SUM(Trans_deb!E122,Trav_deb!E121)</f>
        <v>803.66599354787172</v>
      </c>
      <c r="F121" s="26">
        <f>Trans_cr!F121+Trav_cr!F121-SUM(Trans_deb!F122,Trav_deb!F121)</f>
        <v>591.03968158238126</v>
      </c>
      <c r="G121" s="26">
        <f>Trans_cr!G121+Trav_cr!G121-SUM(Trans_deb!G122,Trav_deb!G121)</f>
        <v>709.66035153717644</v>
      </c>
      <c r="H121" s="26">
        <f>Trans_cr!H121+Trav_cr!H121-SUM(Trans_deb!H122,Trav_deb!H121)</f>
        <v>885.7862108105104</v>
      </c>
      <c r="I121" s="26">
        <f>Trans_cr!I121+Trav_cr!I121-SUM(Trans_deb!I122,Trav_deb!I121)</f>
        <v>905.26431910682868</v>
      </c>
      <c r="J121" s="26">
        <f>Trans_cr!J121+Trav_cr!J121-SUM(Trans_deb!J122,Trav_deb!J121)</f>
        <v>655.09999999999991</v>
      </c>
      <c r="K121" s="26">
        <f>Trans_cr!K121+Trav_cr!K121-SUM(Trans_deb!K122,Trav_deb!K121)</f>
        <v>727.77947070955202</v>
      </c>
      <c r="L121" s="26">
        <f>Trans_cr!L121+Trav_cr!L121-SUM(Trans_deb!L122,Trav_deb!L121)</f>
        <v>629.91795729589921</v>
      </c>
      <c r="M121" s="26">
        <f>Trans_cr!M121+Trav_cr!M121-SUM(Trans_deb!M122,Trav_deb!M121)</f>
        <v>740.00376196370075</v>
      </c>
      <c r="N121" s="26">
        <f>Trans_cr!N121+Trav_cr!N121-SUM(Trans_deb!N122,Trav_deb!N121)</f>
        <v>914.63354170207162</v>
      </c>
      <c r="O121" s="26">
        <f>Trans_cr!O121+Trav_cr!O121-SUM(Trans_deb!O122,Trav_deb!O121)</f>
        <v>1096.8752989837628</v>
      </c>
      <c r="P121" s="26">
        <f>Trans_cr!P121+Trav_cr!P121-SUM(Trans_deb!P122,Trav_deb!P121)</f>
        <v>942.5459386678815</v>
      </c>
      <c r="Q121" s="26">
        <f>Trans_cr!Q121+Trav_cr!Q121-SUM(Trans_deb!Q122,Trav_deb!Q121)</f>
        <v>5.6421169629484211</v>
      </c>
      <c r="V121" s="39">
        <f>IF(L121="","",L121/GDP!O117/10)</f>
        <v>5.3875979926094697</v>
      </c>
      <c r="W121" s="39">
        <f>IF(M121="","",M121/GDP!P117/10)</f>
        <v>6.0497364450923872</v>
      </c>
      <c r="X121" s="39">
        <f>IF(N121="","",N121/GDP!Q117/10)</f>
        <v>6.8982090783774925</v>
      </c>
      <c r="Y121" s="39">
        <f>IF(O121="","",O121/GDP!R117/10)</f>
        <v>7.734277950809215</v>
      </c>
      <c r="Z121" s="39">
        <f>IF(P121="","",P121/GDP!S117/10)</f>
        <v>6.7094671032736439</v>
      </c>
      <c r="AA121" s="39">
        <f>IF(Q121="","",Q121/GDP!T117/10)</f>
        <v>4.9509625859498252E-2</v>
      </c>
      <c r="AB121" s="21">
        <f t="shared" si="5"/>
        <v>0</v>
      </c>
      <c r="AC121" s="21">
        <f t="shared" si="6"/>
        <v>0</v>
      </c>
      <c r="AD121" s="21"/>
      <c r="AE121" s="21">
        <f t="shared" si="7"/>
        <v>0</v>
      </c>
      <c r="AF121" s="39" t="str">
        <f t="shared" si="8"/>
        <v/>
      </c>
      <c r="AH121" s="21">
        <f t="shared" si="9"/>
        <v>7.734277950809215</v>
      </c>
    </row>
    <row r="122" spans="1:34" x14ac:dyDescent="0.25">
      <c r="A122" s="12" t="s">
        <v>476</v>
      </c>
      <c r="B122" s="26">
        <f>Trans_cr!B122+Trav_cr!B122-SUM(Trans_deb!B123,Trav_deb!B122)</f>
        <v>-2561.2878109440699</v>
      </c>
      <c r="C122" s="26">
        <f>Trans_cr!C122+Trav_cr!C122-SUM(Trans_deb!C123,Trav_deb!C122)</f>
        <v>-3352.7999999999993</v>
      </c>
      <c r="D122" s="26">
        <f>Trans_cr!D122+Trav_cr!D122-SUM(Trans_deb!D123,Trav_deb!D122)</f>
        <v>-3966.6105540000008</v>
      </c>
      <c r="E122" s="26">
        <f>Trans_cr!E122+Trav_cr!E122-SUM(Trans_deb!E123,Trav_deb!E122)</f>
        <v>-5296.5075809999998</v>
      </c>
      <c r="F122" s="26">
        <f>Trans_cr!F122+Trav_cr!F122-SUM(Trans_deb!F123,Trav_deb!F122)</f>
        <v>-3659.9018169999999</v>
      </c>
      <c r="G122" s="26">
        <f>Trans_cr!G122+Trav_cr!G122-SUM(Trans_deb!G123,Trav_deb!G122)</f>
        <v>-4792.0470370000021</v>
      </c>
      <c r="H122" s="26">
        <f>Trans_cr!H122+Trav_cr!H122-SUM(Trans_deb!H123,Trav_deb!H122)</f>
        <v>-7065.4188789999989</v>
      </c>
      <c r="I122" s="26">
        <f>Trans_cr!I122+Trav_cr!I122-SUM(Trans_deb!I123,Trav_deb!I122)</f>
        <v>-6832.0352859999985</v>
      </c>
      <c r="J122" s="26">
        <f>Trans_cr!J122+Trav_cr!J122-SUM(Trans_deb!J123,Trav_deb!J122)</f>
        <v>-7076.2155129999992</v>
      </c>
      <c r="K122" s="26">
        <f>Trans_cr!K122+Trav_cr!K122-SUM(Trans_deb!K123,Trav_deb!K122)</f>
        <v>-7207.1571949999998</v>
      </c>
      <c r="L122" s="26">
        <f>Trans_cr!L122+Trav_cr!L122-SUM(Trans_deb!L123,Trav_deb!L122)</f>
        <v>-3750.3985949999987</v>
      </c>
      <c r="M122" s="26">
        <f>Trans_cr!M122+Trav_cr!M122-SUM(Trans_deb!M123,Trav_deb!M122)</f>
        <v>-2258.6885900000016</v>
      </c>
      <c r="N122" s="26">
        <f>Trans_cr!N122+Trav_cr!N122-SUM(Trans_deb!N123,Trav_deb!N122)</f>
        <v>-2434.6855929999983</v>
      </c>
      <c r="O122" s="26">
        <f>Trans_cr!O122+Trav_cr!O122-SUM(Trans_deb!O123,Trav_deb!O122)</f>
        <v>-1922.8204719999994</v>
      </c>
      <c r="P122" s="26">
        <f>Trans_cr!P122+Trav_cr!P122-SUM(Trans_deb!P123,Trav_deb!P122)</f>
        <v>2852.6838249999964</v>
      </c>
      <c r="Q122" s="26">
        <f>Trans_cr!Q122+Trav_cr!Q122-SUM(Trans_deb!Q123,Trav_deb!Q122)</f>
        <v>-1360.317239</v>
      </c>
      <c r="V122" s="39">
        <f>IF(L122="","",L122/GDP!O118/10)</f>
        <v>-0.32003537892428335</v>
      </c>
      <c r="W122" s="39">
        <f>IF(M122="","",M122/GDP!P118/10)</f>
        <v>-0.20943064747934628</v>
      </c>
      <c r="X122" s="39">
        <f>IF(N122="","",N122/GDP!Q118/10)</f>
        <v>-0.21008409565885172</v>
      </c>
      <c r="Y122" s="39">
        <f>IF(O122="","",O122/GDP!R118/10)</f>
        <v>-0.15730522943510447</v>
      </c>
      <c r="Z122" s="39">
        <f>IF(P122="","",P122/GDP!S118/10)</f>
        <v>0.22482081103659138</v>
      </c>
      <c r="AA122" s="39">
        <f>IF(Q122="","",Q122/GDP!T118/10)</f>
        <v>-0.12640473897933391</v>
      </c>
      <c r="AB122" s="21">
        <f t="shared" si="5"/>
        <v>0</v>
      </c>
      <c r="AC122" s="21">
        <f t="shared" si="6"/>
        <v>0</v>
      </c>
      <c r="AD122" s="21"/>
      <c r="AE122" s="21">
        <f t="shared" si="7"/>
        <v>0</v>
      </c>
      <c r="AF122" s="39">
        <f t="shared" si="8"/>
        <v>-0.15730522943510447</v>
      </c>
      <c r="AH122" s="21" t="str">
        <f t="shared" si="9"/>
        <v/>
      </c>
    </row>
    <row r="123" spans="1:34" x14ac:dyDescent="0.25">
      <c r="A123" s="12" t="s">
        <v>478</v>
      </c>
      <c r="B123" s="26"/>
      <c r="C123" s="26"/>
      <c r="D123" s="26"/>
      <c r="E123" s="26"/>
      <c r="F123" s="26">
        <f>Trans_cr!F123+Trav_cr!F123-SUM(Trans_deb!F124,Trav_deb!F123)</f>
        <v>-27.099999999999994</v>
      </c>
      <c r="G123" s="26">
        <f>Trans_cr!G123+Trav_cr!G123-SUM(Trans_deb!G124,Trav_deb!G123)</f>
        <v>-25.9467</v>
      </c>
      <c r="H123" s="26">
        <f>Trans_cr!H123+Trav_cr!H123-SUM(Trans_deb!H124,Trav_deb!H123)</f>
        <v>-31.685500000000005</v>
      </c>
      <c r="I123" s="26">
        <f>Trans_cr!I123+Trav_cr!I123-SUM(Trans_deb!I124,Trav_deb!I123)</f>
        <v>-34.694900000000004</v>
      </c>
      <c r="J123" s="26">
        <f>Trans_cr!J123+Trav_cr!J123-SUM(Trans_deb!J124,Trav_deb!J123)</f>
        <v>-29.003699999999998</v>
      </c>
      <c r="K123" s="26">
        <f>Trans_cr!K123+Trav_cr!K123-SUM(Trans_deb!K124,Trav_deb!K123)</f>
        <v>-23.984000000000005</v>
      </c>
      <c r="L123" s="26"/>
      <c r="M123" s="26"/>
      <c r="N123" s="26"/>
      <c r="O123" s="26"/>
      <c r="P123" s="26"/>
      <c r="Q123" s="26"/>
      <c r="V123" s="39" t="str">
        <f>IF(L123="","",L123/GDP!O119/10)</f>
        <v/>
      </c>
      <c r="W123" s="39" t="str">
        <f>IF(M123="","",M123/GDP!P119/10)</f>
        <v/>
      </c>
      <c r="X123" s="39" t="str">
        <f>IF(N123="","",N123/GDP!Q119/10)</f>
        <v/>
      </c>
      <c r="Y123" s="39" t="str">
        <f>IF(O123="","",O123/GDP!R119/10)</f>
        <v/>
      </c>
      <c r="Z123" s="39" t="str">
        <f>IF(P123="","",P123/GDP!S119/10)</f>
        <v/>
      </c>
      <c r="AA123" s="39" t="str">
        <f>IF(Q123="","",Q123/GDP!T119/10)</f>
        <v/>
      </c>
      <c r="AB123" s="21">
        <f t="shared" si="5"/>
        <v>1</v>
      </c>
      <c r="AC123" s="21"/>
      <c r="AD123" s="21"/>
      <c r="AE123" s="21">
        <f t="shared" si="7"/>
        <v>0</v>
      </c>
      <c r="AF123" s="39" t="str">
        <f t="shared" si="8"/>
        <v/>
      </c>
      <c r="AH123" s="21" t="str">
        <f t="shared" si="9"/>
        <v/>
      </c>
    </row>
    <row r="124" spans="1:34" x14ac:dyDescent="0.25">
      <c r="A124" s="12" t="s">
        <v>490</v>
      </c>
      <c r="B124" s="26">
        <f>Trans_cr!B124+Trav_cr!B124-SUM(Trans_deb!B125,Trav_deb!B124)</f>
        <v>-14.299999999999955</v>
      </c>
      <c r="C124" s="26">
        <f>Trans_cr!C124+Trav_cr!C124-SUM(Trans_deb!C125,Trav_deb!C124)</f>
        <v>-43.519999999999982</v>
      </c>
      <c r="D124" s="26">
        <f>Trans_cr!D124+Trav_cr!D124-SUM(Trans_deb!D125,Trav_deb!D124)</f>
        <v>-38.079999999999984</v>
      </c>
      <c r="E124" s="26">
        <f>Trans_cr!E124+Trav_cr!E124-SUM(Trans_deb!E125,Trav_deb!E124)</f>
        <v>-23.210000000000036</v>
      </c>
      <c r="F124" s="26">
        <f>Trans_cr!F124+Trav_cr!F124-SUM(Trans_deb!F125,Trav_deb!F124)</f>
        <v>-62.799999999999955</v>
      </c>
      <c r="G124" s="26">
        <f>Trans_cr!G124+Trav_cr!G124-SUM(Trans_deb!G125,Trav_deb!G124)</f>
        <v>-86.340000000000032</v>
      </c>
      <c r="H124" s="26">
        <f>Trans_cr!H124+Trav_cr!H124-SUM(Trans_deb!H125,Trav_deb!H124)</f>
        <v>-81.350000000000023</v>
      </c>
      <c r="I124" s="26">
        <f>Trans_cr!I124+Trav_cr!I124-SUM(Trans_deb!I125,Trav_deb!I124)</f>
        <v>-97.829999999999927</v>
      </c>
      <c r="J124" s="26">
        <f>Trans_cr!J124+Trav_cr!J124-SUM(Trans_deb!J125,Trav_deb!J124)</f>
        <v>-65.269999999999982</v>
      </c>
      <c r="K124" s="26">
        <f>Trans_cr!K124+Trav_cr!K124-SUM(Trans_deb!K125,Trav_deb!K124)</f>
        <v>-99.520000000000095</v>
      </c>
      <c r="L124" s="26">
        <f>Trans_cr!L124+Trav_cr!L124-SUM(Trans_deb!L125,Trav_deb!L124)</f>
        <v>-48.6400000000001</v>
      </c>
      <c r="M124" s="26">
        <f>Trans_cr!M124+Trav_cr!M124-SUM(Trans_deb!M125,Trav_deb!M124)</f>
        <v>51.629999999999995</v>
      </c>
      <c r="N124" s="26">
        <f>Trans_cr!N124+Trav_cr!N124-SUM(Trans_deb!N125,Trav_deb!N124)</f>
        <v>85.580000000000041</v>
      </c>
      <c r="O124" s="26">
        <f>Trans_cr!O124+Trav_cr!O124-SUM(Trans_deb!O125,Trav_deb!O124)</f>
        <v>61.470000000000141</v>
      </c>
      <c r="P124" s="26">
        <f>Trans_cr!P124+Trav_cr!P124-SUM(Trans_deb!P125,Trav_deb!P124)</f>
        <v>-1.8299999999999272</v>
      </c>
      <c r="Q124" s="26">
        <f>Trans_cr!Q124+Trav_cr!Q124-SUM(Trans_deb!Q125,Trav_deb!Q124)</f>
        <v>-12.760000000000105</v>
      </c>
      <c r="V124" s="39">
        <f>IF(L124="","",L124/GDP!O120/10)</f>
        <v>-0.62956251617913672</v>
      </c>
      <c r="W124" s="39">
        <f>IF(M124="","",M124/GDP!P120/10)</f>
        <v>0.63961843409316155</v>
      </c>
      <c r="X124" s="39">
        <f>IF(N124="","",N124/GDP!Q120/10)</f>
        <v>0.88500517063081729</v>
      </c>
      <c r="Y124" s="39">
        <f>IF(O124="","",O124/GDP!R120/10)</f>
        <v>0.54354938544522191</v>
      </c>
      <c r="Z124" s="39">
        <f>IF(P124="","",P124/GDP!S120/10)</f>
        <v>-1.5306122448978984E-2</v>
      </c>
      <c r="AA124" s="39">
        <f>IF(Q124="","",Q124/GDP!T120/10)</f>
        <v>-0.11095652173913136</v>
      </c>
      <c r="AB124" s="21">
        <f t="shared" si="5"/>
        <v>0</v>
      </c>
      <c r="AC124" s="21">
        <f t="shared" si="6"/>
        <v>0</v>
      </c>
      <c r="AD124" s="21"/>
      <c r="AE124" s="21">
        <f t="shared" si="7"/>
        <v>0</v>
      </c>
      <c r="AF124" s="39" t="str">
        <f t="shared" si="8"/>
        <v/>
      </c>
      <c r="AH124" s="21">
        <f t="shared" si="9"/>
        <v>0.54354938544522191</v>
      </c>
    </row>
    <row r="125" spans="1:34" x14ac:dyDescent="0.25">
      <c r="A125" s="12" t="s">
        <v>492</v>
      </c>
      <c r="B125" s="26">
        <f>Trans_cr!B125+Trav_cr!B125-SUM(Trans_deb!B126,Trav_deb!B125)</f>
        <v>102.3750641889755</v>
      </c>
      <c r="C125" s="26">
        <f>Trans_cr!C125+Trav_cr!C125-SUM(Trans_deb!C126,Trav_deb!C125)</f>
        <v>108.09710446003203</v>
      </c>
      <c r="D125" s="26">
        <f>Trans_cr!D125+Trav_cr!D125-SUM(Trans_deb!D126,Trav_deb!D125)</f>
        <v>177.56813260216757</v>
      </c>
      <c r="E125" s="26">
        <f>Trans_cr!E125+Trav_cr!E125-SUM(Trans_deb!E126,Trav_deb!E125)</f>
        <v>-63.921895065490332</v>
      </c>
      <c r="F125" s="26">
        <f>Trans_cr!F125+Trav_cr!F125-SUM(Trans_deb!F126,Trav_deb!F125)</f>
        <v>-42.820810802701942</v>
      </c>
      <c r="G125" s="26">
        <f>Trans_cr!G125+Trav_cr!G125-SUM(Trans_deb!G126,Trav_deb!G125)</f>
        <v>-131.75014361023193</v>
      </c>
      <c r="H125" s="26">
        <f>Trans_cr!H125+Trav_cr!H125-SUM(Trans_deb!H126,Trav_deb!H125)</f>
        <v>-532.79625950881086</v>
      </c>
      <c r="I125" s="26">
        <f>Trans_cr!I125+Trav_cr!I125-SUM(Trans_deb!I126,Trav_deb!I125)</f>
        <v>-619.6324984231843</v>
      </c>
      <c r="J125" s="26">
        <f>Trans_cr!J125+Trav_cr!J125-SUM(Trans_deb!J126,Trav_deb!J125)</f>
        <v>-630.30147898253904</v>
      </c>
      <c r="K125" s="26">
        <f>Trans_cr!K125+Trav_cr!K125-SUM(Trans_deb!K126,Trav_deb!K125)</f>
        <v>-447.71201195922981</v>
      </c>
      <c r="L125" s="26">
        <f>Trans_cr!L125+Trav_cr!L125-SUM(Trans_deb!L126,Trav_deb!L125)</f>
        <v>-282.117612339174</v>
      </c>
      <c r="M125" s="26">
        <f>Trans_cr!M125+Trav_cr!M125-SUM(Trans_deb!M126,Trav_deb!M125)</f>
        <v>-342.06236217561059</v>
      </c>
      <c r="N125" s="26">
        <f>Trans_cr!N125+Trav_cr!N125-SUM(Trans_deb!N126,Trav_deb!N125)</f>
        <v>-420.68864689680049</v>
      </c>
      <c r="O125" s="26">
        <f>Trans_cr!O125+Trav_cr!O125-SUM(Trans_deb!O126,Trav_deb!O125)</f>
        <v>-686.42349578472772</v>
      </c>
      <c r="P125" s="26">
        <f>Trans_cr!P125+Trav_cr!P125-SUM(Trans_deb!P126,Trav_deb!P125)</f>
        <v>-1006.1297953295829</v>
      </c>
      <c r="Q125" s="26">
        <f>Trans_cr!Q125+Trav_cr!Q125-SUM(Trans_deb!Q126,Trav_deb!Q125)</f>
        <v>-836.68309375093588</v>
      </c>
      <c r="V125" s="39">
        <f>IF(L125="","",L125/GDP!O121/10)</f>
        <v>-2.4010009560780765</v>
      </c>
      <c r="W125" s="39">
        <f>IF(M125="","",M125/GDP!P121/10)</f>
        <v>-3.0653496027924598</v>
      </c>
      <c r="X125" s="39">
        <f>IF(N125="","",N125/GDP!Q121/10)</f>
        <v>-3.681854077514445</v>
      </c>
      <c r="Y125" s="39">
        <f>IF(O125="","",O125/GDP!R121/10)</f>
        <v>-5.2247183420971819</v>
      </c>
      <c r="Z125" s="39">
        <f>IF(P125="","",P125/GDP!S121/10)</f>
        <v>-7.1881817198655629</v>
      </c>
      <c r="AA125" s="39">
        <f>IF(Q125="","",Q125/GDP!T121/10)</f>
        <v>-6.3689053341777875</v>
      </c>
      <c r="AB125" s="21">
        <f t="shared" si="5"/>
        <v>0</v>
      </c>
      <c r="AC125" s="21">
        <f t="shared" si="6"/>
        <v>0</v>
      </c>
      <c r="AD125" s="21"/>
      <c r="AE125" s="21">
        <f t="shared" si="7"/>
        <v>1</v>
      </c>
      <c r="AF125" s="39">
        <f t="shared" si="8"/>
        <v>-5.2247183420971819</v>
      </c>
      <c r="AH125" s="21" t="str">
        <f t="shared" si="9"/>
        <v/>
      </c>
    </row>
    <row r="126" spans="1:34" x14ac:dyDescent="0.25">
      <c r="A126" s="12" t="s">
        <v>493</v>
      </c>
      <c r="B126" s="26"/>
      <c r="C126" s="26"/>
      <c r="D126" s="26">
        <f>Trans_cr!D126+Trav_cr!D126-SUM(Trans_deb!D127,Trav_deb!D126)</f>
        <v>553.20716685701814</v>
      </c>
      <c r="E126" s="26">
        <f>Trans_cr!E126+Trav_cr!E126-SUM(Trans_deb!E127,Trav_deb!E126)</f>
        <v>703.484930743002</v>
      </c>
      <c r="F126" s="26">
        <f>Trans_cr!F126+Trav_cr!F126-SUM(Trans_deb!F127,Trav_deb!F126)</f>
        <v>691.60479132834644</v>
      </c>
      <c r="G126" s="26">
        <f>Trans_cr!G126+Trav_cr!G126-SUM(Trans_deb!G127,Trav_deb!G126)</f>
        <v>693.5</v>
      </c>
      <c r="H126" s="26">
        <f>Trans_cr!H126+Trav_cr!H126-SUM(Trans_deb!H127,Trav_deb!H126)</f>
        <v>882.27423527604537</v>
      </c>
      <c r="I126" s="26">
        <f>Trans_cr!I126+Trav_cr!I126-SUM(Trans_deb!I127,Trav_deb!I126)</f>
        <v>823.50935199648143</v>
      </c>
      <c r="J126" s="26">
        <f>Trans_cr!J126+Trav_cr!J126-SUM(Trans_deb!J127,Trav_deb!J126)</f>
        <v>888.88503348701977</v>
      </c>
      <c r="K126" s="26">
        <f>Trans_cr!K126+Trav_cr!K126-SUM(Trans_deb!K127,Trav_deb!K126)</f>
        <v>921.68667802114146</v>
      </c>
      <c r="L126" s="26">
        <f>Trans_cr!L126+Trav_cr!L126-SUM(Trans_deb!L127,Trav_deb!L126)</f>
        <v>928.72624231705277</v>
      </c>
      <c r="M126" s="26">
        <f>Trans_cr!M126+Trav_cr!M126-SUM(Trans_deb!M127,Trav_deb!M126)</f>
        <v>921.16630443565896</v>
      </c>
      <c r="N126" s="26">
        <f>Trans_cr!N126+Trav_cr!N126-SUM(Trans_deb!N127,Trav_deb!N126)</f>
        <v>1052.1736124643528</v>
      </c>
      <c r="O126" s="26">
        <f>Trans_cr!O126+Trav_cr!O126-SUM(Trans_deb!O127,Trav_deb!O126)</f>
        <v>1177.829639496319</v>
      </c>
      <c r="P126" s="26">
        <f>Trans_cr!P126+Trav_cr!P126-SUM(Trans_deb!P127,Trav_deb!P126)</f>
        <v>1230.3811519837027</v>
      </c>
      <c r="Q126" s="26">
        <f>Trans_cr!Q126+Trav_cr!Q126-SUM(Trans_deb!Q127,Trav_deb!Q126)</f>
        <v>183.07926161875008</v>
      </c>
      <c r="V126" s="39">
        <f>IF(L126="","",L126/GDP!O122/10)</f>
        <v>22.903236555291066</v>
      </c>
      <c r="W126" s="39">
        <f>IF(M126="","",M126/GDP!P122/10)</f>
        <v>21.05041829149129</v>
      </c>
      <c r="X126" s="39">
        <f>IF(N126="","",N126/GDP!Q122/10)</f>
        <v>21.671959062087595</v>
      </c>
      <c r="Y126" s="39">
        <f>IF(O126="","",O126/GDP!R122/10)</f>
        <v>21.380098738361209</v>
      </c>
      <c r="Z126" s="39">
        <f>IF(P126="","",P126/GDP!S122/10)</f>
        <v>22.197026014499418</v>
      </c>
      <c r="AA126" s="39">
        <f>IF(Q126="","",Q126/GDP!T122/10)</f>
        <v>3.8221140212682689</v>
      </c>
      <c r="AB126" s="21">
        <f t="shared" si="5"/>
        <v>0</v>
      </c>
      <c r="AC126" s="21">
        <f t="shared" si="6"/>
        <v>1</v>
      </c>
      <c r="AD126" s="21"/>
      <c r="AE126" s="21">
        <f t="shared" si="7"/>
        <v>0</v>
      </c>
      <c r="AF126" s="39" t="str">
        <f t="shared" si="8"/>
        <v/>
      </c>
      <c r="AH126" s="21">
        <f t="shared" si="9"/>
        <v>21.380098738361209</v>
      </c>
    </row>
    <row r="127" spans="1:34" x14ac:dyDescent="0.25">
      <c r="A127" s="12" t="s">
        <v>497</v>
      </c>
      <c r="B127" s="26">
        <f>Trans_cr!B127+Trav_cr!B127-SUM(Trans_deb!B128,Trav_deb!B127)</f>
        <v>2.9780322222222217</v>
      </c>
      <c r="C127" s="26">
        <f>Trans_cr!C127+Trav_cr!C127-SUM(Trans_deb!C128,Trav_deb!C127)</f>
        <v>0.95350740740740569</v>
      </c>
      <c r="D127" s="26">
        <f>Trans_cr!D127+Trav_cr!D127-SUM(Trans_deb!D128,Trav_deb!D127)</f>
        <v>-0.42619370370370291</v>
      </c>
      <c r="E127" s="26">
        <f>Trans_cr!E127+Trav_cr!E127-SUM(Trans_deb!E128,Trav_deb!E127)</f>
        <v>-2.3603362962962962</v>
      </c>
      <c r="F127" s="26">
        <f>Trans_cr!F127+Trav_cr!F127-SUM(Trans_deb!F128,Trav_deb!F127)</f>
        <v>-2.2558161851851839</v>
      </c>
      <c r="G127" s="26">
        <f>Trans_cr!G127+Trav_cr!G127-SUM(Trans_deb!G128,Trav_deb!G127)</f>
        <v>-2.498155555555555</v>
      </c>
      <c r="H127" s="26">
        <f>Trans_cr!H127+Trav_cr!H127-SUM(Trans_deb!H128,Trav_deb!H127)</f>
        <v>-1.7223196518518513</v>
      </c>
      <c r="I127" s="26">
        <f>Trans_cr!I127+Trav_cr!I127-SUM(Trans_deb!I128,Trav_deb!I127)</f>
        <v>1.8625114222222221</v>
      </c>
      <c r="J127" s="26">
        <f>Trans_cr!J127+Trav_cr!J127-SUM(Trans_deb!J128,Trav_deb!J127)</f>
        <v>2.1289705333333337</v>
      </c>
      <c r="K127" s="26">
        <f>Trans_cr!K127+Trav_cr!K127-SUM(Trans_deb!K128,Trav_deb!K127)</f>
        <v>-1.0723412851851855</v>
      </c>
      <c r="L127" s="26">
        <f>Trans_cr!L127+Trav_cr!L127-SUM(Trans_deb!L128,Trav_deb!L127)</f>
        <v>0.45412328758740728</v>
      </c>
      <c r="M127" s="26">
        <f>Trans_cr!M127+Trav_cr!M127-SUM(Trans_deb!M128,Trav_deb!M127)</f>
        <v>-0.10224780198888972</v>
      </c>
      <c r="N127" s="26">
        <f>Trans_cr!N127+Trav_cr!N127-SUM(Trans_deb!N128,Trav_deb!N127)</f>
        <v>-0.2581081104444447</v>
      </c>
      <c r="O127" s="26">
        <f>Trans_cr!O127+Trav_cr!O127-SUM(Trans_deb!O128,Trav_deb!O127)</f>
        <v>2.5554577904360247</v>
      </c>
      <c r="P127" s="26">
        <f>Trans_cr!P127+Trav_cr!P127-SUM(Trans_deb!P128,Trav_deb!P127)</f>
        <v>0.13139654039021487</v>
      </c>
      <c r="Q127" s="26">
        <f>Trans_cr!Q127+Trav_cr!Q127-SUM(Trans_deb!Q128,Trav_deb!Q127)</f>
        <v>0.56685663517894369</v>
      </c>
      <c r="V127" s="39">
        <f>IF(L127="","",L127/GDP!O123/10)</f>
        <v>0.7398376132782235</v>
      </c>
      <c r="W127" s="39">
        <f>IF(M127="","",M127/GDP!P123/10)</f>
        <v>-0.16271900587646015</v>
      </c>
      <c r="X127" s="39">
        <f>IF(N127="","",N127/GDP!Q123/10)</f>
        <v>-0.43258342532588506</v>
      </c>
      <c r="Y127" s="39">
        <f>IF(O127="","",O127/GDP!R123/10)</f>
        <v>4.1155598175826231</v>
      </c>
      <c r="Z127" s="39">
        <f>IF(P127="","",P127/GDP!S123/10)</f>
        <v>0.19527226940421624</v>
      </c>
      <c r="AA127" s="39">
        <f>IF(Q127="","",Q127/GDP!T123/10)</f>
        <v>0.87035138753662111</v>
      </c>
      <c r="AB127" s="21">
        <f t="shared" si="5"/>
        <v>0</v>
      </c>
      <c r="AC127" s="21">
        <f t="shared" si="6"/>
        <v>0</v>
      </c>
      <c r="AD127" s="21"/>
      <c r="AE127" s="21">
        <f t="shared" si="7"/>
        <v>0</v>
      </c>
      <c r="AF127" s="39" t="str">
        <f t="shared" si="8"/>
        <v/>
      </c>
      <c r="AH127" s="21">
        <f t="shared" si="9"/>
        <v>4.1155598175826231</v>
      </c>
    </row>
    <row r="128" spans="1:34" x14ac:dyDescent="0.25">
      <c r="A128" s="12" t="s">
        <v>501</v>
      </c>
      <c r="B128" s="26">
        <f>Trans_cr!B128+Trav_cr!B128-SUM(Trans_deb!B129,Trav_deb!B128)</f>
        <v>3718.2479715920222</v>
      </c>
      <c r="C128" s="26">
        <f>Trans_cr!C128+Trav_cr!C128-SUM(Trans_deb!C129,Trav_deb!C128)</f>
        <v>5026.1349953062527</v>
      </c>
      <c r="D128" s="26">
        <f>Trans_cr!D128+Trav_cr!D128-SUM(Trans_deb!D129,Trav_deb!D128)</f>
        <v>5907.1137496175015</v>
      </c>
      <c r="E128" s="26">
        <f>Trans_cr!E128+Trav_cr!E128-SUM(Trans_deb!E129,Trav_deb!E128)</f>
        <v>5983.1845532814941</v>
      </c>
      <c r="F128" s="26">
        <f>Trans_cr!F128+Trav_cr!F128-SUM(Trans_deb!F129,Trav_deb!F128)</f>
        <v>5281.0225099257023</v>
      </c>
      <c r="G128" s="26">
        <f>Trans_cr!G128+Trav_cr!G128-SUM(Trans_deb!G129,Trav_deb!G128)</f>
        <v>5005.2672115707792</v>
      </c>
      <c r="H128" s="26">
        <f>Trans_cr!H128+Trav_cr!H128-SUM(Trans_deb!H129,Trav_deb!H128)</f>
        <v>5363.161400992718</v>
      </c>
      <c r="I128" s="26">
        <f>Trans_cr!I128+Trav_cr!I128-SUM(Trans_deb!I129,Trav_deb!I128)</f>
        <v>4831.850492415675</v>
      </c>
      <c r="J128" s="26">
        <f>Trans_cr!J128+Trav_cr!J128-SUM(Trans_deb!J129,Trav_deb!J128)</f>
        <v>4893.9574735188844</v>
      </c>
      <c r="K128" s="26">
        <f>Trans_cr!K128+Trav_cr!K128-SUM(Trans_deb!K129,Trav_deb!K128)</f>
        <v>5375.4000000000005</v>
      </c>
      <c r="L128" s="26">
        <f>Trans_cr!L128+Trav_cr!L128-SUM(Trans_deb!L129,Trav_deb!L128)</f>
        <v>4558.6221282288734</v>
      </c>
      <c r="M128" s="26">
        <f>Trans_cr!M128+Trav_cr!M128-SUM(Trans_deb!M129,Trav_deb!M128)</f>
        <v>4489.9130646634067</v>
      </c>
      <c r="N128" s="26">
        <f>Trans_cr!N128+Trav_cr!N128-SUM(Trans_deb!N129,Trav_deb!N128)</f>
        <v>4776.9139804062806</v>
      </c>
      <c r="O128" s="26">
        <f>Trans_cr!O128+Trav_cr!O128-SUM(Trans_deb!O129,Trav_deb!O128)</f>
        <v>4882.45017696998</v>
      </c>
      <c r="P128" s="26">
        <f>Trans_cr!P128+Trav_cr!P128-SUM(Trans_deb!P129,Trav_deb!P128)</f>
        <v>5770.9792803168402</v>
      </c>
      <c r="Q128" s="26">
        <f>Trans_cr!Q128+Trav_cr!Q128-SUM(Trans_deb!Q129,Trav_deb!Q128)</f>
        <v>2304.4544002506109</v>
      </c>
      <c r="V128" s="39">
        <f>IF(L128="","",L128/GDP!O124/10)</f>
        <v>4.5055022566232852</v>
      </c>
      <c r="W128" s="39">
        <f>IF(M128="","",M128/GDP!P124/10)</f>
        <v>4.3459743927747088</v>
      </c>
      <c r="X128" s="39">
        <f>IF(N128="","",N128/GDP!Q124/10)</f>
        <v>4.355199967548554</v>
      </c>
      <c r="Y128" s="39">
        <f>IF(O128="","",O128/GDP!R124/10)</f>
        <v>4.134306138201107</v>
      </c>
      <c r="Z128" s="39">
        <f>IF(P128="","",P128/GDP!S124/10)</f>
        <v>4.8211621292360469</v>
      </c>
      <c r="AA128" s="39">
        <f>IF(Q128="","",Q128/GDP!T124/10)</f>
        <v>2.0294980098730147</v>
      </c>
      <c r="AB128" s="21">
        <f t="shared" si="5"/>
        <v>0</v>
      </c>
      <c r="AC128" s="21">
        <f t="shared" si="6"/>
        <v>0</v>
      </c>
      <c r="AD128" s="21"/>
      <c r="AE128" s="21">
        <f t="shared" si="7"/>
        <v>0</v>
      </c>
      <c r="AF128" s="39" t="str">
        <f t="shared" si="8"/>
        <v/>
      </c>
      <c r="AH128" s="21">
        <f t="shared" si="9"/>
        <v>4.134306138201107</v>
      </c>
    </row>
    <row r="129" spans="1:34" x14ac:dyDescent="0.25">
      <c r="A129" s="12" t="s">
        <v>503</v>
      </c>
      <c r="B129" s="26">
        <f>Trans_cr!B129+Trav_cr!B129-SUM(Trans_deb!B130,Trav_deb!B129)</f>
        <v>-186.74393577146722</v>
      </c>
      <c r="C129" s="26">
        <f>Trans_cr!C129+Trav_cr!C129-SUM(Trans_deb!C130,Trav_deb!C129)</f>
        <v>-189.63767393532524</v>
      </c>
      <c r="D129" s="26">
        <f>Trans_cr!D129+Trav_cr!D129-SUM(Trans_deb!D130,Trav_deb!D129)</f>
        <v>-182.40978096016801</v>
      </c>
      <c r="E129" s="26">
        <f>Trans_cr!E129+Trav_cr!E129-SUM(Trans_deb!E130,Trav_deb!E129)</f>
        <v>-237.24043633145254</v>
      </c>
      <c r="F129" s="26">
        <f>Trans_cr!F129+Trav_cr!F129-SUM(Trans_deb!F130,Trav_deb!F129)</f>
        <v>-225.79609434286181</v>
      </c>
      <c r="G129" s="26">
        <f>Trans_cr!G129+Trav_cr!G129-SUM(Trans_deb!G130,Trav_deb!G129)</f>
        <v>-401.74609995692276</v>
      </c>
      <c r="H129" s="26">
        <f>Trans_cr!H129+Trav_cr!H129-SUM(Trans_deb!H130,Trav_deb!H129)</f>
        <v>-487.90368507577534</v>
      </c>
      <c r="I129" s="26">
        <f>Trans_cr!I129+Trav_cr!I129-SUM(Trans_deb!I130,Trav_deb!I129)</f>
        <v>-686.68859142551912</v>
      </c>
      <c r="J129" s="26">
        <f>Trans_cr!J129+Trav_cr!J129-SUM(Trans_deb!J130,Trav_deb!J129)</f>
        <v>-698.17530883616121</v>
      </c>
      <c r="K129" s="26">
        <f>Trans_cr!K129+Trav_cr!K129-SUM(Trans_deb!K130,Trav_deb!K129)</f>
        <v>-429.07332858214772</v>
      </c>
      <c r="L129" s="26">
        <f>Trans_cr!L129+Trav_cr!L129-SUM(Trans_deb!L130,Trav_deb!L129)</f>
        <v>-465.49227497051481</v>
      </c>
      <c r="M129" s="26">
        <f>Trans_cr!M129+Trav_cr!M129-SUM(Trans_deb!M130,Trav_deb!M129)</f>
        <v>-359.81506471197122</v>
      </c>
      <c r="N129" s="26">
        <f>Trans_cr!N129+Trav_cr!N129-SUM(Trans_deb!N130,Trav_deb!N129)</f>
        <v>-119.64536707410582</v>
      </c>
      <c r="O129" s="26">
        <f>Trans_cr!O129+Trav_cr!O129-SUM(Trans_deb!O130,Trav_deb!O129)</f>
        <v>19.138105055822507</v>
      </c>
      <c r="P129" s="26">
        <f>Trans_cr!P129+Trav_cr!P129-SUM(Trans_deb!P130,Trav_deb!P129)</f>
        <v>132.62968478558332</v>
      </c>
      <c r="Q129" s="26">
        <f>Trans_cr!Q129+Trav_cr!Q129-SUM(Trans_deb!Q130,Trav_deb!Q129)</f>
        <v>80.095761513989714</v>
      </c>
      <c r="V129" s="39">
        <f>IF(L129="","",L129/GDP!O125/10)</f>
        <v>-2.9182639017648726</v>
      </c>
      <c r="W129" s="39">
        <f>IF(M129="","",M129/GDP!P125/10)</f>
        <v>-3.0142838628798794</v>
      </c>
      <c r="X129" s="39">
        <f>IF(N129="","",N129/GDP!Q125/10)</f>
        <v>-0.90985070018331415</v>
      </c>
      <c r="Y129" s="39">
        <f>IF(O129="","",O129/GDP!R125/10)</f>
        <v>0.13010268562761731</v>
      </c>
      <c r="Z129" s="39">
        <f>IF(P129="","",P129/GDP!S125/10)</f>
        <v>0.87285083768070637</v>
      </c>
      <c r="AA129" s="39">
        <f>IF(Q129="","",Q129/GDP!T125/10)</f>
        <v>0.5568005666596435</v>
      </c>
      <c r="AB129" s="21">
        <f t="shared" si="5"/>
        <v>0</v>
      </c>
      <c r="AC129" s="21">
        <f t="shared" si="6"/>
        <v>0</v>
      </c>
      <c r="AD129" s="21"/>
      <c r="AE129" s="21">
        <f t="shared" si="7"/>
        <v>0</v>
      </c>
      <c r="AF129" s="39" t="str">
        <f t="shared" si="8"/>
        <v/>
      </c>
      <c r="AH129" s="21">
        <f t="shared" si="9"/>
        <v>0.13010268562761731</v>
      </c>
    </row>
    <row r="130" spans="1:34" x14ac:dyDescent="0.25">
      <c r="A130" s="12" t="s">
        <v>504</v>
      </c>
      <c r="B130" s="26">
        <f>Trans_cr!B130+Trav_cr!B130-SUM(Trans_deb!B131,Trav_deb!B130)</f>
        <v>-40.535881931186509</v>
      </c>
      <c r="C130" s="26">
        <f>Trans_cr!C130+Trav_cr!C130-SUM(Trans_deb!C131,Trav_deb!C130)</f>
        <v>-113.42567479646334</v>
      </c>
      <c r="D130" s="26">
        <f>Trans_cr!D130+Trav_cr!D130-SUM(Trans_deb!D131,Trav_deb!D130)</f>
        <v>-145.31520067581476</v>
      </c>
      <c r="E130" s="26">
        <f>Trans_cr!E130+Trav_cr!E130-SUM(Trans_deb!E131,Trav_deb!E130)</f>
        <v>-315.06176684327028</v>
      </c>
      <c r="F130" s="26">
        <f>Trans_cr!F130+Trav_cr!F130-SUM(Trans_deb!F131,Trav_deb!F130)</f>
        <v>-316.38876005423475</v>
      </c>
      <c r="G130" s="26">
        <f>Trans_cr!G130+Trav_cr!G130-SUM(Trans_deb!G131,Trav_deb!G130)</f>
        <v>-281.9810453223829</v>
      </c>
      <c r="H130" s="26">
        <f>Trans_cr!H130+Trav_cr!H130-SUM(Trans_deb!H131,Trav_deb!H130)</f>
        <v>-332.95134268403319</v>
      </c>
      <c r="I130" s="26">
        <f>Trans_cr!I130+Trav_cr!I130-SUM(Trans_deb!I131,Trav_deb!I130)</f>
        <v>-217.72463623242618</v>
      </c>
      <c r="J130" s="26">
        <f>Trans_cr!J130+Trav_cr!J130-SUM(Trans_deb!J131,Trav_deb!J130)</f>
        <v>222.39999999999986</v>
      </c>
      <c r="K130" s="26">
        <f>Trans_cr!K130+Trav_cr!K130-SUM(Trans_deb!K131,Trav_deb!K130)</f>
        <v>631.27532265633158</v>
      </c>
      <c r="L130" s="26">
        <f>Trans_cr!L130+Trav_cr!L130-SUM(Trans_deb!L131,Trav_deb!L130)</f>
        <v>1052.0439156382452</v>
      </c>
      <c r="M130" s="26">
        <f>Trans_cr!M130+Trav_cr!M130-SUM(Trans_deb!M131,Trav_deb!M130)</f>
        <v>1090.5836658502471</v>
      </c>
      <c r="N130" s="26">
        <f>Trans_cr!N130+Trav_cr!N130-SUM(Trans_deb!N131,Trav_deb!N130)</f>
        <v>492.34165097868208</v>
      </c>
      <c r="O130" s="26">
        <f>Trans_cr!O130+Trav_cr!O130-SUM(Trans_deb!O131,Trav_deb!O130)</f>
        <v>367.03744925573551</v>
      </c>
      <c r="P130" s="26">
        <f>Trans_cr!P130+Trav_cr!P130-SUM(Trans_deb!P131,Trav_deb!P130)</f>
        <v>1071.2586672008047</v>
      </c>
      <c r="Q130" s="26"/>
      <c r="V130" s="39">
        <f>IF(L130="","",L130/GDP!O126/10)</f>
        <v>1.6791060819379862</v>
      </c>
      <c r="W130" s="39">
        <f>IF(M130="","",M130/GDP!P126/10)</f>
        <v>1.8149170674825215</v>
      </c>
      <c r="X130" s="39">
        <f>IF(N130="","",N130/GDP!Q126/10)</f>
        <v>0.80360006362100656</v>
      </c>
      <c r="Y130" s="39">
        <f>IF(O130="","",O130/GDP!R126/10)</f>
        <v>0.55028928358106644</v>
      </c>
      <c r="Z130" s="39">
        <f>IF(P130="","",P130/GDP!S126/10)</f>
        <v>1.5570167541652924</v>
      </c>
      <c r="AA130" s="39" t="str">
        <f>IF(Q130="","",Q130/GDP!T126/10)</f>
        <v/>
      </c>
      <c r="AB130" s="21">
        <f t="shared" si="5"/>
        <v>0</v>
      </c>
      <c r="AC130" s="21">
        <f t="shared" si="6"/>
        <v>0</v>
      </c>
      <c r="AD130" s="21"/>
      <c r="AE130" s="21">
        <f t="shared" si="7"/>
        <v>0</v>
      </c>
      <c r="AF130" s="39" t="str">
        <f t="shared" si="8"/>
        <v/>
      </c>
      <c r="AH130" s="21">
        <f t="shared" si="9"/>
        <v>0.55028928358106644</v>
      </c>
    </row>
    <row r="131" spans="1:34" x14ac:dyDescent="0.25">
      <c r="A131" s="12" t="s">
        <v>507</v>
      </c>
      <c r="B131" s="26">
        <f>Trans_cr!B131+Trav_cr!B131-SUM(Trans_deb!B132,Trav_deb!B131)</f>
        <v>132.07772135382396</v>
      </c>
      <c r="C131" s="26">
        <f>Trans_cr!C131+Trav_cr!C131-SUM(Trans_deb!C132,Trav_deb!C131)</f>
        <v>214.96939081677283</v>
      </c>
      <c r="D131" s="26">
        <f>Trans_cr!D131+Trav_cr!D131-SUM(Trans_deb!D132,Trav_deb!D131)</f>
        <v>180.36816942938327</v>
      </c>
      <c r="E131" s="26">
        <f>Trans_cr!E131+Trav_cr!E131-SUM(Trans_deb!E132,Trav_deb!E131)</f>
        <v>145.36922524500108</v>
      </c>
      <c r="F131" s="26">
        <f>Trans_cr!F131+Trav_cr!F131-SUM(Trans_deb!F132,Trav_deb!F131)</f>
        <v>374.90000000000009</v>
      </c>
      <c r="G131" s="26">
        <f>Trans_cr!G131+Trav_cr!G131-SUM(Trans_deb!G132,Trav_deb!G131)</f>
        <v>327.14574012871469</v>
      </c>
      <c r="H131" s="26">
        <f>Trans_cr!H131+Trav_cr!H131-SUM(Trans_deb!H132,Trav_deb!H131)</f>
        <v>371.11909441084833</v>
      </c>
      <c r="I131" s="26">
        <f>Trans_cr!I131+Trav_cr!I131-SUM(Trans_deb!I132,Trav_deb!I131)</f>
        <v>249.18056047069393</v>
      </c>
      <c r="J131" s="26">
        <f>Trans_cr!J131+Trav_cr!J131-SUM(Trans_deb!J132,Trav_deb!J131)</f>
        <v>200.12383422850107</v>
      </c>
      <c r="K131" s="26">
        <f>Trans_cr!K131+Trav_cr!K131-SUM(Trans_deb!K132,Trav_deb!K131)</f>
        <v>341.29193346866577</v>
      </c>
      <c r="L131" s="26">
        <f>Trans_cr!L131+Trav_cr!L131-SUM(Trans_deb!L132,Trav_deb!L131)</f>
        <v>345.35616348487565</v>
      </c>
      <c r="M131" s="26">
        <f>Trans_cr!M131+Trav_cr!M131-SUM(Trans_deb!M132,Trav_deb!M131)</f>
        <v>105.78290811152328</v>
      </c>
      <c r="N131" s="26">
        <f>Trans_cr!N131+Trav_cr!N131-SUM(Trans_deb!N132,Trav_deb!N131)</f>
        <v>254.31500984487187</v>
      </c>
      <c r="O131" s="26">
        <f>Trans_cr!O131+Trav_cr!O131-SUM(Trans_deb!O132,Trav_deb!O131)</f>
        <v>301.92143881807505</v>
      </c>
      <c r="P131" s="26">
        <f>Trans_cr!P131+Trav_cr!P131-SUM(Trans_deb!P132,Trav_deb!P131)</f>
        <v>244.79165078288651</v>
      </c>
      <c r="Q131" s="26">
        <f>Trans_cr!Q131+Trav_cr!Q131-SUM(Trans_deb!Q132,Trav_deb!Q131)</f>
        <v>0.52641116870569249</v>
      </c>
      <c r="V131" s="39">
        <f>IF(L131="","",L131/GDP!O127/10)</f>
        <v>3.0162110348024074</v>
      </c>
      <c r="W131" s="39">
        <f>IF(M131="","",M131/GDP!P127/10)</f>
        <v>0.98687291829016976</v>
      </c>
      <c r="X131" s="39">
        <f>IF(N131="","",N131/GDP!Q127/10)</f>
        <v>1.9740356271433044</v>
      </c>
      <c r="Y131" s="39">
        <f>IF(O131="","",O131/GDP!R127/10)</f>
        <v>2.2083194764341356</v>
      </c>
      <c r="Z131" s="39">
        <f>IF(P131="","",P131/GDP!S127/10)</f>
        <v>1.9519308729996532</v>
      </c>
      <c r="AA131" s="39">
        <f>IF(Q131="","",Q131/GDP!T127/10)</f>
        <v>4.9830667238327572E-3</v>
      </c>
      <c r="AB131" s="21">
        <f t="shared" si="5"/>
        <v>0</v>
      </c>
      <c r="AC131" s="21">
        <f t="shared" si="6"/>
        <v>0</v>
      </c>
      <c r="AD131" s="21"/>
      <c r="AE131" s="21">
        <f t="shared" si="7"/>
        <v>0</v>
      </c>
      <c r="AF131" s="39" t="str">
        <f t="shared" si="8"/>
        <v/>
      </c>
      <c r="AH131" s="21">
        <f t="shared" si="9"/>
        <v>2.2083194764341356</v>
      </c>
    </row>
    <row r="132" spans="1:34" x14ac:dyDescent="0.25">
      <c r="A132" s="12" t="s">
        <v>509</v>
      </c>
      <c r="B132" s="26"/>
      <c r="C132" s="26"/>
      <c r="D132" s="26"/>
      <c r="E132" s="26">
        <f>Trans_cr!E132+Trav_cr!E132-SUM(Trans_deb!E133,Trav_deb!E132)</f>
        <v>-3.5999999999999996</v>
      </c>
      <c r="F132" s="26">
        <f>Trans_cr!F132+Trav_cr!F132-SUM(Trans_deb!F133,Trav_deb!F132)</f>
        <v>-5.4912765013026412</v>
      </c>
      <c r="G132" s="26">
        <f>Trans_cr!G132+Trav_cr!G132-SUM(Trans_deb!G133,Trav_deb!G132)</f>
        <v>-5.063532404014377</v>
      </c>
      <c r="H132" s="26">
        <f>Trans_cr!H132+Trav_cr!H132-SUM(Trans_deb!H133,Trav_deb!H132)</f>
        <v>-11.759505208330637</v>
      </c>
      <c r="I132" s="26">
        <f>Trans_cr!I132+Trav_cr!I132-SUM(Trans_deb!I133,Trav_deb!I132)</f>
        <v>-12.710292216031947</v>
      </c>
      <c r="J132" s="26">
        <f>Trans_cr!J132+Trav_cr!J132-SUM(Trans_deb!J133,Trav_deb!J132)</f>
        <v>-16.28925193611596</v>
      </c>
      <c r="K132" s="26">
        <f>Trans_cr!K132+Trav_cr!K132-SUM(Trans_deb!K133,Trav_deb!K132)</f>
        <v>-27.251306625467382</v>
      </c>
      <c r="L132" s="26">
        <f>Trans_cr!L132+Trav_cr!L132-SUM(Trans_deb!L133,Trav_deb!L132)</f>
        <v>-25.755711942885789</v>
      </c>
      <c r="M132" s="26">
        <f>Trans_cr!M132+Trav_cr!M132-SUM(Trans_deb!M133,Trav_deb!M132)</f>
        <v>-29.060653201573519</v>
      </c>
      <c r="N132" s="26">
        <f>Trans_cr!N132+Trav_cr!N132-SUM(Trans_deb!N133,Trav_deb!N132)</f>
        <v>-26.989813388344785</v>
      </c>
      <c r="O132" s="26">
        <f>Trans_cr!O132+Trav_cr!O132-SUM(Trans_deb!O133,Trav_deb!O132)</f>
        <v>-26.957643368013986</v>
      </c>
      <c r="P132" s="26"/>
      <c r="Q132" s="26"/>
      <c r="V132" s="39">
        <f>IF(L132="","",L132/GDP!O128/10)</f>
        <v>-29.60426660101815</v>
      </c>
      <c r="W132" s="39">
        <f>IF(M132="","",M132/GDP!P128/10)</f>
        <v>-29.060653201573519</v>
      </c>
      <c r="X132" s="39">
        <f>IF(N132="","",N132/GDP!Q128/10)</f>
        <v>-24.536193989404349</v>
      </c>
      <c r="Y132" s="39">
        <f>IF(O132="","",O132/GDP!R128/10)</f>
        <v>-21.740034974204828</v>
      </c>
      <c r="Z132" s="39" t="str">
        <f>IF(P132="","",P132/GDP!S128/10)</f>
        <v/>
      </c>
      <c r="AA132" s="39" t="str">
        <f>IF(Q132="","",Q132/GDP!T128/10)</f>
        <v/>
      </c>
      <c r="AB132" s="21">
        <f t="shared" si="5"/>
        <v>0</v>
      </c>
      <c r="AC132" s="21">
        <f t="shared" si="6"/>
        <v>0</v>
      </c>
      <c r="AD132" s="21"/>
      <c r="AE132" s="21">
        <f t="shared" si="7"/>
        <v>1</v>
      </c>
      <c r="AF132" s="39">
        <f t="shared" si="8"/>
        <v>-21.740034974204828</v>
      </c>
      <c r="AH132" s="21" t="str">
        <f t="shared" si="9"/>
        <v/>
      </c>
    </row>
    <row r="133" spans="1:34" x14ac:dyDescent="0.25">
      <c r="A133" s="12" t="s">
        <v>516</v>
      </c>
      <c r="B133" s="26">
        <f>Trans_cr!B133+Trav_cr!B133-SUM(Trans_deb!B134,Trav_deb!B133)</f>
        <v>-160.12059866962437</v>
      </c>
      <c r="C133" s="26">
        <f>Trans_cr!C133+Trav_cr!C133-SUM(Trans_deb!C134,Trav_deb!C133)</f>
        <v>-208.66042988369719</v>
      </c>
      <c r="D133" s="26">
        <f>Trans_cr!D133+Trav_cr!D133-SUM(Trans_deb!D134,Trav_deb!D133)</f>
        <v>-324.04525221942288</v>
      </c>
      <c r="E133" s="26">
        <f>Trans_cr!E133+Trav_cr!E133-SUM(Trans_deb!E134,Trav_deb!E133)</f>
        <v>-350.55718594715819</v>
      </c>
      <c r="F133" s="26">
        <f>Trans_cr!F133+Trav_cr!F133-SUM(Trans_deb!F134,Trav_deb!F133)</f>
        <v>-253.79834638611675</v>
      </c>
      <c r="G133" s="26">
        <f>Trans_cr!G133+Trav_cr!G133-SUM(Trans_deb!G134,Trav_deb!G133)</f>
        <v>-299.06421505193885</v>
      </c>
      <c r="H133" s="26">
        <f>Trans_cr!H133+Trav_cr!H133-SUM(Trans_deb!H134,Trav_deb!H133)</f>
        <v>-175.63316297023829</v>
      </c>
      <c r="I133" s="26">
        <f>Trans_cr!I133+Trav_cr!I133-SUM(Trans_deb!I134,Trav_deb!I133)</f>
        <v>-369.27800799293135</v>
      </c>
      <c r="J133" s="26">
        <f>Trans_cr!J133+Trav_cr!J133-SUM(Trans_deb!J134,Trav_deb!J133)</f>
        <v>-339.11997911897856</v>
      </c>
      <c r="K133" s="26">
        <f>Trans_cr!K133+Trav_cr!K133-SUM(Trans_deb!K134,Trav_deb!K133)</f>
        <v>-421.86780600373959</v>
      </c>
      <c r="L133" s="26">
        <f>Trans_cr!L133+Trav_cr!L133-SUM(Trans_deb!L134,Trav_deb!L133)</f>
        <v>-421.52925071341951</v>
      </c>
      <c r="M133" s="26">
        <f>Trans_cr!M133+Trav_cr!M133-SUM(Trans_deb!M134,Trav_deb!M133)</f>
        <v>-498.70177835744272</v>
      </c>
      <c r="N133" s="26">
        <f>Trans_cr!N133+Trav_cr!N133-SUM(Trans_deb!N134,Trav_deb!N133)</f>
        <v>-604.64833940225117</v>
      </c>
      <c r="O133" s="26">
        <f>Trans_cr!O133+Trav_cr!O133-SUM(Trans_deb!O134,Trav_deb!O133)</f>
        <v>-713.78616172714578</v>
      </c>
      <c r="P133" s="26">
        <f>Trans_cr!P133+Trav_cr!P133-SUM(Trans_deb!P134,Trav_deb!P133)</f>
        <v>-512.58592165898062</v>
      </c>
      <c r="Q133" s="26">
        <f>Trans_cr!Q133+Trav_cr!Q133-SUM(Trans_deb!Q134,Trav_deb!Q133)</f>
        <v>-558.05323741872985</v>
      </c>
      <c r="V133" s="39">
        <f>IF(L133="","",L133/GDP!O129/10)</f>
        <v>-1.7303446111137455</v>
      </c>
      <c r="W133" s="39">
        <f>IF(M133="","",M133/GDP!P129/10)</f>
        <v>-2.0335254377648129</v>
      </c>
      <c r="X133" s="39">
        <f>IF(N133="","",N133/GDP!Q129/10)</f>
        <v>-2.0870093172796187</v>
      </c>
      <c r="Y133" s="39">
        <f>IF(O133="","",O133/GDP!R129/10)</f>
        <v>-2.155672148245789</v>
      </c>
      <c r="Z133" s="39">
        <f>IF(P133="","",P133/GDP!S129/10)</f>
        <v>-1.4993591764676064</v>
      </c>
      <c r="AA133" s="39">
        <f>IF(Q133="","",Q133/GDP!T129/10)</f>
        <v>-1.6191882704736102</v>
      </c>
      <c r="AB133" s="21">
        <f t="shared" si="5"/>
        <v>0</v>
      </c>
      <c r="AC133" s="21">
        <f t="shared" si="6"/>
        <v>0</v>
      </c>
      <c r="AD133" s="21"/>
      <c r="AE133" s="21">
        <f t="shared" si="7"/>
        <v>0</v>
      </c>
      <c r="AF133" s="39">
        <f t="shared" si="8"/>
        <v>-2.155672148245789</v>
      </c>
      <c r="AH133" s="21" t="str">
        <f t="shared" si="9"/>
        <v/>
      </c>
    </row>
    <row r="134" spans="1:34" x14ac:dyDescent="0.25">
      <c r="A134" s="12" t="s">
        <v>517</v>
      </c>
      <c r="B134" s="26">
        <f>Trans_cr!B134+Trav_cr!B134-SUM(Trans_deb!B135,Trav_deb!B134)</f>
        <v>768.62206703910624</v>
      </c>
      <c r="C134" s="26">
        <f>Trans_cr!C134+Trav_cr!C134-SUM(Trans_deb!C135,Trav_deb!C134)</f>
        <v>788.0879888268156</v>
      </c>
      <c r="D134" s="26">
        <f>Trans_cr!D134+Trav_cr!D134-SUM(Trans_deb!D135,Trav_deb!D134)</f>
        <v>856.07946927374292</v>
      </c>
      <c r="E134" s="26">
        <f>Trans_cr!E134+Trav_cr!E134-SUM(Trans_deb!E135,Trav_deb!E134)</f>
        <v>908.57695530726255</v>
      </c>
      <c r="F134" s="26">
        <f>Trans_cr!F134+Trav_cr!F134-SUM(Trans_deb!F135,Trav_deb!F134)</f>
        <v>803.75069832402232</v>
      </c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V134" s="39" t="str">
        <f>IF(L134="","",L134/GDP!O130/10)</f>
        <v/>
      </c>
      <c r="W134" s="39" t="str">
        <f>IF(M134="","",M134/GDP!P130/10)</f>
        <v/>
      </c>
      <c r="X134" s="39" t="str">
        <f>IF(N134="","",N134/GDP!Q130/10)</f>
        <v/>
      </c>
      <c r="Y134" s="39" t="str">
        <f>IF(O134="","",O134/GDP!R130/10)</f>
        <v/>
      </c>
      <c r="Z134" s="39" t="str">
        <f>IF(P134="","",P134/GDP!S130/10)</f>
        <v/>
      </c>
      <c r="AA134" s="39" t="str">
        <f>IF(Q134="","",Q134/GDP!T130/10)</f>
        <v/>
      </c>
      <c r="AB134" s="21">
        <f t="shared" si="5"/>
        <v>1</v>
      </c>
      <c r="AC134" s="21"/>
      <c r="AD134" s="21"/>
      <c r="AE134" s="21">
        <f t="shared" si="7"/>
        <v>0</v>
      </c>
      <c r="AF134" s="39" t="str">
        <f t="shared" si="8"/>
        <v/>
      </c>
      <c r="AH134" s="21" t="str">
        <f t="shared" si="9"/>
        <v/>
      </c>
    </row>
    <row r="135" spans="1:34" x14ac:dyDescent="0.25">
      <c r="A135" s="12" t="s">
        <v>529</v>
      </c>
      <c r="B135" s="26">
        <f>Trans_cr!B135+Trav_cr!B135-SUM(Trans_deb!B136,Trav_deb!B135)</f>
        <v>-3500.8863578854616</v>
      </c>
      <c r="C135" s="26">
        <f>Trans_cr!C135+Trav_cr!C135-SUM(Trans_deb!C136,Trav_deb!C135)</f>
        <v>-3949.4504186139638</v>
      </c>
      <c r="D135" s="26">
        <f>Trans_cr!D135+Trav_cr!D135-SUM(Trans_deb!D136,Trav_deb!D135)</f>
        <v>-3777.5637808622851</v>
      </c>
      <c r="E135" s="26">
        <f>Trans_cr!E135+Trav_cr!E135-SUM(Trans_deb!E136,Trav_deb!E135)</f>
        <v>-4327.4408290139399</v>
      </c>
      <c r="F135" s="26">
        <f>Trans_cr!F135+Trav_cr!F135-SUM(Trans_deb!F136,Trav_deb!F135)</f>
        <v>-4303.3347459794095</v>
      </c>
      <c r="G135" s="26">
        <f>Trans_cr!G135+Trav_cr!G135-SUM(Trans_deb!G136,Trav_deb!G135)</f>
        <v>-6158.2148017315922</v>
      </c>
      <c r="H135" s="26">
        <f>Trans_cr!H135+Trav_cr!H135-SUM(Trans_deb!H136,Trav_deb!H135)</f>
        <v>-6239.060201887165</v>
      </c>
      <c r="I135" s="26">
        <f>Trans_cr!I135+Trav_cr!I135-SUM(Trans_deb!I136,Trav_deb!I135)</f>
        <v>-5632.9987935515164</v>
      </c>
      <c r="J135" s="26">
        <f>Trans_cr!J135+Trav_cr!J135-SUM(Trans_deb!J136,Trav_deb!J135)</f>
        <v>-2744.1821063441166</v>
      </c>
      <c r="K135" s="26">
        <f>Trans_cr!K135+Trav_cr!K135-SUM(Trans_deb!K136,Trav_deb!K135)</f>
        <v>-379.21096017745003</v>
      </c>
      <c r="L135" s="26">
        <f>Trans_cr!L135+Trav_cr!L135-SUM(Trans_deb!L136,Trav_deb!L135)</f>
        <v>6769.6016675859792</v>
      </c>
      <c r="M135" s="26">
        <f>Trans_cr!M135+Trav_cr!M135-SUM(Trans_deb!M136,Trav_deb!M135)</f>
        <v>5771.3010822846118</v>
      </c>
      <c r="N135" s="26">
        <f>Trans_cr!N135+Trav_cr!N135-SUM(Trans_deb!N136,Trav_deb!N135)</f>
        <v>6913.4415925877256</v>
      </c>
      <c r="O135" s="26">
        <f>Trans_cr!O135+Trav_cr!O135-SUM(Trans_deb!O136,Trav_deb!O135)</f>
        <v>8234.2027789926942</v>
      </c>
      <c r="P135" s="26">
        <f>Trans_cr!P135+Trav_cr!P135-SUM(Trans_deb!P136,Trav_deb!P135)</f>
        <v>9096.0741634740261</v>
      </c>
      <c r="Q135" s="26">
        <f>Trans_cr!Q135+Trav_cr!Q135-SUM(Trans_deb!Q136,Trav_deb!Q135)</f>
        <v>10409.074575696992</v>
      </c>
      <c r="V135" s="39">
        <f>IF(L135="","",L135/GDP!O131/10)</f>
        <v>0.88416400020714148</v>
      </c>
      <c r="W135" s="39">
        <f>IF(M135="","",M135/GDP!P131/10)</f>
        <v>0.73628184718956979</v>
      </c>
      <c r="X135" s="39">
        <f>IF(N135="","",N135/GDP!Q131/10)</f>
        <v>0.82937247309332984</v>
      </c>
      <c r="Y135" s="39">
        <f>IF(O135="","",O135/GDP!R131/10)</f>
        <v>0.90044625111188203</v>
      </c>
      <c r="Z135" s="39">
        <f>IF(P135="","",P135/GDP!S131/10)</f>
        <v>1.0027078362338824</v>
      </c>
      <c r="AA135" s="39">
        <f>IF(Q135="","",Q135/GDP!T131/10)</f>
        <v>1.1444794108097489</v>
      </c>
      <c r="AB135" s="21">
        <f t="shared" ref="AB135:AB198" si="10">IF(Y135="",1,0)</f>
        <v>0</v>
      </c>
      <c r="AC135" s="21">
        <f t="shared" ref="AC135:AC198" si="11">IF(Y135&gt;10, 1, 0)</f>
        <v>0</v>
      </c>
      <c r="AD135" s="21"/>
      <c r="AE135" s="21">
        <f t="shared" ref="AE135:AE198" si="12">IF(Y135&lt;-5, 1, 0)</f>
        <v>0</v>
      </c>
      <c r="AF135" s="39" t="str">
        <f t="shared" ref="AF135:AF198" si="13">IF(Y135&lt;0, Y135, "")</f>
        <v/>
      </c>
      <c r="AH135" s="21">
        <f t="shared" ref="AH135:AH198" si="14">IF(Y135&gt;0, Y135, "")</f>
        <v>0.90044625111188203</v>
      </c>
    </row>
    <row r="136" spans="1:34" x14ac:dyDescent="0.25">
      <c r="A136" s="12" t="s">
        <v>530</v>
      </c>
      <c r="B136" s="26">
        <f>Trans_cr!B136+Trav_cr!B136-SUM(Trans_deb!B137,Trav_deb!B136)</f>
        <v>-119.64052511952201</v>
      </c>
      <c r="C136" s="26">
        <f>Trans_cr!C136+Trav_cr!C136-SUM(Trans_deb!C137,Trav_deb!C136)</f>
        <v>-180.32006402952072</v>
      </c>
      <c r="D136" s="26">
        <f>Trans_cr!D136+Trav_cr!D136-SUM(Trans_deb!D137,Trav_deb!D136)</f>
        <v>-191.73237785529795</v>
      </c>
      <c r="E136" s="26">
        <f>Trans_cr!E136+Trav_cr!E136-SUM(Trans_deb!E137,Trav_deb!E136)</f>
        <v>-268.29999999999995</v>
      </c>
      <c r="F136" s="26">
        <f>Trans_cr!F136+Trav_cr!F136-SUM(Trans_deb!F137,Trav_deb!F136)</f>
        <v>-226.80268747955904</v>
      </c>
      <c r="G136" s="26">
        <f>Trans_cr!G136+Trav_cr!G136-SUM(Trans_deb!G137,Trav_deb!G136)</f>
        <v>-278.85239076784188</v>
      </c>
      <c r="H136" s="26">
        <f>Trans_cr!H136+Trav_cr!H136-SUM(Trans_deb!H137,Trav_deb!H136)</f>
        <v>-297.67602514324494</v>
      </c>
      <c r="I136" s="26">
        <f>Trans_cr!I136+Trav_cr!I136-SUM(Trans_deb!I137,Trav_deb!I136)</f>
        <v>-223.14371550913461</v>
      </c>
      <c r="J136" s="26">
        <f>Trans_cr!J136+Trav_cr!J136-SUM(Trans_deb!J137,Trav_deb!J136)</f>
        <v>-229.74699281652443</v>
      </c>
      <c r="K136" s="26">
        <f>Trans_cr!K136+Trav_cr!K136-SUM(Trans_deb!K137,Trav_deb!K136)</f>
        <v>-226.87519704648719</v>
      </c>
      <c r="L136" s="26">
        <f>Trans_cr!L136+Trav_cr!L136-SUM(Trans_deb!L137,Trav_deb!L136)</f>
        <v>-173.99960082303954</v>
      </c>
      <c r="M136" s="26">
        <f>Trans_cr!M136+Trav_cr!M136-SUM(Trans_deb!M137,Trav_deb!M136)</f>
        <v>-164.21679965006524</v>
      </c>
      <c r="N136" s="26"/>
      <c r="O136" s="26"/>
      <c r="P136" s="26"/>
      <c r="Q136" s="26"/>
      <c r="V136" s="39">
        <f>IF(L136="","",L136/GDP!O132/10)</f>
        <v>-1.9795871463615806</v>
      </c>
      <c r="W136" s="39">
        <f>IF(M136="","",M136/GDP!P132/10)</f>
        <v>-1.8242501222495431</v>
      </c>
      <c r="X136" s="39" t="str">
        <f>IF(N136="","",N136/GDP!Q132/10)</f>
        <v/>
      </c>
      <c r="Y136" s="39" t="str">
        <f>IF(O136="","",O136/GDP!R132/10)</f>
        <v/>
      </c>
      <c r="Z136" s="39" t="str">
        <f>IF(P136="","",P136/GDP!S132/10)</f>
        <v/>
      </c>
      <c r="AA136" s="39" t="str">
        <f>IF(Q136="","",Q136/GDP!T132/10)</f>
        <v/>
      </c>
      <c r="AB136" s="21">
        <f t="shared" si="10"/>
        <v>1</v>
      </c>
      <c r="AC136" s="21"/>
      <c r="AD136" s="21"/>
      <c r="AE136" s="21">
        <f t="shared" si="12"/>
        <v>0</v>
      </c>
      <c r="AF136" s="39" t="str">
        <f t="shared" si="13"/>
        <v/>
      </c>
      <c r="AH136" s="21" t="str">
        <f t="shared" si="14"/>
        <v/>
      </c>
    </row>
    <row r="137" spans="1:34" x14ac:dyDescent="0.25">
      <c r="A137" s="12" t="s">
        <v>536</v>
      </c>
      <c r="B137" s="26">
        <f>Trans_cr!B137+Trav_cr!B137-SUM(Trans_deb!B138,Trav_deb!B137)</f>
        <v>2688.1335681334203</v>
      </c>
      <c r="C137" s="26">
        <f>Trans_cr!C137+Trav_cr!C137-SUM(Trans_deb!C138,Trav_deb!C137)</f>
        <v>2626.270899101989</v>
      </c>
      <c r="D137" s="26">
        <f>Trans_cr!D137+Trav_cr!D137-SUM(Trans_deb!D138,Trav_deb!D137)</f>
        <v>3106.8191346218609</v>
      </c>
      <c r="E137" s="26">
        <f>Trans_cr!E137+Trav_cr!E137-SUM(Trans_deb!E138,Trav_deb!E137)</f>
        <v>2727.043290410862</v>
      </c>
      <c r="F137" s="26">
        <f>Trans_cr!F137+Trav_cr!F137-SUM(Trans_deb!F138,Trav_deb!F137)</f>
        <v>2621.8580544935303</v>
      </c>
      <c r="G137" s="26">
        <f>Trans_cr!G137+Trav_cr!G137-SUM(Trans_deb!G138,Trav_deb!G137)</f>
        <v>2486.3201783028644</v>
      </c>
      <c r="H137" s="26">
        <f>Trans_cr!H137+Trav_cr!H137-SUM(Trans_deb!H138,Trav_deb!H137)</f>
        <v>2758.3849284804237</v>
      </c>
      <c r="I137" s="26">
        <f>Trans_cr!I137+Trav_cr!I137-SUM(Trans_deb!I138,Trav_deb!I137)</f>
        <v>2356.0081439957703</v>
      </c>
      <c r="J137" s="26">
        <f>Trans_cr!J137+Trav_cr!J137-SUM(Trans_deb!J138,Trav_deb!J137)</f>
        <v>2486.4715533458057</v>
      </c>
      <c r="K137" s="26">
        <f>Trans_cr!K137+Trav_cr!K137-SUM(Trans_deb!K138,Trav_deb!K137)</f>
        <v>3296.2336379591197</v>
      </c>
      <c r="L137" s="26">
        <f>Trans_cr!L137+Trav_cr!L137-SUM(Trans_deb!L138,Trav_deb!L137)</f>
        <v>4855.7902763726797</v>
      </c>
      <c r="M137" s="26">
        <f>Trans_cr!M137+Trav_cr!M137-SUM(Trans_deb!M138,Trav_deb!M137)</f>
        <v>5007.3069813502516</v>
      </c>
      <c r="N137" s="26">
        <f>Trans_cr!N137+Trav_cr!N137-SUM(Trans_deb!N138,Trav_deb!N137)</f>
        <v>5256.0874878081149</v>
      </c>
      <c r="O137" s="26">
        <f>Trans_cr!O137+Trav_cr!O137-SUM(Trans_deb!O138,Trav_deb!O137)</f>
        <v>5363.2996627933244</v>
      </c>
      <c r="P137" s="26">
        <f>Trans_cr!P137+Trav_cr!P137-SUM(Trans_deb!P138,Trav_deb!P137)</f>
        <v>5104.9562187661104</v>
      </c>
      <c r="Q137" s="26">
        <f>Trans_cr!Q137+Trav_cr!Q137-SUM(Trans_deb!Q138,Trav_deb!Q137)</f>
        <v>3928.4211537888159</v>
      </c>
      <c r="V137" s="39">
        <f>IF(L137="","",L137/GDP!O133/10)</f>
        <v>2.7559495986632156</v>
      </c>
      <c r="W137" s="39">
        <f>IF(M137="","",M137/GDP!P133/10)</f>
        <v>2.692650639028539</v>
      </c>
      <c r="X137" s="39">
        <f>IF(N137="","",N137/GDP!Q133/10)</f>
        <v>2.5788268337813407</v>
      </c>
      <c r="Y137" s="39">
        <f>IF(O137="","",O137/GDP!R133/10)</f>
        <v>2.5560579252399949</v>
      </c>
      <c r="Z137" s="39">
        <f>IF(P137="","",P137/GDP!S133/10)</f>
        <v>2.4283413020236084</v>
      </c>
      <c r="AA137" s="39">
        <f>IF(Q137="","",Q137/GDP!T133/10)</f>
        <v>1.8766731574644773</v>
      </c>
      <c r="AB137" s="21">
        <f t="shared" si="10"/>
        <v>0</v>
      </c>
      <c r="AC137" s="21">
        <f t="shared" si="11"/>
        <v>0</v>
      </c>
      <c r="AD137" s="21"/>
      <c r="AE137" s="21">
        <f t="shared" si="12"/>
        <v>0</v>
      </c>
      <c r="AF137" s="39" t="str">
        <f t="shared" si="13"/>
        <v/>
      </c>
      <c r="AH137" s="21">
        <f t="shared" si="14"/>
        <v>2.5560579252399949</v>
      </c>
    </row>
    <row r="138" spans="1:34" x14ac:dyDescent="0.25">
      <c r="A138" s="12" t="s">
        <v>537</v>
      </c>
      <c r="B138" s="26">
        <f>Trans_cr!B138+Trav_cr!B138-SUM(Trans_deb!B139,Trav_deb!B138)</f>
        <v>-84.599999999999966</v>
      </c>
      <c r="C138" s="26">
        <f>Trans_cr!C138+Trav_cr!C138-SUM(Trans_deb!C139,Trav_deb!C138)</f>
        <v>-136</v>
      </c>
      <c r="D138" s="26">
        <f>Trans_cr!D138+Trav_cr!D138-SUM(Trans_deb!D139,Trav_deb!D138)</f>
        <v>-167.8</v>
      </c>
      <c r="E138" s="26">
        <f>Trans_cr!E138+Trav_cr!E138-SUM(Trans_deb!E139,Trav_deb!E138)</f>
        <v>-177.2</v>
      </c>
      <c r="F138" s="26">
        <f>Trans_cr!F138+Trav_cr!F138-SUM(Trans_deb!F139,Trav_deb!F138)</f>
        <v>-84.500000000000057</v>
      </c>
      <c r="G138" s="26">
        <f>Trans_cr!G138+Trav_cr!G138-SUM(Trans_deb!G139,Trav_deb!G138)</f>
        <v>-103.40000000000003</v>
      </c>
      <c r="H138" s="26">
        <f>Trans_cr!H138+Trav_cr!H138-SUM(Trans_deb!H139,Trav_deb!H138)</f>
        <v>-69</v>
      </c>
      <c r="I138" s="26">
        <f>Trans_cr!I138+Trav_cr!I138-SUM(Trans_deb!I139,Trav_deb!I138)</f>
        <v>-118.30000000000007</v>
      </c>
      <c r="J138" s="26">
        <f>Trans_cr!J138+Trav_cr!J138-SUM(Trans_deb!J139,Trav_deb!J138)</f>
        <v>-148.00000000000006</v>
      </c>
      <c r="K138" s="26">
        <f>Trans_cr!K138+Trav_cr!K138-SUM(Trans_deb!K139,Trav_deb!K138)</f>
        <v>-115.59999999999991</v>
      </c>
      <c r="L138" s="26">
        <f>Trans_cr!L138+Trav_cr!L138-SUM(Trans_deb!L139,Trav_deb!L138)</f>
        <v>-60.800000000000068</v>
      </c>
      <c r="M138" s="26">
        <f>Trans_cr!M138+Trav_cr!M138-SUM(Trans_deb!M139,Trav_deb!M138)</f>
        <v>55.799999999999955</v>
      </c>
      <c r="N138" s="26">
        <f>Trans_cr!N138+Trav_cr!N138-SUM(Trans_deb!N139,Trav_deb!N138)</f>
        <v>201.10000000000002</v>
      </c>
      <c r="O138" s="26">
        <f>Trans_cr!O138+Trav_cr!O138-SUM(Trans_deb!O139,Trav_deb!O138)</f>
        <v>-34.600000000000136</v>
      </c>
      <c r="P138" s="26">
        <f>Trans_cr!P138+Trav_cr!P138-SUM(Trans_deb!P139,Trav_deb!P138)</f>
        <v>9.9999999999909051E-2</v>
      </c>
      <c r="Q138" s="26">
        <f>Trans_cr!Q138+Trav_cr!Q138-SUM(Trans_deb!Q139,Trav_deb!Q138)</f>
        <v>-133.10000000000002</v>
      </c>
      <c r="V138" s="39">
        <f>IF(L138="","",L138/GDP!O134/10)</f>
        <v>-0.47660108175903482</v>
      </c>
      <c r="W138" s="39">
        <f>IF(M138="","",M138/GDP!P134/10)</f>
        <v>0.41999096793617313</v>
      </c>
      <c r="X138" s="39">
        <f>IF(N138="","",N138/GDP!Q134/10)</f>
        <v>1.4587262440156683</v>
      </c>
      <c r="Y138" s="39">
        <f>IF(O138="","",O138/GDP!R134/10)</f>
        <v>-0.26484996938150751</v>
      </c>
      <c r="Z138" s="39">
        <f>IF(P138="","",P138/GDP!S134/10)</f>
        <v>7.9776625448670958E-4</v>
      </c>
      <c r="AA138" s="39">
        <f>IF(Q138="","",Q138/GDP!T134/10)</f>
        <v>-1.0958340194302651</v>
      </c>
      <c r="AB138" s="21">
        <f t="shared" si="10"/>
        <v>0</v>
      </c>
      <c r="AC138" s="21">
        <f t="shared" si="11"/>
        <v>0</v>
      </c>
      <c r="AD138" s="21"/>
      <c r="AE138" s="21">
        <f t="shared" si="12"/>
        <v>0</v>
      </c>
      <c r="AF138" s="39">
        <f t="shared" si="13"/>
        <v>-0.26484996938150751</v>
      </c>
      <c r="AH138" s="21" t="str">
        <f t="shared" si="14"/>
        <v/>
      </c>
    </row>
    <row r="139" spans="1:34" x14ac:dyDescent="0.25">
      <c r="A139" s="12" t="s">
        <v>539</v>
      </c>
      <c r="B139" s="26">
        <f>Trans_cr!B139+Trav_cr!B139-SUM(Trans_deb!B140,Trav_deb!B139)</f>
        <v>-192.07471549824993</v>
      </c>
      <c r="C139" s="26">
        <f>Trans_cr!C139+Trav_cr!C139-SUM(Trans_deb!C140,Trav_deb!C139)</f>
        <v>-209.55327377359447</v>
      </c>
      <c r="D139" s="26">
        <f>Trans_cr!D139+Trav_cr!D139-SUM(Trans_deb!D140,Trav_deb!D139)</f>
        <v>-251.09388528366935</v>
      </c>
      <c r="E139" s="26">
        <f>Trans_cr!E139+Trav_cr!E139-SUM(Trans_deb!E140,Trav_deb!E139)</f>
        <v>-378.71072715013173</v>
      </c>
      <c r="F139" s="26">
        <f>Trans_cr!F139+Trav_cr!F139-SUM(Trans_deb!F140,Trav_deb!F139)</f>
        <v>-515.06992863932987</v>
      </c>
      <c r="G139" s="26">
        <f>Trans_cr!G139+Trav_cr!G139-SUM(Trans_deb!G140,Trav_deb!G139)</f>
        <v>-523.38117025963766</v>
      </c>
      <c r="H139" s="26">
        <f>Trans_cr!H139+Trav_cr!H139-SUM(Trans_deb!H140,Trav_deb!H139)</f>
        <v>-614.6</v>
      </c>
      <c r="I139" s="26">
        <f>Trans_cr!I139+Trav_cr!I139-SUM(Trans_deb!I140,Trav_deb!I139)</f>
        <v>-560.03449269804923</v>
      </c>
      <c r="J139" s="26">
        <f>Trans_cr!J139+Trav_cr!J139-SUM(Trans_deb!J140,Trav_deb!J139)</f>
        <v>-539.4638649891192</v>
      </c>
      <c r="K139" s="26">
        <f>Trans_cr!K139+Trav_cr!K139-SUM(Trans_deb!K140,Trav_deb!K139)</f>
        <v>-595.65819523989956</v>
      </c>
      <c r="L139" s="26">
        <f>Trans_cr!L139+Trav_cr!L139-SUM(Trans_deb!L140,Trav_deb!L139)</f>
        <v>-569.35788170061062</v>
      </c>
      <c r="M139" s="26">
        <f>Trans_cr!M139+Trav_cr!M139-SUM(Trans_deb!M140,Trav_deb!M139)</f>
        <v>-475.86045901709912</v>
      </c>
      <c r="N139" s="26">
        <f>Trans_cr!N139+Trav_cr!N139-SUM(Trans_deb!N140,Trav_deb!N139)</f>
        <v>-538.96087528841849</v>
      </c>
      <c r="O139" s="26">
        <f>Trans_cr!O139+Trav_cr!O139-SUM(Trans_deb!O140,Trav_deb!O139)</f>
        <v>-627.80083431550725</v>
      </c>
      <c r="P139" s="26">
        <f>Trans_cr!P139+Trav_cr!P139-SUM(Trans_deb!P140,Trav_deb!P139)</f>
        <v>-630.66542817526374</v>
      </c>
      <c r="Q139" s="26"/>
      <c r="V139" s="39">
        <f>IF(L139="","",L139/GDP!O135/10)</f>
        <v>-5.8793668081434394</v>
      </c>
      <c r="W139" s="39">
        <f>IF(M139="","",M139/GDP!P135/10)</f>
        <v>-4.597685594368107</v>
      </c>
      <c r="X139" s="39">
        <f>IF(N139="","",N139/GDP!Q135/10)</f>
        <v>-4.8186041599322165</v>
      </c>
      <c r="Y139" s="39">
        <f>IF(O139="","",O139/GDP!R135/10)</f>
        <v>-4.8856096055681499</v>
      </c>
      <c r="Z139" s="39">
        <f>IF(P139="","",P139/GDP!S135/10)</f>
        <v>-4.8843357200686466</v>
      </c>
      <c r="AA139" s="39" t="str">
        <f>IF(Q139="","",Q139/GDP!T135/10)</f>
        <v/>
      </c>
      <c r="AB139" s="21">
        <f t="shared" si="10"/>
        <v>0</v>
      </c>
      <c r="AC139" s="21">
        <f t="shared" si="11"/>
        <v>0</v>
      </c>
      <c r="AD139" s="21"/>
      <c r="AE139" s="21">
        <f t="shared" si="12"/>
        <v>0</v>
      </c>
      <c r="AF139" s="39">
        <f t="shared" si="13"/>
        <v>-4.8856096055681499</v>
      </c>
      <c r="AH139" s="21" t="str">
        <f t="shared" si="14"/>
        <v/>
      </c>
    </row>
    <row r="140" spans="1:34" x14ac:dyDescent="0.25">
      <c r="A140" s="12" t="s">
        <v>542</v>
      </c>
      <c r="B140" s="26">
        <f>Trans_cr!B140+Trav_cr!B140-SUM(Trans_deb!B141,Trav_deb!B140)</f>
        <v>-1663.2942095814662</v>
      </c>
      <c r="C140" s="26">
        <f>Trans_cr!C140+Trav_cr!C140-SUM(Trans_deb!C141,Trav_deb!C140)</f>
        <v>-4582.9633506082191</v>
      </c>
      <c r="D140" s="26">
        <f>Trans_cr!D140+Trav_cr!D140-SUM(Trans_deb!D141,Trav_deb!D140)</f>
        <v>-9549.0223413660715</v>
      </c>
      <c r="E140" s="26">
        <f>Trans_cr!E140+Trav_cr!E140-SUM(Trans_deb!E141,Trav_deb!E140)</f>
        <v>-14904.800259510854</v>
      </c>
      <c r="F140" s="26">
        <f>Trans_cr!F140+Trav_cr!F140-SUM(Trans_deb!F141,Trav_deb!F140)</f>
        <v>-9426.2675710957374</v>
      </c>
      <c r="G140" s="26">
        <f>Trans_cr!G140+Trav_cr!G140-SUM(Trans_deb!G141,Trav_deb!G140)</f>
        <v>-11532.945850752059</v>
      </c>
      <c r="H140" s="26">
        <f>Trans_cr!H140+Trav_cr!H140-SUM(Trans_deb!H141,Trav_deb!H140)</f>
        <v>-12459.794376167096</v>
      </c>
      <c r="I140" s="26">
        <f>Trans_cr!I140+Trav_cr!I140-SUM(Trans_deb!I141,Trav_deb!I140)</f>
        <v>-13929.838140046182</v>
      </c>
      <c r="J140" s="26">
        <f>Trans_cr!J140+Trav_cr!J140-SUM(Trans_deb!J141,Trav_deb!J140)</f>
        <v>-12769.190732331044</v>
      </c>
      <c r="K140" s="26">
        <f>Trans_cr!K140+Trav_cr!K140-SUM(Trans_deb!K141,Trav_deb!K140)</f>
        <v>-13234</v>
      </c>
      <c r="L140" s="26">
        <f>Trans_cr!L140+Trav_cr!L140-SUM(Trans_deb!L141,Trav_deb!L140)</f>
        <v>-11128.299699521951</v>
      </c>
      <c r="M140" s="26">
        <f>Trans_cr!M140+Trav_cr!M140-SUM(Trans_deb!M141,Trav_deb!M140)</f>
        <v>-4251.1213572140032</v>
      </c>
      <c r="N140" s="26">
        <f>Trans_cr!N140+Trav_cr!N140-SUM(Trans_deb!N141,Trav_deb!N140)</f>
        <v>-6583.0674545735728</v>
      </c>
      <c r="O140" s="26">
        <f>Trans_cr!O140+Trav_cr!O140-SUM(Trans_deb!O141,Trav_deb!O140)</f>
        <v>-12574.495539102787</v>
      </c>
      <c r="P140" s="26">
        <f>Trans_cr!P140+Trav_cr!P140-SUM(Trans_deb!P141,Trav_deb!P140)</f>
        <v>-16942.640248879077</v>
      </c>
      <c r="Q140" s="26">
        <f>Trans_cr!Q140+Trav_cr!Q140-SUM(Trans_deb!Q141,Trav_deb!Q140)</f>
        <v>-8519.7740937683811</v>
      </c>
      <c r="V140" s="39">
        <f>IF(L140="","",L140/GDP!O136/10)</f>
        <v>-2.2598423147574107</v>
      </c>
      <c r="W140" s="39">
        <f>IF(M140="","",M140/GDP!P136/10)</f>
        <v>-1.0505700884504852</v>
      </c>
      <c r="X140" s="39">
        <f>IF(N140="","",N140/GDP!Q136/10)</f>
        <v>-1.7520040065931877</v>
      </c>
      <c r="Y140" s="39">
        <f>IF(O140="","",O140/GDP!R136/10)</f>
        <v>-2.9815964781612205</v>
      </c>
      <c r="Z140" s="39">
        <f>IF(P140="","",P140/GDP!S136/10)</f>
        <v>-3.7808266198516192</v>
      </c>
      <c r="AA140" s="39">
        <f>IF(Q140="","",Q140/GDP!T136/10)</f>
        <v>-1.9840050704709298</v>
      </c>
      <c r="AB140" s="21">
        <f t="shared" si="10"/>
        <v>0</v>
      </c>
      <c r="AC140" s="21">
        <f t="shared" si="11"/>
        <v>0</v>
      </c>
      <c r="AD140" s="21"/>
      <c r="AE140" s="21">
        <f t="shared" si="12"/>
        <v>0</v>
      </c>
      <c r="AF140" s="39">
        <f t="shared" si="13"/>
        <v>-2.9815964781612205</v>
      </c>
      <c r="AH140" s="21" t="str">
        <f t="shared" si="14"/>
        <v/>
      </c>
    </row>
    <row r="141" spans="1:34" x14ac:dyDescent="0.25">
      <c r="A141" s="12" t="s">
        <v>544</v>
      </c>
      <c r="B141" s="26">
        <f>Trans_cr!B141+Trav_cr!B141-SUM(Trans_deb!B142,Trav_deb!B141)</f>
        <v>-30.256304202404039</v>
      </c>
      <c r="C141" s="26">
        <f>Trans_cr!C141+Trav_cr!C141-SUM(Trans_deb!C142,Trav_deb!C141)</f>
        <v>16.426846134000016</v>
      </c>
      <c r="D141" s="26">
        <f>Trans_cr!D141+Trav_cr!D141-SUM(Trans_deb!D142,Trav_deb!D141)</f>
        <v>25.400453079170006</v>
      </c>
      <c r="E141" s="26">
        <f>Trans_cr!E141+Trav_cr!E141-SUM(Trans_deb!E142,Trav_deb!E141)</f>
        <v>22.728127089000054</v>
      </c>
      <c r="F141" s="26">
        <f>Trans_cr!F141+Trav_cr!F141-SUM(Trans_deb!F142,Trav_deb!F141)</f>
        <v>64.339453614000035</v>
      </c>
      <c r="G141" s="26">
        <f>Trans_cr!G141+Trav_cr!G141-SUM(Trans_deb!G142,Trav_deb!G141)</f>
        <v>77.468642769999974</v>
      </c>
      <c r="H141" s="26">
        <f>Trans_cr!H141+Trav_cr!H141-SUM(Trans_deb!H142,Trav_deb!H141)</f>
        <v>121.11997966460001</v>
      </c>
      <c r="I141" s="26">
        <f>Trans_cr!I141+Trav_cr!I141-SUM(Trans_deb!I142,Trav_deb!I141)</f>
        <v>82.281880862999969</v>
      </c>
      <c r="J141" s="26">
        <f>Trans_cr!J141+Trav_cr!J141-SUM(Trans_deb!J142,Trav_deb!J141)</f>
        <v>140.59001411999998</v>
      </c>
      <c r="K141" s="26">
        <f>Trans_cr!K141+Trav_cr!K141-SUM(Trans_deb!K142,Trav_deb!K141)</f>
        <v>159.98205264207854</v>
      </c>
      <c r="L141" s="26">
        <f>Trans_cr!L141+Trav_cr!L141-SUM(Trans_deb!L142,Trav_deb!L141)</f>
        <v>153.30713138799996</v>
      </c>
      <c r="M141" s="26">
        <f>Trans_cr!M141+Trav_cr!M141-SUM(Trans_deb!M142,Trav_deb!M141)</f>
        <v>153.48734470000005</v>
      </c>
      <c r="N141" s="26">
        <f>Trans_cr!N141+Trav_cr!N141-SUM(Trans_deb!N142,Trav_deb!N141)</f>
        <v>166.76781840299998</v>
      </c>
      <c r="O141" s="26">
        <f>Trans_cr!O141+Trav_cr!O141-SUM(Trans_deb!O142,Trav_deb!O141)</f>
        <v>195.34782502124096</v>
      </c>
      <c r="P141" s="26">
        <f>Trans_cr!P141+Trav_cr!P141-SUM(Trans_deb!P142,Trav_deb!P141)</f>
        <v>166.36293044500007</v>
      </c>
      <c r="Q141" s="26">
        <f>Trans_cr!Q141+Trav_cr!Q141-SUM(Trans_deb!Q142,Trav_deb!Q141)</f>
        <v>161.46736122679988</v>
      </c>
      <c r="V141" s="39">
        <f>IF(L141="","",L141/GDP!O137/10)</f>
        <v>1.5228680976259059</v>
      </c>
      <c r="W141" s="39">
        <f>IF(M141="","",M141/GDP!P137/10)</f>
        <v>1.4363404894254168</v>
      </c>
      <c r="X141" s="39">
        <f>IF(N141="","",N141/GDP!Q137/10)</f>
        <v>1.4711346012967534</v>
      </c>
      <c r="Y141" s="39">
        <f>IF(O141="","",O141/GDP!R137/10)</f>
        <v>1.5388988894063411</v>
      </c>
      <c r="Z141" s="39">
        <f>IF(P141="","",P141/GDP!S137/10)</f>
        <v>1.3256010394023909</v>
      </c>
      <c r="AA141" s="39">
        <f>IF(Q141="","",Q141/GDP!T137/10)</f>
        <v>1.3140247495670563</v>
      </c>
      <c r="AB141" s="21">
        <f t="shared" si="10"/>
        <v>0</v>
      </c>
      <c r="AC141" s="21">
        <f t="shared" si="11"/>
        <v>0</v>
      </c>
      <c r="AD141" s="21"/>
      <c r="AE141" s="21">
        <f t="shared" si="12"/>
        <v>0</v>
      </c>
      <c r="AF141" s="39" t="str">
        <f t="shared" si="13"/>
        <v/>
      </c>
      <c r="AH141" s="21">
        <f t="shared" si="14"/>
        <v>1.5388988894063411</v>
      </c>
    </row>
    <row r="142" spans="1:34" x14ac:dyDescent="0.25">
      <c r="A142" s="12" t="s">
        <v>545</v>
      </c>
      <c r="B142" s="26">
        <f>Trans_cr!B142+Trav_cr!B142-SUM(Trans_deb!B143,Trav_deb!B142)</f>
        <v>913.39328962175932</v>
      </c>
      <c r="C142" s="26">
        <f>Trans_cr!C142+Trav_cr!C142-SUM(Trans_deb!C143,Trav_deb!C142)</f>
        <v>247.48577861884769</v>
      </c>
      <c r="D142" s="26">
        <f>Trans_cr!D142+Trav_cr!D142-SUM(Trans_deb!D143,Trav_deb!D142)</f>
        <v>-2675.8731450906489</v>
      </c>
      <c r="E142" s="26">
        <f>Trans_cr!E142+Trav_cr!E142-SUM(Trans_deb!E143,Trav_deb!E142)</f>
        <v>-4019.2174108688196</v>
      </c>
      <c r="F142" s="26">
        <f>Trans_cr!F142+Trav_cr!F142-SUM(Trans_deb!F143,Trav_deb!F142)</f>
        <v>353.6270303027195</v>
      </c>
      <c r="G142" s="26">
        <f>Trans_cr!G142+Trav_cr!G142-SUM(Trans_deb!G143,Trav_deb!G142)</f>
        <v>-1799.7773848052602</v>
      </c>
      <c r="H142" s="26">
        <f>Trans_cr!H142+Trav_cr!H142-SUM(Trans_deb!H143,Trav_deb!H142)</f>
        <v>-1487.5373618154626</v>
      </c>
      <c r="I142" s="26">
        <f>Trans_cr!I142+Trav_cr!I142-SUM(Trans_deb!I143,Trav_deb!I142)</f>
        <v>-3811.4000000000015</v>
      </c>
      <c r="J142" s="26">
        <f>Trans_cr!J142+Trav_cr!J142-SUM(Trans_deb!J143,Trav_deb!J142)</f>
        <v>-4570.1871748875419</v>
      </c>
      <c r="K142" s="26">
        <f>Trans_cr!K142+Trav_cr!K142-SUM(Trans_deb!K143,Trav_deb!K142)</f>
        <v>-4508.1962286127164</v>
      </c>
      <c r="L142" s="26">
        <f>Trans_cr!L142+Trav_cr!L142-SUM(Trans_deb!L143,Trav_deb!L142)</f>
        <v>-2553.566909112571</v>
      </c>
      <c r="M142" s="26">
        <f>Trans_cr!M142+Trav_cr!M142-SUM(Trans_deb!M143,Trav_deb!M142)</f>
        <v>-2422.2942088352211</v>
      </c>
      <c r="N142" s="26">
        <f>Trans_cr!N142+Trav_cr!N142-SUM(Trans_deb!N143,Trav_deb!N142)</f>
        <v>-3624.5605024344113</v>
      </c>
      <c r="O142" s="26">
        <f>Trans_cr!O142+Trav_cr!O142-SUM(Trans_deb!O143,Trav_deb!O142)</f>
        <v>-4984.5396241958661</v>
      </c>
      <c r="P142" s="26">
        <f>Trans_cr!P142+Trav_cr!P142-SUM(Trans_deb!P143,Trav_deb!P142)</f>
        <v>-4593.6609362194067</v>
      </c>
      <c r="Q142" s="26">
        <f>Trans_cr!Q142+Trav_cr!Q142-SUM(Trans_deb!Q143,Trav_deb!Q142)</f>
        <v>3316.8840796126024</v>
      </c>
      <c r="V142" s="39">
        <f>IF(L142="","",L142/GDP!O138/10)</f>
        <v>-0.6618853476945612</v>
      </c>
      <c r="W142" s="39">
        <f>IF(M142="","",M142/GDP!P138/10)</f>
        <v>-0.65675620516806554</v>
      </c>
      <c r="X142" s="39">
        <f>IF(N142="","",N142/GDP!Q138/10)</f>
        <v>-0.90979294427988644</v>
      </c>
      <c r="Y142" s="39">
        <f>IF(O142="","",O142/GDP!R138/10)</f>
        <v>-1.1406269162919602</v>
      </c>
      <c r="Z142" s="39">
        <f>IF(P142="","",P142/GDP!S138/10)</f>
        <v>-1.1328107657565551</v>
      </c>
      <c r="AA142" s="39">
        <f>IF(Q142="","",Q142/GDP!T138/10)</f>
        <v>0.91624354079942827</v>
      </c>
      <c r="AB142" s="21">
        <f t="shared" si="10"/>
        <v>0</v>
      </c>
      <c r="AC142" s="21">
        <f t="shared" si="11"/>
        <v>0</v>
      </c>
      <c r="AD142" s="21"/>
      <c r="AE142" s="21">
        <f t="shared" si="12"/>
        <v>0</v>
      </c>
      <c r="AF142" s="39">
        <f t="shared" si="13"/>
        <v>-1.1406269162919602</v>
      </c>
      <c r="AH142" s="21" t="str">
        <f t="shared" si="14"/>
        <v/>
      </c>
    </row>
    <row r="143" spans="1:34" x14ac:dyDescent="0.25">
      <c r="A143" s="12" t="s">
        <v>548</v>
      </c>
      <c r="B143" s="26">
        <f>Trans_cr!B143+Trav_cr!B143-SUM(Trans_deb!B144,Trav_deb!B143)</f>
        <v>-990.89726918075417</v>
      </c>
      <c r="C143" s="26">
        <f>Trans_cr!C143+Trav_cr!C143-SUM(Trans_deb!C144,Trav_deb!C143)</f>
        <v>-1084.2652795838753</v>
      </c>
      <c r="D143" s="26">
        <f>Trans_cr!D143+Trav_cr!D143-SUM(Trans_deb!D144,Trav_deb!D143)</f>
        <v>-1438.2314694408321</v>
      </c>
      <c r="E143" s="26">
        <f>Trans_cr!E143+Trav_cr!E143-SUM(Trans_deb!E144,Trav_deb!E143)</f>
        <v>-2127.4382314694403</v>
      </c>
      <c r="F143" s="26">
        <f>Trans_cr!F143+Trav_cr!F143-SUM(Trans_deb!F144,Trav_deb!F143)</f>
        <v>-1747.7243172951883</v>
      </c>
      <c r="G143" s="26">
        <f>Trans_cr!G143+Trav_cr!G143-SUM(Trans_deb!G144,Trav_deb!G143)</f>
        <v>-2358.9076723016906</v>
      </c>
      <c r="H143" s="26">
        <f>Trans_cr!H143+Trav_cr!H143-SUM(Trans_deb!H144,Trav_deb!H143)</f>
        <v>-2379.1139408656068</v>
      </c>
      <c r="I143" s="26">
        <f>Trans_cr!I143+Trav_cr!I143-SUM(Trans_deb!I144,Trav_deb!I143)</f>
        <v>-2737.502558175599</v>
      </c>
      <c r="J143" s="26">
        <f>Trans_cr!J143+Trav_cr!J143-SUM(Trans_deb!J144,Trav_deb!J143)</f>
        <v>-3444.6444825705785</v>
      </c>
      <c r="K143" s="26">
        <f>Trans_cr!K143+Trav_cr!K143-SUM(Trans_deb!K144,Trav_deb!K143)</f>
        <v>-3120.6035899995804</v>
      </c>
      <c r="L143" s="26">
        <f>Trans_cr!L143+Trav_cr!L143-SUM(Trans_deb!L144,Trav_deb!L143)</f>
        <v>-2916.0712641268501</v>
      </c>
      <c r="M143" s="26">
        <f>Trans_cr!M143+Trav_cr!M143-SUM(Trans_deb!M144,Trav_deb!M143)</f>
        <v>-2756.2420513352063</v>
      </c>
      <c r="N143" s="26">
        <f>Trans_cr!N143+Trav_cr!N143-SUM(Trans_deb!N144,Trav_deb!N143)</f>
        <v>-2951.1620368502063</v>
      </c>
      <c r="O143" s="26">
        <f>Trans_cr!O143+Trav_cr!O143-SUM(Trans_deb!O144,Trav_deb!O143)</f>
        <v>-3138.3950153364121</v>
      </c>
      <c r="P143" s="26">
        <f>Trans_cr!P143+Trav_cr!P143-SUM(Trans_deb!P144,Trav_deb!P143)</f>
        <v>-2722.6629756238744</v>
      </c>
      <c r="Q143" s="26"/>
      <c r="V143" s="39">
        <f>IF(L143="","",L143/GDP!O139/10)</f>
        <v>-4.2311572485480786</v>
      </c>
      <c r="W143" s="39">
        <f>IF(M143="","",M143/GDP!P139/10)</f>
        <v>-4.2092241281214502</v>
      </c>
      <c r="X143" s="39">
        <f>IF(N143="","",N143/GDP!Q139/10)</f>
        <v>-4.1802346197487266</v>
      </c>
      <c r="Y143" s="39">
        <f>IF(O143="","",O143/GDP!R139/10)</f>
        <v>-3.933368027342631</v>
      </c>
      <c r="Z143" s="39">
        <f>IF(P143="","",P143/GDP!S139/10)</f>
        <v>-3.5669164240267706</v>
      </c>
      <c r="AA143" s="39" t="str">
        <f>IF(Q143="","",Q143/GDP!T139/10)</f>
        <v/>
      </c>
      <c r="AB143" s="21">
        <f t="shared" si="10"/>
        <v>0</v>
      </c>
      <c r="AC143" s="21">
        <f t="shared" si="11"/>
        <v>0</v>
      </c>
      <c r="AD143" s="21"/>
      <c r="AE143" s="21">
        <f t="shared" si="12"/>
        <v>0</v>
      </c>
      <c r="AF143" s="39">
        <f t="shared" si="13"/>
        <v>-3.933368027342631</v>
      </c>
      <c r="AH143" s="21" t="str">
        <f t="shared" si="14"/>
        <v/>
      </c>
    </row>
    <row r="144" spans="1:34" x14ac:dyDescent="0.25">
      <c r="A144" s="12" t="s">
        <v>550</v>
      </c>
      <c r="B144" s="26">
        <f>Trans_cr!B144+Trav_cr!B144-SUM(Trans_deb!B145,Trav_deb!B144)</f>
        <v>-2647</v>
      </c>
      <c r="C144" s="26">
        <f>Trans_cr!C144+Trav_cr!C144-SUM(Trans_deb!C145,Trav_deb!C144)</f>
        <v>-3220</v>
      </c>
      <c r="D144" s="26">
        <f>Trans_cr!D144+Trav_cr!D144-SUM(Trans_deb!D145,Trav_deb!D144)</f>
        <v>-3536</v>
      </c>
      <c r="E144" s="26">
        <f>Trans_cr!E144+Trav_cr!E144-SUM(Trans_deb!E145,Trav_deb!E144)</f>
        <v>-4198</v>
      </c>
      <c r="F144" s="26">
        <f>Trans_cr!F144+Trav_cr!F144-SUM(Trans_deb!F145,Trav_deb!F144)</f>
        <v>-2487.59</v>
      </c>
      <c r="G144" s="26">
        <f>Trans_cr!G144+Trav_cr!G144-SUM(Trans_deb!G145,Trav_deb!G144)</f>
        <v>-2941</v>
      </c>
      <c r="H144" s="26">
        <f>Trans_cr!H144+Trav_cr!H144-SUM(Trans_deb!H145,Trav_deb!H144)</f>
        <v>-3120</v>
      </c>
      <c r="I144" s="26">
        <f>Trans_cr!I144+Trav_cr!I144-SUM(Trans_deb!I145,Trav_deb!I144)</f>
        <v>-3014.0038</v>
      </c>
      <c r="J144" s="26">
        <f>Trans_cr!J144+Trav_cr!J144-SUM(Trans_deb!J145,Trav_deb!J144)</f>
        <v>-3073</v>
      </c>
      <c r="K144" s="26">
        <f>Trans_cr!K144+Trav_cr!K144-SUM(Trans_deb!K145,Trav_deb!K144)</f>
        <v>-3790</v>
      </c>
      <c r="L144" s="26">
        <f>Trans_cr!L144+Trav_cr!L144-SUM(Trans_deb!L145,Trav_deb!L144)</f>
        <v>-3878</v>
      </c>
      <c r="M144" s="26">
        <f>Trans_cr!M144+Trav_cr!M144-SUM(Trans_deb!M145,Trav_deb!M144)</f>
        <v>-3950.8980000000001</v>
      </c>
      <c r="N144" s="26">
        <f>Trans_cr!N144+Trav_cr!N144-SUM(Trans_deb!N145,Trav_deb!N144)</f>
        <v>-4925.6209999999992</v>
      </c>
      <c r="O144" s="26">
        <f>Trans_cr!O144+Trav_cr!O144-SUM(Trans_deb!O145,Trav_deb!O144)</f>
        <v>-4352.987000000001</v>
      </c>
      <c r="P144" s="26">
        <f>Trans_cr!P144+Trav_cr!P144-SUM(Trans_deb!P145,Trav_deb!P144)</f>
        <v>-3855.0419999999995</v>
      </c>
      <c r="Q144" s="26">
        <f>Trans_cr!Q144+Trav_cr!Q144-SUM(Trans_deb!Q145,Trav_deb!Q144)</f>
        <v>-2403.1239999999998</v>
      </c>
      <c r="V144" s="39">
        <f>IF(L144="","",L144/GDP!O140/10)</f>
        <v>-1.4353925306288633</v>
      </c>
      <c r="W144" s="39">
        <f>IF(M144="","",M144/GDP!P140/10)</f>
        <v>-1.4210687604982319</v>
      </c>
      <c r="X144" s="39">
        <f>IF(N144="","",N144/GDP!Q140/10)</f>
        <v>-1.6170625371385046</v>
      </c>
      <c r="Y144" s="39">
        <f>IF(O144="","",O144/GDP!R140/10)</f>
        <v>-1.390406390841753</v>
      </c>
      <c r="Z144" s="39">
        <f>IF(P144="","",P144/GDP!S140/10)</f>
        <v>-1.3961776657467566</v>
      </c>
      <c r="AA144" s="39">
        <f>IF(Q144="","",Q144/GDP!T140/10)</f>
        <v>-0.91443422539659591</v>
      </c>
      <c r="AB144" s="21">
        <f t="shared" si="10"/>
        <v>0</v>
      </c>
      <c r="AC144" s="21">
        <f t="shared" si="11"/>
        <v>0</v>
      </c>
      <c r="AD144" s="21"/>
      <c r="AE144" s="21">
        <f t="shared" si="12"/>
        <v>0</v>
      </c>
      <c r="AF144" s="39">
        <f t="shared" si="13"/>
        <v>-1.390406390841753</v>
      </c>
      <c r="AH144" s="21" t="str">
        <f t="shared" si="14"/>
        <v/>
      </c>
    </row>
    <row r="145" spans="1:34" x14ac:dyDescent="0.25">
      <c r="A145" s="12" t="s">
        <v>552</v>
      </c>
      <c r="B145" s="26">
        <f>Trans_cr!B145+Trav_cr!B145-SUM(Trans_deb!B146,Trav_deb!B145)</f>
        <v>37.599999999999994</v>
      </c>
      <c r="C145" s="26">
        <f>Trans_cr!C145+Trav_cr!C145-SUM(Trans_deb!C146,Trav_deb!C145)</f>
        <v>32.38884403995948</v>
      </c>
      <c r="D145" s="26">
        <f>Trans_cr!D145+Trav_cr!D145-SUM(Trans_deb!D146,Trav_deb!D145)</f>
        <v>38.332134442939541</v>
      </c>
      <c r="E145" s="26">
        <f>Trans_cr!E145+Trav_cr!E145-SUM(Trans_deb!E146,Trav_deb!E145)</f>
        <v>44.884037652586002</v>
      </c>
      <c r="F145" s="26">
        <f>Trans_cr!F145+Trav_cr!F145-SUM(Trans_deb!F146,Trav_deb!F145)</f>
        <v>49.193228143541887</v>
      </c>
      <c r="G145" s="26">
        <f>Trans_cr!G145+Trav_cr!G145-SUM(Trans_deb!G146,Trav_deb!G145)</f>
        <v>47.641712043991092</v>
      </c>
      <c r="H145" s="26">
        <f>Trans_cr!H145+Trav_cr!H145-SUM(Trans_deb!H146,Trav_deb!H145)</f>
        <v>66.023906948217231</v>
      </c>
      <c r="I145" s="26">
        <f>Trans_cr!I145+Trav_cr!I145-SUM(Trans_deb!I146,Trav_deb!I145)</f>
        <v>74.323494684618311</v>
      </c>
      <c r="J145" s="26">
        <f>Trans_cr!J145+Trav_cr!J145-SUM(Trans_deb!J146,Trav_deb!J145)</f>
        <v>84.259106340097617</v>
      </c>
      <c r="K145" s="26">
        <f>Trans_cr!K145+Trav_cr!K145-SUM(Trans_deb!K146,Trav_deb!K145)</f>
        <v>98.763482803703411</v>
      </c>
      <c r="L145" s="26">
        <f>Trans_cr!L145+Trav_cr!L145-SUM(Trans_deb!L146,Trav_deb!L145)</f>
        <v>115.18212991592827</v>
      </c>
      <c r="M145" s="26">
        <f>Trans_cr!M145+Trav_cr!M145-SUM(Trans_deb!M146,Trav_deb!M145)</f>
        <v>106.62203464608785</v>
      </c>
      <c r="N145" s="26">
        <f>Trans_cr!N145+Trav_cr!N145-SUM(Trans_deb!N146,Trav_deb!N145)</f>
        <v>81.144624233868512</v>
      </c>
      <c r="O145" s="26"/>
      <c r="P145" s="26"/>
      <c r="Q145" s="26"/>
      <c r="V145" s="39">
        <f>IF(L145="","",L145/GDP!O141/10)</f>
        <v>41.28391753259077</v>
      </c>
      <c r="W145" s="39">
        <f>IF(M145="","",M145/GDP!P141/10)</f>
        <v>35.89967496501275</v>
      </c>
      <c r="X145" s="39">
        <f>IF(N145="","",N145/GDP!Q141/10)</f>
        <v>28.175216747871012</v>
      </c>
      <c r="Y145" s="39" t="str">
        <f>IF(O145="","",O145/GDP!R141/10)</f>
        <v/>
      </c>
      <c r="Z145" s="39" t="str">
        <f>IF(P145="","",P145/GDP!S141/10)</f>
        <v/>
      </c>
      <c r="AA145" s="39" t="str">
        <f>IF(Q145="","",Q145/GDP!T141/10)</f>
        <v/>
      </c>
      <c r="AB145" s="21">
        <f t="shared" si="10"/>
        <v>1</v>
      </c>
      <c r="AC145" s="21"/>
      <c r="AD145" s="21"/>
      <c r="AE145" s="21">
        <f t="shared" si="12"/>
        <v>0</v>
      </c>
      <c r="AF145" s="39" t="str">
        <f t="shared" si="13"/>
        <v/>
      </c>
      <c r="AH145" s="21" t="str">
        <f t="shared" si="14"/>
        <v/>
      </c>
    </row>
    <row r="146" spans="1:34" x14ac:dyDescent="0.25">
      <c r="A146" s="12" t="s">
        <v>557</v>
      </c>
      <c r="B146" s="26">
        <f>Trans_cr!B146+Trav_cr!B146-SUM(Trans_deb!B147,Trav_deb!B146)</f>
        <v>1343.1999999999998</v>
      </c>
      <c r="C146" s="26">
        <f>Trans_cr!C146+Trav_cr!C146-SUM(Trans_deb!C147,Trav_deb!C146)</f>
        <v>1955.8000000000002</v>
      </c>
      <c r="D146" s="26">
        <f>Trans_cr!D146+Trav_cr!D146-SUM(Trans_deb!D147,Trav_deb!D146)</f>
        <v>1933.5000000000005</v>
      </c>
      <c r="E146" s="26">
        <f>Trans_cr!E146+Trav_cr!E146-SUM(Trans_deb!E147,Trav_deb!E146)</f>
        <v>2261.1000000000004</v>
      </c>
      <c r="F146" s="26">
        <f>Trans_cr!F146+Trav_cr!F146-SUM(Trans_deb!F147,Trav_deb!F146)</f>
        <v>3076.7</v>
      </c>
      <c r="G146" s="26">
        <f>Trans_cr!G146+Trav_cr!G146-SUM(Trans_deb!G147,Trav_deb!G146)</f>
        <v>3241</v>
      </c>
      <c r="H146" s="26">
        <f>Trans_cr!H146+Trav_cr!H146-SUM(Trans_deb!H147,Trav_deb!H146)</f>
        <v>3832.1000000000004</v>
      </c>
      <c r="I146" s="26">
        <f>Trans_cr!I146+Trav_cr!I146-SUM(Trans_deb!I147,Trav_deb!I146)</f>
        <v>5094.5</v>
      </c>
      <c r="J146" s="26">
        <f>Trans_cr!J146+Trav_cr!J146-SUM(Trans_deb!J147,Trav_deb!J146)</f>
        <v>5427.9</v>
      </c>
      <c r="K146" s="26">
        <f>Trans_cr!K146+Trav_cr!K146-SUM(Trans_deb!K147,Trav_deb!K146)</f>
        <v>6099.9</v>
      </c>
      <c r="L146" s="26">
        <f>Trans_cr!L146+Trav_cr!L146-SUM(Trans_deb!L147,Trav_deb!L146)</f>
        <v>6375.8</v>
      </c>
      <c r="M146" s="26">
        <f>Trans_cr!M146+Trav_cr!M146-SUM(Trans_deb!M147,Trav_deb!M146)</f>
        <v>6828.2151920000006</v>
      </c>
      <c r="N146" s="26">
        <f>Trans_cr!N146+Trav_cr!N146-SUM(Trans_deb!N147,Trav_deb!N146)</f>
        <v>7964.4195770000006</v>
      </c>
      <c r="O146" s="26">
        <f>Trans_cr!O146+Trav_cr!O146-SUM(Trans_deb!O147,Trav_deb!O146)</f>
        <v>8206.1556540000001</v>
      </c>
      <c r="P146" s="26">
        <f>Trans_cr!P146+Trav_cr!P146-SUM(Trans_deb!P147,Trav_deb!P146)</f>
        <v>8226.1055240000005</v>
      </c>
      <c r="Q146" s="26">
        <f>Trans_cr!Q146+Trav_cr!Q146-SUM(Trans_deb!Q147,Trav_deb!Q146)</f>
        <v>4900.3348499499998</v>
      </c>
      <c r="V146" s="39">
        <f>IF(L146="","",L146/GDP!O142/10)</f>
        <v>11.786955557198848</v>
      </c>
      <c r="W146" s="39">
        <f>IF(M146="","",M146/GDP!P142/10)</f>
        <v>11.79148855425848</v>
      </c>
      <c r="X146" s="39">
        <f>IF(N146="","",N146/GDP!Q142/10)</f>
        <v>12.803915529797598</v>
      </c>
      <c r="Y146" s="39">
        <f>IF(O146="","",O146/GDP!R142/10)</f>
        <v>12.638854814563825</v>
      </c>
      <c r="Z146" s="39">
        <f>IF(P146="","",P146/GDP!S142/10)</f>
        <v>12.316741815895073</v>
      </c>
      <c r="AA146" s="39">
        <f>IF(Q146="","",Q146/GDP!T142/10)</f>
        <v>9.2567434545128258</v>
      </c>
      <c r="AB146" s="21">
        <f t="shared" si="10"/>
        <v>0</v>
      </c>
      <c r="AC146" s="21">
        <f t="shared" si="11"/>
        <v>1</v>
      </c>
      <c r="AD146" s="21"/>
      <c r="AE146" s="21">
        <f t="shared" si="12"/>
        <v>0</v>
      </c>
      <c r="AF146" s="39" t="str">
        <f t="shared" si="13"/>
        <v/>
      </c>
      <c r="AH146" s="21">
        <f t="shared" si="14"/>
        <v>12.638854814563825</v>
      </c>
    </row>
    <row r="147" spans="1:34" x14ac:dyDescent="0.25">
      <c r="A147" s="12" t="s">
        <v>560</v>
      </c>
      <c r="B147" s="26">
        <f>Trans_cr!B147+Trav_cr!B147-SUM(Trans_deb!B148,Trav_deb!B147)</f>
        <v>-299.30315299379561</v>
      </c>
      <c r="C147" s="26">
        <f>Trans_cr!C147+Trav_cr!C147-SUM(Trans_deb!C148,Trav_deb!C147)</f>
        <v>-388.10656875128257</v>
      </c>
      <c r="D147" s="26">
        <f>Trans_cr!D147+Trav_cr!D147-SUM(Trans_deb!D148,Trav_deb!D147)</f>
        <v>-486.8477156285611</v>
      </c>
      <c r="E147" s="26">
        <f>Trans_cr!E147+Trav_cr!E147-SUM(Trans_deb!E148,Trav_deb!E147)</f>
        <v>-566.38266392000241</v>
      </c>
      <c r="F147" s="26">
        <f>Trans_cr!F147+Trav_cr!F147-SUM(Trans_deb!F148,Trav_deb!F147)</f>
        <v>-540.31008367739059</v>
      </c>
      <c r="G147" s="26">
        <f>Trans_cr!G147+Trav_cr!G147-SUM(Trans_deb!G148,Trav_deb!G147)</f>
        <v>-685.94667225564729</v>
      </c>
      <c r="H147" s="26">
        <f>Trans_cr!H147+Trav_cr!H147-SUM(Trans_deb!H148,Trav_deb!H147)</f>
        <v>-767.57479767191978</v>
      </c>
      <c r="I147" s="26">
        <f>Trans_cr!I147+Trav_cr!I147-SUM(Trans_deb!I148,Trav_deb!I147)</f>
        <v>-859.3589892672361</v>
      </c>
      <c r="J147" s="26">
        <f>Trans_cr!J147+Trav_cr!J147-SUM(Trans_deb!J148,Trav_deb!J147)</f>
        <v>-843.45577561282323</v>
      </c>
      <c r="K147" s="26">
        <f>Trans_cr!K147+Trav_cr!K147-SUM(Trans_deb!K148,Trav_deb!K147)</f>
        <v>-635.15215862629759</v>
      </c>
      <c r="L147" s="26">
        <f>Trans_cr!L147+Trav_cr!L147-SUM(Trans_deb!L148,Trav_deb!L147)</f>
        <v>-511.73363165135123</v>
      </c>
      <c r="M147" s="26">
        <f>Trans_cr!M147+Trav_cr!M147-SUM(Trans_deb!M148,Trav_deb!M147)</f>
        <v>-379.40261837453721</v>
      </c>
      <c r="N147" s="26">
        <f>Trans_cr!N147+Trav_cr!N147-SUM(Trans_deb!N148,Trav_deb!N147)</f>
        <v>-481.39376475839663</v>
      </c>
      <c r="O147" s="26">
        <f>Trans_cr!O147+Trav_cr!O147-SUM(Trans_deb!O148,Trav_deb!O147)</f>
        <v>-410.87166520711929</v>
      </c>
      <c r="P147" s="26"/>
      <c r="Q147" s="26"/>
      <c r="V147" s="39">
        <f>IF(L147="","",L147/GDP!O143/10)</f>
        <v>-2.3557226518038545</v>
      </c>
      <c r="W147" s="39">
        <f>IF(M147="","",M147/GDP!P143/10)</f>
        <v>-1.827653636372355</v>
      </c>
      <c r="X147" s="39">
        <f>IF(N147="","",N147/GDP!Q143/10)</f>
        <v>-2.1166678307980331</v>
      </c>
      <c r="Y147" s="39">
        <f>IF(O147="","",O147/GDP!R143/10)</f>
        <v>-1.7041545632812913</v>
      </c>
      <c r="Z147" s="39" t="str">
        <f>IF(P147="","",P147/GDP!S143/10)</f>
        <v/>
      </c>
      <c r="AA147" s="39" t="str">
        <f>IF(Q147="","",Q147/GDP!T143/10)</f>
        <v/>
      </c>
      <c r="AB147" s="21">
        <f t="shared" si="10"/>
        <v>0</v>
      </c>
      <c r="AC147" s="21">
        <f t="shared" si="11"/>
        <v>0</v>
      </c>
      <c r="AD147" s="21"/>
      <c r="AE147" s="21">
        <f t="shared" si="12"/>
        <v>0</v>
      </c>
      <c r="AF147" s="39">
        <f t="shared" si="13"/>
        <v>-1.7041545632812913</v>
      </c>
      <c r="AH147" s="21" t="str">
        <f t="shared" si="14"/>
        <v/>
      </c>
    </row>
    <row r="148" spans="1:34" x14ac:dyDescent="0.25">
      <c r="A148" s="12" t="s">
        <v>563</v>
      </c>
      <c r="B148" s="26">
        <f>Trans_cr!B148+Trav_cr!B148-SUM(Trans_deb!B149,Trav_deb!B148)</f>
        <v>-100.72869907675252</v>
      </c>
      <c r="C148" s="26">
        <f>Trans_cr!C148+Trav_cr!C148-SUM(Trans_deb!C149,Trav_deb!C148)</f>
        <v>-114.03041611350466</v>
      </c>
      <c r="D148" s="26">
        <f>Trans_cr!D148+Trav_cr!D148-SUM(Trans_deb!D149,Trav_deb!D148)</f>
        <v>-150.53079877795076</v>
      </c>
      <c r="E148" s="26">
        <f>Trans_cr!E148+Trav_cr!E148-SUM(Trans_deb!E149,Trav_deb!E148)</f>
        <v>-190.5246445619274</v>
      </c>
      <c r="F148" s="26">
        <f>Trans_cr!F148+Trav_cr!F148-SUM(Trans_deb!F149,Trav_deb!F148)</f>
        <v>-80.888246807705286</v>
      </c>
      <c r="G148" s="26">
        <f>Trans_cr!G148+Trav_cr!G148-SUM(Trans_deb!G149,Trav_deb!G148)</f>
        <v>-180.71302582130261</v>
      </c>
      <c r="H148" s="26">
        <f>Trans_cr!H148+Trav_cr!H148-SUM(Trans_deb!H149,Trav_deb!H148)</f>
        <v>-245.36190784700807</v>
      </c>
      <c r="I148" s="26">
        <f>Trans_cr!I148+Trav_cr!I148-SUM(Trans_deb!I149,Trav_deb!I148)</f>
        <v>-241.22626735518475</v>
      </c>
      <c r="J148" s="26">
        <f>Trans_cr!J148+Trav_cr!J148-SUM(Trans_deb!J149,Trav_deb!J148)</f>
        <v>-249.19462460733712</v>
      </c>
      <c r="K148" s="26">
        <f>Trans_cr!K148+Trav_cr!K148-SUM(Trans_deb!K149,Trav_deb!K148)</f>
        <v>-281.20468893687394</v>
      </c>
      <c r="L148" s="26">
        <f>Trans_cr!L148+Trav_cr!L148-SUM(Trans_deb!L149,Trav_deb!L148)</f>
        <v>-307.1387621144587</v>
      </c>
      <c r="M148" s="26">
        <f>Trans_cr!M148+Trav_cr!M148-SUM(Trans_deb!M149,Trav_deb!M148)</f>
        <v>-282.97439567465949</v>
      </c>
      <c r="N148" s="26">
        <f>Trans_cr!N148+Trav_cr!N148-SUM(Trans_deb!N149,Trav_deb!N148)</f>
        <v>-341.75506610047614</v>
      </c>
      <c r="O148" s="26">
        <f>Trans_cr!O148+Trav_cr!O148-SUM(Trans_deb!O149,Trav_deb!O148)</f>
        <v>-405.95523063093378</v>
      </c>
      <c r="P148" s="26">
        <f>Trans_cr!P148+Trav_cr!P148-SUM(Trans_deb!P149,Trav_deb!P148)</f>
        <v>-400.75632530436837</v>
      </c>
      <c r="Q148" s="26">
        <f>Trans_cr!Q148+Trav_cr!Q148-SUM(Trans_deb!Q149,Trav_deb!Q148)</f>
        <v>-345.29237977860271</v>
      </c>
      <c r="V148" s="39">
        <f>IF(L148="","",L148/GDP!O144/10)</f>
        <v>-0.84929422108853747</v>
      </c>
      <c r="W148" s="39">
        <f>IF(M148="","",M148/GDP!P144/10)</f>
        <v>-0.7848626939442489</v>
      </c>
      <c r="X148" s="39">
        <f>IF(N148="","",N148/GDP!Q144/10)</f>
        <v>-0.87609286600650138</v>
      </c>
      <c r="Y148" s="39">
        <f>IF(O148="","",O148/GDP!R144/10)</f>
        <v>-1.0052129023918133</v>
      </c>
      <c r="Z148" s="39">
        <f>IF(P148="","",P148/GDP!S144/10)</f>
        <v>-1.0506129907048587</v>
      </c>
      <c r="AA148" s="39">
        <f>IF(Q148="","",Q148/GDP!T144/10)</f>
        <v>-0.96248746976613986</v>
      </c>
      <c r="AB148" s="21">
        <f t="shared" si="10"/>
        <v>0</v>
      </c>
      <c r="AC148" s="21">
        <f t="shared" si="11"/>
        <v>0</v>
      </c>
      <c r="AD148" s="21"/>
      <c r="AE148" s="21">
        <f t="shared" si="12"/>
        <v>0</v>
      </c>
      <c r="AF148" s="39">
        <f t="shared" si="13"/>
        <v>-1.0052129023918133</v>
      </c>
      <c r="AH148" s="21" t="str">
        <f t="shared" si="14"/>
        <v/>
      </c>
    </row>
    <row r="149" spans="1:34" x14ac:dyDescent="0.25">
      <c r="A149" s="12" t="s">
        <v>564</v>
      </c>
      <c r="B149" s="26">
        <f>Trans_cr!B149+Trav_cr!B149-SUM(Trans_deb!B150,Trav_deb!B149)</f>
        <v>-305.83017813242054</v>
      </c>
      <c r="C149" s="26">
        <f>Trans_cr!C149+Trav_cr!C149-SUM(Trans_deb!C150,Trav_deb!C149)</f>
        <v>-102.46912491597141</v>
      </c>
      <c r="D149" s="26">
        <f>Trans_cr!D149+Trav_cr!D149-SUM(Trans_deb!D150,Trav_deb!D149)</f>
        <v>-443.41357209760099</v>
      </c>
      <c r="E149" s="26">
        <f>Trans_cr!E149+Trav_cr!E149-SUM(Trans_deb!E150,Trav_deb!E149)</f>
        <v>-871.91998457603449</v>
      </c>
      <c r="F149" s="26">
        <f>Trans_cr!F149+Trav_cr!F149-SUM(Trans_deb!F150,Trav_deb!F149)</f>
        <v>-52.985405099698255</v>
      </c>
      <c r="G149" s="26">
        <f>Trans_cr!G149+Trav_cr!G149-SUM(Trans_deb!G150,Trav_deb!G149)</f>
        <v>-866.67352385459344</v>
      </c>
      <c r="H149" s="26">
        <f>Trans_cr!H149+Trav_cr!H149-SUM(Trans_deb!H150,Trav_deb!H149)</f>
        <v>-624.56586245956123</v>
      </c>
      <c r="I149" s="26">
        <f>Trans_cr!I149+Trav_cr!I149-SUM(Trans_deb!I150,Trav_deb!I149)</f>
        <v>-623.92577929720392</v>
      </c>
      <c r="J149" s="26">
        <f>Trans_cr!J149+Trav_cr!J149-SUM(Trans_deb!J150,Trav_deb!J149)</f>
        <v>41.076748965016122</v>
      </c>
      <c r="K149" s="26">
        <f>Trans_cr!K149+Trav_cr!K149-SUM(Trans_deb!K150,Trav_deb!K149)</f>
        <v>48.506827993968727</v>
      </c>
      <c r="L149" s="26">
        <f>Trans_cr!L149+Trav_cr!L149-SUM(Trans_deb!L150,Trav_deb!L149)</f>
        <v>26.155193482643881</v>
      </c>
      <c r="M149" s="26">
        <f>Trans_cr!M149+Trav_cr!M149-SUM(Trans_deb!M150,Trav_deb!M149)</f>
        <v>204.18694628737194</v>
      </c>
      <c r="N149" s="26">
        <f>Trans_cr!N149+Trav_cr!N149-SUM(Trans_deb!N150,Trav_deb!N149)</f>
        <v>215.35147473713732</v>
      </c>
      <c r="O149" s="26">
        <f>Trans_cr!O149+Trav_cr!O149-SUM(Trans_deb!O150,Trav_deb!O149)</f>
        <v>-346.29682292082452</v>
      </c>
      <c r="P149" s="26">
        <f>Trans_cr!P149+Trav_cr!P149-SUM(Trans_deb!P150,Trav_deb!P149)</f>
        <v>-515.30813162057893</v>
      </c>
      <c r="Q149" s="26">
        <f>Trans_cr!Q149+Trav_cr!Q149-SUM(Trans_deb!Q150,Trav_deb!Q149)</f>
        <v>-1722</v>
      </c>
      <c r="V149" s="39">
        <f>IF(L149="","",L149/GDP!O145/10)</f>
        <v>1.3671200256457317E-2</v>
      </c>
      <c r="W149" s="39">
        <f>IF(M149="","",M149/GDP!P145/10)</f>
        <v>0.1047381104320964</v>
      </c>
      <c r="X149" s="39">
        <f>IF(N149="","",N149/GDP!Q145/10)</f>
        <v>0.10060285373661589</v>
      </c>
      <c r="Y149" s="39">
        <f>IF(O149="","",O149/GDP!R145/10)</f>
        <v>-0.15381330940203009</v>
      </c>
      <c r="Z149" s="39">
        <f>IF(P149="","",P149/GDP!S145/10)</f>
        <v>-0.22332267151785032</v>
      </c>
      <c r="AA149" s="39">
        <f>IF(Q149="","",Q149/GDP!T145/10)</f>
        <v>-0.84506212826099758</v>
      </c>
      <c r="AB149" s="21">
        <f t="shared" si="10"/>
        <v>0</v>
      </c>
      <c r="AC149" s="21">
        <f t="shared" si="11"/>
        <v>0</v>
      </c>
      <c r="AD149" s="21"/>
      <c r="AE149" s="21">
        <f t="shared" si="12"/>
        <v>0</v>
      </c>
      <c r="AF149" s="39">
        <f t="shared" si="13"/>
        <v>-0.15381330940203009</v>
      </c>
      <c r="AH149" s="21" t="str">
        <f t="shared" si="14"/>
        <v/>
      </c>
    </row>
    <row r="150" spans="1:34" x14ac:dyDescent="0.25">
      <c r="A150" s="12" t="s">
        <v>566</v>
      </c>
      <c r="B150" s="26">
        <f>Trans_cr!B150+Trav_cr!B150-SUM(Trans_deb!B151,Trav_deb!B150)</f>
        <v>-1992.3000000000002</v>
      </c>
      <c r="C150" s="26">
        <f>Trans_cr!C150+Trav_cr!C150-SUM(Trans_deb!C151,Trav_deb!C150)</f>
        <v>-656.52742191999914</v>
      </c>
      <c r="D150" s="26">
        <f>Trans_cr!D150+Trav_cr!D150-SUM(Trans_deb!D151,Trav_deb!D150)</f>
        <v>486.64821861000019</v>
      </c>
      <c r="E150" s="26">
        <f>Trans_cr!E150+Trav_cr!E150-SUM(Trans_deb!E151,Trav_deb!E150)</f>
        <v>-3078.8900238800006</v>
      </c>
      <c r="F150" s="26">
        <f>Trans_cr!F150+Trav_cr!F150-SUM(Trans_deb!F151,Trav_deb!F150)</f>
        <v>-2896.0385493899994</v>
      </c>
      <c r="G150" s="26">
        <f>Trans_cr!G150+Trav_cr!G150-SUM(Trans_deb!G151,Trav_deb!G150)</f>
        <v>-4815.529495765576</v>
      </c>
      <c r="H150" s="26">
        <f>Trans_cr!H150+Trav_cr!H150-SUM(Trans_deb!H151,Trav_deb!H150)</f>
        <v>-4201.5627380211481</v>
      </c>
      <c r="I150" s="26">
        <f>Trans_cr!I150+Trav_cr!I150-SUM(Trans_deb!I151,Trav_deb!I150)</f>
        <v>-4504.2092672693598</v>
      </c>
      <c r="J150" s="26">
        <f>Trans_cr!J150+Trav_cr!J150-SUM(Trans_deb!J151,Trav_deb!J150)</f>
        <v>-4925.0334508623582</v>
      </c>
      <c r="K150" s="26">
        <f>Trans_cr!K150+Trav_cr!K150-SUM(Trans_deb!K151,Trav_deb!K150)</f>
        <v>-7562.1988354410169</v>
      </c>
      <c r="L150" s="26">
        <f>Trans_cr!L150+Trav_cr!L150-SUM(Trans_deb!L151,Trav_deb!L150)</f>
        <v>-7992.4028311358143</v>
      </c>
      <c r="M150" s="26">
        <f>Trans_cr!M150+Trav_cr!M150-SUM(Trans_deb!M151,Trav_deb!M150)</f>
        <v>-8433.8471538237463</v>
      </c>
      <c r="N150" s="26">
        <f>Trans_cr!N150+Trav_cr!N150-SUM(Trans_deb!N151,Trav_deb!N150)</f>
        <v>-7394.2592883003581</v>
      </c>
      <c r="O150" s="26">
        <f>Trans_cr!O150+Trav_cr!O150-SUM(Trans_deb!O151,Trav_deb!O150)</f>
        <v>-6276.2651548085814</v>
      </c>
      <c r="P150" s="26">
        <f>Trans_cr!P150+Trav_cr!P150-SUM(Trans_deb!P151,Trav_deb!P150)</f>
        <v>-4537.4038554905219</v>
      </c>
      <c r="Q150" s="26">
        <f>Trans_cr!Q150+Trav_cr!Q150-SUM(Trans_deb!Q151,Trav_deb!Q150)</f>
        <v>-4909.6465753462344</v>
      </c>
      <c r="V150" s="39">
        <f>IF(L150="","",L150/GDP!O146/10)</f>
        <v>-2.6080950089529034</v>
      </c>
      <c r="W150" s="39">
        <f>IF(M150="","",M150/GDP!P146/10)</f>
        <v>-2.6469342377839125</v>
      </c>
      <c r="X150" s="39">
        <f>IF(N150="","",N150/GDP!Q146/10)</f>
        <v>-2.2510462669988089</v>
      </c>
      <c r="Y150" s="39">
        <f>IF(O150="","",O150/GDP!R146/10)</f>
        <v>-1.809545889715946</v>
      </c>
      <c r="Z150" s="39">
        <f>IF(P150="","",P150/GDP!S146/10)</f>
        <v>-1.2042102085989788</v>
      </c>
      <c r="AA150" s="39">
        <f>IF(Q150="","",Q150/GDP!T146/10)</f>
        <v>-1.3553461558529039</v>
      </c>
      <c r="AB150" s="21">
        <f t="shared" si="10"/>
        <v>0</v>
      </c>
      <c r="AC150" s="21">
        <f t="shared" si="11"/>
        <v>0</v>
      </c>
      <c r="AD150" s="21"/>
      <c r="AE150" s="21">
        <f t="shared" si="12"/>
        <v>0</v>
      </c>
      <c r="AF150" s="39">
        <f t="shared" si="13"/>
        <v>-1.809545889715946</v>
      </c>
      <c r="AH150" s="21" t="str">
        <f t="shared" si="14"/>
        <v/>
      </c>
    </row>
    <row r="151" spans="1:34" x14ac:dyDescent="0.25">
      <c r="A151" s="12" t="s">
        <v>568</v>
      </c>
      <c r="B151" s="26">
        <f>Trans_cr!B151+Trav_cr!B151-SUM(Trans_deb!B152,Trav_deb!B151)</f>
        <v>3618</v>
      </c>
      <c r="C151" s="26">
        <f>Trans_cr!C151+Trav_cr!C151-SUM(Trans_deb!C152,Trav_deb!C151)</f>
        <v>3521</v>
      </c>
      <c r="D151" s="26">
        <f>Trans_cr!D151+Trav_cr!D151-SUM(Trans_deb!D152,Trav_deb!D151)</f>
        <v>7530</v>
      </c>
      <c r="E151" s="26">
        <f>Trans_cr!E151+Trav_cr!E151-SUM(Trans_deb!E152,Trav_deb!E151)</f>
        <v>6932</v>
      </c>
      <c r="F151" s="26">
        <f>Trans_cr!F151+Trav_cr!F151-SUM(Trans_deb!F152,Trav_deb!F151)</f>
        <v>5988</v>
      </c>
      <c r="G151" s="26">
        <f>Trans_cr!G151+Trav_cr!G151-SUM(Trans_deb!G152,Trav_deb!G151)</f>
        <v>4397</v>
      </c>
      <c r="H151" s="26">
        <f>Trans_cr!H151+Trav_cr!H151-SUM(Trans_deb!H152,Trav_deb!H151)</f>
        <v>7114</v>
      </c>
      <c r="I151" s="26">
        <f>Trans_cr!I151+Trav_cr!I151-SUM(Trans_deb!I152,Trav_deb!I151)</f>
        <v>6844</v>
      </c>
      <c r="J151" s="26">
        <f>Trans_cr!J151+Trav_cr!J151-SUM(Trans_deb!J152,Trav_deb!J151)</f>
        <v>8225</v>
      </c>
      <c r="K151" s="26">
        <f>Trans_cr!K151+Trav_cr!K151-SUM(Trans_deb!K152,Trav_deb!K151)</f>
        <v>9125</v>
      </c>
      <c r="L151" s="26">
        <f>Trans_cr!L151+Trav_cr!L151-SUM(Trans_deb!L152,Trav_deb!L151)</f>
        <v>8108</v>
      </c>
      <c r="M151" s="26">
        <f>Trans_cr!M151+Trav_cr!M151-SUM(Trans_deb!M152,Trav_deb!M151)</f>
        <v>9180</v>
      </c>
      <c r="N151" s="26">
        <f>Trans_cr!N151+Trav_cr!N151-SUM(Trans_deb!N152,Trav_deb!N151)</f>
        <v>11428</v>
      </c>
      <c r="O151" s="26">
        <f>Trans_cr!O151+Trav_cr!O151-SUM(Trans_deb!O152,Trav_deb!O151)</f>
        <v>13738</v>
      </c>
      <c r="P151" s="26">
        <f>Trans_cr!P151+Trav_cr!P151-SUM(Trans_deb!P152,Trav_deb!P151)</f>
        <v>14424</v>
      </c>
      <c r="Q151" s="26">
        <f>Trans_cr!Q151+Trav_cr!Q151-SUM(Trans_deb!Q152,Trav_deb!Q151)</f>
        <v>12842</v>
      </c>
      <c r="V151" s="39">
        <f>IF(L151="","",L151/GDP!O147/10)</f>
        <v>1.6980531447910732</v>
      </c>
      <c r="W151" s="39">
        <f>IF(M151="","",M151/GDP!P147/10)</f>
        <v>1.94386095676921</v>
      </c>
      <c r="X151" s="39">
        <f>IF(N151="","",N151/GDP!Q147/10)</f>
        <v>2.1699709290733948</v>
      </c>
      <c r="Y151" s="39">
        <f>IF(O151="","",O151/GDP!R147/10)</f>
        <v>2.3386496843044227</v>
      </c>
      <c r="Z151" s="39">
        <f>IF(P151="","",P151/GDP!S147/10)</f>
        <v>2.4210604056585403</v>
      </c>
      <c r="AA151" s="39">
        <f>IF(Q151="","",Q151/GDP!T147/10)</f>
        <v>2.1612979231882599</v>
      </c>
      <c r="AB151" s="21">
        <f t="shared" si="10"/>
        <v>0</v>
      </c>
      <c r="AC151" s="21">
        <f t="shared" si="11"/>
        <v>0</v>
      </c>
      <c r="AD151" s="21"/>
      <c r="AE151" s="21">
        <f t="shared" si="12"/>
        <v>0</v>
      </c>
      <c r="AF151" s="39" t="str">
        <f t="shared" si="13"/>
        <v/>
      </c>
      <c r="AH151" s="21">
        <f t="shared" si="14"/>
        <v>2.3386496843044227</v>
      </c>
    </row>
    <row r="152" spans="1:34" x14ac:dyDescent="0.25">
      <c r="A152" s="12" t="s">
        <v>569</v>
      </c>
      <c r="B152" s="26">
        <f>Trans_cr!B152+Trav_cr!B152-SUM(Trans_deb!B153,Trav_deb!B152)</f>
        <v>5243.5610203334354</v>
      </c>
      <c r="C152" s="26">
        <f>Trans_cr!C152+Trav_cr!C152-SUM(Trans_deb!C153,Trav_deb!C152)</f>
        <v>6484.9324238875106</v>
      </c>
      <c r="D152" s="26">
        <f>Trans_cr!D152+Trav_cr!D152-SUM(Trans_deb!D153,Trav_deb!D152)</f>
        <v>8370.8663517051791</v>
      </c>
      <c r="E152" s="26">
        <f>Trans_cr!E152+Trav_cr!E152-SUM(Trans_deb!E153,Trav_deb!E152)</f>
        <v>9352.4266808742686</v>
      </c>
      <c r="F152" s="26">
        <f>Trans_cr!F152+Trav_cr!F152-SUM(Trans_deb!F153,Trav_deb!F152)</f>
        <v>7972.4911362123412</v>
      </c>
      <c r="G152" s="26">
        <f>Trans_cr!G152+Trav_cr!G152-SUM(Trans_deb!G153,Trav_deb!G152)</f>
        <v>8230.749705339098</v>
      </c>
      <c r="H152" s="26">
        <f>Trans_cr!H152+Trav_cr!H152-SUM(Trans_deb!H153,Trav_deb!H152)</f>
        <v>9732.278629761895</v>
      </c>
      <c r="I152" s="26">
        <f>Trans_cr!I152+Trav_cr!I152-SUM(Trans_deb!I153,Trav_deb!I152)</f>
        <v>9962.6018899317842</v>
      </c>
      <c r="J152" s="26">
        <f>Trans_cr!J152+Trav_cr!J152-SUM(Trans_deb!J153,Trav_deb!J152)</f>
        <v>11403.823988482474</v>
      </c>
      <c r="K152" s="26">
        <f>Trans_cr!K152+Trav_cr!K152-SUM(Trans_deb!K153,Trav_deb!K152)</f>
        <v>12662.975450277401</v>
      </c>
      <c r="L152" s="26">
        <f>Trans_cr!L152+Trav_cr!L152-SUM(Trans_deb!L153,Trav_deb!L152)</f>
        <v>11866.460651244257</v>
      </c>
      <c r="M152" s="26">
        <f>Trans_cr!M152+Trav_cr!M152-SUM(Trans_deb!M153,Trav_deb!M152)</f>
        <v>13105.343810937664</v>
      </c>
      <c r="N152" s="26">
        <f>Trans_cr!N152+Trav_cr!N152-SUM(Trans_deb!N153,Trav_deb!N152)</f>
        <v>16498.351443293126</v>
      </c>
      <c r="O152" s="26">
        <f>Trans_cr!O152+Trav_cr!O152-SUM(Trans_deb!O153,Trav_deb!O152)</f>
        <v>18471.153319203331</v>
      </c>
      <c r="P152" s="26">
        <f>Trans_cr!P152+Trav_cr!P152-SUM(Trans_deb!P153,Trav_deb!P152)</f>
        <v>18326.884496536837</v>
      </c>
      <c r="Q152" s="26">
        <f>Trans_cr!Q152+Trav_cr!Q152-SUM(Trans_deb!Q153,Trav_deb!Q152)</f>
        <v>7785.1866882084505</v>
      </c>
      <c r="V152" s="39">
        <f>IF(L152="","",L152/GDP!O148/10)</f>
        <v>5.9506657763468249</v>
      </c>
      <c r="W152" s="39">
        <f>IF(M152="","",M152/GDP!P148/10)</f>
        <v>6.3504420775105093</v>
      </c>
      <c r="X152" s="39">
        <f>IF(N152="","",N152/GDP!Q148/10)</f>
        <v>7.4558710427029666</v>
      </c>
      <c r="Y152" s="39">
        <f>IF(O152="","",O152/GDP!R148/10)</f>
        <v>7.619389793544066</v>
      </c>
      <c r="Z152" s="39">
        <f>IF(P152="","",P152/GDP!S148/10)</f>
        <v>7.650961854133949</v>
      </c>
      <c r="AA152" s="39">
        <f>IF(Q152="","",Q152/GDP!T148/10)</f>
        <v>3.3651411242839573</v>
      </c>
      <c r="AB152" s="21">
        <f t="shared" si="10"/>
        <v>0</v>
      </c>
      <c r="AC152" s="21">
        <f t="shared" si="11"/>
        <v>0</v>
      </c>
      <c r="AD152" s="21"/>
      <c r="AE152" s="21">
        <f t="shared" si="12"/>
        <v>0</v>
      </c>
      <c r="AF152" s="39" t="str">
        <f t="shared" si="13"/>
        <v/>
      </c>
      <c r="AH152" s="21">
        <f t="shared" si="14"/>
        <v>7.619389793544066</v>
      </c>
    </row>
    <row r="153" spans="1:34" x14ac:dyDescent="0.25">
      <c r="A153" s="12" t="s">
        <v>570</v>
      </c>
      <c r="B153" s="26">
        <f>Trans_cr!B153+Trav_cr!B153-SUM(Trans_deb!B154,Trav_deb!B153)</f>
        <v>0</v>
      </c>
      <c r="C153" s="26">
        <f>Trans_cr!C153+Trav_cr!C153-SUM(Trans_deb!C154,Trav_deb!C153)</f>
        <v>0</v>
      </c>
      <c r="D153" s="26">
        <f>Trans_cr!D153+Trav_cr!D153-SUM(Trans_deb!D154,Trav_deb!D153)</f>
        <v>0</v>
      </c>
      <c r="E153" s="26">
        <f>Trans_cr!E153+Trav_cr!E153-SUM(Trans_deb!E154,Trav_deb!E153)</f>
        <v>0</v>
      </c>
      <c r="F153" s="26">
        <f>Trans_cr!F153+Trav_cr!F153-SUM(Trans_deb!F154,Trav_deb!F153)</f>
        <v>0</v>
      </c>
      <c r="G153" s="26">
        <f>Trans_cr!G153+Trav_cr!G153-SUM(Trans_deb!G154,Trav_deb!G153)</f>
        <v>0</v>
      </c>
      <c r="H153" s="26">
        <f>Trans_cr!H153+Trav_cr!H153-SUM(Trans_deb!H154,Trav_deb!H153)</f>
        <v>-6554.697802197802</v>
      </c>
      <c r="I153" s="26">
        <f>Trans_cr!I153+Trav_cr!I153-SUM(Trans_deb!I154,Trav_deb!I153)</f>
        <v>-8007.4175824175809</v>
      </c>
      <c r="J153" s="26">
        <f>Trans_cr!J153+Trav_cr!J153-SUM(Trans_deb!J154,Trav_deb!J153)</f>
        <v>-7800.4120879120874</v>
      </c>
      <c r="K153" s="26">
        <f>Trans_cr!K153+Trav_cr!K153-SUM(Trans_deb!K154,Trav_deb!K153)</f>
        <v>-9778.5714285714275</v>
      </c>
      <c r="L153" s="26">
        <f>Trans_cr!L153+Trav_cr!L153-SUM(Trans_deb!L154,Trav_deb!L153)</f>
        <v>-7181.5934065934052</v>
      </c>
      <c r="M153" s="26">
        <f>Trans_cr!M153+Trav_cr!M153-SUM(Trans_deb!M154,Trav_deb!M153)</f>
        <v>-7024.9999999999964</v>
      </c>
      <c r="N153" s="26">
        <f>Trans_cr!N153+Trav_cr!N153-SUM(Trans_deb!N154,Trav_deb!N153)</f>
        <v>-4357.6923076923067</v>
      </c>
      <c r="O153" s="26">
        <f>Trans_cr!O153+Trav_cr!O153-SUM(Trans_deb!O154,Trav_deb!O153)</f>
        <v>-5095.8791208791226</v>
      </c>
      <c r="P153" s="26">
        <f>Trans_cr!P153+Trav_cr!P153-SUM(Trans_deb!P154,Trav_deb!P153)</f>
        <v>-7340.9340659340669</v>
      </c>
      <c r="Q153" s="26">
        <f>Trans_cr!Q153+Trav_cr!Q153-SUM(Trans_deb!Q154,Trav_deb!Q153)</f>
        <v>-7465.1098901098903</v>
      </c>
      <c r="V153" s="39">
        <f>IF(L153="","",L153/GDP!O149/10)</f>
        <v>-4.4402086104818874</v>
      </c>
      <c r="W153" s="39">
        <f>IF(M153="","",M153/GDP!P149/10)</f>
        <v>-4.6298737247251704</v>
      </c>
      <c r="X153" s="39">
        <f>IF(N153="","",N153/GDP!Q149/10)</f>
        <v>-2.7049778755251781</v>
      </c>
      <c r="Y153" s="39">
        <f>IF(O153="","",O153/GDP!R149/10)</f>
        <v>-2.7795451609780577</v>
      </c>
      <c r="Z153" s="39">
        <f>IF(P153="","",P153/GDP!S149/10)</f>
        <v>-4.174828004148174</v>
      </c>
      <c r="AA153" s="39">
        <f>IF(Q153="","",Q153/GDP!T149/10)</f>
        <v>-5.1099390034293179</v>
      </c>
      <c r="AB153" s="21">
        <f t="shared" si="10"/>
        <v>0</v>
      </c>
      <c r="AC153" s="21">
        <f t="shared" si="11"/>
        <v>0</v>
      </c>
      <c r="AD153" s="21"/>
      <c r="AE153" s="21">
        <f t="shared" si="12"/>
        <v>0</v>
      </c>
      <c r="AF153" s="39">
        <f t="shared" si="13"/>
        <v>-2.7795451609780577</v>
      </c>
      <c r="AH153" s="21" t="str">
        <f t="shared" si="14"/>
        <v/>
      </c>
    </row>
    <row r="154" spans="1:34" x14ac:dyDescent="0.25">
      <c r="A154" s="12" t="s">
        <v>577</v>
      </c>
      <c r="B154" s="26">
        <f>Trans_cr!B154+Trav_cr!B154-SUM(Trans_deb!B155,Trav_deb!B154)</f>
        <v>-185.5</v>
      </c>
      <c r="C154" s="26">
        <f>Trans_cr!C154+Trav_cr!C154-SUM(Trans_deb!C155,Trav_deb!C154)</f>
        <v>-189.27760835940171</v>
      </c>
      <c r="D154" s="26">
        <f>Trans_cr!D154+Trav_cr!D154-SUM(Trans_deb!D155,Trav_deb!D154)</f>
        <v>-509.16670375713966</v>
      </c>
      <c r="E154" s="26">
        <f>Trans_cr!E154+Trav_cr!E154-SUM(Trans_deb!E155,Trav_deb!E154)</f>
        <v>-7.6782613785253488</v>
      </c>
      <c r="F154" s="26">
        <f>Trans_cr!F154+Trav_cr!F154-SUM(Trans_deb!F155,Trav_deb!F154)</f>
        <v>-5.7860564991769934</v>
      </c>
      <c r="G154" s="26">
        <f>Trans_cr!G154+Trav_cr!G154-SUM(Trans_deb!G155,Trav_deb!G154)</f>
        <v>545.69947038836153</v>
      </c>
      <c r="H154" s="26">
        <f>Trans_cr!H154+Trav_cr!H154-SUM(Trans_deb!H155,Trav_deb!H154)</f>
        <v>708.94972946196185</v>
      </c>
      <c r="I154" s="26">
        <f>Trans_cr!I154+Trav_cr!I154-SUM(Trans_deb!I155,Trav_deb!I154)</f>
        <v>1154.9259411644148</v>
      </c>
      <c r="J154" s="26">
        <f>Trans_cr!J154+Trav_cr!J154-SUM(Trans_deb!J155,Trav_deb!J154)</f>
        <v>3063.6096065986076</v>
      </c>
      <c r="K154" s="26">
        <f>Trans_cr!K154+Trav_cr!K154-SUM(Trans_deb!K155,Trav_deb!K154)</f>
        <v>3318.8244265165949</v>
      </c>
      <c r="L154" s="26">
        <f>Trans_cr!L154+Trav_cr!L154-SUM(Trans_deb!L155,Trav_deb!L154)</f>
        <v>3479.4861153222464</v>
      </c>
      <c r="M154" s="26">
        <f>Trans_cr!M154+Trav_cr!M154-SUM(Trans_deb!M155,Trav_deb!M154)</f>
        <v>3622.7539495151505</v>
      </c>
      <c r="N154" s="26">
        <f>Trans_cr!N154+Trav_cr!N154-SUM(Trans_deb!N155,Trav_deb!N154)</f>
        <v>3211.0244531916378</v>
      </c>
      <c r="O154" s="26">
        <f>Trans_cr!O154+Trav_cr!O154-SUM(Trans_deb!O155,Trav_deb!O154)</f>
        <v>2755.1909271862496</v>
      </c>
      <c r="P154" s="26">
        <f>Trans_cr!P154+Trav_cr!P154-SUM(Trans_deb!P155,Trav_deb!P154)</f>
        <v>2432.9606306153673</v>
      </c>
      <c r="Q154" s="26">
        <f>Trans_cr!Q154+Trav_cr!Q154-SUM(Trans_deb!Q155,Trav_deb!Q154)</f>
        <v>3075.8175917507306</v>
      </c>
      <c r="V154" s="39">
        <f>IF(L154="","",L154/GDP!O150/10)</f>
        <v>1.957726066540022</v>
      </c>
      <c r="W154" s="39">
        <f>IF(M154="","",M154/GDP!P150/10)</f>
        <v>1.925665204653777</v>
      </c>
      <c r="X154" s="39">
        <f>IF(N154="","",N154/GDP!Q150/10)</f>
        <v>1.5168092232218076</v>
      </c>
      <c r="Y154" s="39">
        <f>IF(O154="","",O154/GDP!R150/10)</f>
        <v>1.1410737058454747</v>
      </c>
      <c r="Z154" s="39">
        <f>IF(P154="","",P154/GDP!S150/10)</f>
        <v>0.97437298729064159</v>
      </c>
      <c r="AA154" s="39">
        <f>IF(Q154="","",Q154/GDP!T150/10)</f>
        <v>1.244192315868329</v>
      </c>
      <c r="AB154" s="21">
        <f t="shared" si="10"/>
        <v>0</v>
      </c>
      <c r="AC154" s="21">
        <f t="shared" si="11"/>
        <v>0</v>
      </c>
      <c r="AD154" s="21"/>
      <c r="AE154" s="21">
        <f t="shared" si="12"/>
        <v>0</v>
      </c>
      <c r="AF154" s="39" t="str">
        <f t="shared" si="13"/>
        <v/>
      </c>
      <c r="AH154" s="21">
        <f t="shared" si="14"/>
        <v>1.1410737058454747</v>
      </c>
    </row>
    <row r="155" spans="1:34" x14ac:dyDescent="0.25">
      <c r="A155" s="12" t="s">
        <v>579</v>
      </c>
      <c r="B155" s="26">
        <f>Trans_cr!B155+Trav_cr!B155-SUM(Trans_deb!B156,Trav_deb!B155)</f>
        <v>-7009.9000000000015</v>
      </c>
      <c r="C155" s="26">
        <f>Trans_cr!C155+Trav_cr!C155-SUM(Trans_deb!C156,Trav_deb!C155)</f>
        <v>-6248.619999999999</v>
      </c>
      <c r="D155" s="26">
        <f>Trans_cr!D155+Trav_cr!D155-SUM(Trans_deb!D156,Trav_deb!D155)</f>
        <v>-8342.8799999999974</v>
      </c>
      <c r="E155" s="26">
        <f>Trans_cr!E155+Trav_cr!E155-SUM(Trans_deb!E156,Trav_deb!E155)</f>
        <v>-9118.61</v>
      </c>
      <c r="F155" s="26">
        <f>Trans_cr!F155+Trav_cr!F155-SUM(Trans_deb!F156,Trav_deb!F155)</f>
        <v>-8631.39</v>
      </c>
      <c r="G155" s="26">
        <f>Trans_cr!G155+Trav_cr!G155-SUM(Trans_deb!G156,Trav_deb!G155)</f>
        <v>-14891.529999999999</v>
      </c>
      <c r="H155" s="26">
        <f>Trans_cr!H155+Trav_cr!H155-SUM(Trans_deb!H156,Trav_deb!H155)</f>
        <v>-19639.380000000005</v>
      </c>
      <c r="I155" s="26">
        <f>Trans_cr!I155+Trav_cr!I155-SUM(Trans_deb!I156,Trav_deb!I155)</f>
        <v>-29320.74</v>
      </c>
      <c r="J155" s="26">
        <f>Trans_cr!J155+Trav_cr!J155-SUM(Trans_deb!J156,Trav_deb!J155)</f>
        <v>-38222.149999999994</v>
      </c>
      <c r="K155" s="26">
        <f>Trans_cr!K155+Trav_cr!K155-SUM(Trans_deb!K156,Trav_deb!K155)</f>
        <v>-33546.269999999997</v>
      </c>
      <c r="L155" s="26">
        <f>Trans_cr!L155+Trav_cr!L155-SUM(Trans_deb!L156,Trav_deb!L155)</f>
        <v>-21945.499999999993</v>
      </c>
      <c r="M155" s="26">
        <f>Trans_cr!M155+Trav_cr!M155-SUM(Trans_deb!M156,Trav_deb!M155)</f>
        <v>-10859.459999999995</v>
      </c>
      <c r="N155" s="26">
        <f>Trans_cr!N155+Trav_cr!N155-SUM(Trans_deb!N156,Trav_deb!N155)</f>
        <v>-16791.36</v>
      </c>
      <c r="O155" s="26">
        <f>Trans_cr!O155+Trav_cr!O155-SUM(Trans_deb!O156,Trav_deb!O155)</f>
        <v>-15873.460000000006</v>
      </c>
      <c r="P155" s="26">
        <f>Trans_cr!P155+Trav_cr!P155-SUM(Trans_deb!P156,Trav_deb!P155)</f>
        <v>-20027.900000000001</v>
      </c>
      <c r="Q155" s="26">
        <f>Trans_cr!Q155+Trav_cr!Q155-SUM(Trans_deb!Q156,Trav_deb!Q155)</f>
        <v>-1885.6100000000006</v>
      </c>
      <c r="V155" s="39">
        <f>IF(L155="","",L155/GDP!O151/10)</f>
        <v>-1.6175646790005154</v>
      </c>
      <c r="W155" s="39">
        <f>IF(M155="","",M155/GDP!P151/10)</f>
        <v>-0.84796470542302704</v>
      </c>
      <c r="X155" s="39">
        <f>IF(N155="","",N155/GDP!Q151/10)</f>
        <v>-1.0660233376080854</v>
      </c>
      <c r="Y155" s="39">
        <f>IF(O155="","",O155/GDP!R151/10)</f>
        <v>-0.96027610238292616</v>
      </c>
      <c r="Z155" s="39">
        <f>IF(P155="","",P155/GDP!S151/10)</f>
        <v>-1.1855739063517434</v>
      </c>
      <c r="AA155" s="39">
        <f>IF(Q155="","",Q155/GDP!T151/10)</f>
        <v>-0.1279611558245905</v>
      </c>
      <c r="AB155" s="21">
        <f t="shared" si="10"/>
        <v>0</v>
      </c>
      <c r="AC155" s="21">
        <f t="shared" si="11"/>
        <v>0</v>
      </c>
      <c r="AD155" s="21"/>
      <c r="AE155" s="21">
        <f t="shared" si="12"/>
        <v>0</v>
      </c>
      <c r="AF155" s="39">
        <f t="shared" si="13"/>
        <v>-0.96027610238292616</v>
      </c>
      <c r="AH155" s="21" t="str">
        <f t="shared" si="14"/>
        <v/>
      </c>
    </row>
    <row r="156" spans="1:34" x14ac:dyDescent="0.25">
      <c r="A156" s="12" t="s">
        <v>580</v>
      </c>
      <c r="B156" s="26">
        <f>Trans_cr!B156+Trav_cr!B156-SUM(Trans_deb!B157,Trav_deb!B156)</f>
        <v>0</v>
      </c>
      <c r="C156" s="26">
        <f>Trans_cr!C156+Trav_cr!C156-SUM(Trans_deb!C157,Trav_deb!C156)</f>
        <v>0</v>
      </c>
      <c r="D156" s="26">
        <f>Trans_cr!D156+Trav_cr!D156-SUM(Trans_deb!D157,Trav_deb!D156)</f>
        <v>0</v>
      </c>
      <c r="E156" s="26">
        <f>Trans_cr!E156+Trav_cr!E156-SUM(Trans_deb!E157,Trav_deb!E156)</f>
        <v>0</v>
      </c>
      <c r="F156" s="26">
        <f>Trans_cr!F156+Trav_cr!F156-SUM(Trans_deb!F157,Trav_deb!F156)</f>
        <v>0</v>
      </c>
      <c r="G156" s="26">
        <f>Trans_cr!G156+Trav_cr!G156-SUM(Trans_deb!G157,Trav_deb!G156)</f>
        <v>-196.8</v>
      </c>
      <c r="H156" s="26">
        <f>Trans_cr!H156+Trav_cr!H156-SUM(Trans_deb!H157,Trav_deb!H156)</f>
        <v>-192.41356415552252</v>
      </c>
      <c r="I156" s="26">
        <f>Trans_cr!I156+Trav_cr!I156-SUM(Trans_deb!I157,Trav_deb!I156)</f>
        <v>-61.811371833387682</v>
      </c>
      <c r="J156" s="26">
        <f>Trans_cr!J156+Trav_cr!J156-SUM(Trans_deb!J157,Trav_deb!J156)</f>
        <v>-94.66567076116678</v>
      </c>
      <c r="K156" s="26">
        <f>Trans_cr!K156+Trav_cr!K156-SUM(Trans_deb!K157,Trav_deb!K156)</f>
        <v>-111.62357719677811</v>
      </c>
      <c r="L156" s="26">
        <f>Trans_cr!L156+Trav_cr!L156-SUM(Trans_deb!L157,Trav_deb!L156)</f>
        <v>-306.77206923645298</v>
      </c>
      <c r="M156" s="26">
        <f>Trans_cr!M156+Trav_cr!M156-SUM(Trans_deb!M157,Trav_deb!M156)</f>
        <v>-303.36061892090095</v>
      </c>
      <c r="N156" s="26">
        <f>Trans_cr!N156+Trav_cr!N156-SUM(Trans_deb!N157,Trav_deb!N156)</f>
        <v>-313.33301808375609</v>
      </c>
      <c r="O156" s="26">
        <f>Trans_cr!O156+Trav_cr!O156-SUM(Trans_deb!O157,Trav_deb!O156)</f>
        <v>-260.14610783621004</v>
      </c>
      <c r="P156" s="26">
        <f>Trans_cr!P156+Trav_cr!P156-SUM(Trans_deb!P157,Trav_deb!P156)</f>
        <v>-116.5620806909086</v>
      </c>
      <c r="Q156" s="26"/>
      <c r="V156" s="39">
        <f>IF(L156="","",L156/GDP!O152/10)</f>
        <v>-3.5733496707798826</v>
      </c>
      <c r="W156" s="39">
        <f>IF(M156="","",M156/GDP!P152/10)</f>
        <v>-3.4733297334657771</v>
      </c>
      <c r="X156" s="39">
        <f>IF(N156="","",N156/GDP!Q152/10)</f>
        <v>-3.3862857244542965</v>
      </c>
      <c r="Y156" s="39">
        <f>IF(O156="","",O156/GDP!R152/10)</f>
        <v>-2.7016939229017556</v>
      </c>
      <c r="Z156" s="39">
        <f>IF(P156="","",P156/GDP!S152/10)</f>
        <v>-1.15145787504602</v>
      </c>
      <c r="AA156" s="39" t="str">
        <f>IF(Q156="","",Q156/GDP!T152/10)</f>
        <v/>
      </c>
      <c r="AB156" s="21">
        <f t="shared" si="10"/>
        <v>0</v>
      </c>
      <c r="AC156" s="21">
        <f t="shared" si="11"/>
        <v>0</v>
      </c>
      <c r="AD156" s="21"/>
      <c r="AE156" s="21">
        <f t="shared" si="12"/>
        <v>0</v>
      </c>
      <c r="AF156" s="39">
        <f t="shared" si="13"/>
        <v>-2.7016939229017556</v>
      </c>
      <c r="AH156" s="21" t="str">
        <f t="shared" si="14"/>
        <v/>
      </c>
    </row>
    <row r="157" spans="1:34" x14ac:dyDescent="0.25">
      <c r="A157" s="12" t="s">
        <v>588</v>
      </c>
      <c r="B157" s="26">
        <f>Trans_cr!B157+Trav_cr!B157-SUM(Trans_deb!B158,Trav_deb!B157)</f>
        <v>40.799999999999997</v>
      </c>
      <c r="C157" s="26">
        <f>Trans_cr!C157+Trav_cr!C157-SUM(Trans_deb!C158,Trav_deb!C157)</f>
        <v>48.969221527479739</v>
      </c>
      <c r="D157" s="26">
        <f>Trans_cr!D157+Trav_cr!D157-SUM(Trans_deb!D158,Trav_deb!D157)</f>
        <v>69.026748434164801</v>
      </c>
      <c r="E157" s="26">
        <f>Trans_cr!E157+Trav_cr!E157-SUM(Trans_deb!E158,Trav_deb!E157)</f>
        <v>73.419462337896263</v>
      </c>
      <c r="F157" s="26">
        <f>Trans_cr!F157+Trav_cr!F157-SUM(Trans_deb!F158,Trav_deb!F157)</f>
        <v>82.91468992698691</v>
      </c>
      <c r="G157" s="26">
        <f>Trans_cr!G157+Trav_cr!G157-SUM(Trans_deb!G158,Trav_deb!G157)</f>
        <v>78.971279225780407</v>
      </c>
      <c r="H157" s="26">
        <f>Trans_cr!H157+Trav_cr!H157-SUM(Trans_deb!H158,Trav_deb!H157)</f>
        <v>86.81561610503401</v>
      </c>
      <c r="I157" s="26">
        <f>Trans_cr!I157+Trav_cr!I157-SUM(Trans_deb!I158,Trav_deb!I157)</f>
        <v>102.24643687689868</v>
      </c>
      <c r="J157" s="26">
        <f>Trans_cr!J157+Trav_cr!J157-SUM(Trans_deb!J158,Trav_deb!J157)</f>
        <v>96.165220639330968</v>
      </c>
      <c r="K157" s="26">
        <f>Trans_cr!K157+Trav_cr!K157-SUM(Trans_deb!K158,Trav_deb!K157)</f>
        <v>120.1693930929498</v>
      </c>
      <c r="L157" s="26">
        <f>Trans_cr!L157+Trav_cr!L157-SUM(Trans_deb!L158,Trav_deb!L157)</f>
        <v>116.00066775676089</v>
      </c>
      <c r="M157" s="26">
        <f>Trans_cr!M157+Trav_cr!M157-SUM(Trans_deb!M158,Trav_deb!M157)</f>
        <v>122.15398752320253</v>
      </c>
      <c r="N157" s="26">
        <f>Trans_cr!N157+Trav_cr!N157-SUM(Trans_deb!N158,Trav_deb!N157)</f>
        <v>150.21830425370069</v>
      </c>
      <c r="O157" s="26">
        <f>Trans_cr!O157+Trav_cr!O157-SUM(Trans_deb!O158,Trav_deb!O157)</f>
        <v>162.48087538473683</v>
      </c>
      <c r="P157" s="26"/>
      <c r="Q157" s="26"/>
      <c r="V157" s="39">
        <f>IF(L157="","",L157/GDP!O153/10)</f>
        <v>14.720896923446812</v>
      </c>
      <c r="W157" s="39">
        <f>IF(M157="","",M157/GDP!P153/10)</f>
        <v>15.28835888901158</v>
      </c>
      <c r="X157" s="39">
        <f>IF(N157="","",N157/GDP!Q153/10)</f>
        <v>18.055084645877489</v>
      </c>
      <c r="Y157" s="39">
        <f>IF(O157="","",O157/GDP!R153/10)</f>
        <v>19.41229096591838</v>
      </c>
      <c r="Z157" s="39" t="str">
        <f>IF(P157="","",P157/GDP!S153/10)</f>
        <v/>
      </c>
      <c r="AA157" s="39" t="str">
        <f>IF(Q157="","",Q157/GDP!T153/10)</f>
        <v/>
      </c>
      <c r="AB157" s="21">
        <f t="shared" si="10"/>
        <v>0</v>
      </c>
      <c r="AC157" s="21">
        <f t="shared" si="11"/>
        <v>1</v>
      </c>
      <c r="AD157" s="21"/>
      <c r="AE157" s="21">
        <f t="shared" si="12"/>
        <v>0</v>
      </c>
      <c r="AF157" s="39" t="str">
        <f t="shared" si="13"/>
        <v/>
      </c>
      <c r="AH157" s="21">
        <f t="shared" si="14"/>
        <v>19.41229096591838</v>
      </c>
    </row>
    <row r="158" spans="1:34" x14ac:dyDescent="0.25">
      <c r="A158" s="12" t="s">
        <v>592</v>
      </c>
      <c r="B158" s="26">
        <f>Trans_cr!B158+Trav_cr!B158-SUM(Trans_deb!B159,Trav_deb!B158)</f>
        <v>-1.3080328697778709</v>
      </c>
      <c r="C158" s="26">
        <f>Trans_cr!C158+Trav_cr!C158-SUM(Trans_deb!C159,Trav_deb!C158)</f>
        <v>-6.9856354075540477</v>
      </c>
      <c r="D158" s="26">
        <f>Trans_cr!D158+Trav_cr!D158-SUM(Trans_deb!D159,Trav_deb!D158)</f>
        <v>-8.5834535322517898</v>
      </c>
      <c r="E158" s="26">
        <f>Trans_cr!E158+Trav_cr!E158-SUM(Trans_deb!E159,Trav_deb!E158)</f>
        <v>-9.420403127054211</v>
      </c>
      <c r="F158" s="26">
        <f>Trans_cr!F158+Trav_cr!F158-SUM(Trans_deb!F159,Trav_deb!F158)</f>
        <v>-7.3186857624372443</v>
      </c>
      <c r="G158" s="26">
        <f>Trans_cr!G158+Trav_cr!G158-SUM(Trans_deb!G159,Trav_deb!G158)</f>
        <v>-8.4815380096688511</v>
      </c>
      <c r="H158" s="26">
        <f>Trans_cr!H158+Trav_cr!H158-SUM(Trans_deb!H159,Trav_deb!H158)</f>
        <v>-8.3990402736933767</v>
      </c>
      <c r="I158" s="26">
        <f>Trans_cr!I158+Trav_cr!I158-SUM(Trans_deb!I159,Trav_deb!I158)</f>
        <v>-7.2833373311982683</v>
      </c>
      <c r="J158" s="26">
        <f>Trans_cr!J158+Trav_cr!J158-SUM(Trans_deb!J159,Trav_deb!J158)</f>
        <v>9.01815231103188</v>
      </c>
      <c r="K158" s="26">
        <f>Trans_cr!K158+Trav_cr!K158-SUM(Trans_deb!K159,Trav_deb!K158)</f>
        <v>13.436258849791393</v>
      </c>
      <c r="L158" s="26">
        <f>Trans_cr!L158+Trav_cr!L158-SUM(Trans_deb!L159,Trav_deb!L158)</f>
        <v>21.351094548147486</v>
      </c>
      <c r="M158" s="26">
        <f>Trans_cr!M158+Trav_cr!M158-SUM(Trans_deb!M159,Trav_deb!M158)</f>
        <v>28.563579312530933</v>
      </c>
      <c r="N158" s="26">
        <f>Trans_cr!N158+Trav_cr!N158-SUM(Trans_deb!N159,Trav_deb!N158)</f>
        <v>25.149871471697239</v>
      </c>
      <c r="O158" s="26">
        <f>Trans_cr!O158+Trav_cr!O158-SUM(Trans_deb!O159,Trav_deb!O158)</f>
        <v>34.606556483798826</v>
      </c>
      <c r="P158" s="26">
        <f>Trans_cr!P158+Trav_cr!P158-SUM(Trans_deb!P159,Trav_deb!P158)</f>
        <v>6.9608456333129922</v>
      </c>
      <c r="Q158" s="26"/>
      <c r="V158" s="39">
        <f>IF(L158="","",L158/GDP!O154/10)</f>
        <v>6.7141806755180768</v>
      </c>
      <c r="W158" s="39">
        <f>IF(M158="","",M158/GDP!P154/10)</f>
        <v>8.2079250898077412</v>
      </c>
      <c r="X158" s="39">
        <f>IF(N158="","",N158/GDP!Q154/10)</f>
        <v>6.6887956041747971</v>
      </c>
      <c r="Y158" s="39">
        <f>IF(O158="","",O158/GDP!R154/10)</f>
        <v>8.31888377014395</v>
      </c>
      <c r="Z158" s="39">
        <f>IF(P158="","",P158/GDP!S154/10)</f>
        <v>1.64948948656706</v>
      </c>
      <c r="AA158" s="39" t="str">
        <f>IF(Q158="","",Q158/GDP!T154/10)</f>
        <v/>
      </c>
      <c r="AB158" s="21">
        <f t="shared" si="10"/>
        <v>0</v>
      </c>
      <c r="AC158" s="21">
        <f t="shared" si="11"/>
        <v>0</v>
      </c>
      <c r="AD158" s="21"/>
      <c r="AE158" s="21">
        <f t="shared" si="12"/>
        <v>0</v>
      </c>
      <c r="AF158" s="39" t="str">
        <f t="shared" si="13"/>
        <v/>
      </c>
      <c r="AH158" s="21">
        <f t="shared" si="14"/>
        <v>8.31888377014395</v>
      </c>
    </row>
    <row r="159" spans="1:34" x14ac:dyDescent="0.25">
      <c r="A159" s="12" t="s">
        <v>594</v>
      </c>
      <c r="B159" s="26">
        <f>Trans_cr!B159+Trav_cr!B159-SUM(Trans_deb!B160,Trav_deb!B159)</f>
        <v>-7426.8000000000011</v>
      </c>
      <c r="C159" s="26">
        <f>Trans_cr!C159+Trav_cr!C159-SUM(Trans_deb!C160,Trav_deb!C159)</f>
        <v>-11511.524923840003</v>
      </c>
      <c r="D159" s="26">
        <f>Trans_cr!D159+Trav_cr!D159-SUM(Trans_deb!D160,Trav_deb!D159)</f>
        <v>-21528.200885813334</v>
      </c>
      <c r="E159" s="26">
        <f>Trans_cr!E159+Trav_cr!E159-SUM(Trans_deb!E160,Trav_deb!E159)</f>
        <v>-22485.368778666671</v>
      </c>
      <c r="F159" s="26">
        <f>Trans_cr!F159+Trav_cr!F159-SUM(Trans_deb!F160,Trav_deb!F159)</f>
        <v>-23886.662799999998</v>
      </c>
      <c r="G159" s="26">
        <f>Trans_cr!G159+Trav_cr!G159-SUM(Trans_deb!G160,Trav_deb!G159)</f>
        <v>-25109.970879999997</v>
      </c>
      <c r="H159" s="26">
        <f>Trans_cr!H159+Trav_cr!H159-SUM(Trans_deb!H160,Trav_deb!H159)</f>
        <v>-22184.242720000002</v>
      </c>
      <c r="I159" s="26">
        <f>Trans_cr!I159+Trav_cr!I159-SUM(Trans_deb!I160,Trav_deb!I159)</f>
        <v>-25186.695039999999</v>
      </c>
      <c r="J159" s="26">
        <f>Trans_cr!J159+Trav_cr!J159-SUM(Trans_deb!J160,Trav_deb!J159)</f>
        <v>-26592.073360000002</v>
      </c>
      <c r="K159" s="26">
        <f>Trans_cr!K159+Trav_cr!K159-SUM(Trans_deb!K160,Trav_deb!K159)</f>
        <v>-32919.847463040001</v>
      </c>
      <c r="L159" s="26">
        <f>Trans_cr!L159+Trav_cr!L159-SUM(Trans_deb!L160,Trav_deb!L159)</f>
        <v>-26460.056184399997</v>
      </c>
      <c r="M159" s="26">
        <f>Trans_cr!M159+Trav_cr!M159-SUM(Trans_deb!M160,Trav_deb!M159)</f>
        <v>-17532.413247741337</v>
      </c>
      <c r="N159" s="26">
        <f>Trans_cr!N159+Trav_cr!N159-SUM(Trans_deb!N160,Trav_deb!N159)</f>
        <v>-16993.38206888704</v>
      </c>
      <c r="O159" s="26">
        <f>Trans_cr!O159+Trav_cr!O159-SUM(Trans_deb!O160,Trav_deb!O159)</f>
        <v>-14067.125288728166</v>
      </c>
      <c r="P159" s="26">
        <f>Trans_cr!P159+Trav_cr!P159-SUM(Trans_deb!P160,Trav_deb!P159)</f>
        <v>-11641.939906669151</v>
      </c>
      <c r="Q159" s="26">
        <f>Trans_cr!Q159+Trav_cr!Q159-SUM(Trans_deb!Q160,Trav_deb!Q159)</f>
        <v>-15683.713105977138</v>
      </c>
      <c r="V159" s="39">
        <f>IF(L159="","",L159/GDP!O155/10)</f>
        <v>-4.0442105223225884</v>
      </c>
      <c r="W159" s="39">
        <f>IF(M159="","",M159/GDP!P155/10)</f>
        <v>-2.7184733442917337</v>
      </c>
      <c r="X159" s="39">
        <f>IF(N159="","",N159/GDP!Q155/10)</f>
        <v>-2.4678663331649267</v>
      </c>
      <c r="Y159" s="39">
        <f>IF(O159="","",O159/GDP!R155/10)</f>
        <v>-1.7885227989462678</v>
      </c>
      <c r="Z159" s="39">
        <f>IF(P159="","",P159/GDP!S155/10)</f>
        <v>-1.4681493563627681</v>
      </c>
      <c r="AA159" s="39">
        <f>IF(Q159="","",Q159/GDP!T155/10)</f>
        <v>-2.2358447519237741</v>
      </c>
      <c r="AB159" s="21">
        <f t="shared" si="10"/>
        <v>0</v>
      </c>
      <c r="AC159" s="21">
        <f t="shared" si="11"/>
        <v>0</v>
      </c>
      <c r="AD159" s="21"/>
      <c r="AE159" s="21">
        <f t="shared" si="12"/>
        <v>0</v>
      </c>
      <c r="AF159" s="39">
        <f t="shared" si="13"/>
        <v>-1.7885227989462678</v>
      </c>
      <c r="AH159" s="21" t="str">
        <f t="shared" si="14"/>
        <v/>
      </c>
    </row>
    <row r="160" spans="1:34" x14ac:dyDescent="0.25">
      <c r="A160" s="12" t="s">
        <v>596</v>
      </c>
      <c r="B160" s="26">
        <f>Trans_cr!B160+Trav_cr!B160-SUM(Trans_deb!B161,Trav_deb!B160)</f>
        <v>-131.89999999999998</v>
      </c>
      <c r="C160" s="26">
        <f>Trans_cr!C160+Trav_cr!C160-SUM(Trans_deb!C161,Trav_deb!C160)</f>
        <v>-161.66894573164694</v>
      </c>
      <c r="D160" s="26">
        <f>Trans_cr!D160+Trav_cr!D160-SUM(Trans_deb!D161,Trav_deb!D160)</f>
        <v>-186.78165902015314</v>
      </c>
      <c r="E160" s="26">
        <f>Trans_cr!E160+Trav_cr!E160-SUM(Trans_deb!E161,Trav_deb!E160)</f>
        <v>-256.95064877537732</v>
      </c>
      <c r="F160" s="26">
        <f>Trans_cr!F160+Trav_cr!F160-SUM(Trans_deb!F161,Trav_deb!F160)</f>
        <v>-240.74331976743531</v>
      </c>
      <c r="G160" s="26">
        <f>Trans_cr!G160+Trav_cr!G160-SUM(Trans_deb!G161,Trav_deb!G160)</f>
        <v>-196.97075621318726</v>
      </c>
      <c r="H160" s="26">
        <f>Trans_cr!H160+Trav_cr!H160-SUM(Trans_deb!H161,Trav_deb!H160)</f>
        <v>-252.09410386875993</v>
      </c>
      <c r="I160" s="26">
        <f>Trans_cr!I160+Trav_cr!I160-SUM(Trans_deb!I161,Trav_deb!I160)</f>
        <v>-352.86642517345467</v>
      </c>
      <c r="J160" s="26">
        <f>Trans_cr!J160+Trav_cr!J160-SUM(Trans_deb!J161,Trav_deb!J160)</f>
        <v>-362.28081852828404</v>
      </c>
      <c r="K160" s="26">
        <f>Trans_cr!K160+Trav_cr!K160-SUM(Trans_deb!K161,Trav_deb!K160)</f>
        <v>-369.84530446589065</v>
      </c>
      <c r="L160" s="26">
        <f>Trans_cr!L160+Trav_cr!L160-SUM(Trans_deb!L161,Trav_deb!L160)</f>
        <v>-341.07308885814916</v>
      </c>
      <c r="M160" s="26">
        <f>Trans_cr!M160+Trav_cr!M160-SUM(Trans_deb!M161,Trav_deb!M160)</f>
        <v>-308.96129794606941</v>
      </c>
      <c r="N160" s="26">
        <f>Trans_cr!N160+Trav_cr!N160-SUM(Trans_deb!N161,Trav_deb!N160)</f>
        <v>-405.13177564365151</v>
      </c>
      <c r="O160" s="26">
        <f>Trans_cr!O160+Trav_cr!O160-SUM(Trans_deb!O161,Trav_deb!O160)</f>
        <v>-447.95514713969533</v>
      </c>
      <c r="P160" s="26"/>
      <c r="Q160" s="26"/>
      <c r="V160" s="39">
        <f>IF(L160="","",L160/GDP!O156/10)</f>
        <v>-1.918620064454909</v>
      </c>
      <c r="W160" s="39">
        <f>IF(M160="","",M160/GDP!P156/10)</f>
        <v>-1.6231221326297316</v>
      </c>
      <c r="X160" s="39">
        <f>IF(N160="","",N160/GDP!Q156/10)</f>
        <v>-1.9302099940142525</v>
      </c>
      <c r="Y160" s="39">
        <f>IF(O160="","",O160/GDP!R156/10)</f>
        <v>-1.9369358202088267</v>
      </c>
      <c r="Z160" s="39" t="str">
        <f>IF(P160="","",P160/GDP!S156/10)</f>
        <v/>
      </c>
      <c r="AA160" s="39" t="str">
        <f>IF(Q160="","",Q160/GDP!T156/10)</f>
        <v/>
      </c>
      <c r="AB160" s="21">
        <f t="shared" si="10"/>
        <v>0</v>
      </c>
      <c r="AC160" s="21">
        <f t="shared" si="11"/>
        <v>0</v>
      </c>
      <c r="AD160" s="21"/>
      <c r="AE160" s="21">
        <f t="shared" si="12"/>
        <v>0</v>
      </c>
      <c r="AF160" s="39">
        <f t="shared" si="13"/>
        <v>-1.9369358202088267</v>
      </c>
      <c r="AH160" s="21" t="str">
        <f t="shared" si="14"/>
        <v/>
      </c>
    </row>
    <row r="161" spans="1:34" x14ac:dyDescent="0.25">
      <c r="A161" s="12" t="s">
        <v>600</v>
      </c>
      <c r="B161" s="26">
        <f>Trans_cr!B161+Trav_cr!B161-SUM(Trans_deb!B162,Trav_deb!B161)</f>
        <v>0</v>
      </c>
      <c r="C161" s="26">
        <f>Trans_cr!C161+Trav_cr!C161-SUM(Trans_deb!C162,Trav_deb!C161)</f>
        <v>0</v>
      </c>
      <c r="D161" s="26">
        <f>Trans_cr!D161+Trav_cr!D161-SUM(Trans_deb!D162,Trav_deb!D161)</f>
        <v>-457.69999999999982</v>
      </c>
      <c r="E161" s="26">
        <f>Trans_cr!E161+Trav_cr!E161-SUM(Trans_deb!E162,Trav_deb!E161)</f>
        <v>-631.36881797364299</v>
      </c>
      <c r="F161" s="26">
        <f>Trans_cr!F161+Trav_cr!F161-SUM(Trans_deb!F162,Trav_deb!F161)</f>
        <v>-292.31370744602259</v>
      </c>
      <c r="G161" s="26">
        <f>Trans_cr!G161+Trav_cr!G161-SUM(Trans_deb!G162,Trav_deb!G161)</f>
        <v>-362.41790879138875</v>
      </c>
      <c r="H161" s="26">
        <f>Trans_cr!H161+Trav_cr!H161-SUM(Trans_deb!H162,Trav_deb!H161)</f>
        <v>-254.55324222862237</v>
      </c>
      <c r="I161" s="26">
        <f>Trans_cr!I161+Trav_cr!I161-SUM(Trans_deb!I162,Trav_deb!I161)</f>
        <v>-212.04787548034824</v>
      </c>
      <c r="J161" s="26">
        <f>Trans_cr!J161+Trav_cr!J161-SUM(Trans_deb!J162,Trav_deb!J161)</f>
        <v>-101.63417063915404</v>
      </c>
      <c r="K161" s="26">
        <f>Trans_cr!K161+Trav_cr!K161-SUM(Trans_deb!K162,Trav_deb!K161)</f>
        <v>-51.429414994892795</v>
      </c>
      <c r="L161" s="26">
        <f>Trans_cr!L161+Trav_cr!L161-SUM(Trans_deb!L162,Trav_deb!L161)</f>
        <v>0.64911161528380035</v>
      </c>
      <c r="M161" s="26">
        <f>Trans_cr!M161+Trav_cr!M161-SUM(Trans_deb!M162,Trav_deb!M161)</f>
        <v>30.651464223200946</v>
      </c>
      <c r="N161" s="26">
        <f>Trans_cr!N161+Trav_cr!N161-SUM(Trans_deb!N162,Trav_deb!N161)</f>
        <v>38.170681934555432</v>
      </c>
      <c r="O161" s="26">
        <f>Trans_cr!O161+Trav_cr!O161-SUM(Trans_deb!O162,Trav_deb!O161)</f>
        <v>-163.5604441167784</v>
      </c>
      <c r="P161" s="26">
        <f>Trans_cr!P161+Trav_cr!P161-SUM(Trans_deb!P162,Trav_deb!P161)</f>
        <v>-359.82498627632276</v>
      </c>
      <c r="Q161" s="26">
        <f>Trans_cr!Q161+Trav_cr!Q161-SUM(Trans_deb!Q162,Trav_deb!Q161)</f>
        <v>-126.33150790467334</v>
      </c>
      <c r="V161" s="39">
        <f>IF(L161="","",L161/GDP!O157/10)</f>
        <v>1.6368559998078485E-3</v>
      </c>
      <c r="W161" s="39">
        <f>IF(M161="","",M161/GDP!P157/10)</f>
        <v>7.532367783943418E-2</v>
      </c>
      <c r="X161" s="39">
        <f>IF(N161="","",N161/GDP!Q157/10)</f>
        <v>8.6400058703355515E-2</v>
      </c>
      <c r="Y161" s="39">
        <f>IF(O161="","",O161/GDP!R157/10)</f>
        <v>-0.32298028103074267</v>
      </c>
      <c r="Z161" s="39">
        <f>IF(P161="","",P161/GDP!S157/10)</f>
        <v>-0.69902862802588195</v>
      </c>
      <c r="AA161" s="39">
        <f>IF(Q161="","",Q161/GDP!T157/10)</f>
        <v>-0.23854136688948896</v>
      </c>
      <c r="AB161" s="21">
        <f t="shared" si="10"/>
        <v>0</v>
      </c>
      <c r="AC161" s="21">
        <f t="shared" si="11"/>
        <v>0</v>
      </c>
      <c r="AD161" s="21"/>
      <c r="AE161" s="21">
        <f t="shared" si="12"/>
        <v>0</v>
      </c>
      <c r="AF161" s="39">
        <f t="shared" si="13"/>
        <v>-0.32298028103074267</v>
      </c>
      <c r="AH161" s="21" t="str">
        <f t="shared" si="14"/>
        <v/>
      </c>
    </row>
    <row r="162" spans="1:34" x14ac:dyDescent="0.25">
      <c r="A162" s="12" t="s">
        <v>604</v>
      </c>
      <c r="B162" s="26">
        <f>Trans_cr!B162+Trav_cr!B162-SUM(Trans_deb!B163,Trav_deb!B162)</f>
        <v>179.0503472843555</v>
      </c>
      <c r="C162" s="26">
        <f>Trans_cr!C162+Trav_cr!C162-SUM(Trans_deb!C163,Trav_deb!C162)</f>
        <v>224.7533085480612</v>
      </c>
      <c r="D162" s="26">
        <f>Trans_cr!D162+Trav_cr!D162-SUM(Trans_deb!D163,Trav_deb!D162)</f>
        <v>294.40000000000003</v>
      </c>
      <c r="E162" s="26">
        <f>Trans_cr!E162+Trav_cr!E162-SUM(Trans_deb!E163,Trav_deb!E162)</f>
        <v>303.5677507599724</v>
      </c>
      <c r="F162" s="26">
        <f>Trans_cr!F162+Trav_cr!F162-SUM(Trans_deb!F163,Trav_deb!F162)</f>
        <v>247.44275606851988</v>
      </c>
      <c r="G162" s="26">
        <f>Trans_cr!G162+Trav_cr!G162-SUM(Trans_deb!G163,Trav_deb!G162)</f>
        <v>237.46567969515181</v>
      </c>
      <c r="H162" s="26">
        <f>Trans_cr!H162+Trav_cr!H162-SUM(Trans_deb!H163,Trav_deb!H162)</f>
        <v>261.48421827662281</v>
      </c>
      <c r="I162" s="26">
        <f>Trans_cr!I162+Trav_cr!I162-SUM(Trans_deb!I163,Trav_deb!I162)</f>
        <v>330.51850513733064</v>
      </c>
      <c r="J162" s="26">
        <f>Trans_cr!J162+Trav_cr!J162-SUM(Trans_deb!J163,Trav_deb!J162)</f>
        <v>385.32769932397787</v>
      </c>
      <c r="K162" s="26">
        <f>Trans_cr!K162+Trav_cr!K162-SUM(Trans_deb!K163,Trav_deb!K162)</f>
        <v>378.38189068635529</v>
      </c>
      <c r="L162" s="26">
        <f>Trans_cr!L162+Trav_cr!L162-SUM(Trans_deb!L163,Trav_deb!L162)</f>
        <v>399.43133145845081</v>
      </c>
      <c r="M162" s="26">
        <f>Trans_cr!M162+Trav_cr!M162-SUM(Trans_deb!M163,Trav_deb!M162)</f>
        <v>382.37687376916398</v>
      </c>
      <c r="N162" s="26">
        <f>Trans_cr!N162+Trav_cr!N162-SUM(Trans_deb!N163,Trav_deb!N162)</f>
        <v>447.24727859189841</v>
      </c>
      <c r="O162" s="26">
        <f>Trans_cr!O162+Trav_cr!O162-SUM(Trans_deb!O163,Trav_deb!O162)</f>
        <v>458.47617343905051</v>
      </c>
      <c r="P162" s="26">
        <f>Trans_cr!P162+Trav_cr!P162-SUM(Trans_deb!P163,Trav_deb!P162)</f>
        <v>466.73292676708775</v>
      </c>
      <c r="Q162" s="26">
        <f>Trans_cr!Q162+Trav_cr!Q162-SUM(Trans_deb!Q163,Trav_deb!Q162)</f>
        <v>165.66124748104633</v>
      </c>
      <c r="V162" s="39">
        <f>IF(L162="","",L162/GDP!O158/10)</f>
        <v>29.007358856822862</v>
      </c>
      <c r="W162" s="39">
        <f>IF(M162="","",M162/GDP!P158/10)</f>
        <v>26.814647529394392</v>
      </c>
      <c r="X162" s="39">
        <f>IF(N162="","",N162/GDP!Q158/10)</f>
        <v>29.270109855490734</v>
      </c>
      <c r="Y162" s="39">
        <f>IF(O162="","",O162/GDP!R158/10)</f>
        <v>29.732566370885245</v>
      </c>
      <c r="Z162" s="39">
        <f>IF(P162="","",P162/GDP!S158/10)</f>
        <v>29.540058656144794</v>
      </c>
      <c r="AA162" s="39">
        <f>IF(Q162="","",Q162/GDP!T158/10)</f>
        <v>14.647325153054496</v>
      </c>
      <c r="AB162" s="21">
        <f t="shared" si="10"/>
        <v>0</v>
      </c>
      <c r="AC162" s="21">
        <f t="shared" si="11"/>
        <v>1</v>
      </c>
      <c r="AD162" s="21"/>
      <c r="AE162" s="21">
        <f t="shared" si="12"/>
        <v>0</v>
      </c>
      <c r="AF162" s="39" t="str">
        <f t="shared" si="13"/>
        <v/>
      </c>
      <c r="AH162" s="21">
        <f t="shared" si="14"/>
        <v>29.732566370885245</v>
      </c>
    </row>
    <row r="163" spans="1:34" x14ac:dyDescent="0.25">
      <c r="A163" s="12" t="s">
        <v>606</v>
      </c>
      <c r="B163" s="26">
        <f>Trans_cr!B163+Trav_cr!B163-SUM(Trans_deb!B164,Trav_deb!B163)</f>
        <v>0.68111747138129886</v>
      </c>
      <c r="C163" s="26">
        <f>Trans_cr!C163+Trav_cr!C163-SUM(Trans_deb!C164,Trav_deb!C163)</f>
        <v>-21.946408997997096</v>
      </c>
      <c r="D163" s="26">
        <f>Trans_cr!D163+Trav_cr!D163-SUM(Trans_deb!D164,Trav_deb!D163)</f>
        <v>-28.806506611268389</v>
      </c>
      <c r="E163" s="26">
        <f>Trans_cr!E163+Trav_cr!E163-SUM(Trans_deb!E164,Trav_deb!E163)</f>
        <v>-33.27960694271745</v>
      </c>
      <c r="F163" s="26">
        <f>Trans_cr!F163+Trav_cr!F163-SUM(Trans_deb!F164,Trav_deb!F163)</f>
        <v>-52.113448776255268</v>
      </c>
      <c r="G163" s="26">
        <f>Trans_cr!G163+Trav_cr!G163-SUM(Trans_deb!G164,Trav_deb!G163)</f>
        <v>-79.945756402540198</v>
      </c>
      <c r="H163" s="26">
        <f>Trans_cr!H163+Trav_cr!H163-SUM(Trans_deb!H164,Trav_deb!H163)</f>
        <v>-186.29439700068968</v>
      </c>
      <c r="I163" s="26">
        <f>Trans_cr!I163+Trav_cr!I163-SUM(Trans_deb!I164,Trav_deb!I163)</f>
        <v>-192.53437783302829</v>
      </c>
      <c r="J163" s="26">
        <f>Trans_cr!J163+Trav_cr!J163-SUM(Trans_deb!J164,Trav_deb!J163)</f>
        <v>-168.61240668029228</v>
      </c>
      <c r="K163" s="26">
        <f>Trans_cr!K163+Trav_cr!K163-SUM(Trans_deb!K164,Trav_deb!K163)</f>
        <v>-162.4044400167613</v>
      </c>
      <c r="L163" s="26">
        <f>Trans_cr!L163+Trav_cr!L163-SUM(Trans_deb!L164,Trav_deb!L163)</f>
        <v>-115.67101502398603</v>
      </c>
      <c r="M163" s="26">
        <f>Trans_cr!M163+Trav_cr!M163-SUM(Trans_deb!M164,Trav_deb!M163)</f>
        <v>-104.70000000000002</v>
      </c>
      <c r="N163" s="26">
        <f>Trans_cr!N163+Trav_cr!N163-SUM(Trans_deb!N164,Trav_deb!N163)</f>
        <v>-151.86696722751824</v>
      </c>
      <c r="O163" s="26">
        <f>Trans_cr!O163+Trav_cr!O163-SUM(Trans_deb!O164,Trav_deb!O163)</f>
        <v>-148.64076924651044</v>
      </c>
      <c r="P163" s="26">
        <f>Trans_cr!P163+Trav_cr!P163-SUM(Trans_deb!P164,Trav_deb!P163)</f>
        <v>-193.74009052122196</v>
      </c>
      <c r="Q163" s="26"/>
      <c r="V163" s="39">
        <f>IF(L163="","",L163/GDP!O159/10)</f>
        <v>-2.7203907578547986</v>
      </c>
      <c r="W163" s="39">
        <f>IF(M163="","",M163/GDP!P159/10)</f>
        <v>-2.7159533073929962</v>
      </c>
      <c r="X163" s="39">
        <f>IF(N163="","",N163/GDP!Q159/10)</f>
        <v>-4.0901418590767102</v>
      </c>
      <c r="Y163" s="39">
        <f>IF(O163="","",O163/GDP!R159/10)</f>
        <v>-3.6386969215792027</v>
      </c>
      <c r="Z163" s="39">
        <f>IF(P163="","",P163/GDP!S159/10)</f>
        <v>-4.7035710250357363</v>
      </c>
      <c r="AA163" s="39" t="str">
        <f>IF(Q163="","",Q163/GDP!T159/10)</f>
        <v/>
      </c>
      <c r="AB163" s="21">
        <f t="shared" si="10"/>
        <v>0</v>
      </c>
      <c r="AC163" s="21">
        <f t="shared" si="11"/>
        <v>0</v>
      </c>
      <c r="AD163" s="21"/>
      <c r="AE163" s="21">
        <f t="shared" si="12"/>
        <v>0</v>
      </c>
      <c r="AF163" s="39">
        <f t="shared" si="13"/>
        <v>-3.6386969215792027</v>
      </c>
      <c r="AH163" s="21" t="str">
        <f t="shared" si="14"/>
        <v/>
      </c>
    </row>
    <row r="164" spans="1:34" x14ac:dyDescent="0.25">
      <c r="A164" s="12" t="s">
        <v>609</v>
      </c>
      <c r="B164" s="26">
        <f>Trans_cr!B164+Trav_cr!B164-SUM(Trans_deb!B165,Trav_deb!B164)</f>
        <v>-4579.3748188158206</v>
      </c>
      <c r="C164" s="26">
        <f>Trans_cr!C164+Trav_cr!C164-SUM(Trans_deb!C165,Trav_deb!C164)</f>
        <v>-4252.4125199295158</v>
      </c>
      <c r="D164" s="26">
        <f>Trans_cr!D164+Trav_cr!D164-SUM(Trans_deb!D165,Trav_deb!D164)</f>
        <v>-2321.4094160867244</v>
      </c>
      <c r="E164" s="26">
        <f>Trans_cr!E164+Trav_cr!E164-SUM(Trans_deb!E165,Trav_deb!E164)</f>
        <v>845.17146268214128</v>
      </c>
      <c r="F164" s="26">
        <f>Trans_cr!F164+Trav_cr!F164-SUM(Trans_deb!F165,Trav_deb!F164)</f>
        <v>-1249.4889073368904</v>
      </c>
      <c r="G164" s="26">
        <f>Trans_cr!G164+Trav_cr!G164-SUM(Trans_deb!G165,Trav_deb!G164)</f>
        <v>4501.2559512532098</v>
      </c>
      <c r="H164" s="26">
        <f>Trans_cr!H164+Trav_cr!H164-SUM(Trans_deb!H165,Trav_deb!H164)</f>
        <v>5838.2420375147121</v>
      </c>
      <c r="I164" s="26">
        <f>Trans_cr!I164+Trav_cr!I164-SUM(Trans_deb!I165,Trav_deb!I164)</f>
        <v>4520.6910264088583</v>
      </c>
      <c r="J164" s="26">
        <f>Trans_cr!J164+Trav_cr!J164-SUM(Trans_deb!J165,Trav_deb!J164)</f>
        <v>1656.836889634782</v>
      </c>
      <c r="K164" s="26">
        <f>Trans_cr!K164+Trav_cr!K164-SUM(Trans_deb!K165,Trav_deb!K164)</f>
        <v>-1574.3656524998951</v>
      </c>
      <c r="L164" s="26">
        <f>Trans_cr!L164+Trav_cr!L164-SUM(Trans_deb!L165,Trav_deb!L164)</f>
        <v>-8142.0544432927782</v>
      </c>
      <c r="M164" s="26">
        <f>Trans_cr!M164+Trav_cr!M164-SUM(Trans_deb!M165,Trav_deb!M164)</f>
        <v>-7059.8426927402325</v>
      </c>
      <c r="N164" s="26">
        <f>Trans_cr!N164+Trav_cr!N164-SUM(Trans_deb!N165,Trav_deb!N164)</f>
        <v>-7810.2721002226754</v>
      </c>
      <c r="O164" s="26">
        <f>Trans_cr!O164+Trav_cr!O164-SUM(Trans_deb!O165,Trav_deb!O164)</f>
        <v>-7269.3483915211109</v>
      </c>
      <c r="P164" s="26">
        <f>Trans_cr!P164+Trav_cr!P164-SUM(Trans_deb!P165,Trav_deb!P164)</f>
        <v>-9162.1329391138861</v>
      </c>
      <c r="Q164" s="26">
        <f>Trans_cr!Q164+Trav_cr!Q164-SUM(Trans_deb!Q165,Trav_deb!Q164)</f>
        <v>-1126.8051386430961</v>
      </c>
      <c r="V164" s="39">
        <f>IF(L164="","",L164/GDP!O160/10)</f>
        <v>-2.6435327527988006</v>
      </c>
      <c r="W164" s="39">
        <f>IF(M164="","",M164/GDP!P160/10)</f>
        <v>-2.2148317640117061</v>
      </c>
      <c r="X164" s="39">
        <f>IF(N164="","",N164/GDP!Q160/10)</f>
        <v>-2.274845368396385</v>
      </c>
      <c r="Y164" s="39">
        <f>IF(O164="","",O164/GDP!R160/10)</f>
        <v>-1.933527605514668</v>
      </c>
      <c r="Z164" s="39">
        <f>IF(P164="","",P164/GDP!S160/10)</f>
        <v>-2.4472162555393804</v>
      </c>
      <c r="AA164" s="39">
        <f>IF(Q164="","",Q164/GDP!T160/10)</f>
        <v>-0.3314317972601693</v>
      </c>
      <c r="AB164" s="21">
        <f t="shared" si="10"/>
        <v>0</v>
      </c>
      <c r="AC164" s="21">
        <f t="shared" si="11"/>
        <v>0</v>
      </c>
      <c r="AD164" s="21"/>
      <c r="AE164" s="21">
        <f t="shared" si="12"/>
        <v>0</v>
      </c>
      <c r="AF164" s="39">
        <f t="shared" si="13"/>
        <v>-1.933527605514668</v>
      </c>
      <c r="AH164" s="21" t="str">
        <f t="shared" si="14"/>
        <v/>
      </c>
    </row>
    <row r="165" spans="1:34" x14ac:dyDescent="0.25">
      <c r="A165" s="12" t="s">
        <v>610</v>
      </c>
      <c r="B165" s="26"/>
      <c r="C165" s="26"/>
      <c r="D165" s="26"/>
      <c r="E165" s="26"/>
      <c r="F165" s="26"/>
      <c r="G165" s="26"/>
      <c r="H165" s="26">
        <f>Trans_cr!H165+Trav_cr!H165-SUM(Trans_deb!H166,Trav_deb!H165)</f>
        <v>619</v>
      </c>
      <c r="I165" s="26">
        <f>Trans_cr!I165+Trav_cr!I165-SUM(Trans_deb!I166,Trav_deb!I165)</f>
        <v>730.84916201117312</v>
      </c>
      <c r="J165" s="26">
        <f>Trans_cr!J165+Trav_cr!J165-SUM(Trans_deb!J166,Trav_deb!J165)</f>
        <v>746.01675977653633</v>
      </c>
      <c r="K165" s="26">
        <f>Trans_cr!K165+Trav_cr!K165-SUM(Trans_deb!K166,Trav_deb!K165)</f>
        <v>789.17877094972073</v>
      </c>
      <c r="L165" s="26">
        <f>Trans_cr!L165+Trav_cr!L165-SUM(Trans_deb!L166,Trav_deb!L165)</f>
        <v>786.48044692737437</v>
      </c>
      <c r="M165" s="26">
        <f>Trans_cr!M165+Trav_cr!M165-SUM(Trans_deb!M166,Trav_deb!M165)</f>
        <v>755.64245810055854</v>
      </c>
      <c r="N165" s="26">
        <f>Trans_cr!N165+Trav_cr!N165-SUM(Trans_deb!N166,Trav_deb!N165)</f>
        <v>551.74728129050277</v>
      </c>
      <c r="O165" s="26">
        <f>Trans_cr!O165+Trav_cr!O165-SUM(Trans_deb!O166,Trav_deb!O165)</f>
        <v>396.13942432960897</v>
      </c>
      <c r="P165" s="26">
        <f>Trans_cr!P165+Trav_cr!P165-SUM(Trans_deb!P166,Trav_deb!P165)</f>
        <v>636.68555422905024</v>
      </c>
      <c r="Q165" s="26"/>
      <c r="V165" s="39">
        <f>IF(L165="","",L165/GDP!O161/10)</f>
        <v>73.749279689874214</v>
      </c>
      <c r="W165" s="39">
        <f>IF(M165="","",M165/GDP!P161/10)</f>
        <v>70.484627410109752</v>
      </c>
      <c r="X165" s="39">
        <f>IF(N165="","",N165/GDP!Q161/10)</f>
        <v>54.412946872830652</v>
      </c>
      <c r="Y165" s="39">
        <f>IF(O165="","",O165/GDP!R161/10)</f>
        <v>41.524048671866765</v>
      </c>
      <c r="Z165" s="39">
        <f>IF(P165="","",P165/GDP!S161/10)</f>
        <v>63.100649576714602</v>
      </c>
      <c r="AA165" s="39" t="str">
        <f>IF(Q165="","",Q165/GDP!T161/10)</f>
        <v/>
      </c>
      <c r="AB165" s="21">
        <f t="shared" si="10"/>
        <v>0</v>
      </c>
      <c r="AC165" s="21">
        <f t="shared" si="11"/>
        <v>1</v>
      </c>
      <c r="AD165" s="21"/>
      <c r="AE165" s="21">
        <f t="shared" si="12"/>
        <v>0</v>
      </c>
      <c r="AF165" s="39" t="str">
        <f t="shared" si="13"/>
        <v/>
      </c>
      <c r="AH165" s="21">
        <f t="shared" si="14"/>
        <v>41.524048671866765</v>
      </c>
    </row>
    <row r="166" spans="1:34" x14ac:dyDescent="0.25">
      <c r="A166" s="12" t="s">
        <v>619</v>
      </c>
      <c r="B166" s="26"/>
      <c r="C166" s="26"/>
      <c r="D166" s="26"/>
      <c r="E166" s="26">
        <f>Trans_cr!E166+Trav_cr!E166-SUM(Trans_deb!E167,Trav_deb!E166)</f>
        <v>990.12595383522967</v>
      </c>
      <c r="F166" s="26">
        <f>Trans_cr!F166+Trav_cr!F166-SUM(Trans_deb!F167,Trav_deb!F166)</f>
        <v>393.92024352967337</v>
      </c>
      <c r="G166" s="26">
        <f>Trans_cr!G166+Trav_cr!G166-SUM(Trans_deb!G167,Trav_deb!G166)</f>
        <v>247.14689144236763</v>
      </c>
      <c r="H166" s="26">
        <f>Trans_cr!H166+Trav_cr!H166-SUM(Trans_deb!H167,Trav_deb!H166)</f>
        <v>279.83455218274867</v>
      </c>
      <c r="I166" s="26">
        <f>Trans_cr!I166+Trav_cr!I166-SUM(Trans_deb!I167,Trav_deb!I166)</f>
        <v>277.78225916092015</v>
      </c>
      <c r="J166" s="26">
        <f>Trans_cr!J166+Trav_cr!J166-SUM(Trans_deb!J167,Trav_deb!J166)</f>
        <v>785.06330779244126</v>
      </c>
      <c r="K166" s="26">
        <f>Trans_cr!K166+Trav_cr!K166-SUM(Trans_deb!K167,Trav_deb!K166)</f>
        <v>584.78894905478592</v>
      </c>
      <c r="L166" s="26">
        <f>Trans_cr!L166+Trav_cr!L166-SUM(Trans_deb!L167,Trav_deb!L166)</f>
        <v>611.0016470474593</v>
      </c>
      <c r="M166" s="26">
        <f>Trans_cr!M166+Trav_cr!M166-SUM(Trans_deb!M167,Trav_deb!M166)</f>
        <v>980.6211735160723</v>
      </c>
      <c r="N166" s="26">
        <f>Trans_cr!N166+Trav_cr!N166-SUM(Trans_deb!N167,Trav_deb!N166)</f>
        <v>989.98113238111728</v>
      </c>
      <c r="O166" s="26">
        <f>Trans_cr!O166+Trav_cr!O166-SUM(Trans_deb!O167,Trav_deb!O166)</f>
        <v>905.16033240024899</v>
      </c>
      <c r="P166" s="26">
        <f>Trans_cr!P166+Trav_cr!P166-SUM(Trans_deb!P167,Trav_deb!P166)</f>
        <v>982.34856114951617</v>
      </c>
      <c r="Q166" s="26">
        <f>Trans_cr!Q166+Trav_cr!Q166-SUM(Trans_deb!Q167,Trav_deb!Q166)</f>
        <v>651.79508323804657</v>
      </c>
      <c r="V166" s="39">
        <f>IF(L166="","",L166/GDP!O162/10)</f>
        <v>0.69030374078933854</v>
      </c>
      <c r="W166" s="39">
        <f>IF(M166="","",M166/GDP!P162/10)</f>
        <v>1.0933328578297403</v>
      </c>
      <c r="X166" s="39">
        <f>IF(N166="","",N166/GDP!Q162/10)</f>
        <v>1.037052966532005</v>
      </c>
      <c r="Y166" s="39">
        <f>IF(O166="","",O166/GDP!R162/10)</f>
        <v>0.85594357673782417</v>
      </c>
      <c r="Z166" s="39">
        <f>IF(P166="","",P166/GDP!S162/10)</f>
        <v>0.93475993296240034</v>
      </c>
      <c r="AA166" s="39">
        <f>IF(Q166="","",Q166/GDP!T162/10)</f>
        <v>0.62619618326612736</v>
      </c>
      <c r="AB166" s="21">
        <f t="shared" si="10"/>
        <v>0</v>
      </c>
      <c r="AC166" s="21">
        <f t="shared" si="11"/>
        <v>0</v>
      </c>
      <c r="AD166" s="21"/>
      <c r="AE166" s="21">
        <f t="shared" si="12"/>
        <v>0</v>
      </c>
      <c r="AF166" s="39" t="str">
        <f t="shared" si="13"/>
        <v/>
      </c>
      <c r="AH166" s="21">
        <f t="shared" si="14"/>
        <v>0.85594357673782417</v>
      </c>
    </row>
    <row r="167" spans="1:34" x14ac:dyDescent="0.25">
      <c r="A167" s="12" t="s">
        <v>620</v>
      </c>
      <c r="B167" s="26">
        <f>Trans_cr!B167+Trav_cr!B167-SUM(Trans_deb!B168,Trav_deb!B167)</f>
        <v>1342.6</v>
      </c>
      <c r="C167" s="26">
        <f>Trans_cr!C167+Trav_cr!C167-SUM(Trans_deb!C168,Trav_deb!C167)</f>
        <v>1560.3916641027818</v>
      </c>
      <c r="D167" s="26">
        <f>Trans_cr!D167+Trav_cr!D167-SUM(Trans_deb!D168,Trav_deb!D167)</f>
        <v>1860.4987629816251</v>
      </c>
      <c r="E167" s="26">
        <f>Trans_cr!E167+Trav_cr!E167-SUM(Trans_deb!E168,Trav_deb!E167)</f>
        <v>2162.5999999999995</v>
      </c>
      <c r="F167" s="26">
        <f>Trans_cr!F167+Trav_cr!F167-SUM(Trans_deb!F168,Trav_deb!F167)</f>
        <v>1619.263152497927</v>
      </c>
      <c r="G167" s="26">
        <f>Trans_cr!G167+Trav_cr!G167-SUM(Trans_deb!G168,Trav_deb!G167)</f>
        <v>1801.1045226036067</v>
      </c>
      <c r="H167" s="26">
        <f>Trans_cr!H167+Trav_cr!H167-SUM(Trans_deb!H168,Trav_deb!H167)</f>
        <v>2108.0887082187278</v>
      </c>
      <c r="I167" s="26">
        <f>Trans_cr!I167+Trav_cr!I167-SUM(Trans_deb!I168,Trav_deb!I167)</f>
        <v>2079.4234925925143</v>
      </c>
      <c r="J167" s="26">
        <f>Trans_cr!J167+Trav_cr!J167-SUM(Trans_deb!J168,Trav_deb!J167)</f>
        <v>2236.7038374810954</v>
      </c>
      <c r="K167" s="26">
        <f>Trans_cr!K167+Trav_cr!K167-SUM(Trans_deb!K168,Trav_deb!K167)</f>
        <v>2303.957285398631</v>
      </c>
      <c r="L167" s="26">
        <f>Trans_cr!L167+Trav_cr!L167-SUM(Trans_deb!L168,Trav_deb!L167)</f>
        <v>2064.0645863831796</v>
      </c>
      <c r="M167" s="26">
        <f>Trans_cr!M167+Trav_cr!M167-SUM(Trans_deb!M168,Trav_deb!M167)</f>
        <v>2231.9602578872955</v>
      </c>
      <c r="N167" s="26">
        <f>Trans_cr!N167+Trav_cr!N167-SUM(Trans_deb!N168,Trav_deb!N167)</f>
        <v>2571.7010637023518</v>
      </c>
      <c r="O167" s="26">
        <f>Trans_cr!O167+Trav_cr!O167-SUM(Trans_deb!O168,Trav_deb!O167)</f>
        <v>3009.2929875610298</v>
      </c>
      <c r="P167" s="26">
        <f>Trans_cr!P167+Trav_cr!P167-SUM(Trans_deb!P168,Trav_deb!P167)</f>
        <v>2875.2864285941605</v>
      </c>
      <c r="Q167" s="26">
        <f>Trans_cr!Q167+Trav_cr!Q167-SUM(Trans_deb!Q168,Trav_deb!Q167)</f>
        <v>1860.2548702535746</v>
      </c>
      <c r="V167" s="39">
        <f>IF(L167="","",L167/GDP!O163/10)</f>
        <v>4.7876799647039796</v>
      </c>
      <c r="W167" s="39">
        <f>IF(M167="","",M167/GDP!P163/10)</f>
        <v>4.9871749070190274</v>
      </c>
      <c r="X167" s="39">
        <f>IF(N167="","",N167/GDP!Q163/10)</f>
        <v>5.2949434077340518</v>
      </c>
      <c r="Y167" s="39">
        <f>IF(O167="","",O167/GDP!R163/10)</f>
        <v>5.5536356024822462</v>
      </c>
      <c r="Z167" s="39">
        <f>IF(P167="","",P167/GDP!S163/10)</f>
        <v>5.3069147814583992</v>
      </c>
      <c r="AA167" s="39">
        <f>IF(Q167="","",Q167/GDP!T163/10)</f>
        <v>3.5206761615760902</v>
      </c>
      <c r="AB167" s="21">
        <f t="shared" si="10"/>
        <v>0</v>
      </c>
      <c r="AC167" s="21">
        <f t="shared" si="11"/>
        <v>0</v>
      </c>
      <c r="AD167" s="21"/>
      <c r="AE167" s="21">
        <f t="shared" si="12"/>
        <v>0</v>
      </c>
      <c r="AF167" s="39" t="str">
        <f t="shared" si="13"/>
        <v/>
      </c>
      <c r="AH167" s="21">
        <f t="shared" si="14"/>
        <v>5.5536356024822462</v>
      </c>
    </row>
    <row r="168" spans="1:34" x14ac:dyDescent="0.25">
      <c r="A168" s="12" t="s">
        <v>622</v>
      </c>
      <c r="B168" s="26">
        <f>Trans_cr!B168+Trav_cr!B168-SUM(Trans_deb!B169,Trav_deb!B168)</f>
        <v>-25.874474557191412</v>
      </c>
      <c r="C168" s="26">
        <f>Trans_cr!C168+Trav_cr!C168-SUM(Trans_deb!C169,Trav_deb!C168)</f>
        <v>-8.7000000000000028</v>
      </c>
      <c r="D168" s="26">
        <f>Trans_cr!D168+Trav_cr!D168-SUM(Trans_deb!D169,Trav_deb!D168)</f>
        <v>-24.293054161338731</v>
      </c>
      <c r="E168" s="26">
        <f>Trans_cr!E168+Trav_cr!E168-SUM(Trans_deb!E169,Trav_deb!E168)</f>
        <v>-39.560019178252666</v>
      </c>
      <c r="F168" s="26">
        <f>Trans_cr!F168+Trav_cr!F168-SUM(Trans_deb!F169,Trav_deb!F168)</f>
        <v>-20.196500160068766</v>
      </c>
      <c r="G168" s="26">
        <f>Trans_cr!G168+Trav_cr!G168-SUM(Trans_deb!G169,Trav_deb!G168)</f>
        <v>-16.761250709098221</v>
      </c>
      <c r="H168" s="26">
        <f>Trans_cr!H168+Trav_cr!H168-SUM(Trans_deb!H169,Trav_deb!H168)</f>
        <v>-37.696785324474561</v>
      </c>
      <c r="I168" s="26">
        <f>Trans_cr!I168+Trav_cr!I168-SUM(Trans_deb!I169,Trav_deb!I168)</f>
        <v>-36.553637382591148</v>
      </c>
      <c r="J168" s="26">
        <f>Trans_cr!J168+Trav_cr!J168-SUM(Trans_deb!J169,Trav_deb!J168)</f>
        <v>-40.20650967064725</v>
      </c>
      <c r="K168" s="26">
        <f>Trans_cr!K168+Trav_cr!K168-SUM(Trans_deb!K169,Trav_deb!K168)</f>
        <v>-53.121122079835459</v>
      </c>
      <c r="L168" s="26">
        <f>Trans_cr!L168+Trav_cr!L168-SUM(Trans_deb!L169,Trav_deb!L168)</f>
        <v>-40.137142126917809</v>
      </c>
      <c r="M168" s="26">
        <f>Trans_cr!M168+Trav_cr!M168-SUM(Trans_deb!M169,Trav_deb!M168)</f>
        <v>-37.302986736222351</v>
      </c>
      <c r="N168" s="26">
        <f>Trans_cr!N168+Trav_cr!N168-SUM(Trans_deb!N169,Trav_deb!N168)</f>
        <v>-27.375708882407679</v>
      </c>
      <c r="O168" s="26">
        <f>Trans_cr!O168+Trav_cr!O168-SUM(Trans_deb!O169,Trav_deb!O168)</f>
        <v>3.8914676404226327</v>
      </c>
      <c r="P168" s="26">
        <f>Trans_cr!P168+Trav_cr!P168-SUM(Trans_deb!P169,Trav_deb!P168)</f>
        <v>-11.335090256836651</v>
      </c>
      <c r="Q168" s="26">
        <f>Trans_cr!Q168+Trav_cr!Q168-SUM(Trans_deb!Q169,Trav_deb!Q168)</f>
        <v>-40.170920618617984</v>
      </c>
      <c r="V168" s="39">
        <f>IF(L168="","",L168/GDP!O164/10)</f>
        <v>-3.0615669051806109</v>
      </c>
      <c r="W168" s="39">
        <f>IF(M168="","",M168/GDP!P164/10)</f>
        <v>-2.7011576202912635</v>
      </c>
      <c r="X168" s="39">
        <f>IF(N168="","",N168/GDP!Q164/10)</f>
        <v>-1.8776206366534758</v>
      </c>
      <c r="Y168" s="39">
        <f>IF(O168="","",O168/GDP!R164/10)</f>
        <v>0.24849729504614512</v>
      </c>
      <c r="Z168" s="39">
        <f>IF(P168="","",P168/GDP!S164/10)</f>
        <v>-0.71786512076229581</v>
      </c>
      <c r="AA168" s="39">
        <f>IF(Q168="","",Q168/GDP!T164/10)</f>
        <v>-2.5635558786610071</v>
      </c>
      <c r="AB168" s="21">
        <f t="shared" si="10"/>
        <v>0</v>
      </c>
      <c r="AC168" s="21">
        <f t="shared" si="11"/>
        <v>0</v>
      </c>
      <c r="AD168" s="21"/>
      <c r="AE168" s="21">
        <f t="shared" si="12"/>
        <v>0</v>
      </c>
      <c r="AF168" s="39" t="str">
        <f t="shared" si="13"/>
        <v/>
      </c>
      <c r="AH168" s="21">
        <f t="shared" si="14"/>
        <v>0.24849729504614512</v>
      </c>
    </row>
    <row r="169" spans="1:34" x14ac:dyDescent="0.25">
      <c r="A169" s="12" t="s">
        <v>624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V169" s="39" t="str">
        <f>IF(L169="","",L169/GDP!O165/10)</f>
        <v/>
      </c>
      <c r="W169" s="39" t="str">
        <f>IF(M169="","",M169/GDP!P165/10)</f>
        <v/>
      </c>
      <c r="X169" s="39" t="str">
        <f>IF(N169="","",N169/GDP!Q165/10)</f>
        <v/>
      </c>
      <c r="Y169" s="39" t="str">
        <f>IF(O169="","",O169/GDP!R165/10)</f>
        <v/>
      </c>
      <c r="Z169" s="39" t="str">
        <f>IF(P169="","",P169/GDP!S165/10)</f>
        <v/>
      </c>
      <c r="AA169" s="39" t="str">
        <f>IF(Q169="","",Q169/GDP!T165/10)</f>
        <v/>
      </c>
      <c r="AB169" s="21">
        <f t="shared" si="10"/>
        <v>1</v>
      </c>
      <c r="AC169" s="21"/>
      <c r="AD169" s="21"/>
      <c r="AE169" s="21">
        <f t="shared" si="12"/>
        <v>0</v>
      </c>
      <c r="AF169" s="39" t="str">
        <f t="shared" si="13"/>
        <v/>
      </c>
      <c r="AH169" s="21" t="str">
        <f t="shared" si="14"/>
        <v/>
      </c>
    </row>
    <row r="170" spans="1:34" x14ac:dyDescent="0.25">
      <c r="A170" s="12" t="s">
        <v>641</v>
      </c>
      <c r="B170" s="26">
        <f>Trans_cr!B170+Trav_cr!B170-SUM(Trans_deb!B171,Trav_deb!B170)</f>
        <v>835.05688140313578</v>
      </c>
      <c r="C170" s="26">
        <f>Trans_cr!C170+Trav_cr!C170-SUM(Trans_deb!C171,Trav_deb!C170)</f>
        <v>341.03771586275798</v>
      </c>
      <c r="D170" s="26">
        <f>Trans_cr!D170+Trav_cr!D170-SUM(Trans_deb!D171,Trav_deb!D170)</f>
        <v>52.74854283642162</v>
      </c>
      <c r="E170" s="26">
        <f>Trans_cr!E170+Trav_cr!E170-SUM(Trans_deb!E171,Trav_deb!E170)</f>
        <v>-1405.4606798588975</v>
      </c>
      <c r="F170" s="26">
        <f>Trans_cr!F170+Trav_cr!F170-SUM(Trans_deb!F171,Trav_deb!F170)</f>
        <v>-69.162113941005373</v>
      </c>
      <c r="G170" s="26">
        <f>Trans_cr!G170+Trav_cr!G170-SUM(Trans_deb!G171,Trav_deb!G170)</f>
        <v>-583.19989328200791</v>
      </c>
      <c r="H170" s="26">
        <f>Trans_cr!H170+Trav_cr!H170-SUM(Trans_deb!H171,Trav_deb!H170)</f>
        <v>-784.1993321636146</v>
      </c>
      <c r="I170" s="26">
        <f>Trans_cr!I170+Trav_cr!I170-SUM(Trans_deb!I171,Trav_deb!I170)</f>
        <v>972.30532451785075</v>
      </c>
      <c r="J170" s="26">
        <f>Trans_cr!J170+Trav_cr!J170-SUM(Trans_deb!J171,Trav_deb!J170)</f>
        <v>1173.1173852788579</v>
      </c>
      <c r="K170" s="26">
        <f>Trans_cr!K170+Trav_cr!K170-SUM(Trans_deb!K171,Trav_deb!K170)</f>
        <v>1671.119362931051</v>
      </c>
      <c r="L170" s="26">
        <f>Trans_cr!L170+Trav_cr!L170-SUM(Trans_deb!L171,Trav_deb!L170)</f>
        <v>1276.1931366563622</v>
      </c>
      <c r="M170" s="26">
        <f>Trans_cr!M170+Trav_cr!M170-SUM(Trans_deb!M171,Trav_deb!M170)</f>
        <v>1579.6367006749315</v>
      </c>
      <c r="N170" s="26">
        <f>Trans_cr!N170+Trav_cr!N170-SUM(Trans_deb!N171,Trav_deb!N170)</f>
        <v>1516.3151649568354</v>
      </c>
      <c r="O170" s="26">
        <f>Trans_cr!O170+Trav_cr!O170-SUM(Trans_deb!O171,Trav_deb!O170)</f>
        <v>976.61568059707861</v>
      </c>
      <c r="P170" s="26">
        <f>Trans_cr!P170+Trav_cr!P170-SUM(Trans_deb!P171,Trav_deb!P170)</f>
        <v>842.16831214904778</v>
      </c>
      <c r="Q170" s="26">
        <f>Trans_cr!Q170+Trav_cr!Q170-SUM(Trans_deb!Q171,Trav_deb!Q170)</f>
        <v>-1075.8473332181502</v>
      </c>
      <c r="V170" s="39">
        <f>IF(L170="","",L170/GDP!O166/10)</f>
        <v>0.40185187155796759</v>
      </c>
      <c r="W170" s="39">
        <f>IF(M170="","",M170/GDP!P166/10)</f>
        <v>0.53316930691454556</v>
      </c>
      <c r="X170" s="39">
        <f>IF(N170="","",N170/GDP!Q166/10)</f>
        <v>0.43393588039962899</v>
      </c>
      <c r="Y170" s="39">
        <f>IF(O170="","",O170/GDP!R166/10)</f>
        <v>0.26528737571735334</v>
      </c>
      <c r="Z170" s="39">
        <f>IF(P170="","",P170/GDP!S166/10)</f>
        <v>0.23969225116237408</v>
      </c>
      <c r="AA170" s="39">
        <f>IF(Q170="","",Q170/GDP!T166/10)</f>
        <v>-0.35610641453827041</v>
      </c>
      <c r="AB170" s="21">
        <f t="shared" si="10"/>
        <v>0</v>
      </c>
      <c r="AC170" s="21">
        <f t="shared" si="11"/>
        <v>0</v>
      </c>
      <c r="AD170" s="21"/>
      <c r="AE170" s="21">
        <f t="shared" si="12"/>
        <v>0</v>
      </c>
      <c r="AF170" s="39" t="str">
        <f t="shared" si="13"/>
        <v/>
      </c>
      <c r="AH170" s="21">
        <f t="shared" si="14"/>
        <v>0.26528737571735334</v>
      </c>
    </row>
    <row r="171" spans="1:34" x14ac:dyDescent="0.25">
      <c r="A171" s="12" t="s">
        <v>642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>
        <f>Trans_cr!K171+Trav_cr!K171-SUM(Trans_deb!K172,Trav_deb!K171)</f>
        <v>-238.39999999999998</v>
      </c>
      <c r="L171" s="26">
        <f>Trans_cr!L171+Trav_cr!L171-SUM(Trans_deb!L172,Trav_deb!L171)</f>
        <v>-737.28000000000009</v>
      </c>
      <c r="M171" s="26">
        <f>Trans_cr!M171+Trav_cr!M171-SUM(Trans_deb!M172,Trav_deb!M171)</f>
        <v>-299.99</v>
      </c>
      <c r="N171" s="26">
        <f>Trans_cr!N171+Trav_cr!N171-SUM(Trans_deb!N172,Trav_deb!N171)</f>
        <v>-267.39999999999998</v>
      </c>
      <c r="O171" s="26">
        <f>Trans_cr!O171+Trav_cr!O171-SUM(Trans_deb!O172,Trav_deb!O171)</f>
        <v>-500.78</v>
      </c>
      <c r="P171" s="26"/>
      <c r="Q171" s="26"/>
      <c r="V171" s="39">
        <f>IF(L171="","",L171/GDP!O167/10)</f>
        <v>-4.981285048307547</v>
      </c>
      <c r="W171" s="39">
        <f>IF(M171="","",M171/GDP!P167/10)</f>
        <v>-8.5686946586689512</v>
      </c>
      <c r="X171" s="39">
        <f>IF(N171="","",N171/GDP!Q167/10)</f>
        <v>-7.6509298998569379</v>
      </c>
      <c r="Y171" s="39">
        <f>IF(O171="","",O171/GDP!R167/10)</f>
        <v>-10.748658510409959</v>
      </c>
      <c r="Z171" s="39" t="str">
        <f>IF(P171="","",P171/GDP!S167/10)</f>
        <v/>
      </c>
      <c r="AA171" s="39" t="str">
        <f>IF(Q171="","",Q171/GDP!T167/10)</f>
        <v/>
      </c>
      <c r="AB171" s="21">
        <f t="shared" si="10"/>
        <v>0</v>
      </c>
      <c r="AC171" s="21">
        <f t="shared" si="11"/>
        <v>0</v>
      </c>
      <c r="AD171" s="21"/>
      <c r="AE171" s="21">
        <f t="shared" si="12"/>
        <v>1</v>
      </c>
      <c r="AF171" s="39">
        <f t="shared" si="13"/>
        <v>-10.748658510409959</v>
      </c>
      <c r="AH171" s="21" t="str">
        <f t="shared" si="14"/>
        <v/>
      </c>
    </row>
    <row r="172" spans="1:34" x14ac:dyDescent="0.25">
      <c r="A172" s="12" t="s">
        <v>654</v>
      </c>
      <c r="B172" s="26"/>
      <c r="C172" s="26"/>
      <c r="D172" s="26"/>
      <c r="E172" s="26"/>
      <c r="F172" s="26"/>
      <c r="G172" s="26"/>
      <c r="H172" s="26"/>
      <c r="I172" s="26"/>
      <c r="J172" s="26">
        <f>Trans_cr!J172+Trav_cr!J172-SUM(Trans_deb!J173,Trav_deb!J172)</f>
        <v>57676.394213526313</v>
      </c>
      <c r="K172" s="26">
        <f>Trans_cr!K172+Trav_cr!K172-SUM(Trans_deb!K173,Trav_deb!K172)</f>
        <v>57964.389032317355</v>
      </c>
      <c r="L172" s="26">
        <f>Trans_cr!L172+Trav_cr!L172-SUM(Trans_deb!L173,Trav_deb!L172)</f>
        <v>48814.090788341098</v>
      </c>
      <c r="M172" s="26">
        <f>Trans_cr!M172+Trav_cr!M172-SUM(Trans_deb!M173,Trav_deb!M172)</f>
        <v>52732.925338534937</v>
      </c>
      <c r="N172" s="26">
        <f>Trans_cr!N172+Trav_cr!N172-SUM(Trans_deb!N173,Trav_deb!N172)</f>
        <v>58732.765492247359</v>
      </c>
      <c r="O172" s="26">
        <f>Trans_cr!O172+Trav_cr!O172-SUM(Trans_deb!O173,Trav_deb!O172)</f>
        <v>60532.684626025737</v>
      </c>
      <c r="P172" s="26">
        <f>Trans_cr!P172+Trav_cr!P172-SUM(Trans_deb!P173,Trav_deb!P172)</f>
        <v>58079.221150135396</v>
      </c>
      <c r="Q172" s="26">
        <f>Trans_cr!Q172+Trav_cr!Q172-SUM(Trans_deb!Q173,Trav_deb!Q172)</f>
        <v>15564.733566576309</v>
      </c>
      <c r="V172" s="39">
        <f>IF(L172="","",L172/GDP!O168/10)</f>
        <v>4.0824014642509194</v>
      </c>
      <c r="W172" s="39">
        <f>IF(M172="","",M172/GDP!P168/10)</f>
        <v>4.278290509953588</v>
      </c>
      <c r="X172" s="39">
        <f>IF(N172="","",N172/GDP!Q168/10)</f>
        <v>4.476309789970685</v>
      </c>
      <c r="Y172" s="39">
        <f>IF(O172="","",O172/GDP!R168/10)</f>
        <v>4.2544760068896359</v>
      </c>
      <c r="Z172" s="39">
        <f>IF(P172="","",P172/GDP!S168/10)</f>
        <v>4.1674479169753589</v>
      </c>
      <c r="AA172" s="39">
        <f>IF(Q172="","",Q172/GDP!T168/10)</f>
        <v>1.2176976839937341</v>
      </c>
      <c r="AB172" s="21">
        <f t="shared" si="10"/>
        <v>0</v>
      </c>
      <c r="AC172" s="21">
        <f t="shared" si="11"/>
        <v>0</v>
      </c>
      <c r="AD172" s="21"/>
      <c r="AE172" s="21">
        <f t="shared" si="12"/>
        <v>0</v>
      </c>
      <c r="AF172" s="39" t="str">
        <f t="shared" si="13"/>
        <v/>
      </c>
      <c r="AH172" s="21">
        <f t="shared" si="14"/>
        <v>4.2544760068896359</v>
      </c>
    </row>
    <row r="173" spans="1:34" x14ac:dyDescent="0.25">
      <c r="A173" s="12" t="s">
        <v>655</v>
      </c>
      <c r="B173" s="26">
        <f>Trans_cr!B173+Trav_cr!B173-SUM(Trans_deb!B174,Trav_deb!B173)</f>
        <v>-479.49049000000014</v>
      </c>
      <c r="C173" s="26">
        <f>Trans_cr!C173+Trav_cr!C173-SUM(Trans_deb!C174,Trav_deb!C173)</f>
        <v>-674.56100000000015</v>
      </c>
      <c r="D173" s="26">
        <f>Trans_cr!D173+Trav_cr!D173-SUM(Trans_deb!D174,Trav_deb!D173)</f>
        <v>-782.88500000000022</v>
      </c>
      <c r="E173" s="26">
        <f>Trans_cr!E173+Trav_cr!E173-SUM(Trans_deb!E174,Trav_deb!E173)</f>
        <v>-1055.9079999999999</v>
      </c>
      <c r="F173" s="26">
        <f>Trans_cr!F173+Trav_cr!F173-SUM(Trans_deb!F174,Trav_deb!F173)</f>
        <v>-745.09399999999982</v>
      </c>
      <c r="G173" s="26">
        <f>Trans_cr!G173+Trav_cr!G173-SUM(Trans_deb!G174,Trav_deb!G173)</f>
        <v>-742.59550000000013</v>
      </c>
      <c r="H173" s="26">
        <f>Trans_cr!H173+Trav_cr!H173-SUM(Trans_deb!H174,Trav_deb!H173)</f>
        <v>-1056.2929000000004</v>
      </c>
      <c r="I173" s="26">
        <f>Trans_cr!I173+Trav_cr!I173-SUM(Trans_deb!I174,Trav_deb!I173)</f>
        <v>789.80000000000018</v>
      </c>
      <c r="J173" s="26">
        <f>Trans_cr!J173+Trav_cr!J173-SUM(Trans_deb!J174,Trav_deb!J173)</f>
        <v>929.05087374203822</v>
      </c>
      <c r="K173" s="26">
        <f>Trans_cr!K173+Trav_cr!K173-SUM(Trans_deb!K174,Trav_deb!K173)</f>
        <v>1630.1698349680919</v>
      </c>
      <c r="L173" s="26">
        <f>Trans_cr!L173+Trav_cr!L173-SUM(Trans_deb!L174,Trav_deb!L173)</f>
        <v>2087.0729937942815</v>
      </c>
      <c r="M173" s="26">
        <f>Trans_cr!M173+Trav_cr!M173-SUM(Trans_deb!M174,Trav_deb!M173)</f>
        <v>2608.7143057480944</v>
      </c>
      <c r="N173" s="26">
        <f>Trans_cr!N173+Trav_cr!N173-SUM(Trans_deb!N174,Trav_deb!N173)</f>
        <v>2978.4043846977747</v>
      </c>
      <c r="O173" s="26">
        <f>Trans_cr!O173+Trav_cr!O173-SUM(Trans_deb!O174,Trav_deb!O173)</f>
        <v>3470.3784438400016</v>
      </c>
      <c r="P173" s="26">
        <f>Trans_cr!P173+Trav_cr!P173-SUM(Trans_deb!P174,Trav_deb!P173)</f>
        <v>2598.6002199839995</v>
      </c>
      <c r="Q173" s="26">
        <f>Trans_cr!Q173+Trav_cr!Q173-SUM(Trans_deb!Q174,Trav_deb!Q173)</f>
        <v>348.04748120685394</v>
      </c>
      <c r="V173" s="39">
        <f>IF(L173="","",L173/GDP!O169/10)</f>
        <v>2.5908027779017111</v>
      </c>
      <c r="W173" s="39">
        <f>IF(M173="","",M173/GDP!P169/10)</f>
        <v>3.1662996792670155</v>
      </c>
      <c r="X173" s="39">
        <f>IF(N173="","",N173/GDP!Q169/10)</f>
        <v>3.4069277581132611</v>
      </c>
      <c r="Y173" s="39">
        <f>IF(O173="","",O173/GDP!R169/10)</f>
        <v>3.9471104431655348</v>
      </c>
      <c r="Z173" s="39">
        <f>IF(P173="","",P173/GDP!S169/10)</f>
        <v>3.0943821238705373</v>
      </c>
      <c r="AA173" s="39">
        <f>IF(Q173="","",Q173/GDP!T169/10)</f>
        <v>0.43128560248680781</v>
      </c>
      <c r="AB173" s="21">
        <f t="shared" si="10"/>
        <v>0</v>
      </c>
      <c r="AC173" s="21">
        <f t="shared" si="11"/>
        <v>0</v>
      </c>
      <c r="AD173" s="21"/>
      <c r="AE173" s="21">
        <f t="shared" si="12"/>
        <v>0</v>
      </c>
      <c r="AF173" s="39" t="str">
        <f t="shared" si="13"/>
        <v/>
      </c>
      <c r="AH173" s="21">
        <f t="shared" si="14"/>
        <v>3.9471104431655348</v>
      </c>
    </row>
    <row r="174" spans="1:34" x14ac:dyDescent="0.25">
      <c r="A174" s="12" t="s">
        <v>658</v>
      </c>
      <c r="B174" s="26">
        <f>Trans_cr!B174+Trav_cr!B174-SUM(Trans_deb!B175,Trav_deb!B174)</f>
        <v>83.191517037037045</v>
      </c>
      <c r="C174" s="26">
        <f>Trans_cr!C174+Trav_cr!C174-SUM(Trans_deb!C175,Trav_deb!C174)</f>
        <v>86.436685555555556</v>
      </c>
      <c r="D174" s="26">
        <f>Trans_cr!D174+Trav_cr!D174-SUM(Trans_deb!D175,Trav_deb!D174)</f>
        <v>81.976880370370353</v>
      </c>
      <c r="E174" s="26">
        <f>Trans_cr!E174+Trav_cr!E174-SUM(Trans_deb!E175,Trav_deb!E174)</f>
        <v>48.078006666666681</v>
      </c>
      <c r="F174" s="26">
        <f>Trans_cr!F174+Trav_cr!F174-SUM(Trans_deb!F175,Trav_deb!F174)</f>
        <v>42.758199259259264</v>
      </c>
      <c r="G174" s="26">
        <f>Trans_cr!G174+Trav_cr!G174-SUM(Trans_deb!G175,Trav_deb!G174)</f>
        <v>45.589163703703704</v>
      </c>
      <c r="H174" s="26">
        <f>Trans_cr!H174+Trav_cr!H174-SUM(Trans_deb!H175,Trav_deb!H174)</f>
        <v>49.519590740740746</v>
      </c>
      <c r="I174" s="26">
        <f>Trans_cr!I174+Trav_cr!I174-SUM(Trans_deb!I175,Trav_deb!I174)</f>
        <v>51.735068148148144</v>
      </c>
      <c r="J174" s="26">
        <f>Trans_cr!J174+Trav_cr!J174-SUM(Trans_deb!J175,Trav_deb!J174)</f>
        <v>54.863194444444446</v>
      </c>
      <c r="K174" s="26">
        <f>Trans_cr!K174+Trav_cr!K174-SUM(Trans_deb!K175,Trav_deb!K174)</f>
        <v>271.38602443711932</v>
      </c>
      <c r="L174" s="26">
        <f>Trans_cr!L174+Trav_cr!L174-SUM(Trans_deb!L175,Trav_deb!L174)</f>
        <v>244.74234244336418</v>
      </c>
      <c r="M174" s="26">
        <f>Trans_cr!M174+Trav_cr!M174-SUM(Trans_deb!M175,Trav_deb!M174)</f>
        <v>259.60285316420396</v>
      </c>
      <c r="N174" s="26">
        <f>Trans_cr!N174+Trav_cr!N174-SUM(Trans_deb!N175,Trav_deb!N174)</f>
        <v>276.70851257348522</v>
      </c>
      <c r="O174" s="26">
        <f>Trans_cr!O174+Trav_cr!O174-SUM(Trans_deb!O175,Trav_deb!O174)</f>
        <v>287.56673985029784</v>
      </c>
      <c r="P174" s="26">
        <f>Trans_cr!P174+Trav_cr!P174-SUM(Trans_deb!P175,Trav_deb!P174)</f>
        <v>287.03406634246335</v>
      </c>
      <c r="Q174" s="26">
        <f>Trans_cr!Q174+Trav_cr!Q174-SUM(Trans_deb!Q175,Trav_deb!Q174)</f>
        <v>71.43196514792055</v>
      </c>
      <c r="V174" s="39">
        <f>IF(L174="","",L174/GDP!O170/10)</f>
        <v>26.515963428316809</v>
      </c>
      <c r="W174" s="39">
        <f>IF(M174="","",M174/GDP!P170/10)</f>
        <v>26.735618245541087</v>
      </c>
      <c r="X174" s="39">
        <f>IF(N174="","",N174/GDP!Q170/10)</f>
        <v>27.754113598142954</v>
      </c>
      <c r="Y174" s="39">
        <f>IF(O174="","",O174/GDP!R170/10)</f>
        <v>28.443792270059134</v>
      </c>
      <c r="Z174" s="39">
        <f>IF(P174="","",P174/GDP!S170/10)</f>
        <v>26.951555525113928</v>
      </c>
      <c r="AA174" s="39">
        <f>IF(Q174="","",Q174/GDP!T170/10)</f>
        <v>8.3840334680657911</v>
      </c>
      <c r="AB174" s="21">
        <f t="shared" si="10"/>
        <v>0</v>
      </c>
      <c r="AC174" s="21">
        <f t="shared" si="11"/>
        <v>1</v>
      </c>
      <c r="AD174" s="21"/>
      <c r="AE174" s="21">
        <f t="shared" si="12"/>
        <v>0</v>
      </c>
      <c r="AF174" s="39" t="str">
        <f t="shared" si="13"/>
        <v/>
      </c>
      <c r="AH174" s="21">
        <f t="shared" si="14"/>
        <v>28.443792270059134</v>
      </c>
    </row>
    <row r="175" spans="1:34" x14ac:dyDescent="0.25">
      <c r="A175" s="12" t="s">
        <v>662</v>
      </c>
      <c r="B175" s="26">
        <f>Trans_cr!B175+Trav_cr!B175-SUM(Trans_deb!B176,Trav_deb!B175)</f>
        <v>290.88982074074073</v>
      </c>
      <c r="C175" s="26">
        <f>Trans_cr!C175+Trav_cr!C175-SUM(Trans_deb!C176,Trav_deb!C175)</f>
        <v>195.75038629629626</v>
      </c>
      <c r="D175" s="26">
        <f>Trans_cr!D175+Trav_cr!D175-SUM(Trans_deb!D176,Trav_deb!D175)</f>
        <v>195.99179185185193</v>
      </c>
      <c r="E175" s="26">
        <f>Trans_cr!E175+Trav_cr!E175-SUM(Trans_deb!E176,Trav_deb!E175)</f>
        <v>189.7398759259259</v>
      </c>
      <c r="F175" s="26">
        <f>Trans_cr!F175+Trav_cr!F175-SUM(Trans_deb!F176,Trav_deb!F175)</f>
        <v>193.26491074074076</v>
      </c>
      <c r="G175" s="26">
        <f>Trans_cr!G175+Trav_cr!G175-SUM(Trans_deb!G176,Trav_deb!G175)</f>
        <v>198.02476000000001</v>
      </c>
      <c r="H175" s="26">
        <f>Trans_cr!H175+Trav_cr!H175-SUM(Trans_deb!H176,Trav_deb!H175)</f>
        <v>201.64131629629625</v>
      </c>
      <c r="I175" s="26">
        <f>Trans_cr!I175+Trav_cr!I175-SUM(Trans_deb!I176,Trav_deb!I175)</f>
        <v>228.38474111111111</v>
      </c>
      <c r="J175" s="26">
        <f>Trans_cr!J175+Trav_cr!J175-SUM(Trans_deb!J176,Trav_deb!J175)</f>
        <v>248.85201185185181</v>
      </c>
      <c r="K175" s="26">
        <f>Trans_cr!K175+Trav_cr!K175-SUM(Trans_deb!K176,Trav_deb!K175)</f>
        <v>663.23629228793834</v>
      </c>
      <c r="L175" s="26">
        <f>Trans_cr!L175+Trav_cr!L175-SUM(Trans_deb!L176,Trav_deb!L175)</f>
        <v>691.63760841645171</v>
      </c>
      <c r="M175" s="26">
        <f>Trans_cr!M175+Trav_cr!M175-SUM(Trans_deb!M176,Trav_deb!M175)</f>
        <v>649.83396901601645</v>
      </c>
      <c r="N175" s="26">
        <f>Trans_cr!N175+Trav_cr!N175-SUM(Trans_deb!N176,Trav_deb!N175)</f>
        <v>736.73546628919155</v>
      </c>
      <c r="O175" s="26">
        <f>Trans_cr!O175+Trav_cr!O175-SUM(Trans_deb!O176,Trav_deb!O175)</f>
        <v>823.3882697838784</v>
      </c>
      <c r="P175" s="26">
        <f>Trans_cr!P175+Trav_cr!P175-SUM(Trans_deb!P176,Trav_deb!P175)</f>
        <v>923.95473381689999</v>
      </c>
      <c r="Q175" s="26">
        <f>Trans_cr!Q175+Trav_cr!Q175-SUM(Trans_deb!Q176,Trav_deb!Q175)</f>
        <v>264.56439260439788</v>
      </c>
      <c r="V175" s="39">
        <f>IF(L175="","",L175/GDP!O171/10)</f>
        <v>38.254292500909941</v>
      </c>
      <c r="W175" s="39">
        <f>IF(M175="","",M175/GDP!P171/10)</f>
        <v>34.843644451260936</v>
      </c>
      <c r="X175" s="39">
        <f>IF(N175="","",N175/GDP!Q171/10)</f>
        <v>36.855200914917035</v>
      </c>
      <c r="Y175" s="39">
        <f>IF(O175="","",O175/GDP!R171/10)</f>
        <v>39.854224094088991</v>
      </c>
      <c r="Z175" s="39">
        <f>IF(P175="","",P175/GDP!S171/10)</f>
        <v>43.541693393821866</v>
      </c>
      <c r="AA175" s="39">
        <f>IF(Q175="","",Q175/GDP!T171/10)</f>
        <v>15.636193416335573</v>
      </c>
      <c r="AB175" s="21">
        <f t="shared" si="10"/>
        <v>0</v>
      </c>
      <c r="AC175" s="21">
        <f t="shared" si="11"/>
        <v>1</v>
      </c>
      <c r="AD175" s="21"/>
      <c r="AE175" s="21">
        <f t="shared" si="12"/>
        <v>0</v>
      </c>
      <c r="AF175" s="39" t="str">
        <f t="shared" si="13"/>
        <v/>
      </c>
      <c r="AH175" s="21">
        <f t="shared" si="14"/>
        <v>39.854224094088991</v>
      </c>
    </row>
    <row r="176" spans="1:34" x14ac:dyDescent="0.25">
      <c r="A176" s="12" t="s">
        <v>666</v>
      </c>
      <c r="B176" s="26">
        <f>Trans_cr!B176+Trav_cr!B176-SUM(Trans_deb!B177,Trav_deb!B176)</f>
        <v>65.257945555555551</v>
      </c>
      <c r="C176" s="26">
        <f>Trans_cr!C176+Trav_cr!C176-SUM(Trans_deb!C177,Trav_deb!C176)</f>
        <v>71.243411111111115</v>
      </c>
      <c r="D176" s="26">
        <f>Trans_cr!D176+Trav_cr!D176-SUM(Trans_deb!D177,Trav_deb!D176)</f>
        <v>56.39658407407407</v>
      </c>
      <c r="E176" s="26">
        <f>Trans_cr!E176+Trav_cr!E176-SUM(Trans_deb!E177,Trav_deb!E176)</f>
        <v>38.001272222222227</v>
      </c>
      <c r="F176" s="26">
        <f>Trans_cr!F176+Trav_cr!F176-SUM(Trans_deb!F177,Trav_deb!F176)</f>
        <v>35.829171481481481</v>
      </c>
      <c r="G176" s="26">
        <f>Trans_cr!G176+Trav_cr!G176-SUM(Trans_deb!G177,Trav_deb!G176)</f>
        <v>36.53883814814813</v>
      </c>
      <c r="H176" s="26">
        <f>Trans_cr!H176+Trav_cr!H176-SUM(Trans_deb!H177,Trav_deb!H176)</f>
        <v>44.096337407407397</v>
      </c>
      <c r="I176" s="26">
        <f>Trans_cr!I176+Trav_cr!I176-SUM(Trans_deb!I177,Trav_deb!I176)</f>
        <v>41.611760370370376</v>
      </c>
      <c r="J176" s="26">
        <f>Trans_cr!J176+Trav_cr!J176-SUM(Trans_deb!J177,Trav_deb!J176)</f>
        <v>37.566342592592598</v>
      </c>
      <c r="K176" s="26">
        <f>Trans_cr!K176+Trav_cr!K176-SUM(Trans_deb!K177,Trav_deb!K176)</f>
        <v>111.67998214304455</v>
      </c>
      <c r="L176" s="26">
        <f>Trans_cr!L176+Trav_cr!L176-SUM(Trans_deb!L177,Trav_deb!L176)</f>
        <v>140.81820815040658</v>
      </c>
      <c r="M176" s="26">
        <f>Trans_cr!M176+Trav_cr!M176-SUM(Trans_deb!M177,Trav_deb!M176)</f>
        <v>152.02911057456825</v>
      </c>
      <c r="N176" s="26">
        <f>Trans_cr!N176+Trav_cr!N176-SUM(Trans_deb!N177,Trav_deb!N176)</f>
        <v>150.18519874930354</v>
      </c>
      <c r="O176" s="26">
        <f>Trans_cr!O176+Trav_cr!O176-SUM(Trans_deb!O177,Trav_deb!O176)</f>
        <v>163.40696747852269</v>
      </c>
      <c r="P176" s="26">
        <f>Trans_cr!P176+Trav_cr!P176-SUM(Trans_deb!P177,Trav_deb!P176)</f>
        <v>191.45604258666731</v>
      </c>
      <c r="Q176" s="26">
        <f>Trans_cr!Q176+Trav_cr!Q176-SUM(Trans_deb!Q177,Trav_deb!Q176)</f>
        <v>48.880802361983669</v>
      </c>
      <c r="V176" s="39">
        <f>IF(L176="","",L176/GDP!O172/10)</f>
        <v>18.651418298067096</v>
      </c>
      <c r="W176" s="39">
        <f>IF(M176="","",M176/GDP!P172/10)</f>
        <v>19.642003950202614</v>
      </c>
      <c r="X176" s="39">
        <f>IF(N176="","",N176/GDP!Q172/10)</f>
        <v>18.962777619861559</v>
      </c>
      <c r="Y176" s="39">
        <f>IF(O176="","",O176/GDP!R172/10)</f>
        <v>20.14882459661192</v>
      </c>
      <c r="Z176" s="39">
        <f>IF(P176="","",P176/GDP!S172/10)</f>
        <v>23.206793040808158</v>
      </c>
      <c r="AA176" s="39">
        <f>IF(Q176="","",Q176/GDP!T172/10)</f>
        <v>6.2110295250296907</v>
      </c>
      <c r="AB176" s="21">
        <f t="shared" si="10"/>
        <v>0</v>
      </c>
      <c r="AC176" s="21">
        <f t="shared" si="11"/>
        <v>1</v>
      </c>
      <c r="AD176" s="21"/>
      <c r="AE176" s="21">
        <f t="shared" si="12"/>
        <v>0</v>
      </c>
      <c r="AF176" s="39" t="str">
        <f t="shared" si="13"/>
        <v/>
      </c>
      <c r="AH176" s="21">
        <f t="shared" si="14"/>
        <v>20.14882459661192</v>
      </c>
    </row>
    <row r="177" spans="1:34" x14ac:dyDescent="0.25">
      <c r="A177" s="12" t="s">
        <v>670</v>
      </c>
      <c r="B177" s="26">
        <f>Trans_cr!B177+Trav_cr!B177-SUM(Trans_deb!B178,Trav_deb!B177)</f>
        <v>-1099.7319914629209</v>
      </c>
      <c r="C177" s="26">
        <f>Trans_cr!C177+Trav_cr!C177-SUM(Trans_deb!C178,Trav_deb!C177)</f>
        <v>-2008.6538389129751</v>
      </c>
      <c r="D177" s="26">
        <f>Trans_cr!D177+Trav_cr!D177-SUM(Trans_deb!D178,Trav_deb!D177)</f>
        <v>-1954.1627622540946</v>
      </c>
      <c r="E177" s="26">
        <f>Trans_cr!E177+Trav_cr!E177-SUM(Trans_deb!E178,Trav_deb!E177)</f>
        <v>-1929.9568669191813</v>
      </c>
      <c r="F177" s="26">
        <f>Trans_cr!F177+Trav_cr!F177-SUM(Trans_deb!F178,Trav_deb!F177)</f>
        <v>-1598.7950713322273</v>
      </c>
      <c r="G177" s="26">
        <f>Trans_cr!G177+Trav_cr!G177-SUM(Trans_deb!G178,Trav_deb!G177)</f>
        <v>-2044.1</v>
      </c>
      <c r="H177" s="26">
        <f>Trans_cr!H177+Trav_cr!H177-SUM(Trans_deb!H178,Trav_deb!H177)</f>
        <v>-1661.3002960111883</v>
      </c>
      <c r="I177" s="26">
        <f>Trans_cr!I177+Trav_cr!I177-SUM(Trans_deb!I178,Trav_deb!I177)</f>
        <v>-836.32270006727504</v>
      </c>
      <c r="J177" s="26">
        <f>Trans_cr!J177+Trav_cr!J177-SUM(Trans_deb!J178,Trav_deb!J177)</f>
        <v>-562.31247932833901</v>
      </c>
      <c r="K177" s="26">
        <f>Trans_cr!K177+Trav_cr!K177-SUM(Trans_deb!K178,Trav_deb!K177)</f>
        <v>23.457993706001844</v>
      </c>
      <c r="L177" s="26">
        <f>Trans_cr!L177+Trav_cr!L177-SUM(Trans_deb!L178,Trav_deb!L177)</f>
        <v>322.09845616752705</v>
      </c>
      <c r="M177" s="26">
        <f>Trans_cr!M177+Trav_cr!M177-SUM(Trans_deb!M178,Trav_deb!M177)</f>
        <v>229.59485395653178</v>
      </c>
      <c r="N177" s="26">
        <f>Trans_cr!N177+Trav_cr!N177-SUM(Trans_deb!N178,Trav_deb!N177)</f>
        <v>488.38089113147907</v>
      </c>
      <c r="O177" s="26">
        <f>Trans_cr!O177+Trav_cr!O177-SUM(Trans_deb!O178,Trav_deb!O177)</f>
        <v>654.372607281981</v>
      </c>
      <c r="P177" s="26">
        <f>Trans_cr!P177+Trav_cr!P177-SUM(Trans_deb!P178,Trav_deb!P177)</f>
        <v>265.94284139988554</v>
      </c>
      <c r="Q177" s="26"/>
      <c r="V177" s="39">
        <f>IF(L177="","",L177/GDP!O173/10)</f>
        <v>0.49909888460320911</v>
      </c>
      <c r="W177" s="39">
        <f>IF(M177="","",M177/GDP!P173/10)</f>
        <v>0.35385979988060323</v>
      </c>
      <c r="X177" s="39">
        <f>IF(N177="","",N177/GDP!Q173/10)</f>
        <v>1.0209270880939001</v>
      </c>
      <c r="Y177" s="39">
        <f>IF(O177="","",O177/GDP!R173/10)</f>
        <v>1.8232219979437214</v>
      </c>
      <c r="Z177" s="39">
        <f>IF(P177="","",P177/GDP!S173/10)</f>
        <v>0.79234549338542948</v>
      </c>
      <c r="AA177" s="39" t="str">
        <f>IF(Q177="","",Q177/GDP!T173/10)</f>
        <v/>
      </c>
      <c r="AB177" s="21">
        <f t="shared" si="10"/>
        <v>0</v>
      </c>
      <c r="AC177" s="21">
        <f t="shared" si="11"/>
        <v>0</v>
      </c>
      <c r="AD177" s="21"/>
      <c r="AE177" s="21">
        <f t="shared" si="12"/>
        <v>0</v>
      </c>
      <c r="AF177" s="39" t="str">
        <f t="shared" si="13"/>
        <v/>
      </c>
      <c r="AH177" s="21">
        <f t="shared" si="14"/>
        <v>1.8232219979437214</v>
      </c>
    </row>
    <row r="178" spans="1:34" x14ac:dyDescent="0.25">
      <c r="A178" s="12" t="s">
        <v>673</v>
      </c>
      <c r="B178" s="26">
        <f>Trans_cr!B178+Trav_cr!B178-SUM(Trans_deb!B179,Trav_deb!B178)</f>
        <v>-37.140000000000015</v>
      </c>
      <c r="C178" s="26">
        <f>Trans_cr!C178+Trav_cr!C178-SUM(Trans_deb!C179,Trav_deb!C178)</f>
        <v>38.02000000000001</v>
      </c>
      <c r="D178" s="26">
        <f>Trans_cr!D178+Trav_cr!D178-SUM(Trans_deb!D179,Trav_deb!D178)</f>
        <v>-0.68000000000000682</v>
      </c>
      <c r="E178" s="26">
        <f>Trans_cr!E178+Trav_cr!E178-SUM(Trans_deb!E179,Trav_deb!E178)</f>
        <v>-23.959999999999994</v>
      </c>
      <c r="F178" s="26">
        <f>Trans_cr!F178+Trav_cr!F178-SUM(Trans_deb!F179,Trav_deb!F178)</f>
        <v>-12.469999999999999</v>
      </c>
      <c r="G178" s="26">
        <f>Trans_cr!G178+Trav_cr!G178-SUM(Trans_deb!G179,Trav_deb!G178)</f>
        <v>-20.629999999999995</v>
      </c>
      <c r="H178" s="26">
        <f>Trans_cr!H178+Trav_cr!H178-SUM(Trans_deb!H179,Trav_deb!H178)</f>
        <v>-61.125000861606992</v>
      </c>
      <c r="I178" s="26">
        <f>Trans_cr!I178+Trav_cr!I178-SUM(Trans_deb!I179,Trav_deb!I178)</f>
        <v>-47.932886160999999</v>
      </c>
      <c r="J178" s="26">
        <f>Trans_cr!J178+Trav_cr!J178-SUM(Trans_deb!J179,Trav_deb!J178)</f>
        <v>-53.696630299697205</v>
      </c>
      <c r="K178" s="26">
        <f>Trans_cr!K178+Trav_cr!K178-SUM(Trans_deb!K179,Trav_deb!K178)</f>
        <v>-43.489020898571823</v>
      </c>
      <c r="L178" s="26">
        <f>Trans_cr!L178+Trav_cr!L178-SUM(Trans_deb!L179,Trav_deb!L178)</f>
        <v>-69.048789201155088</v>
      </c>
      <c r="M178" s="26">
        <f>Trans_cr!M178+Trav_cr!M178-SUM(Trans_deb!M179,Trav_deb!M178)</f>
        <v>-56.548709829594998</v>
      </c>
      <c r="N178" s="26">
        <f>Trans_cr!N178+Trav_cr!N178-SUM(Trans_deb!N179,Trav_deb!N178)</f>
        <v>-91.500000000000014</v>
      </c>
      <c r="O178" s="26">
        <f>Trans_cr!O178+Trav_cr!O178-SUM(Trans_deb!O179,Trav_deb!O178)</f>
        <v>-100.03466033302439</v>
      </c>
      <c r="P178" s="26">
        <f>Trans_cr!P178+Trav_cr!P178-SUM(Trans_deb!P179,Trav_deb!P178)</f>
        <v>-102.44371072847264</v>
      </c>
      <c r="Q178" s="26"/>
      <c r="V178" s="39">
        <f>IF(L178="","",L178/GDP!O174/10)</f>
        <v>-1.4424230039932127</v>
      </c>
      <c r="W178" s="39">
        <f>IF(M178="","",M178/GDP!P174/10)</f>
        <v>-1.8072454403833493</v>
      </c>
      <c r="X178" s="39">
        <f>IF(N178="","",N178/GDP!Q174/10)</f>
        <v>-2.8451492537313436</v>
      </c>
      <c r="Y178" s="39">
        <f>IF(O178="","",O178/GDP!R174/10)</f>
        <v>-2.8870031842142683</v>
      </c>
      <c r="Z178" s="39">
        <f>IF(P178="","",P178/GDP!S174/10)</f>
        <v>-2.7709956918710477</v>
      </c>
      <c r="AA178" s="39" t="str">
        <f>IF(Q178="","",Q178/GDP!T174/10)</f>
        <v/>
      </c>
      <c r="AB178" s="21">
        <f t="shared" si="10"/>
        <v>0</v>
      </c>
      <c r="AC178" s="21">
        <f t="shared" si="11"/>
        <v>0</v>
      </c>
      <c r="AD178" s="21"/>
      <c r="AE178" s="21">
        <f t="shared" si="12"/>
        <v>0</v>
      </c>
      <c r="AF178" s="39">
        <f t="shared" si="13"/>
        <v>-2.8870031842142683</v>
      </c>
      <c r="AH178" s="21" t="str">
        <f t="shared" si="14"/>
        <v/>
      </c>
    </row>
    <row r="179" spans="1:34" x14ac:dyDescent="0.25">
      <c r="A179" s="12" t="s">
        <v>676</v>
      </c>
      <c r="B179" s="26">
        <f>Trans_cr!B179+Trav_cr!B179-SUM(Trans_deb!B180,Trav_deb!B179)</f>
        <v>-3882.9009253156364</v>
      </c>
      <c r="C179" s="26">
        <f>Trans_cr!C179+Trav_cr!C179-SUM(Trans_deb!C180,Trav_deb!C179)</f>
        <v>-2186.6660928179335</v>
      </c>
      <c r="D179" s="26">
        <f>Trans_cr!D179+Trav_cr!D179-SUM(Trans_deb!D180,Trav_deb!D179)</f>
        <v>-3052.8275483143079</v>
      </c>
      <c r="E179" s="26">
        <f>Trans_cr!E179+Trav_cr!E179-SUM(Trans_deb!E180,Trav_deb!E179)</f>
        <v>-3977.1952146542062</v>
      </c>
      <c r="F179" s="26">
        <f>Trans_cr!F179+Trav_cr!F179-SUM(Trans_deb!F180,Trav_deb!F179)</f>
        <v>-2627.0762041995185</v>
      </c>
      <c r="G179" s="26">
        <f>Trans_cr!G179+Trav_cr!G179-SUM(Trans_deb!G180,Trav_deb!G179)</f>
        <v>-5048.9048439234466</v>
      </c>
      <c r="H179" s="26">
        <f>Trans_cr!H179+Trav_cr!H179-SUM(Trans_deb!H180,Trav_deb!H179)</f>
        <v>-5118.2000000000007</v>
      </c>
      <c r="I179" s="26">
        <f>Trans_cr!I179+Trav_cr!I179-SUM(Trans_deb!I180,Trav_deb!I179)</f>
        <v>-5134.2572730026768</v>
      </c>
      <c r="J179" s="26">
        <f>Trans_cr!J179+Trav_cr!J179-SUM(Trans_deb!J180,Trav_deb!J179)</f>
        <v>-6502.9763161182855</v>
      </c>
      <c r="K179" s="26">
        <f>Trans_cr!K179+Trav_cr!K179-SUM(Trans_deb!K180,Trav_deb!K179)</f>
        <v>-7424.8147823352811</v>
      </c>
      <c r="L179" s="26">
        <f>Trans_cr!L179+Trav_cr!L179-SUM(Trans_deb!L180,Trav_deb!L179)</f>
        <v>-5261.7524313891045</v>
      </c>
      <c r="M179" s="26">
        <f>Trans_cr!M179+Trav_cr!M179-SUM(Trans_deb!M180,Trav_deb!M179)</f>
        <v>-5213.0176222197406</v>
      </c>
      <c r="N179" s="26">
        <f>Trans_cr!N179+Trav_cr!N179-SUM(Trans_deb!N180,Trav_deb!N179)</f>
        <v>-6004.4742610587273</v>
      </c>
      <c r="O179" s="26">
        <f>Trans_cr!O179+Trav_cr!O179-SUM(Trans_deb!O180,Trav_deb!O179)</f>
        <v>-7722.3571895016248</v>
      </c>
      <c r="P179" s="26">
        <f>Trans_cr!P179+Trav_cr!P179-SUM(Trans_deb!P180,Trav_deb!P179)</f>
        <v>-7072.197080480415</v>
      </c>
      <c r="Q179" s="26">
        <f>Trans_cr!Q179+Trav_cr!Q179-SUM(Trans_deb!Q180,Trav_deb!Q179)</f>
        <v>-2709.536210512766</v>
      </c>
      <c r="V179" s="39">
        <f>IF(L179="","",L179/GDP!O175/10)</f>
        <v>-1.0417166427882385</v>
      </c>
      <c r="W179" s="39">
        <f>IF(M179="","",M179/GDP!P175/10)</f>
        <v>-1.0109506593012267</v>
      </c>
      <c r="X179" s="39">
        <f>IF(N179="","",N179/GDP!Q175/10)</f>
        <v>-1.1098453586766319</v>
      </c>
      <c r="Y179" s="39">
        <f>IF(O179="","",O179/GDP!R175/10)</f>
        <v>-1.3902759340543562</v>
      </c>
      <c r="Z179" s="39">
        <f>IF(P179="","",P179/GDP!S175/10)</f>
        <v>-1.3311544093224166</v>
      </c>
      <c r="AA179" s="39">
        <f>IF(Q179="","",Q179/GDP!T175/10)</f>
        <v>-0.5039966166017682</v>
      </c>
      <c r="AB179" s="21">
        <f t="shared" si="10"/>
        <v>0</v>
      </c>
      <c r="AC179" s="21">
        <f t="shared" si="11"/>
        <v>0</v>
      </c>
      <c r="AD179" s="21"/>
      <c r="AE179" s="21">
        <f t="shared" si="12"/>
        <v>0</v>
      </c>
      <c r="AF179" s="39">
        <f t="shared" si="13"/>
        <v>-1.3902759340543562</v>
      </c>
      <c r="AH179" s="21" t="str">
        <f t="shared" si="14"/>
        <v/>
      </c>
    </row>
    <row r="180" spans="1:34" x14ac:dyDescent="0.25">
      <c r="A180" s="12" t="s">
        <v>678</v>
      </c>
      <c r="B180" s="26">
        <f>Trans_cr!B180+Trav_cr!B180-SUM(Trans_deb!B181,Trav_deb!B180)</f>
        <v>1478.797230325792</v>
      </c>
      <c r="C180" s="26">
        <f>Trans_cr!C180+Trav_cr!C180-SUM(Trans_deb!C181,Trav_deb!C180)</f>
        <v>2128.8490404954246</v>
      </c>
      <c r="D180" s="26">
        <f>Trans_cr!D180+Trav_cr!D180-SUM(Trans_deb!D181,Trav_deb!D180)</f>
        <v>3194.5663301285058</v>
      </c>
      <c r="E180" s="26">
        <f>Trans_cr!E180+Trav_cr!E180-SUM(Trans_deb!E181,Trav_deb!E180)</f>
        <v>5168.9795137915462</v>
      </c>
      <c r="F180" s="26">
        <f>Trans_cr!F180+Trav_cr!F180-SUM(Trans_deb!F181,Trav_deb!F180)</f>
        <v>3717.1391169655835</v>
      </c>
      <c r="G180" s="26">
        <f>Trans_cr!G180+Trav_cr!G180-SUM(Trans_deb!G181,Trav_deb!G180)</f>
        <v>3069.5968528460144</v>
      </c>
      <c r="H180" s="26">
        <f>Trans_cr!H180+Trav_cr!H180-SUM(Trans_deb!H181,Trav_deb!H180)</f>
        <v>2614.156686087048</v>
      </c>
      <c r="I180" s="26">
        <f>Trans_cr!I180+Trav_cr!I180-SUM(Trans_deb!I181,Trav_deb!I180)</f>
        <v>442.32492638366602</v>
      </c>
      <c r="J180" s="26">
        <f>Trans_cr!J180+Trav_cr!J180-SUM(Trans_deb!J181,Trav_deb!J180)</f>
        <v>40.672721612132591</v>
      </c>
      <c r="K180" s="26">
        <f>Trans_cr!K180+Trav_cr!K180-SUM(Trans_deb!K181,Trav_deb!K180)</f>
        <v>1231.2998637440032</v>
      </c>
      <c r="L180" s="26">
        <f>Trans_cr!L180+Trav_cr!L180-SUM(Trans_deb!L181,Trav_deb!L180)</f>
        <v>1880.7464733061643</v>
      </c>
      <c r="M180" s="26">
        <f>Trans_cr!M180+Trav_cr!M180-SUM(Trans_deb!M181,Trav_deb!M180)</f>
        <v>803.03341591598655</v>
      </c>
      <c r="N180" s="26">
        <f>Trans_cr!N180+Trav_cr!N180-SUM(Trans_deb!N181,Trav_deb!N180)</f>
        <v>139.62742112801789</v>
      </c>
      <c r="O180" s="26">
        <f>Trans_cr!O180+Trav_cr!O180-SUM(Trans_deb!O181,Trav_deb!O180)</f>
        <v>656.71102277232058</v>
      </c>
      <c r="P180" s="26">
        <f>Trans_cr!P180+Trav_cr!P180-SUM(Trans_deb!P181,Trav_deb!P180)</f>
        <v>823.12203405665787</v>
      </c>
      <c r="Q180" s="26">
        <f>Trans_cr!Q180+Trav_cr!Q180-SUM(Trans_deb!Q181,Trav_deb!Q180)</f>
        <v>410.30361518264908</v>
      </c>
      <c r="V180" s="39">
        <f>IF(L180="","",L180/GDP!O176/10)</f>
        <v>0.26783095656112865</v>
      </c>
      <c r="W180" s="39">
        <f>IF(M180="","",M180/GDP!P176/10)</f>
        <v>0.11546844965482934</v>
      </c>
      <c r="X180" s="39">
        <f>IF(N180="","",N180/GDP!Q176/10)</f>
        <v>1.9811715154407081E-2</v>
      </c>
      <c r="Y180" s="39">
        <f>IF(O180="","",O180/GDP!R176/10)</f>
        <v>8.9174578376080463E-2</v>
      </c>
      <c r="Z180" s="39">
        <f>IF(P180="","",P180/GDP!S176/10)</f>
        <v>0.11241964608176025</v>
      </c>
      <c r="AA180" s="39">
        <f>IF(Q180="","",Q180/GDP!T176/10)</f>
        <v>5.4895476773336935E-2</v>
      </c>
      <c r="AB180" s="21">
        <f t="shared" si="10"/>
        <v>0</v>
      </c>
      <c r="AC180" s="21">
        <f t="shared" si="11"/>
        <v>0</v>
      </c>
      <c r="AD180" s="21"/>
      <c r="AE180" s="21">
        <f t="shared" si="12"/>
        <v>0</v>
      </c>
      <c r="AF180" s="39" t="str">
        <f t="shared" si="13"/>
        <v/>
      </c>
      <c r="AH180" s="21">
        <f t="shared" si="14"/>
        <v>8.9174578376080463E-2</v>
      </c>
    </row>
    <row r="181" spans="1:34" x14ac:dyDescent="0.25">
      <c r="A181" s="12" t="s">
        <v>679</v>
      </c>
      <c r="B181" s="26">
        <f>Trans_cr!B181+Trav_cr!B181-SUM(Trans_deb!B182,Trav_deb!B181)</f>
        <v>211</v>
      </c>
      <c r="C181" s="26">
        <f>Trans_cr!C181+Trav_cr!C181-SUM(Trans_deb!C182,Trav_deb!C181)</f>
        <v>447</v>
      </c>
      <c r="D181" s="26">
        <f>Trans_cr!D181+Trav_cr!D181-SUM(Trans_deb!D182,Trav_deb!D181)</f>
        <v>775.68175565292995</v>
      </c>
      <c r="E181" s="26">
        <f>Trans_cr!E181+Trav_cr!E181-SUM(Trans_deb!E182,Trav_deb!E181)</f>
        <v>1099.7756788812103</v>
      </c>
      <c r="F181" s="26">
        <f>Trans_cr!F181+Trav_cr!F181-SUM(Trans_deb!F182,Trav_deb!F181)</f>
        <v>1875.9024232390898</v>
      </c>
      <c r="G181" s="26">
        <f>Trans_cr!G181+Trav_cr!G181-SUM(Trans_deb!G182,Trav_deb!G181)</f>
        <v>3614.5162965003228</v>
      </c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V181" s="39" t="str">
        <f>IF(L181="","",L181/GDP!O177/10)</f>
        <v/>
      </c>
      <c r="W181" s="39" t="str">
        <f>IF(M181="","",M181/GDP!P177/10)</f>
        <v/>
      </c>
      <c r="X181" s="39" t="str">
        <f>IF(N181="","",N181/GDP!Q177/10)</f>
        <v/>
      </c>
      <c r="Y181" s="39" t="str">
        <f>IF(O181="","",O181/GDP!R177/10)</f>
        <v/>
      </c>
      <c r="Z181" s="39" t="str">
        <f>IF(P181="","",P181/GDP!S177/10)</f>
        <v/>
      </c>
      <c r="AA181" s="39" t="str">
        <f>IF(Q181="","",Q181/GDP!T177/10)</f>
        <v/>
      </c>
      <c r="AB181" s="21">
        <f t="shared" si="10"/>
        <v>1</v>
      </c>
      <c r="AC181" s="21"/>
      <c r="AD181" s="21"/>
      <c r="AE181" s="21">
        <f t="shared" si="12"/>
        <v>0</v>
      </c>
      <c r="AF181" s="39" t="str">
        <f t="shared" si="13"/>
        <v/>
      </c>
      <c r="AH181" s="21" t="str">
        <f t="shared" si="14"/>
        <v/>
      </c>
    </row>
    <row r="182" spans="1:34" x14ac:dyDescent="0.25">
      <c r="A182" s="12" t="s">
        <v>690</v>
      </c>
      <c r="B182" s="45">
        <f>Trans_cr!B182+Trav_cr!B182-SUM(Trans_deb!B183,Trav_deb!B182)</f>
        <v>-5929</v>
      </c>
      <c r="C182" s="45">
        <f>Trans_cr!C182+Trav_cr!C182-SUM(Trans_deb!C183,Trav_deb!C182)</f>
        <v>-6132</v>
      </c>
      <c r="D182" s="45">
        <f>Trans_cr!D182+Trav_cr!D182-SUM(Trans_deb!D183,Trav_deb!D182)</f>
        <v>-4709</v>
      </c>
      <c r="E182" s="45">
        <f>Trans_cr!E182+Trav_cr!E182-SUM(Trans_deb!E183,Trav_deb!E182)</f>
        <v>-4915</v>
      </c>
      <c r="F182" s="45">
        <f>Trans_cr!F182+Trav_cr!F182-SUM(Trans_deb!F183,Trav_deb!F182)</f>
        <v>-2224</v>
      </c>
      <c r="G182" s="45">
        <f>Trans_cr!G182+Trav_cr!G182-SUM(Trans_deb!G183,Trav_deb!G182)</f>
        <v>-258</v>
      </c>
      <c r="H182" s="45">
        <f>Trans_cr!H182+Trav_cr!H182-SUM(Trans_deb!H183,Trav_deb!H182)</f>
        <v>1191</v>
      </c>
      <c r="I182" s="45">
        <f>Trans_cr!I182+Trav_cr!I182-SUM(Trans_deb!I183,Trav_deb!I182)</f>
        <v>1371</v>
      </c>
      <c r="J182" s="45">
        <f>Trans_cr!J182+Trav_cr!J182-SUM(Trans_deb!J183,Trav_deb!J182)</f>
        <v>237</v>
      </c>
      <c r="K182" s="45">
        <f>Trans_cr!K182+Trav_cr!K182-SUM(Trans_deb!K183,Trav_deb!K182)</f>
        <v>1281</v>
      </c>
      <c r="L182" s="45">
        <f>Trans_cr!L182+Trav_cr!L182-SUM(Trans_deb!L183,Trav_deb!L182)</f>
        <v>-1443</v>
      </c>
      <c r="M182" s="45">
        <f>Trans_cr!M182+Trav_cr!M182-SUM(Trans_deb!M183,Trav_deb!M182)</f>
        <v>-5338</v>
      </c>
      <c r="N182" s="45">
        <f>Trans_cr!N182+Trav_cr!N182-SUM(Trans_deb!N183,Trav_deb!N182)</f>
        <v>-7010</v>
      </c>
      <c r="O182" s="45">
        <f>Trans_cr!O182+Trav_cr!O182-SUM(Trans_deb!O183,Trav_deb!O182)</f>
        <v>-7223</v>
      </c>
      <c r="P182" s="45">
        <f>Trans_cr!P182+Trav_cr!P182-SUM(Trans_deb!P183,Trav_deb!P182)</f>
        <v>-7386</v>
      </c>
      <c r="Q182" s="45">
        <f>Trans_cr!Q182+Trav_cr!Q182-SUM(Trans_deb!Q183,Trav_deb!Q182)</f>
        <v>-196</v>
      </c>
      <c r="V182" s="39">
        <f>IF(L182="","",L182/GDP!O178/10)</f>
        <v>-0.26996436021439996</v>
      </c>
      <c r="W182" s="39">
        <f>IF(M182="","",M182/GDP!P178/10)</f>
        <v>-0.9829104682358617</v>
      </c>
      <c r="X182" s="39">
        <f>IF(N182="","",N182/GDP!Q178/10)</f>
        <v>-1.1866613173802718</v>
      </c>
      <c r="Y182" s="39">
        <f>IF(O182="","",O182/GDP!R178/10)</f>
        <v>-1.1856572083296402</v>
      </c>
      <c r="Z182" s="39">
        <f>IF(P182="","",P182/GDP!S178/10)</f>
        <v>-1.2065315403614694</v>
      </c>
      <c r="AA182" s="39">
        <f>IF(Q182="","",Q182/GDP!T178/10)</f>
        <v>-2.9318933149840694E-2</v>
      </c>
      <c r="AB182" s="21">
        <f t="shared" si="10"/>
        <v>0</v>
      </c>
      <c r="AC182" s="21"/>
      <c r="AD182" s="21"/>
      <c r="AE182" s="21">
        <f t="shared" si="12"/>
        <v>0</v>
      </c>
      <c r="AF182" s="39">
        <f t="shared" si="13"/>
        <v>-1.1856572083296402</v>
      </c>
      <c r="AH182" s="21" t="str">
        <f t="shared" si="14"/>
        <v/>
      </c>
    </row>
    <row r="183" spans="1:34" x14ac:dyDescent="0.25">
      <c r="A183" s="12" t="s">
        <v>707</v>
      </c>
      <c r="B183" s="26">
        <f>Trans_cr!B183+Trav_cr!B183-SUM(Trans_deb!B184,Trav_deb!B183)</f>
        <v>-124.87350000000001</v>
      </c>
      <c r="C183" s="26">
        <f>Trans_cr!C183+Trav_cr!C183-SUM(Trans_deb!C184,Trav_deb!C183)</f>
        <v>-37.13730000000001</v>
      </c>
      <c r="D183" s="26">
        <f>Trans_cr!D183+Trav_cr!D183-SUM(Trans_deb!D184,Trav_deb!D183)</f>
        <v>-82.806999999999988</v>
      </c>
      <c r="E183" s="26">
        <f>Trans_cr!E183+Trav_cr!E183-SUM(Trans_deb!E184,Trav_deb!E183)</f>
        <v>-138.5265</v>
      </c>
      <c r="F183" s="26">
        <f>Trans_cr!F183+Trav_cr!F183-SUM(Trans_deb!F184,Trav_deb!F183)</f>
        <v>-75.656612499999994</v>
      </c>
      <c r="G183" s="26">
        <f>Trans_cr!G183+Trav_cr!G183-SUM(Trans_deb!G184,Trav_deb!G183)</f>
        <v>-179.8</v>
      </c>
      <c r="H183" s="26">
        <f>Trans_cr!H183+Trav_cr!H183-SUM(Trans_deb!H184,Trav_deb!H183)</f>
        <v>-102.29130136199996</v>
      </c>
      <c r="I183" s="26">
        <f>Trans_cr!I183+Trav_cr!I183-SUM(Trans_deb!I184,Trav_deb!I183)</f>
        <v>-177.01648054841405</v>
      </c>
      <c r="J183" s="26">
        <f>Trans_cr!J183+Trav_cr!J183-SUM(Trans_deb!J184,Trav_deb!J183)</f>
        <v>-253.55005263999999</v>
      </c>
      <c r="K183" s="26">
        <f>Trans_cr!K183+Trav_cr!K183-SUM(Trans_deb!K184,Trav_deb!K183)</f>
        <v>-237.68960888909399</v>
      </c>
      <c r="L183" s="26">
        <f>Trans_cr!L183+Trav_cr!L183-SUM(Trans_deb!L184,Trav_deb!L183)</f>
        <v>-187.61628726940003</v>
      </c>
      <c r="M183" s="26">
        <f>Trans_cr!M183+Trav_cr!M183-SUM(Trans_deb!M184,Trav_deb!M183)</f>
        <v>-129.66951740418202</v>
      </c>
      <c r="N183" s="26">
        <f>Trans_cr!N183+Trav_cr!N183-SUM(Trans_deb!N184,Trav_deb!N183)</f>
        <v>-98.181107342563081</v>
      </c>
      <c r="O183" s="26">
        <f>Trans_cr!O183+Trav_cr!O183-SUM(Trans_deb!O184,Trav_deb!O183)</f>
        <v>-161.83448059866001</v>
      </c>
      <c r="P183" s="26">
        <f>Trans_cr!P183+Trav_cr!P183-SUM(Trans_deb!P184,Trav_deb!P183)</f>
        <v>-181.99052386800039</v>
      </c>
      <c r="Q183" s="26">
        <f>Trans_cr!Q183+Trav_cr!Q183-SUM(Trans_deb!Q184,Trav_deb!Q183)</f>
        <v>-236.11602458255101</v>
      </c>
      <c r="V183" s="39">
        <f>IF(L183="","",L183/GDP!O179/10)</f>
        <v>-2.3878870722845873</v>
      </c>
      <c r="W183" s="39">
        <f>IF(M183="","",M183/GDP!P179/10)</f>
        <v>-1.8649434403017693</v>
      </c>
      <c r="X183" s="39">
        <f>IF(N183="","",N183/GDP!Q179/10)</f>
        <v>-1.3743156122979154</v>
      </c>
      <c r="Y183" s="39">
        <f>IF(O183="","",O183/GDP!R179/10)</f>
        <v>-2.1520542632800534</v>
      </c>
      <c r="Z183" s="39">
        <f>IF(P183="","",P183/GDP!S179/10)</f>
        <v>-2.2420909679438266</v>
      </c>
      <c r="AA183" s="39">
        <f>IF(Q183="","",Q183/GDP!T179/10)</f>
        <v>-2.9525575163505193</v>
      </c>
      <c r="AB183" s="21">
        <f t="shared" si="10"/>
        <v>0</v>
      </c>
      <c r="AC183" s="21">
        <f t="shared" si="11"/>
        <v>0</v>
      </c>
      <c r="AD183" s="21"/>
      <c r="AE183" s="21">
        <f t="shared" si="12"/>
        <v>0</v>
      </c>
      <c r="AF183" s="39">
        <f t="shared" si="13"/>
        <v>-2.1520542632800534</v>
      </c>
      <c r="AH183" s="21" t="str">
        <f t="shared" si="14"/>
        <v/>
      </c>
    </row>
    <row r="184" spans="1:34" x14ac:dyDescent="0.25">
      <c r="A184" s="12" t="s">
        <v>709</v>
      </c>
      <c r="B184" s="26">
        <f>Trans_cr!B184+Trav_cr!B184-SUM(Trans_deb!B185,Trav_deb!B184)</f>
        <v>173.19229673677</v>
      </c>
      <c r="C184" s="26">
        <f>Trans_cr!C184+Trav_cr!C184-SUM(Trans_deb!C185,Trav_deb!C184)</f>
        <v>341.13809412039518</v>
      </c>
      <c r="D184" s="26">
        <f>Trans_cr!D184+Trav_cr!D184-SUM(Trans_deb!D185,Trav_deb!D184)</f>
        <v>450.43842875499217</v>
      </c>
      <c r="E184" s="26">
        <f>Trans_cr!E184+Trav_cr!E184-SUM(Trans_deb!E185,Trav_deb!E184)</f>
        <v>233.59216122345902</v>
      </c>
      <c r="F184" s="26">
        <f>Trans_cr!F184+Trav_cr!F184-SUM(Trans_deb!F185,Trav_deb!F184)</f>
        <v>123.16182494309419</v>
      </c>
      <c r="G184" s="26">
        <f>Trans_cr!G184+Trav_cr!G184-SUM(Trans_deb!G185,Trav_deb!G184)</f>
        <v>150.5</v>
      </c>
      <c r="H184" s="26">
        <f>Trans_cr!H184+Trav_cr!H184-SUM(Trans_deb!H185,Trav_deb!H184)</f>
        <v>32.695000000000164</v>
      </c>
      <c r="I184" s="26">
        <f>Trans_cr!I184+Trav_cr!I184-SUM(Trans_deb!I185,Trav_deb!I184)</f>
        <v>339.88724859261674</v>
      </c>
      <c r="J184" s="26">
        <f>Trans_cr!J184+Trav_cr!J184-SUM(Trans_deb!J185,Trav_deb!J184)</f>
        <v>520.41692730755312</v>
      </c>
      <c r="K184" s="26">
        <f>Trans_cr!K184+Trav_cr!K184-SUM(Trans_deb!K185,Trav_deb!K184)</f>
        <v>668.57049922909027</v>
      </c>
      <c r="L184" s="26">
        <f>Trans_cr!L184+Trav_cr!L184-SUM(Trans_deb!L185,Trav_deb!L184)</f>
        <v>684.52317232339738</v>
      </c>
      <c r="M184" s="26">
        <f>Trans_cr!M184+Trav_cr!M184-SUM(Trans_deb!M185,Trav_deb!M184)</f>
        <v>1369.1717985698137</v>
      </c>
      <c r="N184" s="26">
        <f>Trans_cr!N184+Trav_cr!N184-SUM(Trans_deb!N185,Trav_deb!N184)</f>
        <v>1793.3444487463282</v>
      </c>
      <c r="O184" s="26">
        <f>Trans_cr!O184+Trav_cr!O184-SUM(Trans_deb!O185,Trav_deb!O184)</f>
        <v>2345.8899304135971</v>
      </c>
      <c r="P184" s="26">
        <f>Trans_cr!P184+Trav_cr!P184-SUM(Trans_deb!P185,Trav_deb!P184)</f>
        <v>2646.7237842618833</v>
      </c>
      <c r="Q184" s="26"/>
      <c r="V184" s="39">
        <f>IF(L184="","",L184/GDP!O180/10)</f>
        <v>1.4446293523623952</v>
      </c>
      <c r="W184" s="39">
        <f>IF(M184="","",M184/GDP!P180/10)</f>
        <v>2.7507771096753602</v>
      </c>
      <c r="X184" s="39">
        <f>IF(N184="","",N184/GDP!Q180/10)</f>
        <v>3.3692382601806008</v>
      </c>
      <c r="Y184" s="39">
        <f>IF(O184="","",O184/GDP!R180/10)</f>
        <v>4.1374449821224308</v>
      </c>
      <c r="Z184" s="39">
        <f>IF(P184="","",P184/GDP!S180/10)</f>
        <v>4.3524482556518382</v>
      </c>
      <c r="AA184" s="39" t="str">
        <f>IF(Q184="","",Q184/GDP!T180/10)</f>
        <v/>
      </c>
      <c r="AB184" s="21">
        <f t="shared" si="10"/>
        <v>0</v>
      </c>
      <c r="AC184" s="21">
        <f t="shared" si="11"/>
        <v>0</v>
      </c>
      <c r="AD184" s="21"/>
      <c r="AE184" s="21">
        <f t="shared" si="12"/>
        <v>0</v>
      </c>
      <c r="AF184" s="39" t="str">
        <f t="shared" si="13"/>
        <v/>
      </c>
      <c r="AH184" s="21">
        <f t="shared" si="14"/>
        <v>4.1374449821224308</v>
      </c>
    </row>
    <row r="185" spans="1:34" x14ac:dyDescent="0.25">
      <c r="A185" s="12" t="s">
        <v>712</v>
      </c>
      <c r="B185" s="26">
        <f>Trans_cr!B185+Trav_cr!B185-SUM(Trans_deb!B186,Trav_deb!B185)</f>
        <v>-4039.7000000000007</v>
      </c>
      <c r="C185" s="26">
        <f>Trans_cr!C185+Trav_cr!C185-SUM(Trans_deb!C186,Trav_deb!C185)</f>
        <v>-1969.9299999999821</v>
      </c>
      <c r="D185" s="26">
        <f>Trans_cr!D185+Trav_cr!D185-SUM(Trans_deb!D186,Trav_deb!D185)</f>
        <v>-167.17000000001281</v>
      </c>
      <c r="E185" s="26">
        <f>Trans_cr!E185+Trav_cr!E185-SUM(Trans_deb!E186,Trav_deb!E185)</f>
        <v>-2529.7000000000335</v>
      </c>
      <c r="F185" s="26">
        <f>Trans_cr!F185+Trav_cr!F185-SUM(Trans_deb!F186,Trav_deb!F185)</f>
        <v>2461.3866520191405</v>
      </c>
      <c r="G185" s="26">
        <f>Trans_cr!G185+Trav_cr!G185-SUM(Trans_deb!G186,Trav_deb!G185)</f>
        <v>1532.4841618937717</v>
      </c>
      <c r="H185" s="26">
        <f>Trans_cr!H185+Trav_cr!H185-SUM(Trans_deb!H186,Trav_deb!H185)</f>
        <v>6203.0350844488094</v>
      </c>
      <c r="I185" s="26">
        <f>Trans_cr!I185+Trav_cr!I185-SUM(Trans_deb!I186,Trav_deb!I185)</f>
        <v>8570.61207395975</v>
      </c>
      <c r="J185" s="26">
        <f>Trans_cr!J185+Trav_cr!J185-SUM(Trans_deb!J186,Trav_deb!J185)</f>
        <v>16122.342511942621</v>
      </c>
      <c r="K185" s="26">
        <f>Trans_cr!K185+Trav_cr!K185-SUM(Trans_deb!K186,Trav_deb!K185)</f>
        <v>14410.895728059651</v>
      </c>
      <c r="L185" s="26">
        <f>Trans_cr!L185+Trav_cr!L185-SUM(Trans_deb!L186,Trav_deb!L185)</f>
        <v>23608.670731310187</v>
      </c>
      <c r="M185" s="26">
        <f>Trans_cr!M185+Trav_cr!M185-SUM(Trans_deb!M186,Trav_deb!M185)</f>
        <v>26374.673136383011</v>
      </c>
      <c r="N185" s="26">
        <f>Trans_cr!N185+Trav_cr!N185-SUM(Trans_deb!N186,Trav_deb!N185)</f>
        <v>31916.528748015677</v>
      </c>
      <c r="O185" s="26">
        <f>Trans_cr!O185+Trav_cr!O185-SUM(Trans_deb!O186,Trav_deb!O185)</f>
        <v>33042.253598784038</v>
      </c>
      <c r="P185" s="26">
        <f>Trans_cr!P185+Trav_cr!P185-SUM(Trans_deb!P186,Trav_deb!P185)</f>
        <v>35759.937520392414</v>
      </c>
      <c r="Q185" s="26">
        <f>Trans_cr!Q185+Trav_cr!Q185-SUM(Trans_deb!Q186,Trav_deb!Q185)</f>
        <v>-3679.1527082682842</v>
      </c>
      <c r="V185" s="39">
        <f>IF(L185="","",L185/GDP!O181/10)</f>
        <v>5.8853649658500453</v>
      </c>
      <c r="W185" s="39">
        <f>IF(M185="","",M185/GDP!P181/10)</f>
        <v>6.3784436492605776</v>
      </c>
      <c r="X185" s="39">
        <f>IF(N185="","",N185/GDP!Q181/10)</f>
        <v>6.9912203214330217</v>
      </c>
      <c r="Y185" s="39">
        <f>IF(O185="","",O185/GDP!R181/10)</f>
        <v>6.5248929407574678</v>
      </c>
      <c r="Z185" s="39">
        <f>IF(P185="","",P185/GDP!S181/10)</f>
        <v>6.5716817213558727</v>
      </c>
      <c r="AA185" s="39">
        <f>IF(Q185="","",Q185/GDP!T181/10)</f>
        <v>-0.73306249766248333</v>
      </c>
      <c r="AB185" s="21">
        <f t="shared" si="10"/>
        <v>0</v>
      </c>
      <c r="AC185" s="21">
        <f t="shared" si="11"/>
        <v>0</v>
      </c>
      <c r="AD185" s="21"/>
      <c r="AE185" s="21">
        <f t="shared" si="12"/>
        <v>0</v>
      </c>
      <c r="AF185" s="39" t="str">
        <f t="shared" si="13"/>
        <v/>
      </c>
      <c r="AH185" s="21">
        <f t="shared" si="14"/>
        <v>6.5248929407574678</v>
      </c>
    </row>
    <row r="186" spans="1:34" x14ac:dyDescent="0.25">
      <c r="A186" s="12" t="s">
        <v>714</v>
      </c>
      <c r="B186" s="26">
        <f>Trans_cr!B186+Trav_cr!B186-SUM(Trans_deb!B187,Trav_deb!B186)</f>
        <v>0</v>
      </c>
      <c r="C186" s="26">
        <f>Trans_cr!C186+Trav_cr!C186-SUM(Trans_deb!C187,Trav_deb!C186)</f>
        <v>9.1809036162368916</v>
      </c>
      <c r="D186" s="26">
        <f>Trans_cr!D186+Trav_cr!D186-SUM(Trans_deb!D187,Trav_deb!D186)</f>
        <v>3.4874315651355978</v>
      </c>
      <c r="E186" s="26">
        <f>Trans_cr!E186+Trav_cr!E186-SUM(Trans_deb!E187,Trav_deb!E186)</f>
        <v>-43.978411988485497</v>
      </c>
      <c r="F186" s="26">
        <f>Trans_cr!F186+Trav_cr!F186-SUM(Trans_deb!F187,Trav_deb!F186)</f>
        <v>-80.477424909027931</v>
      </c>
      <c r="G186" s="26">
        <f>Trans_cr!G186+Trav_cr!G186-SUM(Trans_deb!G187,Trav_deb!G186)</f>
        <v>-68.878398169573885</v>
      </c>
      <c r="H186" s="26">
        <f>Trans_cr!H186+Trav_cr!H186-SUM(Trans_deb!H187,Trav_deb!H186)</f>
        <v>-76.966516664544102</v>
      </c>
      <c r="I186" s="26">
        <f>Trans_cr!I186+Trav_cr!I186-SUM(Trans_deb!I187,Trav_deb!I186)</f>
        <v>-126.2705223679182</v>
      </c>
      <c r="J186" s="26">
        <f>Trans_cr!J186+Trav_cr!J186-SUM(Trans_deb!J187,Trav_deb!J186)</f>
        <v>-86.607252112170883</v>
      </c>
      <c r="K186" s="26">
        <f>Trans_cr!K186+Trav_cr!K186-SUM(Trans_deb!K187,Trav_deb!K186)</f>
        <v>-111.1549170695824</v>
      </c>
      <c r="L186" s="26">
        <f>Trans_cr!L186+Trav_cr!L186-SUM(Trans_deb!L187,Trav_deb!L186)</f>
        <v>-102.4</v>
      </c>
      <c r="M186" s="26">
        <f>Trans_cr!M186+Trav_cr!M186-SUM(Trans_deb!M187,Trav_deb!M186)</f>
        <v>-105.89789999999999</v>
      </c>
      <c r="N186" s="26">
        <f>Trans_cr!N186+Trav_cr!N186-SUM(Trans_deb!N187,Trav_deb!N186)</f>
        <v>-119.5645546242657</v>
      </c>
      <c r="O186" s="26">
        <f>Trans_cr!O186+Trav_cr!O186-SUM(Trans_deb!O187,Trav_deb!O186)</f>
        <v>-102.60154867596331</v>
      </c>
      <c r="P186" s="26">
        <f>Trans_cr!P186+Trav_cr!P186-SUM(Trans_deb!P187,Trav_deb!P186)</f>
        <v>-86.20308069495421</v>
      </c>
      <c r="Q186" s="26">
        <f>Trans_cr!Q186+Trav_cr!Q186-SUM(Trans_deb!Q187,Trav_deb!Q186)</f>
        <v>-77.320514228304589</v>
      </c>
      <c r="V186" s="39">
        <f>IF(L186="","",L186/GDP!O182/10)</f>
        <v>-6.4240903387703892</v>
      </c>
      <c r="W186" s="39">
        <f>IF(M186="","",M186/GDP!P182/10)</f>
        <v>-6.4141671714112647</v>
      </c>
      <c r="X186" s="39">
        <f>IF(N186="","",N186/GDP!Q182/10)</f>
        <v>-7.4774580753136775</v>
      </c>
      <c r="Y186" s="39">
        <f>IF(O186="","",O186/GDP!R182/10)</f>
        <v>-6.5770223510232899</v>
      </c>
      <c r="Z186" s="39">
        <f>IF(P186="","",P186/GDP!S182/10)</f>
        <v>-4.2717086568361848</v>
      </c>
      <c r="AA186" s="39">
        <f>IF(Q186="","",Q186/GDP!T182/10)</f>
        <v>-4.3171699736630149</v>
      </c>
      <c r="AB186" s="21">
        <f t="shared" si="10"/>
        <v>0</v>
      </c>
      <c r="AC186" s="21">
        <f t="shared" si="11"/>
        <v>0</v>
      </c>
      <c r="AD186" s="21"/>
      <c r="AE186" s="21">
        <f t="shared" si="12"/>
        <v>1</v>
      </c>
      <c r="AF186" s="39">
        <f t="shared" si="13"/>
        <v>-6.5770223510232899</v>
      </c>
      <c r="AH186" s="21" t="str">
        <f t="shared" si="14"/>
        <v/>
      </c>
    </row>
    <row r="187" spans="1:34" x14ac:dyDescent="0.25">
      <c r="A187" s="12" t="s">
        <v>717</v>
      </c>
      <c r="B187" s="26">
        <f>Trans_cr!B187+Trav_cr!B187-SUM(Trans_deb!B188,Trav_deb!B187)</f>
        <v>-93.204173667429018</v>
      </c>
      <c r="C187" s="26">
        <f>Trans_cr!C187+Trav_cr!C187-SUM(Trans_deb!C188,Trav_deb!C187)</f>
        <v>-101.62690624268848</v>
      </c>
      <c r="D187" s="26">
        <f>Trans_cr!D187+Trav_cr!D187-SUM(Trans_deb!D188,Trav_deb!D187)</f>
        <v>-92.764045419404937</v>
      </c>
      <c r="E187" s="26">
        <f>Trans_cr!E187+Trav_cr!E187-SUM(Trans_deb!E188,Trav_deb!E187)</f>
        <v>-123.9663561967001</v>
      </c>
      <c r="F187" s="26">
        <f>Trans_cr!F187+Trav_cr!F187-SUM(Trans_deb!F188,Trav_deb!F187)</f>
        <v>-121.46055454943837</v>
      </c>
      <c r="G187" s="26">
        <f>Trans_cr!G187+Trav_cr!G187-SUM(Trans_deb!G188,Trav_deb!G187)</f>
        <v>-96.316800008740756</v>
      </c>
      <c r="H187" s="26">
        <f>Trans_cr!H187+Trav_cr!H187-SUM(Trans_deb!H188,Trav_deb!H187)</f>
        <v>-3.8999999999999773</v>
      </c>
      <c r="I187" s="26">
        <f>Trans_cr!I187+Trav_cr!I187-SUM(Trans_deb!I188,Trav_deb!I187)</f>
        <v>-19.679787015121633</v>
      </c>
      <c r="J187" s="26">
        <f>Trans_cr!J187+Trav_cr!J187-SUM(Trans_deb!J188,Trav_deb!J187)</f>
        <v>-31.024473385820954</v>
      </c>
      <c r="K187" s="26">
        <f>Trans_cr!K187+Trav_cr!K187-SUM(Trans_deb!K188,Trav_deb!K187)</f>
        <v>8.523204019264881</v>
      </c>
      <c r="L187" s="26">
        <f>Trans_cr!L187+Trav_cr!L187-SUM(Trans_deb!L188,Trav_deb!L187)</f>
        <v>14.295964612826367</v>
      </c>
      <c r="M187" s="26">
        <f>Trans_cr!M187+Trav_cr!M187-SUM(Trans_deb!M188,Trav_deb!M187)</f>
        <v>32.797455292160066</v>
      </c>
      <c r="N187" s="26">
        <f>Trans_cr!N187+Trav_cr!N187-SUM(Trans_deb!N188,Trav_deb!N187)</f>
        <v>36.131068449993847</v>
      </c>
      <c r="O187" s="26">
        <f>Trans_cr!O187+Trav_cr!O187-SUM(Trans_deb!O188,Trav_deb!O187)</f>
        <v>30.502687421679525</v>
      </c>
      <c r="P187" s="26"/>
      <c r="Q187" s="26"/>
      <c r="V187" s="39">
        <f>IF(L187="","",L187/GDP!O183/10)</f>
        <v>0.25342961554381083</v>
      </c>
      <c r="W187" s="39">
        <f>IF(M187="","",M187/GDP!P183/10)</f>
        <v>0.5439047312132681</v>
      </c>
      <c r="X187" s="39">
        <f>IF(N187="","",N187/GDP!Q183/10)</f>
        <v>0.5651660949475027</v>
      </c>
      <c r="Y187" s="39">
        <f>IF(O187="","",O187/GDP!R183/10)</f>
        <v>0.42858911650526244</v>
      </c>
      <c r="Z187" s="39" t="str">
        <f>IF(P187="","",P187/GDP!S183/10)</f>
        <v/>
      </c>
      <c r="AA187" s="39" t="str">
        <f>IF(Q187="","",Q187/GDP!T183/10)</f>
        <v/>
      </c>
      <c r="AB187" s="21">
        <f t="shared" si="10"/>
        <v>0</v>
      </c>
      <c r="AC187" s="21">
        <f t="shared" si="11"/>
        <v>0</v>
      </c>
      <c r="AD187" s="21"/>
      <c r="AE187" s="21">
        <f t="shared" si="12"/>
        <v>0</v>
      </c>
      <c r="AF187" s="39" t="str">
        <f t="shared" si="13"/>
        <v/>
      </c>
      <c r="AH187" s="21">
        <f t="shared" si="14"/>
        <v>0.42858911650526244</v>
      </c>
    </row>
    <row r="188" spans="1:34" x14ac:dyDescent="0.25">
      <c r="A188" s="12" t="s">
        <v>721</v>
      </c>
      <c r="B188" s="26">
        <f>Trans_cr!B188+Trav_cr!B188-SUM(Trans_deb!B189,Trav_deb!B188)</f>
        <v>-9.8498556437814564</v>
      </c>
      <c r="C188" s="26">
        <f>Trans_cr!C188+Trav_cr!C188-SUM(Trans_deb!C189,Trav_deb!C188)</f>
        <v>-4.9466170990065734</v>
      </c>
      <c r="D188" s="26">
        <f>Trans_cr!D188+Trav_cr!D188-SUM(Trans_deb!D189,Trav_deb!D188)</f>
        <v>-12.691677853993998</v>
      </c>
      <c r="E188" s="26">
        <f>Trans_cr!E188+Trav_cr!E188-SUM(Trans_deb!E189,Trav_deb!E188)</f>
        <v>-13.179582646853152</v>
      </c>
      <c r="F188" s="26">
        <f>Trans_cr!F188+Trav_cr!F188-SUM(Trans_deb!F189,Trav_deb!F188)</f>
        <v>-11.798132589591855</v>
      </c>
      <c r="G188" s="26">
        <f>Trans_cr!G188+Trav_cr!G188-SUM(Trans_deb!G189,Trav_deb!G188)</f>
        <v>-11.202602903933361</v>
      </c>
      <c r="H188" s="26">
        <f>Trans_cr!H188+Trav_cr!H188-SUM(Trans_deb!H189,Trav_deb!H188)</f>
        <v>2.3999999999999986</v>
      </c>
      <c r="I188" s="26">
        <f>Trans_cr!I188+Trav_cr!I188-SUM(Trans_deb!I189,Trav_deb!I188)</f>
        <v>5.4794566168494256</v>
      </c>
      <c r="J188" s="26">
        <f>Trans_cr!J188+Trav_cr!J188-SUM(Trans_deb!J189,Trav_deb!J188)</f>
        <v>13.333659659190332</v>
      </c>
      <c r="K188" s="26">
        <f>Trans_cr!K188+Trav_cr!K188-SUM(Trans_deb!K189,Trav_deb!K188)</f>
        <v>4.3832392176148858</v>
      </c>
      <c r="L188" s="26">
        <f>Trans_cr!L188+Trav_cr!L188-SUM(Trans_deb!L189,Trav_deb!L188)</f>
        <v>3.7026040422695914</v>
      </c>
      <c r="M188" s="26">
        <f>Trans_cr!M188+Trav_cr!M188-SUM(Trans_deb!M189,Trav_deb!M188)</f>
        <v>16.183986669340406</v>
      </c>
      <c r="N188" s="26">
        <f>Trans_cr!N188+Trav_cr!N188-SUM(Trans_deb!N189,Trav_deb!N188)</f>
        <v>0.91603274635770049</v>
      </c>
      <c r="O188" s="26">
        <f>Trans_cr!O188+Trav_cr!O188-SUM(Trans_deb!O189,Trav_deb!O188)</f>
        <v>-2.0385135409762825</v>
      </c>
      <c r="P188" s="26">
        <f>Trans_cr!P188+Trav_cr!P188-SUM(Trans_deb!P189,Trav_deb!P188)</f>
        <v>4.2447895751982969</v>
      </c>
      <c r="Q188" s="26">
        <f>Trans_cr!Q188+Trav_cr!Q188-SUM(Trans_deb!Q189,Trav_deb!Q188)</f>
        <v>-4.6519800917737513</v>
      </c>
      <c r="V188" s="39">
        <f>IF(L188="","",L188/GDP!O184/10)</f>
        <v>0.84727781287633674</v>
      </c>
      <c r="W188" s="39">
        <f>IF(M188="","",M188/GDP!P184/10)</f>
        <v>3.8441773561378638</v>
      </c>
      <c r="X188" s="39">
        <f>IF(N188="","",N188/GDP!Q184/10)</f>
        <v>0.19913755355602183</v>
      </c>
      <c r="Y188" s="39">
        <f>IF(O188="","",O188/GDP!R184/10)</f>
        <v>-0.41944723065355605</v>
      </c>
      <c r="Z188" s="39">
        <f>IF(P188="","",P188/GDP!S184/10)</f>
        <v>0.82104247102481565</v>
      </c>
      <c r="AA188" s="39">
        <f>IF(Q188="","",Q188/GDP!T184/10)</f>
        <v>-0.90505449256298665</v>
      </c>
      <c r="AB188" s="21">
        <f t="shared" si="10"/>
        <v>0</v>
      </c>
      <c r="AC188" s="21">
        <f t="shared" si="11"/>
        <v>0</v>
      </c>
      <c r="AD188" s="21"/>
      <c r="AE188" s="21">
        <f t="shared" si="12"/>
        <v>0</v>
      </c>
      <c r="AF188" s="39">
        <f t="shared" si="13"/>
        <v>-0.41944723065355605</v>
      </c>
      <c r="AH188" s="21" t="str">
        <f t="shared" si="14"/>
        <v/>
      </c>
    </row>
    <row r="189" spans="1:34" x14ac:dyDescent="0.25">
      <c r="A189" s="12" t="s">
        <v>723</v>
      </c>
      <c r="B189" s="26">
        <f>Trans_cr!B189+Trav_cr!B189-SUM(Trans_deb!B190,Trav_deb!B189)</f>
        <v>296.80000000000007</v>
      </c>
      <c r="C189" s="26">
        <f>Trans_cr!C189+Trav_cr!C189-SUM(Trans_deb!C190,Trav_deb!C189)</f>
        <v>331.2</v>
      </c>
      <c r="D189" s="26">
        <f>Trans_cr!D189+Trav_cr!D189-SUM(Trans_deb!D190,Trav_deb!D189)</f>
        <v>426.9</v>
      </c>
      <c r="E189" s="26">
        <f>Trans_cr!E189+Trav_cr!E189-SUM(Trans_deb!E190,Trav_deb!E189)</f>
        <v>410.9</v>
      </c>
      <c r="F189" s="26">
        <f>Trans_cr!F189+Trav_cr!F189-SUM(Trans_deb!F190,Trav_deb!F189)</f>
        <v>346.69999999999993</v>
      </c>
      <c r="G189" s="26">
        <f>Trans_cr!G189+Trav_cr!G189-SUM(Trans_deb!G190,Trav_deb!G189)</f>
        <v>478.79999999999995</v>
      </c>
      <c r="H189" s="26">
        <f>Trans_cr!H189+Trav_cr!H189-SUM(Trans_deb!H190,Trav_deb!H189)</f>
        <v>-132.30000000000007</v>
      </c>
      <c r="I189" s="26">
        <f>Trans_cr!I189+Trav_cr!I189-SUM(Trans_deb!I190,Trav_deb!I189)</f>
        <v>63.658609282172961</v>
      </c>
      <c r="J189" s="26">
        <f>Trans_cr!J189+Trav_cr!J189-SUM(Trans_deb!J190,Trav_deb!J189)</f>
        <v>109.96595939619192</v>
      </c>
      <c r="K189" s="26">
        <f>Trans_cr!K189+Trav_cr!K189-SUM(Trans_deb!K190,Trav_deb!K189)</f>
        <v>135.44540292538886</v>
      </c>
      <c r="L189" s="26">
        <f>Trans_cr!L189+Trav_cr!L189-SUM(Trans_deb!L190,Trav_deb!L189)</f>
        <v>-19.845712497508543</v>
      </c>
      <c r="M189" s="26">
        <f>Trans_cr!M189+Trav_cr!M189-SUM(Trans_deb!M190,Trav_deb!M189)</f>
        <v>-19.734949303220105</v>
      </c>
      <c r="N189" s="26">
        <f>Trans_cr!N189+Trav_cr!N189-SUM(Trans_deb!N190,Trav_deb!N189)</f>
        <v>81.646562880712509</v>
      </c>
      <c r="O189" s="26">
        <f>Trans_cr!O189+Trav_cr!O189-SUM(Trans_deb!O190,Trav_deb!O189)</f>
        <v>-101.24532291526066</v>
      </c>
      <c r="P189" s="26">
        <f>Trans_cr!P189+Trav_cr!P189-SUM(Trans_deb!P190,Trav_deb!P189)</f>
        <v>-72.497760295077455</v>
      </c>
      <c r="Q189" s="26"/>
      <c r="V189" s="39">
        <f>IF(L189="","",L189/GDP!O185/10)</f>
        <v>-7.9510066095787438E-2</v>
      </c>
      <c r="W189" s="39">
        <f>IF(M189="","",M189/GDP!P185/10)</f>
        <v>-8.8126057440475608E-2</v>
      </c>
      <c r="X189" s="39">
        <f>IF(N189="","",N189/GDP!Q185/10)</f>
        <v>0.36473782837039315</v>
      </c>
      <c r="Y189" s="39">
        <f>IF(O189="","",O189/GDP!R185/10)</f>
        <v>-0.42755626231106697</v>
      </c>
      <c r="Z189" s="39">
        <f>IF(P189="","",P189/GDP!S185/10)</f>
        <v>-0.31238262795190219</v>
      </c>
      <c r="AA189" s="39" t="str">
        <f>IF(Q189="","",Q189/GDP!T185/10)</f>
        <v/>
      </c>
      <c r="AB189" s="21">
        <f t="shared" si="10"/>
        <v>0</v>
      </c>
      <c r="AC189" s="21">
        <f t="shared" si="11"/>
        <v>0</v>
      </c>
      <c r="AD189" s="21"/>
      <c r="AE189" s="21">
        <f t="shared" si="12"/>
        <v>0</v>
      </c>
      <c r="AF189" s="39">
        <f t="shared" si="13"/>
        <v>-0.42755626231106697</v>
      </c>
      <c r="AH189" s="21" t="str">
        <f t="shared" si="14"/>
        <v/>
      </c>
    </row>
    <row r="190" spans="1:34" x14ac:dyDescent="0.25">
      <c r="A190" s="12" t="s">
        <v>726</v>
      </c>
      <c r="B190" s="26">
        <f>Trans_cr!B190+Trav_cr!B190-SUM(Trans_deb!B191,Trav_deb!B190)</f>
        <v>1798.0114585206736</v>
      </c>
      <c r="C190" s="26">
        <f>Trans_cr!C190+Trav_cr!C190-SUM(Trans_deb!C191,Trav_deb!C190)</f>
        <v>1873.5185289532503</v>
      </c>
      <c r="D190" s="26">
        <f>Trans_cr!D190+Trav_cr!D190-SUM(Trans_deb!D191,Trav_deb!D190)</f>
        <v>2115.3333376690161</v>
      </c>
      <c r="E190" s="26">
        <f>Trans_cr!E190+Trav_cr!E190-SUM(Trans_deb!E191,Trav_deb!E190)</f>
        <v>2524.8720047072447</v>
      </c>
      <c r="F190" s="26">
        <f>Trans_cr!F190+Trav_cr!F190-SUM(Trans_deb!F191,Trav_deb!F190)</f>
        <v>2255.9108329784676</v>
      </c>
      <c r="G190" s="26">
        <f>Trans_cr!G190+Trav_cr!G190-SUM(Trans_deb!G191,Trav_deb!G190)</f>
        <v>2041.3581109403376</v>
      </c>
      <c r="H190" s="26">
        <f>Trans_cr!H190+Trav_cr!H190-SUM(Trans_deb!H191,Trav_deb!H190)</f>
        <v>1044.0527069743239</v>
      </c>
      <c r="I190" s="26">
        <f>Trans_cr!I190+Trav_cr!I190-SUM(Trans_deb!I191,Trav_deb!I190)</f>
        <v>1469.9482998714129</v>
      </c>
      <c r="J190" s="26">
        <f>Trans_cr!J190+Trav_cr!J190-SUM(Trans_deb!J191,Trav_deb!J190)</f>
        <v>1112.910919731843</v>
      </c>
      <c r="K190" s="26">
        <f>Trans_cr!K190+Trav_cr!K190-SUM(Trans_deb!K191,Trav_deb!K190)</f>
        <v>1182.6174032132185</v>
      </c>
      <c r="L190" s="26">
        <f>Trans_cr!L190+Trav_cr!L190-SUM(Trans_deb!L191,Trav_deb!L190)</f>
        <v>197.4383483081624</v>
      </c>
      <c r="M190" s="26">
        <f>Trans_cr!M190+Trav_cr!M190-SUM(Trans_deb!M191,Trav_deb!M190)</f>
        <v>148.92692540463349</v>
      </c>
      <c r="N190" s="26">
        <f>Trans_cr!N190+Trav_cr!N190-SUM(Trans_deb!N191,Trav_deb!N190)</f>
        <v>132.552155987476</v>
      </c>
      <c r="O190" s="26">
        <f>Trans_cr!O190+Trav_cr!O190-SUM(Trans_deb!O191,Trav_deb!O190)</f>
        <v>549.97103493438726</v>
      </c>
      <c r="P190" s="26">
        <f>Trans_cr!P190+Trav_cr!P190-SUM(Trans_deb!P191,Trav_deb!P190)</f>
        <v>1030.3522542682872</v>
      </c>
      <c r="Q190" s="26"/>
      <c r="V190" s="39">
        <f>IF(L190="","",L190/GDP!O186/10)</f>
        <v>0.45732963102974711</v>
      </c>
      <c r="W190" s="39">
        <f>IF(M190="","",M190/GDP!P186/10)</f>
        <v>0.3562759871884249</v>
      </c>
      <c r="X190" s="39">
        <f>IF(N190="","",N190/GDP!Q186/10)</f>
        <v>0.33449959872681756</v>
      </c>
      <c r="Y190" s="39">
        <f>IF(O190="","",O190/GDP!R186/10)</f>
        <v>1.3701662595839139</v>
      </c>
      <c r="Z190" s="39">
        <f>IF(P190="","",P190/GDP!S186/10)</f>
        <v>2.6305298942232054</v>
      </c>
      <c r="AA190" s="39" t="str">
        <f>IF(Q190="","",Q190/GDP!T186/10)</f>
        <v/>
      </c>
      <c r="AB190" s="21">
        <f t="shared" si="10"/>
        <v>0</v>
      </c>
      <c r="AC190" s="21">
        <f t="shared" si="11"/>
        <v>0</v>
      </c>
      <c r="AD190" s="21"/>
      <c r="AE190" s="21">
        <f t="shared" si="12"/>
        <v>0</v>
      </c>
      <c r="AF190" s="39" t="str">
        <f t="shared" si="13"/>
        <v/>
      </c>
      <c r="AH190" s="21">
        <f t="shared" si="14"/>
        <v>1.3701662595839139</v>
      </c>
    </row>
    <row r="191" spans="1:34" x14ac:dyDescent="0.25">
      <c r="A191" s="12" t="s">
        <v>728</v>
      </c>
      <c r="B191" s="26">
        <f>Trans_cr!B191+Trav_cr!B191-SUM(Trans_deb!B192,Trav_deb!B191)</f>
        <v>16017</v>
      </c>
      <c r="C191" s="26">
        <f>Trans_cr!C191+Trav_cr!C191-SUM(Trans_deb!C192,Trav_deb!C191)</f>
        <v>14766</v>
      </c>
      <c r="D191" s="26">
        <f>Trans_cr!D191+Trav_cr!D191-SUM(Trans_deb!D192,Trav_deb!D191)</f>
        <v>15351</v>
      </c>
      <c r="E191" s="26">
        <f>Trans_cr!E191+Trav_cr!E191-SUM(Trans_deb!E192,Trav_deb!E191)</f>
        <v>19785</v>
      </c>
      <c r="F191" s="26">
        <f>Trans_cr!F191+Trav_cr!F191-SUM(Trans_deb!F192,Trav_deb!F191)</f>
        <v>20242</v>
      </c>
      <c r="G191" s="26">
        <f>Trans_cr!G191+Trav_cr!G191-SUM(Trans_deb!G192,Trav_deb!G191)</f>
        <v>18730</v>
      </c>
      <c r="H191" s="26">
        <f>Trans_cr!H191+Trav_cr!H191-SUM(Trans_deb!H192,Trav_deb!H191)</f>
        <v>22572</v>
      </c>
      <c r="I191" s="26">
        <f>Trans_cr!I191+Trav_cr!I191-SUM(Trans_deb!I192,Trav_deb!I191)</f>
        <v>24956</v>
      </c>
      <c r="J191" s="26">
        <f>Trans_cr!J191+Trav_cr!J191-SUM(Trans_deb!J192,Trav_deb!J191)</f>
        <v>38595</v>
      </c>
      <c r="K191" s="26">
        <f>Trans_cr!K191+Trav_cr!K191-SUM(Trans_deb!K192,Trav_deb!K191)</f>
        <v>41047</v>
      </c>
      <c r="L191" s="26">
        <f>Trans_cr!L191+Trav_cr!L191-SUM(Trans_deb!L192,Trav_deb!L191)</f>
        <v>35663</v>
      </c>
      <c r="M191" s="26">
        <f>Trans_cr!M191+Trav_cr!M191-SUM(Trans_deb!M192,Trav_deb!M191)</f>
        <v>26641</v>
      </c>
      <c r="N191" s="26">
        <f>Trans_cr!N191+Trav_cr!N191-SUM(Trans_deb!N192,Trav_deb!N191)</f>
        <v>31927</v>
      </c>
      <c r="O191" s="26">
        <f>Trans_cr!O191+Trav_cr!O191-SUM(Trans_deb!O192,Trav_deb!O191)</f>
        <v>35515</v>
      </c>
      <c r="P191" s="26">
        <f>Trans_cr!P191+Trav_cr!P191-SUM(Trans_deb!P192,Trav_deb!P191)</f>
        <v>40306</v>
      </c>
      <c r="Q191" s="26">
        <f>Trans_cr!Q191+Trav_cr!Q191-SUM(Trans_deb!Q192,Trav_deb!Q191)</f>
        <v>14850</v>
      </c>
      <c r="V191" s="39">
        <f>IF(L191="","",L191/GDP!O187/10)</f>
        <v>4.1273228704585616</v>
      </c>
      <c r="W191" s="39">
        <f>IF(M191="","",M191/GDP!P187/10)</f>
        <v>3.0647202282348611</v>
      </c>
      <c r="X191" s="39">
        <f>IF(N191="","",N191/GDP!Q187/10)</f>
        <v>3.7170579277521383</v>
      </c>
      <c r="Y191" s="39">
        <f>IF(O191="","",O191/GDP!R187/10)</f>
        <v>4.5555471466741233</v>
      </c>
      <c r="Z191" s="39">
        <f>IF(P191="","",P191/GDP!S187/10)</f>
        <v>5.2968696612085049</v>
      </c>
      <c r="AA191" s="39">
        <f>IF(Q191="","",Q191/GDP!T187/10)</f>
        <v>2.0638271555180623</v>
      </c>
      <c r="AB191" s="21">
        <f t="shared" si="10"/>
        <v>0</v>
      </c>
      <c r="AC191" s="21">
        <f t="shared" si="11"/>
        <v>0</v>
      </c>
      <c r="AD191" s="21"/>
      <c r="AE191" s="21">
        <f t="shared" si="12"/>
        <v>0</v>
      </c>
      <c r="AF191" s="39" t="str">
        <f t="shared" si="13"/>
        <v/>
      </c>
      <c r="AH191" s="21">
        <f t="shared" si="14"/>
        <v>4.5555471466741233</v>
      </c>
    </row>
    <row r="192" spans="1:34" x14ac:dyDescent="0.25">
      <c r="A192" s="12" t="s">
        <v>730</v>
      </c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V192" s="39" t="str">
        <f>IF(L192="","",L192/GDP!O188/10)</f>
        <v/>
      </c>
      <c r="W192" s="39" t="str">
        <f>IF(M192="","",M192/GDP!P188/10)</f>
        <v/>
      </c>
      <c r="X192" s="39" t="str">
        <f>IF(N192="","",N192/GDP!Q188/10)</f>
        <v/>
      </c>
      <c r="Y192" s="39" t="str">
        <f>IF(O192="","",O192/GDP!R188/10)</f>
        <v/>
      </c>
      <c r="Z192" s="39" t="str">
        <f>IF(P192="","",P192/GDP!S188/10)</f>
        <v/>
      </c>
      <c r="AA192" s="39" t="str">
        <f>IF(Q192="","",Q192/GDP!T188/10)</f>
        <v/>
      </c>
      <c r="AB192" s="21">
        <f t="shared" si="10"/>
        <v>1</v>
      </c>
      <c r="AC192" s="21"/>
      <c r="AD192" s="21"/>
      <c r="AE192" s="21">
        <f t="shared" si="12"/>
        <v>0</v>
      </c>
      <c r="AF192" s="39" t="str">
        <f t="shared" si="13"/>
        <v/>
      </c>
      <c r="AH192" s="21" t="str">
        <f t="shared" si="14"/>
        <v/>
      </c>
    </row>
    <row r="193" spans="1:34" x14ac:dyDescent="0.25">
      <c r="A193" s="12" t="s">
        <v>747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>
        <f>Trans_cr!K193+Trav_cr!K193-SUM(Trans_deb!K194,Trav_deb!K193)</f>
        <v>556.20000000000005</v>
      </c>
      <c r="L193" s="26">
        <f>Trans_cr!L193+Trav_cr!L193-SUM(Trans_deb!L194,Trav_deb!L193)</f>
        <v>593.05841293342905</v>
      </c>
      <c r="M193" s="26">
        <f>Trans_cr!M193+Trav_cr!M193-SUM(Trans_deb!M194,Trav_deb!M193)</f>
        <v>681.99356328079205</v>
      </c>
      <c r="N193" s="26">
        <f>Trans_cr!N193+Trav_cr!N193-SUM(Trans_deb!N194,Trav_deb!N193)</f>
        <v>540.91271482804791</v>
      </c>
      <c r="O193" s="26">
        <f>Trans_cr!O193+Trav_cr!O193-SUM(Trans_deb!O194,Trav_deb!O193)</f>
        <v>755.03338383487392</v>
      </c>
      <c r="P193" s="26"/>
      <c r="Q193" s="26"/>
      <c r="V193" s="39">
        <f>IF(L193="","",L193/GDP!O189/10)</f>
        <v>62.952690663478187</v>
      </c>
      <c r="W193" s="39">
        <f>IF(M193="","",M193/GDP!P189/10)</f>
        <v>66.055844184298707</v>
      </c>
      <c r="X193" s="39">
        <f>IF(N193="","",N193/GDP!Q189/10)</f>
        <v>52.907725659795176</v>
      </c>
      <c r="Y193" s="39">
        <f>IF(O193="","",O193/GDP!R189/10)</f>
        <v>67.826711208867735</v>
      </c>
      <c r="Z193" s="39" t="str">
        <f>IF(P193="","",P193/GDP!S189/10)</f>
        <v/>
      </c>
      <c r="AA193" s="39" t="str">
        <f>IF(Q193="","",Q193/GDP!T189/10)</f>
        <v/>
      </c>
      <c r="AB193" s="21">
        <f t="shared" si="10"/>
        <v>0</v>
      </c>
      <c r="AC193" s="21">
        <f t="shared" si="11"/>
        <v>1</v>
      </c>
      <c r="AD193" s="21"/>
      <c r="AE193" s="21">
        <f t="shared" si="12"/>
        <v>0</v>
      </c>
      <c r="AF193" s="39" t="str">
        <f t="shared" si="13"/>
        <v/>
      </c>
      <c r="AH193" s="21">
        <f t="shared" si="14"/>
        <v>67.826711208867735</v>
      </c>
    </row>
    <row r="194" spans="1:34" x14ac:dyDescent="0.25">
      <c r="A194" s="12" t="s">
        <v>760</v>
      </c>
      <c r="B194" s="26">
        <f>Trans_cr!B194+Trav_cr!B194-SUM(Trans_deb!B195,Trav_deb!B194)</f>
        <v>-5.4451951114641854</v>
      </c>
      <c r="C194" s="26">
        <f>Trans_cr!C194+Trav_cr!C194-SUM(Trans_deb!C195,Trav_deb!C194)</f>
        <v>-6.5360464329995223</v>
      </c>
      <c r="D194" s="26">
        <f>Trans_cr!D194+Trav_cr!D194-SUM(Trans_deb!D195,Trav_deb!D194)</f>
        <v>-7.260244677673505</v>
      </c>
      <c r="E194" s="26">
        <f>Trans_cr!E194+Trav_cr!E194-SUM(Trans_deb!E195,Trav_deb!E194)</f>
        <v>-9.8582104994295623</v>
      </c>
      <c r="F194" s="26">
        <f>Trans_cr!F194+Trav_cr!F194-SUM(Trans_deb!F195,Trav_deb!F194)</f>
        <v>-8.6217761769973382</v>
      </c>
      <c r="G194" s="26">
        <f>Trans_cr!G194+Trav_cr!G194-SUM(Trans_deb!G195,Trav_deb!G194)</f>
        <v>-10.036036511472389</v>
      </c>
      <c r="H194" s="26">
        <f>Trans_cr!H194+Trav_cr!H194-SUM(Trans_deb!H195,Trav_deb!H194)</f>
        <v>-12.216477424378974</v>
      </c>
      <c r="I194" s="26">
        <f>Trans_cr!I194+Trav_cr!I194-SUM(Trans_deb!I195,Trav_deb!I194)</f>
        <v>-11.621245506750601</v>
      </c>
      <c r="J194" s="26">
        <f>Trans_cr!J194+Trav_cr!J194-SUM(Trans_deb!J195,Trav_deb!J194)</f>
        <v>-5.2854684043172906</v>
      </c>
      <c r="K194" s="26">
        <f>Trans_cr!K194+Trav_cr!K194-SUM(Trans_deb!K195,Trav_deb!K194)</f>
        <v>-6.7316229124261238</v>
      </c>
      <c r="L194" s="26">
        <f>Trans_cr!L194+Trav_cr!L194-SUM(Trans_deb!L195,Trav_deb!L194)</f>
        <v>-8.1822940406307119</v>
      </c>
      <c r="M194" s="26">
        <f>Trans_cr!M194+Trav_cr!M194-SUM(Trans_deb!M195,Trav_deb!M194)</f>
        <v>-10.384587819162787</v>
      </c>
      <c r="N194" s="26">
        <f>Trans_cr!N194+Trav_cr!N194-SUM(Trans_deb!N195,Trav_deb!N194)</f>
        <v>-8.4579054569295149</v>
      </c>
      <c r="O194" s="26">
        <f>Trans_cr!O194+Trav_cr!O194-SUM(Trans_deb!O195,Trav_deb!O194)</f>
        <v>-8.5694853515082485</v>
      </c>
      <c r="P194" s="26">
        <f>Trans_cr!P194+Trav_cr!P194-SUM(Trans_deb!P195,Trav_deb!P194)</f>
        <v>-5.3291603616803691</v>
      </c>
      <c r="Q194" s="26"/>
      <c r="V194" s="39">
        <f>IF(L194="","",L194/GDP!O190/10)</f>
        <v>-23.377982973230605</v>
      </c>
      <c r="W194" s="39">
        <f>IF(M194="","",M194/GDP!P190/10)</f>
        <v>-25.961469547906965</v>
      </c>
      <c r="X194" s="39">
        <f>IF(N194="","",N194/GDP!Q190/10)</f>
        <v>-19.669547574254686</v>
      </c>
      <c r="Y194" s="39">
        <f>IF(O194="","",O194/GDP!R190/10)</f>
        <v>-18.629315981539669</v>
      </c>
      <c r="Z194" s="39">
        <f>IF(P194="","",P194/GDP!S190/10)</f>
        <v>-11.33863906740504</v>
      </c>
      <c r="AA194" s="39" t="str">
        <f>IF(Q194="","",Q194/GDP!T190/10)</f>
        <v/>
      </c>
      <c r="AB194" s="21">
        <f t="shared" si="10"/>
        <v>0</v>
      </c>
      <c r="AC194" s="21">
        <f t="shared" si="11"/>
        <v>0</v>
      </c>
      <c r="AD194" s="21"/>
      <c r="AE194" s="21">
        <f t="shared" si="12"/>
        <v>1</v>
      </c>
      <c r="AF194" s="39">
        <f t="shared" si="13"/>
        <v>-18.629315981539669</v>
      </c>
      <c r="AH194" s="21" t="str">
        <f t="shared" si="14"/>
        <v/>
      </c>
    </row>
    <row r="195" spans="1:34" x14ac:dyDescent="0.25">
      <c r="A195" s="12" t="s">
        <v>762</v>
      </c>
      <c r="B195" s="26">
        <f>Trans_cr!B195+Trav_cr!B195-SUM(Trans_deb!B196,Trav_deb!B195)</f>
        <v>-91.740055470237621</v>
      </c>
      <c r="C195" s="26">
        <f>Trans_cr!C195+Trav_cr!C195-SUM(Trans_deb!C196,Trav_deb!C195)</f>
        <v>-242.67443782812444</v>
      </c>
      <c r="D195" s="26">
        <f>Trans_cr!D195+Trav_cr!D195-SUM(Trans_deb!D196,Trav_deb!D195)</f>
        <v>-349.14464389179443</v>
      </c>
      <c r="E195" s="26">
        <f>Trans_cr!E195+Trav_cr!E195-SUM(Trans_deb!E196,Trav_deb!E195)</f>
        <v>-503.19692938868036</v>
      </c>
      <c r="F195" s="26">
        <f>Trans_cr!F195+Trav_cr!F195-SUM(Trans_deb!F196,Trav_deb!F195)</f>
        <v>-374.48328316132256</v>
      </c>
      <c r="G195" s="26">
        <f>Trans_cr!G195+Trav_cr!G195-SUM(Trans_deb!G196,Trav_deb!G195)</f>
        <v>-553.12542112868437</v>
      </c>
      <c r="H195" s="26">
        <f>Trans_cr!H195+Trav_cr!H195-SUM(Trans_deb!H196,Trav_deb!H195)</f>
        <v>-476.15827570934857</v>
      </c>
      <c r="I195" s="26">
        <f>Trans_cr!I195+Trav_cr!I195-SUM(Trans_deb!I196,Trav_deb!I195)</f>
        <v>-417.15901825216724</v>
      </c>
      <c r="J195" s="26">
        <f>Trans_cr!J195+Trav_cr!J195-SUM(Trans_deb!J196,Trav_deb!J195)</f>
        <v>-244.2561850787115</v>
      </c>
      <c r="K195" s="26">
        <f>Trans_cr!K195+Trav_cr!K195-SUM(Trans_deb!K196,Trav_deb!K195)</f>
        <v>-204.37788621815685</v>
      </c>
      <c r="L195" s="26">
        <f>Trans_cr!L195+Trav_cr!L195-SUM(Trans_deb!L196,Trav_deb!L195)</f>
        <v>-144.73391248614848</v>
      </c>
      <c r="M195" s="26">
        <f>Trans_cr!M195+Trav_cr!M195-SUM(Trans_deb!M196,Trav_deb!M195)</f>
        <v>20.824558890411936</v>
      </c>
      <c r="N195" s="26">
        <f>Trans_cr!N195+Trav_cr!N195-SUM(Trans_deb!N196,Trav_deb!N195)</f>
        <v>-299.99996544099827</v>
      </c>
      <c r="O195" s="26">
        <f>Trans_cr!O195+Trav_cr!O195-SUM(Trans_deb!O196,Trav_deb!O195)</f>
        <v>-354.92154495198815</v>
      </c>
      <c r="P195" s="26">
        <f>Trans_cr!P195+Trav_cr!P195-SUM(Trans_deb!P196,Trav_deb!P195)</f>
        <v>-364.79007284895192</v>
      </c>
      <c r="Q195" s="26"/>
      <c r="V195" s="39">
        <f>IF(L195="","",L195/GDP!O191/10)</f>
        <v>-0.52735985602531787</v>
      </c>
      <c r="W195" s="39">
        <f>IF(M195="","",M195/GDP!P191/10)</f>
        <v>7.0455590521405889E-2</v>
      </c>
      <c r="X195" s="39">
        <f>IF(N195="","",N195/GDP!Q191/10)</f>
        <v>-0.95590098598329809</v>
      </c>
      <c r="Y195" s="39">
        <f>IF(O195="","",O195/GDP!R191/10)</f>
        <v>-1.040978281132096</v>
      </c>
      <c r="Z195" s="39">
        <f>IF(P195="","",P195/GDP!S191/10)</f>
        <v>-0.96535956612933194</v>
      </c>
      <c r="AA195" s="39" t="str">
        <f>IF(Q195="","",Q195/GDP!T191/10)</f>
        <v/>
      </c>
      <c r="AB195" s="21">
        <f t="shared" si="10"/>
        <v>0</v>
      </c>
      <c r="AC195" s="21">
        <f t="shared" si="11"/>
        <v>0</v>
      </c>
      <c r="AD195" s="21"/>
      <c r="AE195" s="21">
        <f t="shared" si="12"/>
        <v>0</v>
      </c>
      <c r="AF195" s="39">
        <f t="shared" si="13"/>
        <v>-1.040978281132096</v>
      </c>
      <c r="AH195" s="21" t="str">
        <f t="shared" si="14"/>
        <v/>
      </c>
    </row>
    <row r="196" spans="1:34" x14ac:dyDescent="0.25">
      <c r="A196" s="12" t="s">
        <v>764</v>
      </c>
      <c r="B196" s="26">
        <f>Trans_cr!B196+Trav_cr!B196-SUM(Trans_deb!B197,Trav_deb!B196)</f>
        <v>2830</v>
      </c>
      <c r="C196" s="26">
        <f>Trans_cr!C196+Trav_cr!C196-SUM(Trans_deb!C197,Trav_deb!C196)</f>
        <v>2893</v>
      </c>
      <c r="D196" s="26">
        <f>Trans_cr!D196+Trav_cr!D196-SUM(Trans_deb!D197,Trav_deb!D196)</f>
        <v>3346</v>
      </c>
      <c r="E196" s="26">
        <f>Trans_cr!E196+Trav_cr!E196-SUM(Trans_deb!E197,Trav_deb!E196)</f>
        <v>2808</v>
      </c>
      <c r="F196" s="26">
        <f>Trans_cr!F196+Trav_cr!F196-SUM(Trans_deb!F197,Trav_deb!F196)</f>
        <v>3092</v>
      </c>
      <c r="G196" s="26">
        <f>Trans_cr!G196+Trav_cr!G196-SUM(Trans_deb!G197,Trav_deb!G196)</f>
        <v>3954</v>
      </c>
      <c r="H196" s="26">
        <f>Trans_cr!H196+Trav_cr!H196-SUM(Trans_deb!H197,Trav_deb!H196)</f>
        <v>5350</v>
      </c>
      <c r="I196" s="26">
        <f>Trans_cr!I196+Trav_cr!I196-SUM(Trans_deb!I197,Trav_deb!I196)</f>
        <v>4419</v>
      </c>
      <c r="J196" s="26">
        <f>Trans_cr!J196+Trav_cr!J196-SUM(Trans_deb!J197,Trav_deb!J196)</f>
        <v>3757</v>
      </c>
      <c r="K196" s="26">
        <f>Trans_cr!K196+Trav_cr!K196-SUM(Trans_deb!K197,Trav_deb!K196)</f>
        <v>55</v>
      </c>
      <c r="L196" s="26">
        <f>Trans_cr!L196+Trav_cr!L196-SUM(Trans_deb!L197,Trav_deb!L196)</f>
        <v>-644</v>
      </c>
      <c r="M196" s="26">
        <f>Trans_cr!M196+Trav_cr!M196-SUM(Trans_deb!M197,Trav_deb!M196)</f>
        <v>-1478</v>
      </c>
      <c r="N196" s="26">
        <f>Trans_cr!N196+Trav_cr!N196-SUM(Trans_deb!N197,Trav_deb!N196)</f>
        <v>-2047</v>
      </c>
      <c r="O196" s="26">
        <f>Trans_cr!O196+Trav_cr!O196-SUM(Trans_deb!O197,Trav_deb!O196)</f>
        <v>-2742</v>
      </c>
      <c r="P196" s="26">
        <f>Trans_cr!P196+Trav_cr!P196-SUM(Trans_deb!P197,Trav_deb!P196)</f>
        <v>-3160</v>
      </c>
      <c r="Q196" s="26">
        <f>Trans_cr!Q196+Trav_cr!Q196-SUM(Trans_deb!Q197,Trav_deb!Q196)</f>
        <v>-1065</v>
      </c>
      <c r="V196" s="39">
        <f>IF(L196="","",L196/GDP!O192/10)</f>
        <v>-0.71168871354529273</v>
      </c>
      <c r="W196" s="39">
        <f>IF(M196="","",M196/GDP!P192/10)</f>
        <v>-1.5839164960937917</v>
      </c>
      <c r="X196" s="39">
        <f>IF(N196="","",N196/GDP!Q192/10)</f>
        <v>-1.8256410256410256</v>
      </c>
      <c r="Y196" s="39">
        <f>IF(O196="","",O196/GDP!R192/10)</f>
        <v>-2.0942968218931162</v>
      </c>
      <c r="Z196" s="39">
        <f>IF(P196="","",P196/GDP!S192/10)</f>
        <v>-2.0533480619903179</v>
      </c>
      <c r="AA196" s="39">
        <f>IF(Q196="","",Q196/GDP!T192/10)</f>
        <v>-0.70277083072131341</v>
      </c>
      <c r="AB196" s="21">
        <f t="shared" si="10"/>
        <v>0</v>
      </c>
      <c r="AC196" s="21">
        <f t="shared" si="11"/>
        <v>0</v>
      </c>
      <c r="AD196" s="21"/>
      <c r="AE196" s="21">
        <f t="shared" si="12"/>
        <v>0</v>
      </c>
      <c r="AF196" s="39">
        <f t="shared" si="13"/>
        <v>-2.0942968218931162</v>
      </c>
      <c r="AH196" s="21" t="str">
        <f t="shared" si="14"/>
        <v/>
      </c>
    </row>
    <row r="197" spans="1:34" x14ac:dyDescent="0.25">
      <c r="A197" s="12" t="s">
        <v>765</v>
      </c>
      <c r="B197" s="26">
        <f>Trans_cr!B197+Trav_cr!B197-SUM(Trans_deb!B198,Trav_deb!B197)</f>
        <v>-37588.552450244824</v>
      </c>
      <c r="C197" s="26">
        <f>Trans_cr!C197+Trav_cr!C197-SUM(Trans_deb!C198,Trav_deb!C197)</f>
        <v>-35412.928285912305</v>
      </c>
      <c r="D197" s="26">
        <f>Trans_cr!D197+Trav_cr!D197-SUM(Trans_deb!D198,Trav_deb!D197)</f>
        <v>-39839.240206897492</v>
      </c>
      <c r="E197" s="26">
        <f>Trans_cr!E197+Trav_cr!E197-SUM(Trans_deb!E198,Trav_deb!E197)</f>
        <v>-38505.329673809858</v>
      </c>
      <c r="F197" s="26">
        <f>Trans_cr!F197+Trav_cr!F197-SUM(Trans_deb!F198,Trav_deb!F197)</f>
        <v>-28012.476358157248</v>
      </c>
      <c r="G197" s="26">
        <f>Trans_cr!G197+Trav_cr!G197-SUM(Trans_deb!G198,Trav_deb!G197)</f>
        <v>-26429.882834852026</v>
      </c>
      <c r="H197" s="26">
        <f>Trans_cr!H197+Trav_cr!H197-SUM(Trans_deb!H198,Trav_deb!H197)</f>
        <v>-21823.895405091884</v>
      </c>
      <c r="I197" s="26">
        <f>Trans_cr!I197+Trav_cr!I197-SUM(Trans_deb!I198,Trav_deb!I197)</f>
        <v>-18373.554816611126</v>
      </c>
      <c r="J197" s="26">
        <f>Trans_cr!J197+Trav_cr!J197-SUM(Trans_deb!J198,Trav_deb!J197)</f>
        <v>-13686.564859277656</v>
      </c>
      <c r="K197" s="26">
        <f>Trans_cr!K197+Trav_cr!K197-SUM(Trans_deb!K198,Trav_deb!K197)</f>
        <v>-15760.498865657792</v>
      </c>
      <c r="L197" s="26">
        <f>Trans_cr!L197+Trav_cr!L197-SUM(Trans_deb!L198,Trav_deb!L197)</f>
        <v>-18468.755601854486</v>
      </c>
      <c r="M197" s="26">
        <f>Trans_cr!M197+Trav_cr!M197-SUM(Trans_deb!M198,Trav_deb!M197)</f>
        <v>-19501.710184362106</v>
      </c>
      <c r="N197" s="26">
        <f>Trans_cr!N197+Trav_cr!N197-SUM(Trans_deb!N198,Trav_deb!N197)</f>
        <v>-18886.095059333777</v>
      </c>
      <c r="O197" s="26">
        <f>Trans_cr!O197+Trav_cr!O197-SUM(Trans_deb!O198,Trav_deb!O197)</f>
        <v>-23265.063717725119</v>
      </c>
      <c r="P197" s="26">
        <f>Trans_cr!P197+Trav_cr!P197-SUM(Trans_deb!P198,Trav_deb!P197)</f>
        <v>-15428.237584736766</v>
      </c>
      <c r="Q197" s="26">
        <f>Trans_cr!Q197+Trav_cr!Q197-SUM(Trans_deb!Q198,Trav_deb!Q197)</f>
        <v>-3761.2270333804263</v>
      </c>
      <c r="V197" s="39">
        <f>IF(L197="","",L197/GDP!O193/10)</f>
        <v>-0.62959592019766908</v>
      </c>
      <c r="W197" s="39">
        <f>IF(M197="","",M197/GDP!P193/10)</f>
        <v>-0.72141985855351753</v>
      </c>
      <c r="X197" s="39">
        <f>IF(N197="","",N197/GDP!Q193/10)</f>
        <v>-0.70874860901688275</v>
      </c>
      <c r="Y197" s="39">
        <f>IF(O197="","",O197/GDP!R193/10)</f>
        <v>-0.8131851225008605</v>
      </c>
      <c r="Z197" s="39">
        <f>IF(P197="","",P197/GDP!S193/10)</f>
        <v>-0.54453243866645828</v>
      </c>
      <c r="AA197" s="39">
        <f>IF(Q197="","",Q197/GDP!T193/10)</f>
        <v>-0.13874100537373807</v>
      </c>
      <c r="AB197" s="21">
        <f t="shared" si="10"/>
        <v>0</v>
      </c>
      <c r="AC197" s="21">
        <f t="shared" si="11"/>
        <v>0</v>
      </c>
      <c r="AD197" s="21"/>
      <c r="AE197" s="21">
        <f t="shared" si="12"/>
        <v>0</v>
      </c>
      <c r="AF197" s="39">
        <f t="shared" si="13"/>
        <v>-0.8131851225008605</v>
      </c>
      <c r="AH197" s="21" t="str">
        <f t="shared" si="14"/>
        <v/>
      </c>
    </row>
    <row r="198" spans="1:34" x14ac:dyDescent="0.25">
      <c r="A198" s="12" t="s">
        <v>766</v>
      </c>
      <c r="B198" s="26">
        <f>Trans_cr!B198+Trav_cr!B198-SUM(Trans_deb!B199,Trav_deb!B198)</f>
        <v>-1107</v>
      </c>
      <c r="C198" s="26">
        <f>Trans_cr!C198+Trav_cr!C198-SUM(Trans_deb!C199,Trav_deb!C198)</f>
        <v>-547</v>
      </c>
      <c r="D198" s="26">
        <f>Trans_cr!D198+Trav_cr!D198-SUM(Trans_deb!D199,Trav_deb!D198)</f>
        <v>9052</v>
      </c>
      <c r="E198" s="26">
        <f>Trans_cr!E198+Trav_cr!E198-SUM(Trans_deb!E199,Trav_deb!E198)</f>
        <v>18112</v>
      </c>
      <c r="F198" s="26">
        <f>Trans_cr!F198+Trav_cr!F198-SUM(Trans_deb!F199,Trav_deb!F198)</f>
        <v>18263</v>
      </c>
      <c r="G198" s="26">
        <f>Trans_cr!G198+Trav_cr!G198-SUM(Trans_deb!G199,Trav_deb!G198)</f>
        <v>33114</v>
      </c>
      <c r="H198" s="26">
        <f>Trans_cr!H198+Trav_cr!H198-SUM(Trans_deb!H199,Trav_deb!H198)</f>
        <v>43481</v>
      </c>
      <c r="I198" s="26">
        <f>Trans_cr!I198+Trav_cr!I198-SUM(Trans_deb!I199,Trav_deb!I198)</f>
        <v>52498</v>
      </c>
      <c r="J198" s="26">
        <f>Trans_cr!J198+Trav_cr!J198-SUM(Trans_deb!J199,Trav_deb!J198)</f>
        <v>75428</v>
      </c>
      <c r="K198" s="26">
        <f>Trans_cr!K198+Trav_cr!K198-SUM(Trans_deb!K199,Trav_deb!K198)</f>
        <v>74896</v>
      </c>
      <c r="L198" s="26">
        <f>Trans_cr!L198+Trav_cr!L198-SUM(Trans_deb!L199,Trav_deb!L198)</f>
        <v>74813</v>
      </c>
      <c r="M198" s="26">
        <f>Trans_cr!M198+Trav_cr!M198-SUM(Trans_deb!M199,Trav_deb!M198)</f>
        <v>73097</v>
      </c>
      <c r="N198" s="26">
        <f>Trans_cr!N198+Trav_cr!N198-SUM(Trans_deb!N199,Trav_deb!N198)</f>
        <v>65694</v>
      </c>
      <c r="O198" s="26">
        <f>Trans_cr!O198+Trav_cr!O198-SUM(Trans_deb!O199,Trav_deb!O198)</f>
        <v>57401</v>
      </c>
      <c r="P198" s="26">
        <f>Trans_cr!P198+Trav_cr!P198-SUM(Trans_deb!P199,Trav_deb!P198)</f>
        <v>42354</v>
      </c>
      <c r="Q198" s="26">
        <f>Trans_cr!Q198+Trav_cr!Q198-SUM(Trans_deb!Q199,Trav_deb!Q198)</f>
        <v>21198</v>
      </c>
      <c r="V198" s="39">
        <f>IF(L198="","",L198/GDP!O194/10)</f>
        <v>0.41019722232883549</v>
      </c>
      <c r="W198" s="39">
        <f>IF(M198="","",M198/GDP!P194/10)</f>
        <v>0.38995257427274332</v>
      </c>
      <c r="X198" s="39">
        <f>IF(N198="","",N198/GDP!Q194/10)</f>
        <v>0.33615139553947249</v>
      </c>
      <c r="Y198" s="39">
        <f>IF(O198="","",O198/GDP!R194/10)</f>
        <v>0.27848502902209793</v>
      </c>
      <c r="Z198" s="39">
        <f>IF(P198="","",P198/GDP!S194/10)</f>
        <v>0.19760903979474861</v>
      </c>
      <c r="AA198" s="39">
        <f>IF(Q198="","",Q198/GDP!T194/10)</f>
        <v>0.10126715314519115</v>
      </c>
      <c r="AB198" s="21">
        <f t="shared" si="10"/>
        <v>0</v>
      </c>
      <c r="AC198" s="21">
        <f t="shared" si="11"/>
        <v>0</v>
      </c>
      <c r="AD198" s="21"/>
      <c r="AE198" s="21">
        <f t="shared" si="12"/>
        <v>0</v>
      </c>
      <c r="AF198" s="39" t="str">
        <f t="shared" si="13"/>
        <v/>
      </c>
      <c r="AH198" s="21">
        <f t="shared" si="14"/>
        <v>0.27848502902209793</v>
      </c>
    </row>
    <row r="199" spans="1:34" x14ac:dyDescent="0.25">
      <c r="A199" s="12" t="s">
        <v>767</v>
      </c>
      <c r="B199" s="26">
        <f>Trans_cr!B199+Trav_cr!B199-SUM(Trans_deb!B200,Trav_deb!B199)</f>
        <v>388.08628863281774</v>
      </c>
      <c r="C199" s="26">
        <f>Trans_cr!C199+Trav_cr!C199-SUM(Trans_deb!C200,Trav_deb!C199)</f>
        <v>416.80316992119299</v>
      </c>
      <c r="D199" s="26">
        <f>Trans_cr!D199+Trav_cr!D199-SUM(Trans_deb!D200,Trav_deb!D199)</f>
        <v>582.2700475919039</v>
      </c>
      <c r="E199" s="26">
        <f>Trans_cr!E199+Trav_cr!E199-SUM(Trans_deb!E200,Trav_deb!E199)</f>
        <v>725.5118080935008</v>
      </c>
      <c r="F199" s="26">
        <f>Trans_cr!F199+Trav_cr!F199-SUM(Trans_deb!F200,Trav_deb!F199)</f>
        <v>907.07949742889491</v>
      </c>
      <c r="G199" s="26">
        <f>Trans_cr!G199+Trav_cr!G199-SUM(Trans_deb!G200,Trav_deb!G199)</f>
        <v>916.84488347967704</v>
      </c>
      <c r="H199" s="26">
        <f>Trans_cr!H199+Trav_cr!H199-SUM(Trans_deb!H200,Trav_deb!H199)</f>
        <v>1399.5650033715719</v>
      </c>
      <c r="I199" s="26">
        <f>Trans_cr!I199+Trav_cr!I199-SUM(Trans_deb!I200,Trav_deb!I199)</f>
        <v>931.69999999999982</v>
      </c>
      <c r="J199" s="26">
        <f>Trans_cr!J199+Trav_cr!J199-SUM(Trans_deb!J200,Trav_deb!J199)</f>
        <v>239.18867146454522</v>
      </c>
      <c r="K199" s="26">
        <f>Trans_cr!K199+Trav_cr!K199-SUM(Trans_deb!K200,Trav_deb!K199)</f>
        <v>-45.219508836772093</v>
      </c>
      <c r="L199" s="26">
        <f>Trans_cr!L199+Trav_cr!L199-SUM(Trans_deb!L200,Trav_deb!L199)</f>
        <v>450.67973999788137</v>
      </c>
      <c r="M199" s="26">
        <f>Trans_cr!M199+Trav_cr!M199-SUM(Trans_deb!M200,Trav_deb!M199)</f>
        <v>966.64947585881714</v>
      </c>
      <c r="N199" s="26">
        <f>Trans_cr!N199+Trav_cr!N199-SUM(Trans_deb!N200,Trav_deb!N199)</f>
        <v>1277.5882649316682</v>
      </c>
      <c r="O199" s="26">
        <f>Trans_cr!O199+Trav_cr!O199-SUM(Trans_deb!O200,Trav_deb!O199)</f>
        <v>893.42187840057477</v>
      </c>
      <c r="P199" s="26">
        <f>Trans_cr!P199+Trav_cr!P199-SUM(Trans_deb!P200,Trav_deb!P199)</f>
        <v>430.1930538930751</v>
      </c>
      <c r="Q199" s="26">
        <f>Trans_cr!Q199+Trav_cr!Q199-SUM(Trans_deb!Q200,Trav_deb!Q199)</f>
        <v>180.87382665040354</v>
      </c>
      <c r="V199" s="39">
        <f>IF(L199="","",L199/GDP!O195/10)</f>
        <v>0.77872574903735936</v>
      </c>
      <c r="W199" s="39">
        <f>IF(M199="","",M199/GDP!P195/10)</f>
        <v>1.6888541954658998</v>
      </c>
      <c r="X199" s="39">
        <f>IF(N199="","",N199/GDP!Q195/10)</f>
        <v>1.9889595306717134</v>
      </c>
      <c r="Y199" s="39">
        <f>IF(O199="","",O199/GDP!R195/10)</f>
        <v>1.3794825575551219</v>
      </c>
      <c r="Z199" s="39">
        <f>IF(P199="","",P199/GDP!S195/10)</f>
        <v>0.69149529655544761</v>
      </c>
      <c r="AA199" s="39">
        <f>IF(Q199="","",Q199/GDP!T195/10)</f>
        <v>0.32466447676473864</v>
      </c>
      <c r="AB199" s="21">
        <f t="shared" ref="AB199:AB207" si="15">IF(Y199="",1,0)</f>
        <v>0</v>
      </c>
      <c r="AC199" s="21">
        <f t="shared" ref="AC199:AC206" si="16">IF(Y199&gt;10, 1, 0)</f>
        <v>0</v>
      </c>
      <c r="AD199" s="21"/>
      <c r="AE199" s="21">
        <f t="shared" ref="AE199:AE207" si="17">IF(Y199&lt;-5, 1, 0)</f>
        <v>0</v>
      </c>
      <c r="AF199" s="39" t="str">
        <f t="shared" ref="AF199:AF207" si="18">IF(Y199&lt;0, Y199, "")</f>
        <v/>
      </c>
      <c r="AH199" s="21">
        <f t="shared" ref="AH199:AH207" si="19">IF(Y199&gt;0, Y199, "")</f>
        <v>1.3794825575551219</v>
      </c>
    </row>
    <row r="200" spans="1:34" x14ac:dyDescent="0.25">
      <c r="A200" s="12" t="s">
        <v>769</v>
      </c>
      <c r="B200" s="26">
        <f>Trans_cr!B200+Trav_cr!B200-SUM(Trans_deb!B201,Trav_deb!B200)</f>
        <v>0</v>
      </c>
      <c r="C200" s="26">
        <f>Trans_cr!C200+Trav_cr!C200-SUM(Trans_deb!C201,Trav_deb!C200)</f>
        <v>0</v>
      </c>
      <c r="D200" s="26">
        <f>Trans_cr!D200+Trav_cr!D200-SUM(Trans_deb!D201,Trav_deb!D200)</f>
        <v>0</v>
      </c>
      <c r="E200" s="26">
        <f>Trans_cr!E200+Trav_cr!E200-SUM(Trans_deb!E201,Trav_deb!E200)</f>
        <v>0</v>
      </c>
      <c r="F200" s="26">
        <f>Trans_cr!F200+Trav_cr!F200-SUM(Trans_deb!F201,Trav_deb!F200)</f>
        <v>0</v>
      </c>
      <c r="G200" s="26">
        <f>Trans_cr!G200+Trav_cr!G200-SUM(Trans_deb!G201,Trav_deb!G200)</f>
        <v>-1349.7037240384504</v>
      </c>
      <c r="H200" s="26">
        <f>Trans_cr!H200+Trav_cr!H200-SUM(Trans_deb!H201,Trav_deb!H200)</f>
        <v>-1444.4456042685167</v>
      </c>
      <c r="I200" s="26">
        <f>Trans_cr!I200+Trav_cr!I200-SUM(Trans_deb!I201,Trav_deb!I200)</f>
        <v>-1510.6353648943641</v>
      </c>
      <c r="J200" s="26">
        <f>Trans_cr!J200+Trav_cr!J200-SUM(Trans_deb!J201,Trav_deb!J200)</f>
        <v>-1086.4203026598207</v>
      </c>
      <c r="K200" s="26">
        <f>Trans_cr!K200+Trav_cr!K200-SUM(Trans_deb!K201,Trav_deb!K200)</f>
        <v>-820.6541727381184</v>
      </c>
      <c r="L200" s="26">
        <f>Trans_cr!L200+Trav_cr!L200-SUM(Trans_deb!L201,Trav_deb!L200)</f>
        <v>-1002.1817817802244</v>
      </c>
      <c r="M200" s="26">
        <f>Trans_cr!M200+Trav_cr!M200-SUM(Trans_deb!M201,Trav_deb!M200)</f>
        <v>-1647.8999999999999</v>
      </c>
      <c r="N200" s="26">
        <f>Trans_cr!N200+Trav_cr!N200-SUM(Trans_deb!N201,Trav_deb!N200)</f>
        <v>-1746.0585212864812</v>
      </c>
      <c r="O200" s="26">
        <f>Trans_cr!O200+Trav_cr!O200-SUM(Trans_deb!O201,Trav_deb!O200)</f>
        <v>-2258.9190981091474</v>
      </c>
      <c r="P200" s="26">
        <f>Trans_cr!P200+Trav_cr!P200-SUM(Trans_deb!P201,Trav_deb!P200)</f>
        <v>-2098.9029710322729</v>
      </c>
      <c r="Q200" s="26">
        <f>Trans_cr!Q200+Trav_cr!Q200-SUM(Trans_deb!Q201,Trav_deb!Q200)</f>
        <v>-1368.8388633102329</v>
      </c>
      <c r="V200" s="39">
        <f>IF(L200="","",L200/GDP!O196/10)</f>
        <v>-1.2320897243425428</v>
      </c>
      <c r="W200" s="39">
        <f>IF(M200="","",M200/GDP!P196/10)</f>
        <v>-2.0263640052629635</v>
      </c>
      <c r="X200" s="39">
        <f>IF(N200="","",N200/GDP!Q196/10)</f>
        <v>-3.0028350925868597</v>
      </c>
      <c r="Y200" s="39">
        <f>IF(O200="","",O200/GDP!R196/10)</f>
        <v>-4.4839396127459352</v>
      </c>
      <c r="Z200" s="39">
        <f>IF(P200="","",P200/GDP!S196/10)</f>
        <v>-3.6359750736795773</v>
      </c>
      <c r="AA200" s="39">
        <f>IF(Q200="","",Q200/GDP!T196/10)</f>
        <v>-2.3720910534610491</v>
      </c>
      <c r="AB200" s="21">
        <f t="shared" si="15"/>
        <v>0</v>
      </c>
      <c r="AC200" s="21">
        <f t="shared" si="16"/>
        <v>0</v>
      </c>
      <c r="AD200" s="21"/>
      <c r="AE200" s="21">
        <f t="shared" si="17"/>
        <v>0</v>
      </c>
      <c r="AF200" s="39">
        <f t="shared" si="18"/>
        <v>-4.4839396127459352</v>
      </c>
      <c r="AH200" s="21" t="str">
        <f t="shared" si="19"/>
        <v/>
      </c>
    </row>
    <row r="201" spans="1:34" x14ac:dyDescent="0.25">
      <c r="A201" s="12" t="s">
        <v>776</v>
      </c>
      <c r="B201" s="26">
        <f>Trans_cr!B201+Trav_cr!B201-SUM(Trans_deb!B202,Trav_deb!B201)</f>
        <v>57.205144202624496</v>
      </c>
      <c r="C201" s="26">
        <f>Trans_cr!C201+Trav_cr!C201-SUM(Trans_deb!C202,Trav_deb!C201)</f>
        <v>64.031064111894636</v>
      </c>
      <c r="D201" s="26">
        <f>Trans_cr!D201+Trav_cr!D201-SUM(Trans_deb!D202,Trav_deb!D201)</f>
        <v>94.643920521131832</v>
      </c>
      <c r="E201" s="26">
        <f>Trans_cr!E201+Trav_cr!E201-SUM(Trans_deb!E202,Trav_deb!E201)</f>
        <v>83.881183613642946</v>
      </c>
      <c r="F201" s="26">
        <f>Trans_cr!F201+Trav_cr!F201-SUM(Trans_deb!F202,Trav_deb!F201)</f>
        <v>132.22396280181107</v>
      </c>
      <c r="G201" s="26">
        <f>Trans_cr!G201+Trav_cr!G201-SUM(Trans_deb!G202,Trav_deb!G201)</f>
        <v>152.19999999999999</v>
      </c>
      <c r="H201" s="26">
        <f>Trans_cr!H201+Trav_cr!H201-SUM(Trans_deb!H202,Trav_deb!H201)</f>
        <v>147.34294143306005</v>
      </c>
      <c r="I201" s="26">
        <f>Trans_cr!I201+Trav_cr!I201-SUM(Trans_deb!I202,Trav_deb!I201)</f>
        <v>164.70796297254589</v>
      </c>
      <c r="J201" s="26">
        <f>Trans_cr!J201+Trav_cr!J201-SUM(Trans_deb!J202,Trav_deb!J201)</f>
        <v>206.59271545022062</v>
      </c>
      <c r="K201" s="26">
        <f>Trans_cr!K201+Trav_cr!K201-SUM(Trans_deb!K202,Trav_deb!K201)</f>
        <v>191.15696758123931</v>
      </c>
      <c r="L201" s="26">
        <f>Trans_cr!L201+Trav_cr!L201-SUM(Trans_deb!L202,Trav_deb!L201)</f>
        <v>125.0148556819444</v>
      </c>
      <c r="M201" s="26">
        <f>Trans_cr!M201+Trav_cr!M201-SUM(Trans_deb!M202,Trav_deb!M201)</f>
        <v>167.46064739294391</v>
      </c>
      <c r="N201" s="26">
        <f>Trans_cr!N201+Trav_cr!N201-SUM(Trans_deb!N202,Trav_deb!N201)</f>
        <v>192.66016282657512</v>
      </c>
      <c r="O201" s="26">
        <f>Trans_cr!O201+Trav_cr!O201-SUM(Trans_deb!O202,Trav_deb!O201)</f>
        <v>244.99647576534682</v>
      </c>
      <c r="P201" s="26">
        <f>Trans_cr!P201+Trav_cr!P201-SUM(Trans_deb!P202,Trav_deb!P201)</f>
        <v>213.38093463457196</v>
      </c>
      <c r="Q201" s="26"/>
      <c r="V201" s="39">
        <f>IF(L201="","",L201/GDP!O197/10)</f>
        <v>16.803072000261345</v>
      </c>
      <c r="W201" s="39">
        <f>IF(M201="","",M201/GDP!P197/10)</f>
        <v>21.607825470057278</v>
      </c>
      <c r="X201" s="39">
        <f>IF(N201="","",N201/GDP!Q197/10)</f>
        <v>21.893200321201718</v>
      </c>
      <c r="Y201" s="39">
        <f>IF(O201="","",O201/GDP!R197/10)</f>
        <v>26.400482302300304</v>
      </c>
      <c r="Z201" s="39">
        <f>IF(P201="","",P201/GDP!S197/10)</f>
        <v>23.093174744001296</v>
      </c>
      <c r="AA201" s="39" t="str">
        <f>IF(Q201="","",Q201/GDP!T197/10)</f>
        <v/>
      </c>
      <c r="AB201" s="21">
        <f t="shared" si="15"/>
        <v>0</v>
      </c>
      <c r="AC201" s="21">
        <f t="shared" si="16"/>
        <v>1</v>
      </c>
      <c r="AD201" s="21"/>
      <c r="AE201" s="21">
        <f t="shared" si="17"/>
        <v>0</v>
      </c>
      <c r="AF201" s="39" t="str">
        <f t="shared" si="18"/>
        <v/>
      </c>
      <c r="AH201" s="21">
        <f t="shared" si="19"/>
        <v>26.400482302300304</v>
      </c>
    </row>
    <row r="202" spans="1:34" x14ac:dyDescent="0.25">
      <c r="A202" s="12" t="s">
        <v>779</v>
      </c>
      <c r="B202" s="26">
        <f>Trans_cr!B202+Trav_cr!B202-SUM(Trans_deb!B203,Trav_deb!B202)</f>
        <v>-2421</v>
      </c>
      <c r="C202" s="26">
        <f>Trans_cr!C202+Trav_cr!C202-SUM(Trans_deb!C203,Trav_deb!C202)</f>
        <v>-2712</v>
      </c>
      <c r="D202" s="26">
        <f>Trans_cr!D202+Trav_cr!D202-SUM(Trans_deb!D203,Trav_deb!D202)</f>
        <v>-4149</v>
      </c>
      <c r="E202" s="26">
        <f>Trans_cr!E202+Trav_cr!E202-SUM(Trans_deb!E203,Trav_deb!E202)</f>
        <v>-4657</v>
      </c>
      <c r="F202" s="26">
        <f>Trans_cr!F202+Trav_cr!F202-SUM(Trans_deb!F203,Trav_deb!F202)</f>
        <v>-4595</v>
      </c>
      <c r="G202" s="26">
        <f>Trans_cr!G202+Trav_cr!G202-SUM(Trans_deb!G203,Trav_deb!G202)</f>
        <v>-5144</v>
      </c>
      <c r="H202" s="26">
        <f>Trans_cr!H202+Trav_cr!H202-SUM(Trans_deb!H203,Trav_deb!H202)</f>
        <v>-6639</v>
      </c>
      <c r="I202" s="26">
        <f>Trans_cr!I202+Trav_cr!I202-SUM(Trans_deb!I203,Trav_deb!I202)</f>
        <v>-8264</v>
      </c>
      <c r="J202" s="26">
        <f>Trans_cr!J202+Trav_cr!J202-SUM(Trans_deb!J203,Trav_deb!J202)</f>
        <v>-7854</v>
      </c>
      <c r="K202" s="26">
        <f>Trans_cr!K202+Trav_cr!K202-SUM(Trans_deb!K203,Trav_deb!K202)</f>
        <v>-6024</v>
      </c>
      <c r="L202" s="26">
        <f>Trans_cr!L202+Trav_cr!L202-SUM(Trans_deb!L203,Trav_deb!L202)</f>
        <v>-4728</v>
      </c>
      <c r="M202" s="26">
        <f>Trans_cr!M202+Trav_cr!M202-SUM(Trans_deb!M203,Trav_deb!M202)</f>
        <v>-3425</v>
      </c>
      <c r="N202" s="26"/>
      <c r="O202" s="26"/>
      <c r="P202" s="26"/>
      <c r="Q202" s="26"/>
      <c r="V202" s="39">
        <f>IF(L202="","",L202/GDP!O198/10)</f>
        <v>-1.4610856162796086</v>
      </c>
      <c r="W202" s="39">
        <f>IF(M202="","",M202/GDP!P198/10)</f>
        <v>-1.2265039445083061</v>
      </c>
      <c r="X202" s="39" t="str">
        <f>IF(N202="","",N202/GDP!Q198/10)</f>
        <v/>
      </c>
      <c r="Y202" s="39" t="str">
        <f>IF(O202="","",O202/GDP!R198/10)</f>
        <v/>
      </c>
      <c r="Z202" s="39" t="str">
        <f>IF(P202="","",P202/GDP!S198/10)</f>
        <v/>
      </c>
      <c r="AA202" s="39" t="str">
        <f>IF(Q202="","",Q202/GDP!T198/10)</f>
        <v/>
      </c>
      <c r="AB202" s="21">
        <f t="shared" si="15"/>
        <v>1</v>
      </c>
      <c r="AC202" s="21"/>
      <c r="AD202" s="21"/>
      <c r="AE202" s="21">
        <f t="shared" si="17"/>
        <v>0</v>
      </c>
      <c r="AF202" s="39" t="str">
        <f t="shared" si="18"/>
        <v/>
      </c>
      <c r="AH202" s="21" t="str">
        <f t="shared" si="19"/>
        <v/>
      </c>
    </row>
    <row r="203" spans="1:34" x14ac:dyDescent="0.25">
      <c r="A203" s="12" t="s">
        <v>785</v>
      </c>
      <c r="B203" s="26">
        <f>Trans_cr!B203+Trav_cr!B203-SUM(Trans_deb!B204,Trav_deb!B203)</f>
        <v>0</v>
      </c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V203" s="39" t="str">
        <f>IF(L203="","",L203/GDP!O199/10)</f>
        <v/>
      </c>
      <c r="W203" s="39" t="str">
        <f>IF(M203="","",M203/GDP!P199/10)</f>
        <v/>
      </c>
      <c r="X203" s="39" t="str">
        <f>IF(N203="","",N203/GDP!Q199/10)</f>
        <v/>
      </c>
      <c r="Y203" s="39" t="str">
        <f>IF(O203="","",O203/GDP!R199/10)</f>
        <v/>
      </c>
      <c r="Z203" s="39" t="str">
        <f>IF(P203="","",P203/GDP!S199/10)</f>
        <v/>
      </c>
      <c r="AA203" s="39" t="str">
        <f>IF(Q203="","",Q203/GDP!T199/10)</f>
        <v/>
      </c>
      <c r="AB203" s="21">
        <f t="shared" si="15"/>
        <v>1</v>
      </c>
      <c r="AC203" s="21"/>
      <c r="AD203" s="21"/>
      <c r="AE203" s="21">
        <f t="shared" si="17"/>
        <v>0</v>
      </c>
      <c r="AF203" s="39" t="str">
        <f t="shared" si="18"/>
        <v/>
      </c>
      <c r="AH203" s="21" t="str">
        <f t="shared" si="19"/>
        <v/>
      </c>
    </row>
    <row r="204" spans="1:34" x14ac:dyDescent="0.25">
      <c r="A204" s="12" t="s">
        <v>788</v>
      </c>
      <c r="B204" s="26">
        <f>Trans_cr!B204+Trav_cr!B204-SUM(Trans_deb!B205,Trav_deb!B204)</f>
        <v>-230.6911258826336</v>
      </c>
      <c r="C204" s="26">
        <f>Trans_cr!C204+Trav_cr!C204-SUM(Trans_deb!C205,Trav_deb!C204)</f>
        <v>-241.3858499380809</v>
      </c>
      <c r="D204" s="26">
        <f>Trans_cr!D204+Trav_cr!D204-SUM(Trans_deb!D205,Trav_deb!D204)</f>
        <v>-347.81202111733137</v>
      </c>
      <c r="E204" s="26">
        <f>Trans_cr!E204+Trav_cr!E204-SUM(Trans_deb!E205,Trav_deb!E204)</f>
        <v>-377.31295373450951</v>
      </c>
      <c r="F204" s="26">
        <f>Trans_cr!F204+Trav_cr!F204-SUM(Trans_deb!F205,Trav_deb!F204)</f>
        <v>-352.79945352876814</v>
      </c>
      <c r="G204" s="26">
        <f>Trans_cr!G204+Trav_cr!G204-SUM(Trans_deb!G205,Trav_deb!G204)</f>
        <v>-183.05946875810235</v>
      </c>
      <c r="H204" s="26">
        <f>Trans_cr!H204+Trav_cr!H204-SUM(Trans_deb!H205,Trav_deb!H204)</f>
        <v>-83.923533846657278</v>
      </c>
      <c r="I204" s="26">
        <f>Trans_cr!I204+Trav_cr!I204-SUM(Trans_deb!I205,Trav_deb!I204)</f>
        <v>-306.20747816930191</v>
      </c>
      <c r="J204" s="26">
        <f>Trans_cr!J204+Trav_cr!J204-SUM(Trans_deb!J205,Trav_deb!J204)</f>
        <v>-228.5958994519965</v>
      </c>
      <c r="K204" s="26">
        <f>Trans_cr!K204+Trav_cr!K204-SUM(Trans_deb!K205,Trav_deb!K204)</f>
        <v>-243.28393895239918</v>
      </c>
      <c r="L204" s="26">
        <f>Trans_cr!L204+Trav_cr!L204-SUM(Trans_deb!L205,Trav_deb!L204)</f>
        <v>-610.627050039658</v>
      </c>
      <c r="M204" s="26">
        <f>Trans_cr!M204+Trav_cr!M204-SUM(Trans_deb!M205,Trav_deb!M204)</f>
        <v>-694.82928050555131</v>
      </c>
      <c r="N204" s="26">
        <f>Trans_cr!N204+Trav_cr!N204-SUM(Trans_deb!N205,Trav_deb!N204)</f>
        <v>-883.04986025228118</v>
      </c>
      <c r="O204" s="26">
        <f>Trans_cr!O204+Trav_cr!O204-SUM(Trans_deb!O205,Trav_deb!O204)</f>
        <v>-903.9216361142087</v>
      </c>
      <c r="P204" s="26">
        <f>Trans_cr!P204+Trav_cr!P204-SUM(Trans_deb!P205,Trav_deb!P204)</f>
        <v>-923.81814555224116</v>
      </c>
      <c r="Q204" s="26"/>
      <c r="V204" s="39">
        <f>IF(L204="","",L204/GDP!O200/10)</f>
        <v>-4.3703625110195965</v>
      </c>
      <c r="W204" s="39">
        <f>IF(M204="","",M204/GDP!P200/10)</f>
        <v>-4.5104140247033522</v>
      </c>
      <c r="X204" s="39">
        <f>IF(N204="","",N204/GDP!Q200/10)</f>
        <v>-5.4752595501753545</v>
      </c>
      <c r="Y204" s="39">
        <f>IF(O204="","",O204/GDP!R200/10)</f>
        <v>-5.5533675500043538</v>
      </c>
      <c r="Z204" s="39">
        <f>IF(P204="","",P204/GDP!S200/10)</f>
        <v>-5.3917249069233169</v>
      </c>
      <c r="AA204" s="39" t="str">
        <f>IF(Q204="","",Q204/GDP!T200/10)</f>
        <v/>
      </c>
      <c r="AB204" s="21">
        <f t="shared" si="15"/>
        <v>0</v>
      </c>
      <c r="AC204" s="21">
        <f t="shared" si="16"/>
        <v>0</v>
      </c>
      <c r="AD204" s="21"/>
      <c r="AE204" s="21">
        <f t="shared" si="17"/>
        <v>1</v>
      </c>
      <c r="AF204" s="39">
        <f t="shared" si="18"/>
        <v>-5.5533675500043538</v>
      </c>
      <c r="AH204" s="21" t="str">
        <f t="shared" si="19"/>
        <v/>
      </c>
    </row>
    <row r="205" spans="1:34" x14ac:dyDescent="0.25">
      <c r="A205" s="12" t="s">
        <v>824</v>
      </c>
      <c r="B205" s="26">
        <f>Trans_cr!B205+Trav_cr!B205-SUM(Trans_deb!B206,Trav_deb!B205)</f>
        <v>-533.53240610394005</v>
      </c>
      <c r="C205" s="26">
        <f>Trans_cr!C205+Trav_cr!C205-SUM(Trans_deb!C206,Trav_deb!C205)</f>
        <v>-686.87</v>
      </c>
      <c r="D205" s="26">
        <f>Trans_cr!D205+Trav_cr!D205-SUM(Trans_deb!D206,Trav_deb!D205)</f>
        <v>-627.62000000000012</v>
      </c>
      <c r="E205" s="26">
        <f>Trans_cr!E205+Trav_cr!E205-SUM(Trans_deb!E206,Trav_deb!E205)</f>
        <v>-359.45999999999992</v>
      </c>
      <c r="F205" s="26">
        <f>Trans_cr!F205+Trav_cr!F205-SUM(Trans_deb!F206,Trav_deb!F205)</f>
        <v>-211.42999999999995</v>
      </c>
      <c r="G205" s="26">
        <f>Trans_cr!G205+Trav_cr!G205-SUM(Trans_deb!G206,Trav_deb!G205)</f>
        <v>130.49</v>
      </c>
      <c r="H205" s="26">
        <f>Trans_cr!H205+Trav_cr!H205-SUM(Trans_deb!H206,Trav_deb!H205)</f>
        <v>-255.95207816968377</v>
      </c>
      <c r="I205" s="26">
        <f>Trans_cr!I205+Trav_cr!I205-SUM(Trans_deb!I206,Trav_deb!I205)</f>
        <v>-360.70238339857747</v>
      </c>
      <c r="J205" s="26">
        <f>Trans_cr!J205+Trav_cr!J205-SUM(Trans_deb!J206,Trav_deb!J205)</f>
        <v>-218.92344383277623</v>
      </c>
      <c r="K205" s="26">
        <f>Trans_cr!K205+Trav_cr!K205-SUM(Trans_deb!K206,Trav_deb!K205)</f>
        <v>-301.82628608724281</v>
      </c>
      <c r="L205" s="26">
        <f>Trans_cr!L205+Trav_cr!L205-SUM(Trans_deb!L206,Trav_deb!L205)</f>
        <v>-630.69091921539507</v>
      </c>
      <c r="M205" s="26">
        <f>Trans_cr!M205+Trav_cr!M205-SUM(Trans_deb!M206,Trav_deb!M205)</f>
        <v>-648.34561872242978</v>
      </c>
      <c r="N205" s="26"/>
      <c r="O205" s="26"/>
      <c r="P205" s="26"/>
      <c r="Q205" s="26"/>
      <c r="V205" s="39">
        <f>IF(L205="","",L205/GDP!O201/10)</f>
        <v>-1.4859015648848983</v>
      </c>
      <c r="W205" s="39">
        <f>IF(M205="","",M205/GDP!P201/10)</f>
        <v>-2.0958997178587628</v>
      </c>
      <c r="X205" s="39" t="str">
        <f>IF(N205="","",N205/GDP!Q201/10)</f>
        <v/>
      </c>
      <c r="Y205" s="39" t="str">
        <f>IF(O205="","",O205/GDP!R201/10)</f>
        <v/>
      </c>
      <c r="Z205" s="39" t="str">
        <f>IF(P205="","",P205/GDP!S201/10)</f>
        <v/>
      </c>
      <c r="AA205" s="39" t="str">
        <f>IF(Q205="","",Q205/GDP!T201/10)</f>
        <v/>
      </c>
      <c r="AB205" s="21">
        <f t="shared" si="15"/>
        <v>1</v>
      </c>
      <c r="AC205" s="21"/>
      <c r="AD205" s="21"/>
      <c r="AE205" s="21">
        <f t="shared" si="17"/>
        <v>0</v>
      </c>
      <c r="AF205" s="39" t="str">
        <f t="shared" si="18"/>
        <v/>
      </c>
      <c r="AH205" s="21" t="str">
        <f t="shared" si="19"/>
        <v/>
      </c>
    </row>
    <row r="206" spans="1:34" x14ac:dyDescent="0.25">
      <c r="A206" s="12" t="s">
        <v>846</v>
      </c>
      <c r="B206" s="26">
        <f>Trans_cr!B206+Trav_cr!B206-SUM(Trans_deb!B207,Trav_deb!B206)</f>
        <v>156.89999999999998</v>
      </c>
      <c r="C206" s="26">
        <f>Trans_cr!C206+Trav_cr!C206-SUM(Trans_deb!C207,Trav_deb!C206)</f>
        <v>182.61685207246728</v>
      </c>
      <c r="D206" s="26">
        <f>Trans_cr!D206+Trav_cr!D206-SUM(Trans_deb!D207,Trav_deb!D206)</f>
        <v>186.67836383795049</v>
      </c>
      <c r="E206" s="26">
        <f>Trans_cr!E206+Trav_cr!E206-SUM(Trans_deb!E207,Trav_deb!E206)</f>
        <v>15.602819341723489</v>
      </c>
      <c r="F206" s="26">
        <f>Trans_cr!F206+Trav_cr!F206-SUM(Trans_deb!F207,Trav_deb!F206)</f>
        <v>59.502583602146444</v>
      </c>
      <c r="G206" s="26">
        <f>Trans_cr!G206+Trav_cr!G206-SUM(Trans_deb!G207,Trav_deb!G206)</f>
        <v>-42.278253121234115</v>
      </c>
      <c r="H206" s="26">
        <f>Trans_cr!H206+Trav_cr!H206-SUM(Trans_deb!H207,Trav_deb!H206)</f>
        <v>-169.30335718008769</v>
      </c>
      <c r="I206" s="26">
        <f>Trans_cr!I206+Trav_cr!I206-SUM(Trans_deb!I207,Trav_deb!I206)</f>
        <v>-414.63949487714945</v>
      </c>
      <c r="J206" s="26">
        <f>Trans_cr!J206+Trav_cr!J206-SUM(Trans_deb!J207,Trav_deb!J206)</f>
        <v>-530.56877150474293</v>
      </c>
      <c r="K206" s="26">
        <f>Trans_cr!K206+Trav_cr!K206-SUM(Trans_deb!K207,Trav_deb!K206)</f>
        <v>-422.39596145487303</v>
      </c>
      <c r="L206" s="26">
        <f>Trans_cr!L206+Trav_cr!L206-SUM(Trans_deb!L207,Trav_deb!L206)</f>
        <v>-355.91342177627325</v>
      </c>
      <c r="M206" s="26">
        <f>Trans_cr!M206+Trav_cr!M206-SUM(Trans_deb!M207,Trav_deb!M206)</f>
        <v>-295.68656181949439</v>
      </c>
      <c r="N206" s="26">
        <f>Trans_cr!N206+Trav_cr!N206-SUM(Trans_deb!N207,Trav_deb!N206)</f>
        <v>-363.26306999970984</v>
      </c>
      <c r="O206" s="26">
        <f>Trans_cr!O206+Trav_cr!O206-SUM(Trans_deb!O207,Trav_deb!O206)</f>
        <v>-440.68400287485451</v>
      </c>
      <c r="P206" s="26">
        <f>Trans_cr!P206+Trav_cr!P206-SUM(Trans_deb!P207,Trav_deb!P206)</f>
        <v>-253.99644499419776</v>
      </c>
      <c r="Q206" s="26">
        <f>Trans_cr!Q206+Trav_cr!Q206-SUM(Trans_deb!Q207,Trav_deb!Q206)</f>
        <v>-428.76559222920559</v>
      </c>
      <c r="V206" s="39">
        <f>IF(L206="","",L206/GDP!O202/10)</f>
        <v>-1.6752808744470382</v>
      </c>
      <c r="W206" s="39">
        <f>IF(M206="","",M206/GDP!P202/10)</f>
        <v>-1.4103818832315498</v>
      </c>
      <c r="X206" s="39">
        <f>IF(N206="","",N206/GDP!Q202/10)</f>
        <v>-1.4039695060667461</v>
      </c>
      <c r="Y206" s="39">
        <f>IF(O206="","",O206/GDP!R202/10)</f>
        <v>-1.6748403879403106</v>
      </c>
      <c r="Z206" s="39">
        <f>IF(P206="","",P206/GDP!S202/10)</f>
        <v>-1.0896925865296569</v>
      </c>
      <c r="AA206" s="39">
        <f>IF(Q206="","",Q206/GDP!T202/10)</f>
        <v>-2.3140244601932407</v>
      </c>
      <c r="AB206" s="21">
        <f t="shared" si="15"/>
        <v>0</v>
      </c>
      <c r="AC206" s="21">
        <f t="shared" si="16"/>
        <v>0</v>
      </c>
      <c r="AD206" s="21"/>
      <c r="AE206" s="21">
        <f t="shared" si="17"/>
        <v>0</v>
      </c>
      <c r="AF206" s="39">
        <f t="shared" si="18"/>
        <v>-1.6748403879403106</v>
      </c>
      <c r="AH206" s="21" t="str">
        <f t="shared" si="19"/>
        <v/>
      </c>
    </row>
    <row r="207" spans="1:34" x14ac:dyDescent="0.25">
      <c r="A207" s="18" t="s">
        <v>848</v>
      </c>
      <c r="B207" s="26"/>
      <c r="C207" s="26"/>
      <c r="D207" s="26"/>
      <c r="E207" s="26"/>
      <c r="F207" s="26">
        <f>Trans_cr!F207+Trav_cr!F207-SUM(Trans_deb!F208,Trav_deb!F207)</f>
        <v>-410.40000000000003</v>
      </c>
      <c r="G207" s="26">
        <f>Trans_cr!G207+Trav_cr!G207-SUM(Trans_deb!G208,Trav_deb!G207)</f>
        <v>-643.99723399286881</v>
      </c>
      <c r="H207" s="26">
        <f>Trans_cr!H207+Trav_cr!H207-SUM(Trans_deb!H208,Trav_deb!H207)</f>
        <v>-999.85244412913607</v>
      </c>
      <c r="I207" s="26">
        <f>Trans_cr!I207+Trav_cr!I207-SUM(Trans_deb!I208,Trav_deb!I207)</f>
        <v>-969.73585887341778</v>
      </c>
      <c r="J207" s="26">
        <f>Trans_cr!J207+Trav_cr!J207-SUM(Trans_deb!J208,Trav_deb!J207)</f>
        <v>-1031.8167774065926</v>
      </c>
      <c r="K207" s="26">
        <f>Trans_cr!K207+Trav_cr!K207-SUM(Trans_deb!K208,Trav_deb!K207)</f>
        <v>-1074.5478640359943</v>
      </c>
      <c r="L207" s="26">
        <f>Trans_cr!L207+Trav_cr!L207-SUM(Trans_deb!L208,Trav_deb!L207)</f>
        <v>-666.12090472683713</v>
      </c>
      <c r="M207" s="26">
        <f>Trans_cr!M207+Trav_cr!M207-SUM(Trans_deb!M208,Trav_deb!M207)</f>
        <v>-430.68733960037389</v>
      </c>
      <c r="N207" s="26">
        <f>Trans_cr!N207+Trav_cr!N207-SUM(Trans_deb!N208,Trav_deb!N207)</f>
        <v>-259.48195449399992</v>
      </c>
      <c r="O207" s="26"/>
      <c r="P207" s="26"/>
      <c r="Q207" s="26"/>
      <c r="V207" s="39">
        <f>IF(L207="","",L207/GDP!O203/10)</f>
        <v>-3.3367775621241149</v>
      </c>
      <c r="W207" s="39">
        <f>IF(M207="","",M207/GDP!P203/10)</f>
        <v>-2.1476380751988327</v>
      </c>
      <c r="X207" s="39">
        <f>IF(N207="","",N207/GDP!Q203/10)</f>
        <v>-1.1853903814253079</v>
      </c>
      <c r="Y207" s="39" t="str">
        <f>IF(O207="","",O207/GDP!R203/10)</f>
        <v/>
      </c>
      <c r="Z207" s="39" t="str">
        <f>IF(P207="","",P207/GDP!S203/10)</f>
        <v/>
      </c>
      <c r="AA207" s="39" t="str">
        <f>IF(Q207="","",Q207/GDP!T203/10)</f>
        <v/>
      </c>
      <c r="AB207" s="21">
        <f t="shared" si="15"/>
        <v>1</v>
      </c>
      <c r="AC207" s="21"/>
      <c r="AD207" s="21"/>
      <c r="AE207" s="21">
        <f t="shared" si="17"/>
        <v>0</v>
      </c>
      <c r="AF207" s="39" t="str">
        <f t="shared" si="18"/>
        <v/>
      </c>
      <c r="AH207" s="21" t="str">
        <f t="shared" si="19"/>
        <v/>
      </c>
    </row>
    <row r="208" spans="1:34" x14ac:dyDescent="0.25">
      <c r="A208" s="1"/>
      <c r="B208" s="26"/>
      <c r="C208" s="26"/>
      <c r="D208" s="26"/>
      <c r="E208" s="26"/>
      <c r="F208" s="26"/>
      <c r="G208" s="26"/>
      <c r="H208" s="26"/>
      <c r="I208" s="26"/>
      <c r="J208" s="26"/>
      <c r="Q208" s="26"/>
    </row>
    <row r="209" spans="1:34" x14ac:dyDescent="0.25"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AC209">
        <f>SUM(AC6:AC207)</f>
        <v>31</v>
      </c>
      <c r="AE209">
        <f t="shared" ref="AE209" si="20">SUM(AE6:AE207)</f>
        <v>15</v>
      </c>
      <c r="AF209" s="41">
        <f>AVERAGE(AF6:AF207)</f>
        <v>-3.3789769495235524</v>
      </c>
      <c r="AG209" s="41"/>
      <c r="AH209" s="41">
        <f>AVERAGE(AH6:AH207)</f>
        <v>10.255781469453062</v>
      </c>
    </row>
    <row r="210" spans="1:34" x14ac:dyDescent="0.25">
      <c r="A210" s="1" t="s">
        <v>858</v>
      </c>
      <c r="AF210" s="41">
        <f>MEDIAN(AF6:AF207)</f>
        <v>-1.9352317128617473</v>
      </c>
      <c r="AG210" s="41"/>
      <c r="AH210" s="41">
        <f>MEDIAN(AH6:AH207)</f>
        <v>4.1374449821224308</v>
      </c>
    </row>
    <row r="211" spans="1:34" x14ac:dyDescent="0.25">
      <c r="K211" s="26">
        <f t="shared" ref="K211:P211" si="21">(SUM(K6:K207)-K68)/1000</f>
        <v>-150.93441745622545</v>
      </c>
      <c r="L211" s="26">
        <f t="shared" si="21"/>
        <v>-122.01989500971409</v>
      </c>
      <c r="M211" s="26">
        <f t="shared" si="21"/>
        <v>-101.01070200174665</v>
      </c>
      <c r="N211" s="26">
        <f t="shared" si="21"/>
        <v>-106.41673044770121</v>
      </c>
      <c r="O211" s="26">
        <f t="shared" si="21"/>
        <v>-121.04068170472254</v>
      </c>
      <c r="P211" s="26">
        <f t="shared" si="21"/>
        <v>-85.131608765878752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BDB7-BBA2-433B-AC55-C89A3D63EC39}">
  <dimension ref="A1:T213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7" sqref="A7"/>
    </sheetView>
  </sheetViews>
  <sheetFormatPr defaultRowHeight="12.5" x14ac:dyDescent="0.25"/>
  <cols>
    <col min="1" max="1" width="22" customWidth="1"/>
    <col min="2" max="2" width="17.1796875" customWidth="1"/>
  </cols>
  <sheetData>
    <row r="1" spans="1:20" x14ac:dyDescent="0.25">
      <c r="E1">
        <v>2005</v>
      </c>
      <c r="F1">
        <v>2006</v>
      </c>
      <c r="G1">
        <v>2007</v>
      </c>
      <c r="H1">
        <v>2008</v>
      </c>
      <c r="I1">
        <v>2009</v>
      </c>
      <c r="J1">
        <v>2010</v>
      </c>
      <c r="K1">
        <v>2011</v>
      </c>
      <c r="L1">
        <v>2012</v>
      </c>
      <c r="M1">
        <v>2013</v>
      </c>
      <c r="N1">
        <v>2014</v>
      </c>
      <c r="O1">
        <v>2015</v>
      </c>
      <c r="P1">
        <v>2016</v>
      </c>
      <c r="Q1">
        <v>2017</v>
      </c>
      <c r="R1">
        <v>2018</v>
      </c>
      <c r="S1">
        <v>2019</v>
      </c>
      <c r="T1">
        <v>2020</v>
      </c>
    </row>
    <row r="2" spans="1:20" x14ac:dyDescent="0.25">
      <c r="A2" t="str">
        <f>'TT balance'!A6</f>
        <v>Afghanistan, Islamic Rep. of</v>
      </c>
      <c r="B2" s="37" t="s">
        <v>884</v>
      </c>
      <c r="C2" s="37">
        <v>512</v>
      </c>
      <c r="D2" s="37" t="s">
        <v>944</v>
      </c>
      <c r="E2" s="38">
        <v>6.1669999999999998</v>
      </c>
      <c r="F2" s="38">
        <v>6.9249999999999998</v>
      </c>
      <c r="G2" s="38">
        <v>8.5559999999999992</v>
      </c>
      <c r="H2" s="38">
        <v>10.297000000000001</v>
      </c>
      <c r="I2" s="38">
        <v>12.066000000000001</v>
      </c>
      <c r="J2" s="38">
        <v>15.324999999999999</v>
      </c>
      <c r="K2" s="38">
        <v>17.89</v>
      </c>
      <c r="L2" s="38">
        <v>20.292999999999999</v>
      </c>
      <c r="M2" s="38">
        <v>20.170000000000002</v>
      </c>
      <c r="N2" s="38">
        <v>20.635000000000002</v>
      </c>
      <c r="O2" s="38">
        <v>20.22</v>
      </c>
      <c r="P2" s="38">
        <v>17.994</v>
      </c>
      <c r="Q2" s="38">
        <v>18.91</v>
      </c>
      <c r="R2" s="38">
        <v>18.401</v>
      </c>
      <c r="S2" s="38">
        <v>18.876000000000001</v>
      </c>
      <c r="T2" s="38">
        <v>19.132000000000001</v>
      </c>
    </row>
    <row r="3" spans="1:20" x14ac:dyDescent="0.25">
      <c r="A3" t="str">
        <f>'TT balance'!A7</f>
        <v>Albania</v>
      </c>
      <c r="B3" s="37" t="s">
        <v>24</v>
      </c>
      <c r="C3" s="37">
        <v>914</v>
      </c>
      <c r="D3" s="37" t="s">
        <v>945</v>
      </c>
      <c r="E3" s="38">
        <v>8.0519999999999996</v>
      </c>
      <c r="F3" s="38">
        <v>8.8960000000000008</v>
      </c>
      <c r="G3" s="38">
        <v>10.677</v>
      </c>
      <c r="H3" s="38">
        <v>12.881</v>
      </c>
      <c r="I3" s="38">
        <v>12.044</v>
      </c>
      <c r="J3" s="38">
        <v>11.936999999999999</v>
      </c>
      <c r="K3" s="38">
        <v>12.898999999999999</v>
      </c>
      <c r="L3" s="38">
        <v>12.324</v>
      </c>
      <c r="M3" s="38">
        <v>12.784000000000001</v>
      </c>
      <c r="N3" s="38">
        <v>13.246</v>
      </c>
      <c r="O3" s="38">
        <v>11.388999999999999</v>
      </c>
      <c r="P3" s="38">
        <v>11.862</v>
      </c>
      <c r="Q3" s="38">
        <v>13.053000000000001</v>
      </c>
      <c r="R3" s="38">
        <v>15.147</v>
      </c>
      <c r="S3" s="38">
        <v>15.276</v>
      </c>
      <c r="T3" s="38">
        <v>15.147</v>
      </c>
    </row>
    <row r="4" spans="1:20" x14ac:dyDescent="0.25">
      <c r="A4" t="str">
        <f>'TT balance'!A8</f>
        <v>Algeria</v>
      </c>
      <c r="B4" s="37" t="s">
        <v>26</v>
      </c>
      <c r="C4" s="37">
        <v>612</v>
      </c>
      <c r="D4" s="37" t="s">
        <v>946</v>
      </c>
      <c r="E4" s="38">
        <v>103.19799999999999</v>
      </c>
      <c r="F4" s="38">
        <v>117.027</v>
      </c>
      <c r="G4" s="38">
        <v>134.977</v>
      </c>
      <c r="H4" s="38">
        <v>171.001</v>
      </c>
      <c r="I4" s="38">
        <v>137.054</v>
      </c>
      <c r="J4" s="38">
        <v>161.20699999999999</v>
      </c>
      <c r="K4" s="38">
        <v>200.251</v>
      </c>
      <c r="L4" s="38">
        <v>209.059</v>
      </c>
      <c r="M4" s="38">
        <v>209.755</v>
      </c>
      <c r="N4" s="38">
        <v>213.81</v>
      </c>
      <c r="O4" s="38">
        <v>165.97900000000001</v>
      </c>
      <c r="P4" s="38">
        <v>160.03399999999999</v>
      </c>
      <c r="Q4" s="38">
        <v>170.20699999999999</v>
      </c>
      <c r="R4" s="38">
        <v>175.36699999999999</v>
      </c>
      <c r="S4" s="38">
        <v>171.07</v>
      </c>
      <c r="T4" s="38">
        <v>144.29400000000001</v>
      </c>
    </row>
    <row r="5" spans="1:20" x14ac:dyDescent="0.25">
      <c r="A5" t="str">
        <f>'TT balance'!A9</f>
        <v>Andorra, Principality of</v>
      </c>
      <c r="B5" s="37">
        <v>1000</v>
      </c>
      <c r="C5" s="37">
        <v>171</v>
      </c>
      <c r="D5" s="37"/>
      <c r="E5" s="38">
        <v>3.15983126647764</v>
      </c>
      <c r="F5" s="38">
        <v>3.4562613164340399</v>
      </c>
      <c r="G5" s="38">
        <v>3.9523952370361397</v>
      </c>
      <c r="H5" s="38">
        <v>4.0857836625208304</v>
      </c>
      <c r="I5" s="38">
        <v>3.6741862768417901</v>
      </c>
      <c r="J5" s="38">
        <v>3.4465656013485</v>
      </c>
      <c r="K5" s="38">
        <v>3.6243862290836502</v>
      </c>
      <c r="L5" s="38">
        <v>3.1888303340727102</v>
      </c>
      <c r="M5" s="38">
        <v>3.1926030857147598</v>
      </c>
      <c r="N5" s="38">
        <v>3.2673344458862603</v>
      </c>
      <c r="O5" s="38">
        <v>2.7887577487422401</v>
      </c>
      <c r="P5" s="38">
        <v>2.8946461836421999</v>
      </c>
      <c r="Q5" s="38">
        <v>3.00016022515736</v>
      </c>
      <c r="R5" s="38">
        <v>3.2184194564372901</v>
      </c>
      <c r="S5" s="38">
        <v>3.1541374806600597</v>
      </c>
      <c r="T5" s="38"/>
    </row>
    <row r="6" spans="1:20" x14ac:dyDescent="0.25">
      <c r="A6" t="str">
        <f>'TT balance'!A10</f>
        <v>Angola</v>
      </c>
      <c r="B6" s="37" t="s">
        <v>46</v>
      </c>
      <c r="C6" s="37">
        <v>614</v>
      </c>
      <c r="D6" s="37" t="s">
        <v>947</v>
      </c>
      <c r="E6" s="38">
        <v>36.970999999999997</v>
      </c>
      <c r="F6" s="38">
        <v>52.381</v>
      </c>
      <c r="G6" s="38">
        <v>65.266000000000005</v>
      </c>
      <c r="H6" s="38">
        <v>88.539000000000001</v>
      </c>
      <c r="I6" s="38">
        <v>70.307000000000002</v>
      </c>
      <c r="J6" s="38">
        <v>83.799000000000007</v>
      </c>
      <c r="K6" s="38">
        <v>111.79</v>
      </c>
      <c r="L6" s="38">
        <v>128.053</v>
      </c>
      <c r="M6" s="38">
        <v>136.71</v>
      </c>
      <c r="N6" s="38">
        <v>145.71199999999999</v>
      </c>
      <c r="O6" s="38">
        <v>116.194</v>
      </c>
      <c r="P6" s="38">
        <v>101.124</v>
      </c>
      <c r="Q6" s="38">
        <v>122.124</v>
      </c>
      <c r="R6" s="38">
        <v>105.902</v>
      </c>
      <c r="S6" s="38">
        <v>89.602999999999994</v>
      </c>
      <c r="T6" s="38">
        <v>62.44</v>
      </c>
    </row>
    <row r="7" spans="1:20" x14ac:dyDescent="0.25">
      <c r="A7" t="str">
        <f>'TT balance'!A11</f>
        <v>Anguilla</v>
      </c>
      <c r="B7" s="37"/>
      <c r="C7" s="37">
        <v>312</v>
      </c>
      <c r="D7" s="37"/>
      <c r="E7" s="38">
        <v>0.22899434851851799</v>
      </c>
      <c r="F7" s="38">
        <v>0.28347712666666597</v>
      </c>
      <c r="G7" s="38">
        <v>0.35527977518518505</v>
      </c>
      <c r="H7" s="38">
        <v>0.354726692962962</v>
      </c>
      <c r="I7" s="38">
        <v>0.28261039148148104</v>
      </c>
      <c r="J7" s="38">
        <v>0.26773172740740697</v>
      </c>
      <c r="K7" s="38">
        <v>0.29059003259259203</v>
      </c>
      <c r="L7" s="38">
        <v>0.28011127666666596</v>
      </c>
      <c r="M7" s="38">
        <v>0.28180370370370367</v>
      </c>
      <c r="N7" s="38">
        <v>0.31131111111111109</v>
      </c>
      <c r="O7" s="38">
        <v>0.33053333333333335</v>
      </c>
      <c r="P7" s="38">
        <v>0.3203037037037037</v>
      </c>
      <c r="Q7" s="38">
        <v>0.28421481481481481</v>
      </c>
      <c r="R7" s="38">
        <v>0.3204851851851851</v>
      </c>
      <c r="S7" s="38">
        <v>0.37958518518518519</v>
      </c>
      <c r="T7" s="38">
        <v>0.27182222222222219</v>
      </c>
    </row>
    <row r="8" spans="1:20" x14ac:dyDescent="0.25">
      <c r="A8" t="str">
        <f>'TT balance'!A12</f>
        <v>Antigua and Barbuda</v>
      </c>
      <c r="B8" s="37" t="s">
        <v>52</v>
      </c>
      <c r="C8" s="37">
        <v>311</v>
      </c>
      <c r="D8" s="37" t="s">
        <v>948</v>
      </c>
      <c r="E8" s="38">
        <v>1.022</v>
      </c>
      <c r="F8" s="38">
        <v>1.157</v>
      </c>
      <c r="G8" s="38">
        <v>1.3109999999999999</v>
      </c>
      <c r="H8" s="38">
        <v>1.3680000000000001</v>
      </c>
      <c r="I8" s="38">
        <v>1.224</v>
      </c>
      <c r="J8" s="38">
        <v>1.149</v>
      </c>
      <c r="K8" s="38">
        <v>1.1379999999999999</v>
      </c>
      <c r="L8" s="38">
        <v>1.2</v>
      </c>
      <c r="M8" s="38">
        <v>1.181</v>
      </c>
      <c r="N8" s="38">
        <v>1.25</v>
      </c>
      <c r="O8" s="38">
        <v>1.337</v>
      </c>
      <c r="P8" s="38">
        <v>1.4370000000000001</v>
      </c>
      <c r="Q8" s="38">
        <v>1.468</v>
      </c>
      <c r="R8" s="38">
        <v>1.605</v>
      </c>
      <c r="S8" s="38">
        <v>1.6619999999999999</v>
      </c>
      <c r="T8" s="38">
        <v>1.39</v>
      </c>
    </row>
    <row r="9" spans="1:20" x14ac:dyDescent="0.25">
      <c r="A9" t="str">
        <f>'TT balance'!A13</f>
        <v>Argentina</v>
      </c>
      <c r="B9" s="37" t="s">
        <v>56</v>
      </c>
      <c r="C9" s="37">
        <v>213</v>
      </c>
      <c r="D9" s="37" t="s">
        <v>949</v>
      </c>
      <c r="E9" s="38">
        <v>199.273</v>
      </c>
      <c r="F9" s="38">
        <v>232.892</v>
      </c>
      <c r="G9" s="38">
        <v>287.92099999999999</v>
      </c>
      <c r="H9" s="38">
        <v>363.54500000000002</v>
      </c>
      <c r="I9" s="38">
        <v>334.63299999999998</v>
      </c>
      <c r="J9" s="38">
        <v>424.72899999999998</v>
      </c>
      <c r="K9" s="38">
        <v>527.64400000000001</v>
      </c>
      <c r="L9" s="38">
        <v>579.66600000000005</v>
      </c>
      <c r="M9" s="38">
        <v>611.471</v>
      </c>
      <c r="N9" s="38">
        <v>563.61400000000003</v>
      </c>
      <c r="O9" s="38">
        <v>642.46400000000006</v>
      </c>
      <c r="P9" s="38">
        <v>556.774</v>
      </c>
      <c r="Q9" s="38">
        <v>643.86099999999999</v>
      </c>
      <c r="R9" s="38">
        <v>517.24400000000003</v>
      </c>
      <c r="S9" s="38">
        <v>444.45800000000003</v>
      </c>
      <c r="T9" s="38">
        <v>388.279</v>
      </c>
    </row>
    <row r="10" spans="1:20" x14ac:dyDescent="0.25">
      <c r="A10" t="str">
        <f>'TT balance'!A14</f>
        <v>Armenia, Rep. of</v>
      </c>
      <c r="B10" s="37" t="s">
        <v>885</v>
      </c>
      <c r="C10" s="37">
        <v>911</v>
      </c>
      <c r="D10" s="37" t="s">
        <v>950</v>
      </c>
      <c r="E10" s="38">
        <v>4.9000000000000004</v>
      </c>
      <c r="F10" s="38">
        <v>6.3840000000000003</v>
      </c>
      <c r="G10" s="38">
        <v>9.2059999999999995</v>
      </c>
      <c r="H10" s="38">
        <v>11.662000000000001</v>
      </c>
      <c r="I10" s="38">
        <v>8.6479999999999997</v>
      </c>
      <c r="J10" s="38">
        <v>9.26</v>
      </c>
      <c r="K10" s="38">
        <v>10.141999999999999</v>
      </c>
      <c r="L10" s="38">
        <v>10.619</v>
      </c>
      <c r="M10" s="38">
        <v>11.121</v>
      </c>
      <c r="N10" s="38">
        <v>11.61</v>
      </c>
      <c r="O10" s="38">
        <v>10.553000000000001</v>
      </c>
      <c r="P10" s="38">
        <v>10.545999999999999</v>
      </c>
      <c r="Q10" s="38">
        <v>11.526999999999999</v>
      </c>
      <c r="R10" s="38">
        <v>12.458</v>
      </c>
      <c r="S10" s="38">
        <v>13.673</v>
      </c>
      <c r="T10" s="38">
        <v>12.339</v>
      </c>
    </row>
    <row r="11" spans="1:20" x14ac:dyDescent="0.25">
      <c r="A11" t="str">
        <f>'TT balance'!A15</f>
        <v>Aruba, Kingdom of the Netherlands</v>
      </c>
      <c r="B11" s="37" t="s">
        <v>886</v>
      </c>
      <c r="C11" s="37">
        <v>314</v>
      </c>
      <c r="D11" s="37" t="s">
        <v>951</v>
      </c>
      <c r="E11" s="38">
        <v>2.36</v>
      </c>
      <c r="F11" s="38">
        <v>2.4700000000000002</v>
      </c>
      <c r="G11" s="38">
        <v>2.6779999999999999</v>
      </c>
      <c r="H11" s="38">
        <v>2.843</v>
      </c>
      <c r="I11" s="38">
        <v>2.5539999999999998</v>
      </c>
      <c r="J11" s="38">
        <v>2.4540000000000002</v>
      </c>
      <c r="K11" s="38">
        <v>2.6379999999999999</v>
      </c>
      <c r="L11" s="38">
        <v>2.6150000000000002</v>
      </c>
      <c r="M11" s="38">
        <v>2.7280000000000002</v>
      </c>
      <c r="N11" s="38">
        <v>2.7909999999999999</v>
      </c>
      <c r="O11" s="38">
        <v>2.9630000000000001</v>
      </c>
      <c r="P11" s="38">
        <v>2.984</v>
      </c>
      <c r="Q11" s="38">
        <v>3.0920000000000001</v>
      </c>
      <c r="R11" s="38">
        <v>3.202</v>
      </c>
      <c r="S11" s="38">
        <v>3.3420000000000001</v>
      </c>
      <c r="T11" s="38">
        <v>2.4580000000000002</v>
      </c>
    </row>
    <row r="12" spans="1:20" x14ac:dyDescent="0.25">
      <c r="A12" t="str">
        <f>'TT balance'!A16</f>
        <v>Australia</v>
      </c>
      <c r="B12" s="37" t="s">
        <v>61</v>
      </c>
      <c r="C12" s="37">
        <v>193</v>
      </c>
      <c r="D12" s="37" t="s">
        <v>952</v>
      </c>
      <c r="E12" s="38">
        <v>734.05700000000002</v>
      </c>
      <c r="F12" s="38">
        <v>781.29100000000005</v>
      </c>
      <c r="G12" s="38">
        <v>947.89</v>
      </c>
      <c r="H12" s="38">
        <v>1055.51</v>
      </c>
      <c r="I12" s="38">
        <v>998.928</v>
      </c>
      <c r="J12" s="38">
        <v>1251.8499999999999</v>
      </c>
      <c r="K12" s="38">
        <v>1513.68</v>
      </c>
      <c r="L12" s="38">
        <v>1569.32</v>
      </c>
      <c r="M12" s="38">
        <v>1518.43</v>
      </c>
      <c r="N12" s="38">
        <v>1457.39</v>
      </c>
      <c r="O12" s="38">
        <v>1234.82</v>
      </c>
      <c r="P12" s="38">
        <v>1266.27</v>
      </c>
      <c r="Q12" s="38">
        <v>1385.19</v>
      </c>
      <c r="R12" s="38">
        <v>1421.3</v>
      </c>
      <c r="S12" s="38">
        <v>1391.54</v>
      </c>
      <c r="T12" s="38">
        <v>1359.33</v>
      </c>
    </row>
    <row r="13" spans="1:20" x14ac:dyDescent="0.25">
      <c r="A13" t="str">
        <f>'TT balance'!A17</f>
        <v>Austria</v>
      </c>
      <c r="B13" s="37" t="s">
        <v>62</v>
      </c>
      <c r="C13" s="37">
        <v>122</v>
      </c>
      <c r="D13" s="37" t="s">
        <v>953</v>
      </c>
      <c r="E13" s="38">
        <v>316.267</v>
      </c>
      <c r="F13" s="38">
        <v>336.298</v>
      </c>
      <c r="G13" s="38">
        <v>389.23099999999999</v>
      </c>
      <c r="H13" s="38">
        <v>432.005</v>
      </c>
      <c r="I13" s="38">
        <v>401.32299999999998</v>
      </c>
      <c r="J13" s="38">
        <v>392.59500000000003</v>
      </c>
      <c r="K13" s="38">
        <v>431.60899999999998</v>
      </c>
      <c r="L13" s="38">
        <v>409.661</v>
      </c>
      <c r="M13" s="38">
        <v>430.197</v>
      </c>
      <c r="N13" s="38">
        <v>442.69900000000001</v>
      </c>
      <c r="O13" s="38">
        <v>382.01</v>
      </c>
      <c r="P13" s="38">
        <v>395.72800000000001</v>
      </c>
      <c r="Q13" s="38">
        <v>417.09100000000001</v>
      </c>
      <c r="R13" s="38">
        <v>455.30099999999999</v>
      </c>
      <c r="S13" s="38">
        <v>445.125</v>
      </c>
      <c r="T13" s="38">
        <v>428.62200000000001</v>
      </c>
    </row>
    <row r="14" spans="1:20" x14ac:dyDescent="0.25">
      <c r="A14" t="str">
        <f>'TT balance'!A18</f>
        <v>Azerbaijan, Rep. of</v>
      </c>
      <c r="B14" s="37" t="s">
        <v>887</v>
      </c>
      <c r="C14" s="37">
        <v>912</v>
      </c>
      <c r="D14" s="37" t="s">
        <v>954</v>
      </c>
      <c r="E14" s="38">
        <v>13.273</v>
      </c>
      <c r="F14" s="38">
        <v>21.027000000000001</v>
      </c>
      <c r="G14" s="38">
        <v>33.090000000000003</v>
      </c>
      <c r="H14" s="38">
        <v>48.978999999999999</v>
      </c>
      <c r="I14" s="38">
        <v>44.289000000000001</v>
      </c>
      <c r="J14" s="38">
        <v>52.912999999999997</v>
      </c>
      <c r="K14" s="38">
        <v>65.989999999999995</v>
      </c>
      <c r="L14" s="38">
        <v>69.686999999999998</v>
      </c>
      <c r="M14" s="38">
        <v>74.16</v>
      </c>
      <c r="N14" s="38">
        <v>75.239999999999995</v>
      </c>
      <c r="O14" s="38">
        <v>50.844000000000001</v>
      </c>
      <c r="P14" s="38">
        <v>37.83</v>
      </c>
      <c r="Q14" s="38">
        <v>41.375</v>
      </c>
      <c r="R14" s="38">
        <v>47.113</v>
      </c>
      <c r="S14" s="38">
        <v>48.048000000000002</v>
      </c>
      <c r="T14" s="38">
        <v>42.606999999999999</v>
      </c>
    </row>
    <row r="15" spans="1:20" x14ac:dyDescent="0.25">
      <c r="A15" t="str">
        <f>'TT balance'!A19</f>
        <v>Bahamas, The</v>
      </c>
      <c r="B15" s="37" t="s">
        <v>888</v>
      </c>
      <c r="C15" s="37">
        <v>313</v>
      </c>
      <c r="D15" s="37" t="s">
        <v>955</v>
      </c>
      <c r="E15" s="38">
        <v>9.8360000000000003</v>
      </c>
      <c r="F15" s="38">
        <v>10.167</v>
      </c>
      <c r="G15" s="38">
        <v>10.618</v>
      </c>
      <c r="H15" s="38">
        <v>10.526</v>
      </c>
      <c r="I15" s="38">
        <v>9.9819999999999993</v>
      </c>
      <c r="J15" s="38">
        <v>10.096</v>
      </c>
      <c r="K15" s="38">
        <v>10.07</v>
      </c>
      <c r="L15" s="38">
        <v>10.72</v>
      </c>
      <c r="M15" s="38">
        <v>10.568</v>
      </c>
      <c r="N15" s="38">
        <v>11.112</v>
      </c>
      <c r="O15" s="38">
        <v>11.711</v>
      </c>
      <c r="P15" s="38">
        <v>11.929</v>
      </c>
      <c r="Q15" s="38">
        <v>12.491</v>
      </c>
      <c r="R15" s="38">
        <v>13.022</v>
      </c>
      <c r="S15" s="38">
        <v>13.579000000000001</v>
      </c>
      <c r="T15" s="38">
        <v>11.25</v>
      </c>
    </row>
    <row r="16" spans="1:20" x14ac:dyDescent="0.25">
      <c r="A16" t="str">
        <f>'TT balance'!A20</f>
        <v>Bahrain, Kingdom of</v>
      </c>
      <c r="B16" s="37" t="s">
        <v>889</v>
      </c>
      <c r="C16" s="37">
        <v>419</v>
      </c>
      <c r="D16" s="37" t="s">
        <v>956</v>
      </c>
      <c r="E16" s="38">
        <v>15.968999999999999</v>
      </c>
      <c r="F16" s="38">
        <v>18.504999999999999</v>
      </c>
      <c r="G16" s="38">
        <v>21.73</v>
      </c>
      <c r="H16" s="38">
        <v>25.710999999999999</v>
      </c>
      <c r="I16" s="38">
        <v>22.937999999999999</v>
      </c>
      <c r="J16" s="38">
        <v>25.713000000000001</v>
      </c>
      <c r="K16" s="38">
        <v>28.777000000000001</v>
      </c>
      <c r="L16" s="38">
        <v>30.748999999999999</v>
      </c>
      <c r="M16" s="38">
        <v>32.539000000000001</v>
      </c>
      <c r="N16" s="38">
        <v>33.387999999999998</v>
      </c>
      <c r="O16" s="38">
        <v>31.050999999999998</v>
      </c>
      <c r="P16" s="38">
        <v>32.234999999999999</v>
      </c>
      <c r="Q16" s="38">
        <v>35.473999999999997</v>
      </c>
      <c r="R16" s="38">
        <v>37.654000000000003</v>
      </c>
      <c r="S16" s="38">
        <v>38.473999999999997</v>
      </c>
      <c r="T16" s="38">
        <v>33.904000000000003</v>
      </c>
    </row>
    <row r="17" spans="1:20" x14ac:dyDescent="0.25">
      <c r="A17" t="str">
        <f>'TT balance'!A21</f>
        <v>Bangladesh</v>
      </c>
      <c r="B17" s="37" t="s">
        <v>72</v>
      </c>
      <c r="C17" s="37">
        <v>513</v>
      </c>
      <c r="D17" s="37" t="s">
        <v>957</v>
      </c>
      <c r="E17" s="38">
        <v>69.460999999999999</v>
      </c>
      <c r="F17" s="38">
        <v>71.814999999999998</v>
      </c>
      <c r="G17" s="38">
        <v>79.617000000000004</v>
      </c>
      <c r="H17" s="38">
        <v>91.63</v>
      </c>
      <c r="I17" s="38">
        <v>102.47799999999999</v>
      </c>
      <c r="J17" s="38">
        <v>115.279</v>
      </c>
      <c r="K17" s="38">
        <v>128.60499999999999</v>
      </c>
      <c r="L17" s="38">
        <v>133.304</v>
      </c>
      <c r="M17" s="38">
        <v>150.02600000000001</v>
      </c>
      <c r="N17" s="38">
        <v>172.887</v>
      </c>
      <c r="O17" s="38">
        <v>195.14699999999999</v>
      </c>
      <c r="P17" s="38">
        <v>221.398</v>
      </c>
      <c r="Q17" s="38">
        <v>249.69499999999999</v>
      </c>
      <c r="R17" s="38">
        <v>273.3</v>
      </c>
      <c r="S17" s="38">
        <v>302.39600000000002</v>
      </c>
      <c r="T17" s="38">
        <v>329.12</v>
      </c>
    </row>
    <row r="18" spans="1:20" x14ac:dyDescent="0.25">
      <c r="A18" t="str">
        <f>'TT balance'!A22</f>
        <v>Barbados</v>
      </c>
      <c r="B18" s="37" t="s">
        <v>74</v>
      </c>
      <c r="C18" s="37">
        <v>316</v>
      </c>
      <c r="D18" s="37" t="s">
        <v>958</v>
      </c>
      <c r="E18" s="38">
        <v>3.82</v>
      </c>
      <c r="F18" s="38">
        <v>4.2169999999999996</v>
      </c>
      <c r="G18" s="38">
        <v>4.6740000000000004</v>
      </c>
      <c r="H18" s="38">
        <v>4.7850000000000001</v>
      </c>
      <c r="I18" s="38">
        <v>4.4660000000000002</v>
      </c>
      <c r="J18" s="38">
        <v>4.53</v>
      </c>
      <c r="K18" s="38">
        <v>4.6580000000000004</v>
      </c>
      <c r="L18" s="38">
        <v>4.6100000000000003</v>
      </c>
      <c r="M18" s="38">
        <v>4.6769999999999996</v>
      </c>
      <c r="N18" s="38">
        <v>4.6959999999999997</v>
      </c>
      <c r="O18" s="38">
        <v>4.7149999999999999</v>
      </c>
      <c r="P18" s="38">
        <v>4.83</v>
      </c>
      <c r="Q18" s="38">
        <v>4.9779999999999998</v>
      </c>
      <c r="R18" s="38">
        <v>5.0869999999999997</v>
      </c>
      <c r="S18" s="38">
        <v>5.2089999999999996</v>
      </c>
      <c r="T18" s="38">
        <v>4.3650000000000002</v>
      </c>
    </row>
    <row r="19" spans="1:20" x14ac:dyDescent="0.25">
      <c r="A19" t="str">
        <f>'TT balance'!A23</f>
        <v>Belarus, Rep. of</v>
      </c>
      <c r="B19" s="37" t="s">
        <v>890</v>
      </c>
      <c r="C19" s="37">
        <v>913</v>
      </c>
      <c r="D19" s="37" t="s">
        <v>959</v>
      </c>
      <c r="E19" s="38">
        <v>31.239000000000001</v>
      </c>
      <c r="F19" s="38">
        <v>38.219000000000001</v>
      </c>
      <c r="G19" s="38">
        <v>46.814999999999998</v>
      </c>
      <c r="H19" s="38">
        <v>62.798000000000002</v>
      </c>
      <c r="I19" s="38">
        <v>50.854999999999997</v>
      </c>
      <c r="J19" s="38">
        <v>57.22</v>
      </c>
      <c r="K19" s="38">
        <v>61.368000000000002</v>
      </c>
      <c r="L19" s="38">
        <v>65.668999999999997</v>
      </c>
      <c r="M19" s="38">
        <v>75.495999999999995</v>
      </c>
      <c r="N19" s="38">
        <v>78.736000000000004</v>
      </c>
      <c r="O19" s="38">
        <v>56.329000000000001</v>
      </c>
      <c r="P19" s="38">
        <v>47.703000000000003</v>
      </c>
      <c r="Q19" s="38">
        <v>54.722999999999999</v>
      </c>
      <c r="R19" s="38">
        <v>60.011000000000003</v>
      </c>
      <c r="S19" s="38">
        <v>64.414000000000001</v>
      </c>
      <c r="T19" s="38">
        <v>60.201000000000001</v>
      </c>
    </row>
    <row r="20" spans="1:20" x14ac:dyDescent="0.25">
      <c r="A20" t="str">
        <f>'TT balance'!A24</f>
        <v>Belgium</v>
      </c>
      <c r="B20" s="37" t="s">
        <v>80</v>
      </c>
      <c r="C20" s="37">
        <v>124</v>
      </c>
      <c r="D20" s="37" t="s">
        <v>960</v>
      </c>
      <c r="E20" s="38">
        <v>385.92700000000002</v>
      </c>
      <c r="F20" s="38">
        <v>408.28100000000001</v>
      </c>
      <c r="G20" s="38">
        <v>470.97800000000001</v>
      </c>
      <c r="H20" s="38">
        <v>517.27</v>
      </c>
      <c r="I20" s="38">
        <v>482.73</v>
      </c>
      <c r="J20" s="38">
        <v>481.81400000000002</v>
      </c>
      <c r="K20" s="38">
        <v>523.23900000000003</v>
      </c>
      <c r="L20" s="38">
        <v>496.46699999999998</v>
      </c>
      <c r="M20" s="38">
        <v>521.79899999999998</v>
      </c>
      <c r="N20" s="38">
        <v>535.529</v>
      </c>
      <c r="O20" s="38">
        <v>462.38299999999998</v>
      </c>
      <c r="P20" s="38">
        <v>475.93099999999998</v>
      </c>
      <c r="Q20" s="38">
        <v>502.52100000000002</v>
      </c>
      <c r="R20" s="38">
        <v>543.98</v>
      </c>
      <c r="S20" s="38">
        <v>533.15700000000004</v>
      </c>
      <c r="T20" s="38">
        <v>513.08699999999999</v>
      </c>
    </row>
    <row r="21" spans="1:20" x14ac:dyDescent="0.25">
      <c r="A21" t="str">
        <f>'TT balance'!A25</f>
        <v>Belize</v>
      </c>
      <c r="B21" s="37" t="s">
        <v>99</v>
      </c>
      <c r="C21" s="37">
        <v>339</v>
      </c>
      <c r="D21" s="37" t="s">
        <v>961</v>
      </c>
      <c r="E21" s="38">
        <v>1.101</v>
      </c>
      <c r="F21" s="38">
        <v>1.2090000000000001</v>
      </c>
      <c r="G21" s="38">
        <v>1.27</v>
      </c>
      <c r="H21" s="38">
        <v>1.35</v>
      </c>
      <c r="I21" s="38">
        <v>1.3</v>
      </c>
      <c r="J21" s="38">
        <v>1.375</v>
      </c>
      <c r="K21" s="38">
        <v>1.4590000000000001</v>
      </c>
      <c r="L21" s="38">
        <v>1.5209999999999999</v>
      </c>
      <c r="M21" s="38">
        <v>1.577</v>
      </c>
      <c r="N21" s="38">
        <v>1.667</v>
      </c>
      <c r="O21" s="38">
        <v>1.724</v>
      </c>
      <c r="P21" s="38">
        <v>1.7729999999999999</v>
      </c>
      <c r="Q21" s="38">
        <v>1.833</v>
      </c>
      <c r="R21" s="38">
        <v>1.8819999999999999</v>
      </c>
      <c r="S21" s="38">
        <v>1.92</v>
      </c>
      <c r="T21" s="38">
        <v>1.651</v>
      </c>
    </row>
    <row r="22" spans="1:20" x14ac:dyDescent="0.25">
      <c r="A22" t="str">
        <f>'TT balance'!A26</f>
        <v>Benin</v>
      </c>
      <c r="B22" s="37" t="s">
        <v>102</v>
      </c>
      <c r="C22" s="37">
        <v>638</v>
      </c>
      <c r="D22" s="37" t="s">
        <v>962</v>
      </c>
      <c r="E22" s="38">
        <v>6.5709999999999997</v>
      </c>
      <c r="F22" s="38">
        <v>7.0339999999999998</v>
      </c>
      <c r="G22" s="38">
        <v>8.17</v>
      </c>
      <c r="H22" s="38">
        <v>9.7870000000000008</v>
      </c>
      <c r="I22" s="38">
        <v>9.7279999999999998</v>
      </c>
      <c r="J22" s="38">
        <v>9.5429999999999993</v>
      </c>
      <c r="K22" s="38">
        <v>10.691000000000001</v>
      </c>
      <c r="L22" s="38">
        <v>11.148</v>
      </c>
      <c r="M22" s="38">
        <v>12.518000000000001</v>
      </c>
      <c r="N22" s="38">
        <v>13.288</v>
      </c>
      <c r="O22" s="38">
        <v>11.388999999999999</v>
      </c>
      <c r="P22" s="38">
        <v>11.818</v>
      </c>
      <c r="Q22" s="38">
        <v>12.696999999999999</v>
      </c>
      <c r="R22" s="38">
        <v>14.257</v>
      </c>
      <c r="S22" s="38">
        <v>14.391999999999999</v>
      </c>
      <c r="T22" s="38">
        <v>15.193</v>
      </c>
    </row>
    <row r="23" spans="1:20" x14ac:dyDescent="0.25">
      <c r="A23" t="str">
        <f>'TT balance'!A27</f>
        <v>Bermuda</v>
      </c>
      <c r="B23" s="37"/>
      <c r="C23" s="37">
        <v>319</v>
      </c>
      <c r="D23" s="37"/>
      <c r="E23" s="38">
        <v>4.8681360000000007</v>
      </c>
      <c r="F23" s="38">
        <v>6.1440000000000001</v>
      </c>
      <c r="G23" s="38">
        <v>6.7670000000000003</v>
      </c>
      <c r="H23" s="38">
        <v>6.98</v>
      </c>
      <c r="I23" s="38">
        <v>6.6559999999999997</v>
      </c>
      <c r="J23" s="38">
        <v>6.6345260000000001</v>
      </c>
      <c r="K23" s="38">
        <v>6.3126910000000001</v>
      </c>
      <c r="L23" s="38">
        <v>6.3781879999999997</v>
      </c>
      <c r="M23" s="38">
        <v>6.4657560000000007</v>
      </c>
      <c r="N23" s="38">
        <v>6.4139880000000007</v>
      </c>
      <c r="O23" s="38">
        <v>6.654541</v>
      </c>
      <c r="P23" s="38">
        <v>6.8999110000000003</v>
      </c>
      <c r="Q23" s="38">
        <v>7.1423160000000001</v>
      </c>
      <c r="R23" s="38">
        <v>7.224329</v>
      </c>
      <c r="S23" s="38">
        <v>7.4841130000000007</v>
      </c>
      <c r="T23" s="38"/>
    </row>
    <row r="24" spans="1:20" x14ac:dyDescent="0.25">
      <c r="A24" t="str">
        <f>'TT balance'!A28</f>
        <v>Bhutan</v>
      </c>
      <c r="B24" s="37" t="s">
        <v>109</v>
      </c>
      <c r="C24" s="37">
        <v>514</v>
      </c>
      <c r="D24" s="37" t="s">
        <v>963</v>
      </c>
      <c r="E24" s="38">
        <v>0.75800000000000001</v>
      </c>
      <c r="F24" s="38">
        <v>0.82099999999999995</v>
      </c>
      <c r="G24" s="38">
        <v>1.0049999999999999</v>
      </c>
      <c r="H24" s="38">
        <v>1.26</v>
      </c>
      <c r="I24" s="38">
        <v>1.1839999999999999</v>
      </c>
      <c r="J24" s="38">
        <v>1.399</v>
      </c>
      <c r="K24" s="38">
        <v>1.696</v>
      </c>
      <c r="L24" s="38">
        <v>1.772</v>
      </c>
      <c r="M24" s="38">
        <v>1.8049999999999999</v>
      </c>
      <c r="N24" s="38">
        <v>1.784</v>
      </c>
      <c r="O24" s="38">
        <v>1.9219999999999999</v>
      </c>
      <c r="P24" s="38">
        <v>2.0249999999999999</v>
      </c>
      <c r="Q24" s="38">
        <v>2.3650000000000002</v>
      </c>
      <c r="R24" s="38">
        <v>2.411</v>
      </c>
      <c r="S24" s="38">
        <v>2.488</v>
      </c>
      <c r="T24" s="38">
        <v>2.5030000000000001</v>
      </c>
    </row>
    <row r="25" spans="1:20" x14ac:dyDescent="0.25">
      <c r="A25" t="str">
        <f>'TT balance'!A29</f>
        <v>Bolivia</v>
      </c>
      <c r="B25" s="37" t="s">
        <v>112</v>
      </c>
      <c r="C25" s="37">
        <v>218</v>
      </c>
      <c r="D25" s="37" t="s">
        <v>964</v>
      </c>
      <c r="E25" s="38">
        <v>9.5730000000000004</v>
      </c>
      <c r="F25" s="38">
        <v>11.52</v>
      </c>
      <c r="G25" s="38">
        <v>13.215999999999999</v>
      </c>
      <c r="H25" s="38">
        <v>16.792000000000002</v>
      </c>
      <c r="I25" s="38">
        <v>17.463999999999999</v>
      </c>
      <c r="J25" s="38">
        <v>19.786000000000001</v>
      </c>
      <c r="K25" s="38">
        <v>24.135000000000002</v>
      </c>
      <c r="L25" s="38">
        <v>27.282</v>
      </c>
      <c r="M25" s="38">
        <v>30.882999999999999</v>
      </c>
      <c r="N25" s="38">
        <v>33.237000000000002</v>
      </c>
      <c r="O25" s="38">
        <v>33.241</v>
      </c>
      <c r="P25" s="38">
        <v>34.189</v>
      </c>
      <c r="Q25" s="38">
        <v>37.781999999999996</v>
      </c>
      <c r="R25" s="38">
        <v>40.581000000000003</v>
      </c>
      <c r="S25" s="38">
        <v>41.192999999999998</v>
      </c>
      <c r="T25" s="38">
        <v>39.381</v>
      </c>
    </row>
    <row r="26" spans="1:20" x14ac:dyDescent="0.25">
      <c r="A26" t="str">
        <f>'TT balance'!A30</f>
        <v>Bosnia and Herzegovina</v>
      </c>
      <c r="B26" s="37" t="s">
        <v>114</v>
      </c>
      <c r="C26" s="37">
        <v>963</v>
      </c>
      <c r="D26" s="37" t="s">
        <v>965</v>
      </c>
      <c r="E26" s="38">
        <v>10.935</v>
      </c>
      <c r="F26" s="38">
        <v>12.46</v>
      </c>
      <c r="G26" s="38">
        <v>15.323</v>
      </c>
      <c r="H26" s="38">
        <v>18.712</v>
      </c>
      <c r="I26" s="38">
        <v>17.600999999999999</v>
      </c>
      <c r="J26" s="38">
        <v>17.164000000000001</v>
      </c>
      <c r="K26" s="38">
        <v>18.629000000000001</v>
      </c>
      <c r="L26" s="38">
        <v>17.207000000000001</v>
      </c>
      <c r="M26" s="38">
        <v>18.155000000000001</v>
      </c>
      <c r="N26" s="38">
        <v>18.521999999999998</v>
      </c>
      <c r="O26" s="38">
        <v>16.21</v>
      </c>
      <c r="P26" s="38">
        <v>16.91</v>
      </c>
      <c r="Q26" s="38">
        <v>18.081</v>
      </c>
      <c r="R26" s="38">
        <v>20.184000000000001</v>
      </c>
      <c r="S26" s="38">
        <v>20.202999999999999</v>
      </c>
      <c r="T26" s="38">
        <v>19.388999999999999</v>
      </c>
    </row>
    <row r="27" spans="1:20" x14ac:dyDescent="0.25">
      <c r="A27" t="str">
        <f>'TT balance'!A31</f>
        <v>Botswana</v>
      </c>
      <c r="B27" s="37" t="s">
        <v>116</v>
      </c>
      <c r="C27" s="37">
        <v>616</v>
      </c>
      <c r="D27" s="37" t="s">
        <v>966</v>
      </c>
      <c r="E27" s="38">
        <v>10.013</v>
      </c>
      <c r="F27" s="38">
        <v>10.175000000000001</v>
      </c>
      <c r="G27" s="38">
        <v>10.941000000000001</v>
      </c>
      <c r="H27" s="38">
        <v>11.028</v>
      </c>
      <c r="I27" s="38">
        <v>10.272</v>
      </c>
      <c r="J27" s="38">
        <v>12.794</v>
      </c>
      <c r="K27" s="38">
        <v>15.393000000000001</v>
      </c>
      <c r="L27" s="38">
        <v>16.11</v>
      </c>
      <c r="M27" s="38">
        <v>14.914999999999999</v>
      </c>
      <c r="N27" s="38">
        <v>16.259</v>
      </c>
      <c r="O27" s="38">
        <v>14.445</v>
      </c>
      <c r="P27" s="38">
        <v>15.657999999999999</v>
      </c>
      <c r="Q27" s="38">
        <v>17.382999999999999</v>
      </c>
      <c r="R27" s="38">
        <v>18.664000000000001</v>
      </c>
      <c r="S27" s="38">
        <v>18.338999999999999</v>
      </c>
      <c r="T27" s="38">
        <v>15.91</v>
      </c>
    </row>
    <row r="28" spans="1:20" x14ac:dyDescent="0.25">
      <c r="A28" t="str">
        <f>'TT balance'!A32</f>
        <v>Brazil</v>
      </c>
      <c r="B28" s="37" t="s">
        <v>119</v>
      </c>
      <c r="C28" s="37">
        <v>223</v>
      </c>
      <c r="D28" s="37" t="s">
        <v>967</v>
      </c>
      <c r="E28" s="38">
        <v>891.63300000000004</v>
      </c>
      <c r="F28" s="38">
        <v>1107.6300000000001</v>
      </c>
      <c r="G28" s="38">
        <v>1397.11</v>
      </c>
      <c r="H28" s="38">
        <v>1695.86</v>
      </c>
      <c r="I28" s="38">
        <v>1669.2</v>
      </c>
      <c r="J28" s="38">
        <v>2208.6999999999998</v>
      </c>
      <c r="K28" s="38">
        <v>2614.0300000000002</v>
      </c>
      <c r="L28" s="38">
        <v>2464.0500000000002</v>
      </c>
      <c r="M28" s="38">
        <v>2471.7199999999998</v>
      </c>
      <c r="N28" s="38">
        <v>2456.06</v>
      </c>
      <c r="O28" s="38">
        <v>1800.05</v>
      </c>
      <c r="P28" s="38">
        <v>1796.62</v>
      </c>
      <c r="Q28" s="38">
        <v>2063.52</v>
      </c>
      <c r="R28" s="38">
        <v>1916.93</v>
      </c>
      <c r="S28" s="38">
        <v>1877.11</v>
      </c>
      <c r="T28" s="38">
        <v>1434.08</v>
      </c>
    </row>
    <row r="29" spans="1:20" x14ac:dyDescent="0.25">
      <c r="A29" t="str">
        <f>'TT balance'!A33</f>
        <v>Brunei Darussalam</v>
      </c>
      <c r="B29" s="37" t="s">
        <v>121</v>
      </c>
      <c r="C29" s="37">
        <v>516</v>
      </c>
      <c r="D29" s="37" t="s">
        <v>968</v>
      </c>
      <c r="E29" s="38">
        <v>10.547000000000001</v>
      </c>
      <c r="F29" s="38">
        <v>12.645</v>
      </c>
      <c r="G29" s="38">
        <v>13.432</v>
      </c>
      <c r="H29" s="38">
        <v>15.926</v>
      </c>
      <c r="I29" s="38">
        <v>11.913</v>
      </c>
      <c r="J29" s="38">
        <v>13.707000000000001</v>
      </c>
      <c r="K29" s="38">
        <v>18.524999999999999</v>
      </c>
      <c r="L29" s="38">
        <v>19.047000000000001</v>
      </c>
      <c r="M29" s="38">
        <v>18.091999999999999</v>
      </c>
      <c r="N29" s="38">
        <v>17.097999999999999</v>
      </c>
      <c r="O29" s="38">
        <v>12.930999999999999</v>
      </c>
      <c r="P29" s="38">
        <v>11.398999999999999</v>
      </c>
      <c r="Q29" s="38">
        <v>12.128</v>
      </c>
      <c r="R29" s="38">
        <v>13.568</v>
      </c>
      <c r="S29" s="38">
        <v>13.47</v>
      </c>
      <c r="T29" s="38">
        <v>12.016</v>
      </c>
    </row>
    <row r="30" spans="1:20" x14ac:dyDescent="0.25">
      <c r="A30" t="str">
        <f>'TT balance'!A34</f>
        <v>Bulgaria</v>
      </c>
      <c r="B30" s="37" t="s">
        <v>124</v>
      </c>
      <c r="C30" s="37">
        <v>918</v>
      </c>
      <c r="D30" s="37" t="s">
        <v>969</v>
      </c>
      <c r="E30" s="38">
        <v>29.867999999999999</v>
      </c>
      <c r="F30" s="38">
        <v>34.380000000000003</v>
      </c>
      <c r="G30" s="38">
        <v>44.404000000000003</v>
      </c>
      <c r="H30" s="38">
        <v>54.433999999999997</v>
      </c>
      <c r="I30" s="38">
        <v>52.024000000000001</v>
      </c>
      <c r="J30" s="38">
        <v>50.383000000000003</v>
      </c>
      <c r="K30" s="38">
        <v>57.387999999999998</v>
      </c>
      <c r="L30" s="38">
        <v>54.030999999999999</v>
      </c>
      <c r="M30" s="38">
        <v>55.616999999999997</v>
      </c>
      <c r="N30" s="38">
        <v>56.902000000000001</v>
      </c>
      <c r="O30" s="38">
        <v>50.646999999999998</v>
      </c>
      <c r="P30" s="38">
        <v>53.802</v>
      </c>
      <c r="Q30" s="38">
        <v>59.093000000000004</v>
      </c>
      <c r="R30" s="38">
        <v>66.293999999999997</v>
      </c>
      <c r="S30" s="38">
        <v>68.563000000000002</v>
      </c>
      <c r="T30" s="38">
        <v>68.561000000000007</v>
      </c>
    </row>
    <row r="31" spans="1:20" x14ac:dyDescent="0.25">
      <c r="A31" t="str">
        <f>'TT balance'!A35</f>
        <v>Burkina Faso</v>
      </c>
      <c r="B31" s="37" t="s">
        <v>126</v>
      </c>
      <c r="C31" s="37">
        <v>748</v>
      </c>
      <c r="D31" s="37" t="s">
        <v>970</v>
      </c>
      <c r="E31" s="38">
        <v>6.15</v>
      </c>
      <c r="F31" s="38">
        <v>6.548</v>
      </c>
      <c r="G31" s="38">
        <v>7.6269999999999998</v>
      </c>
      <c r="H31" s="38">
        <v>9.4499999999999993</v>
      </c>
      <c r="I31" s="38">
        <v>9.44</v>
      </c>
      <c r="J31" s="38">
        <v>10.118</v>
      </c>
      <c r="K31" s="38">
        <v>12.077999999999999</v>
      </c>
      <c r="L31" s="38">
        <v>12.569000000000001</v>
      </c>
      <c r="M31" s="38">
        <v>13.444000000000001</v>
      </c>
      <c r="N31" s="38">
        <v>13.946999999999999</v>
      </c>
      <c r="O31" s="38">
        <v>11.833</v>
      </c>
      <c r="P31" s="38">
        <v>12.819000000000001</v>
      </c>
      <c r="Q31" s="38">
        <v>14.164999999999999</v>
      </c>
      <c r="R31" s="38">
        <v>16.207000000000001</v>
      </c>
      <c r="S31" s="38">
        <v>15.746</v>
      </c>
      <c r="T31" s="38">
        <v>16.541</v>
      </c>
    </row>
    <row r="32" spans="1:20" x14ac:dyDescent="0.25">
      <c r="A32" t="str">
        <f>'TT balance'!A36</f>
        <v>Burundi</v>
      </c>
      <c r="B32" s="37" t="s">
        <v>129</v>
      </c>
      <c r="C32" s="37">
        <v>618</v>
      </c>
      <c r="D32" s="37" t="s">
        <v>971</v>
      </c>
      <c r="E32" s="38">
        <v>1.117</v>
      </c>
      <c r="F32" s="38">
        <v>1.2729999999999999</v>
      </c>
      <c r="G32" s="38">
        <v>1.3560000000000001</v>
      </c>
      <c r="H32" s="38">
        <v>1.6120000000000001</v>
      </c>
      <c r="I32" s="38">
        <v>1.7749999999999999</v>
      </c>
      <c r="J32" s="38">
        <v>2.032</v>
      </c>
      <c r="K32" s="38">
        <v>2.2360000000000002</v>
      </c>
      <c r="L32" s="38">
        <v>2.3330000000000002</v>
      </c>
      <c r="M32" s="38">
        <v>2.456</v>
      </c>
      <c r="N32" s="38">
        <v>2.706</v>
      </c>
      <c r="O32" s="38">
        <v>3.1040000000000001</v>
      </c>
      <c r="P32" s="38">
        <v>2.96</v>
      </c>
      <c r="Q32" s="38">
        <v>3.1720000000000002</v>
      </c>
      <c r="R32" s="38">
        <v>3.0369999999999999</v>
      </c>
      <c r="S32" s="38">
        <v>2.968</v>
      </c>
      <c r="T32" s="38">
        <v>3.0110000000000001</v>
      </c>
    </row>
    <row r="33" spans="1:20" x14ac:dyDescent="0.25">
      <c r="A33" t="str">
        <f>'TT balance'!A37</f>
        <v>Cabo Verde</v>
      </c>
      <c r="B33" s="37" t="s">
        <v>133</v>
      </c>
      <c r="C33" s="37">
        <v>624</v>
      </c>
      <c r="D33" s="37" t="s">
        <v>972</v>
      </c>
      <c r="E33" s="38">
        <v>1.091</v>
      </c>
      <c r="F33" s="38">
        <v>1.2370000000000001</v>
      </c>
      <c r="G33" s="38">
        <v>1.5129999999999999</v>
      </c>
      <c r="H33" s="38">
        <v>1.788</v>
      </c>
      <c r="I33" s="38">
        <v>1.698</v>
      </c>
      <c r="J33" s="38">
        <v>1.6639999999999999</v>
      </c>
      <c r="K33" s="38">
        <v>1.8660000000000001</v>
      </c>
      <c r="L33" s="38">
        <v>1.742</v>
      </c>
      <c r="M33" s="38">
        <v>1.85</v>
      </c>
      <c r="N33" s="38">
        <v>1.86</v>
      </c>
      <c r="O33" s="38">
        <v>1.597</v>
      </c>
      <c r="P33" s="38">
        <v>1.663</v>
      </c>
      <c r="Q33" s="38">
        <v>1.77</v>
      </c>
      <c r="R33" s="38">
        <v>1.9670000000000001</v>
      </c>
      <c r="S33" s="38">
        <v>1.982</v>
      </c>
      <c r="T33" s="38">
        <v>1.7529999999999999</v>
      </c>
    </row>
    <row r="34" spans="1:20" x14ac:dyDescent="0.25">
      <c r="A34" t="str">
        <f>'TT balance'!A38</f>
        <v>Cambodia</v>
      </c>
      <c r="B34" s="37" t="s">
        <v>135</v>
      </c>
      <c r="C34" s="37">
        <v>522</v>
      </c>
      <c r="D34" s="37" t="s">
        <v>973</v>
      </c>
      <c r="E34" s="38">
        <v>6.2869999999999999</v>
      </c>
      <c r="F34" s="38">
        <v>7.2679999999999998</v>
      </c>
      <c r="G34" s="38">
        <v>8.6300000000000008</v>
      </c>
      <c r="H34" s="38">
        <v>10.342000000000001</v>
      </c>
      <c r="I34" s="38">
        <v>10.391</v>
      </c>
      <c r="J34" s="38">
        <v>11.231999999999999</v>
      </c>
      <c r="K34" s="38">
        <v>12.818</v>
      </c>
      <c r="L34" s="38">
        <v>14.057</v>
      </c>
      <c r="M34" s="38">
        <v>15.228</v>
      </c>
      <c r="N34" s="38">
        <v>16.702000000000002</v>
      </c>
      <c r="O34" s="38">
        <v>18.082999999999998</v>
      </c>
      <c r="P34" s="38">
        <v>20.042999999999999</v>
      </c>
      <c r="Q34" s="38">
        <v>22.189</v>
      </c>
      <c r="R34" s="38">
        <v>24.443999999999999</v>
      </c>
      <c r="S34" s="38">
        <v>26.728000000000002</v>
      </c>
      <c r="T34" s="38">
        <v>25.952999999999999</v>
      </c>
    </row>
    <row r="35" spans="1:20" x14ac:dyDescent="0.25">
      <c r="A35" t="str">
        <f>'TT balance'!A39</f>
        <v>Cameroon</v>
      </c>
      <c r="B35" s="37" t="s">
        <v>137</v>
      </c>
      <c r="C35" s="37">
        <v>622</v>
      </c>
      <c r="D35" s="37" t="s">
        <v>974</v>
      </c>
      <c r="E35" s="38">
        <v>17.974</v>
      </c>
      <c r="F35" s="38">
        <v>19.373999999999999</v>
      </c>
      <c r="G35" s="38">
        <v>22.396999999999998</v>
      </c>
      <c r="H35" s="38">
        <v>26.513999999999999</v>
      </c>
      <c r="I35" s="38">
        <v>26.094000000000001</v>
      </c>
      <c r="J35" s="38">
        <v>26.190999999999999</v>
      </c>
      <c r="K35" s="38">
        <v>29.37</v>
      </c>
      <c r="L35" s="38">
        <v>29.120999999999999</v>
      </c>
      <c r="M35" s="38">
        <v>32.357999999999997</v>
      </c>
      <c r="N35" s="38">
        <v>34.999000000000002</v>
      </c>
      <c r="O35" s="38">
        <v>30.931999999999999</v>
      </c>
      <c r="P35" s="38">
        <v>32.634999999999998</v>
      </c>
      <c r="Q35" s="38">
        <v>34.997</v>
      </c>
      <c r="R35" s="38">
        <v>38.712000000000003</v>
      </c>
      <c r="S35" s="38">
        <v>38.863</v>
      </c>
      <c r="T35" s="38">
        <v>39.020000000000003</v>
      </c>
    </row>
    <row r="36" spans="1:20" x14ac:dyDescent="0.25">
      <c r="A36" t="str">
        <f>'TT balance'!A40</f>
        <v>Canada</v>
      </c>
      <c r="B36" s="37" t="s">
        <v>140</v>
      </c>
      <c r="C36" s="37">
        <v>156</v>
      </c>
      <c r="D36" s="37" t="s">
        <v>975</v>
      </c>
      <c r="E36" s="38">
        <v>1173.51</v>
      </c>
      <c r="F36" s="38">
        <v>1319.36</v>
      </c>
      <c r="G36" s="38">
        <v>1468.9</v>
      </c>
      <c r="H36" s="38">
        <v>1552.86</v>
      </c>
      <c r="I36" s="38">
        <v>1376.51</v>
      </c>
      <c r="J36" s="38">
        <v>1617.35</v>
      </c>
      <c r="K36" s="38">
        <v>1793.33</v>
      </c>
      <c r="L36" s="38">
        <v>1828.36</v>
      </c>
      <c r="M36" s="38">
        <v>1846.6</v>
      </c>
      <c r="N36" s="38">
        <v>1805.75</v>
      </c>
      <c r="O36" s="38">
        <v>1556.51</v>
      </c>
      <c r="P36" s="38">
        <v>1528</v>
      </c>
      <c r="Q36" s="38">
        <v>1649.27</v>
      </c>
      <c r="R36" s="38">
        <v>1721.82</v>
      </c>
      <c r="S36" s="38">
        <v>1741.58</v>
      </c>
      <c r="T36" s="38">
        <v>1643.41</v>
      </c>
    </row>
    <row r="37" spans="1:20" x14ac:dyDescent="0.25">
      <c r="A37" t="str">
        <f>'TT balance'!A41</f>
        <v>Cayman Islands</v>
      </c>
      <c r="B37" s="37"/>
      <c r="C37" s="37">
        <v>377</v>
      </c>
      <c r="D37" s="37"/>
      <c r="E37" s="38">
        <v>3.0417639194556698</v>
      </c>
      <c r="F37" s="38">
        <v>4.2004394985283806</v>
      </c>
      <c r="G37" s="38">
        <v>4.4664388230324734</v>
      </c>
      <c r="H37" s="38">
        <v>4.5861140700991587</v>
      </c>
      <c r="I37" s="38">
        <v>4.2818687659245409</v>
      </c>
      <c r="J37" s="38">
        <v>4.1569908160456137</v>
      </c>
      <c r="K37" s="38">
        <v>4.1862238648444974</v>
      </c>
      <c r="L37" s="38">
        <v>4.2911589679088085</v>
      </c>
      <c r="M37" s="38">
        <v>4.405954696163362</v>
      </c>
      <c r="N37" s="38">
        <v>4.5630178516243616</v>
      </c>
      <c r="O37" s="38">
        <v>4.7083367560884914</v>
      </c>
      <c r="P37" s="38">
        <v>4.9094989426710303</v>
      </c>
      <c r="Q37" s="38">
        <v>5.1530911577722538</v>
      </c>
      <c r="R37" s="38">
        <v>5.5173612376342263</v>
      </c>
      <c r="S37" s="38">
        <v>6.0201840000000004</v>
      </c>
      <c r="T37" s="38"/>
    </row>
    <row r="38" spans="1:20" x14ac:dyDescent="0.25">
      <c r="A38" t="str">
        <f>'TT balance'!A42</f>
        <v>Chile</v>
      </c>
      <c r="B38" s="37" t="s">
        <v>189</v>
      </c>
      <c r="C38" s="37">
        <v>228</v>
      </c>
      <c r="D38" s="37" t="s">
        <v>978</v>
      </c>
      <c r="E38" s="38">
        <v>123</v>
      </c>
      <c r="F38" s="38">
        <v>154.864</v>
      </c>
      <c r="G38" s="38">
        <v>173.56899999999999</v>
      </c>
      <c r="H38" s="38">
        <v>179.48400000000001</v>
      </c>
      <c r="I38" s="38">
        <v>172.52600000000001</v>
      </c>
      <c r="J38" s="38">
        <v>218.321</v>
      </c>
      <c r="K38" s="38">
        <v>252.09700000000001</v>
      </c>
      <c r="L38" s="38">
        <v>267.02100000000002</v>
      </c>
      <c r="M38" s="38">
        <v>278.346</v>
      </c>
      <c r="N38" s="38">
        <v>260.47199999999998</v>
      </c>
      <c r="O38" s="38">
        <v>243.88800000000001</v>
      </c>
      <c r="P38" s="38">
        <v>250.32599999999999</v>
      </c>
      <c r="Q38" s="38">
        <v>276.89999999999998</v>
      </c>
      <c r="R38" s="38">
        <v>297.43599999999998</v>
      </c>
      <c r="S38" s="38">
        <v>279.27</v>
      </c>
      <c r="T38" s="38">
        <v>252.756</v>
      </c>
    </row>
    <row r="39" spans="1:20" x14ac:dyDescent="0.25">
      <c r="A39" t="str">
        <f>'TT balance'!A43</f>
        <v>China, P.R.: Hong Kong</v>
      </c>
      <c r="B39" s="37" t="s">
        <v>907</v>
      </c>
      <c r="C39" s="37">
        <v>532</v>
      </c>
      <c r="D39" s="37" t="s">
        <v>1017</v>
      </c>
      <c r="E39" s="38">
        <v>181.55600000000001</v>
      </c>
      <c r="F39" s="38">
        <v>193.51499999999999</v>
      </c>
      <c r="G39" s="38">
        <v>211.583</v>
      </c>
      <c r="H39" s="38">
        <v>219.279</v>
      </c>
      <c r="I39" s="38">
        <v>214.048</v>
      </c>
      <c r="J39" s="38">
        <v>228.63900000000001</v>
      </c>
      <c r="K39" s="38">
        <v>248.51400000000001</v>
      </c>
      <c r="L39" s="38">
        <v>262.62900000000002</v>
      </c>
      <c r="M39" s="38">
        <v>275.697</v>
      </c>
      <c r="N39" s="38">
        <v>291.45999999999998</v>
      </c>
      <c r="O39" s="38">
        <v>309.38600000000002</v>
      </c>
      <c r="P39" s="38">
        <v>320.83999999999997</v>
      </c>
      <c r="Q39" s="38">
        <v>341.24200000000002</v>
      </c>
      <c r="R39" s="38">
        <v>361.69200000000001</v>
      </c>
      <c r="S39" s="38">
        <v>365.70800000000003</v>
      </c>
      <c r="T39" s="38">
        <v>349.44499999999999</v>
      </c>
    </row>
    <row r="40" spans="1:20" x14ac:dyDescent="0.25">
      <c r="A40" t="str">
        <f>'TT balance'!A44</f>
        <v>China, P.R.: Macao</v>
      </c>
      <c r="B40" s="37" t="s">
        <v>915</v>
      </c>
      <c r="C40" s="37">
        <v>546</v>
      </c>
      <c r="D40" s="37" t="s">
        <v>1045</v>
      </c>
      <c r="E40" s="38">
        <v>12.16</v>
      </c>
      <c r="F40" s="38">
        <v>14.874000000000001</v>
      </c>
      <c r="G40" s="38">
        <v>18.440000000000001</v>
      </c>
      <c r="H40" s="38">
        <v>21.027000000000001</v>
      </c>
      <c r="I40" s="38">
        <v>21.588000000000001</v>
      </c>
      <c r="J40" s="38">
        <v>28.242000000000001</v>
      </c>
      <c r="K40" s="38">
        <v>36.844000000000001</v>
      </c>
      <c r="L40" s="38">
        <v>43.19</v>
      </c>
      <c r="M40" s="38">
        <v>51.536000000000001</v>
      </c>
      <c r="N40" s="38">
        <v>54.902999999999999</v>
      </c>
      <c r="O40" s="38">
        <v>45.06</v>
      </c>
      <c r="P40" s="38">
        <v>45.085000000000001</v>
      </c>
      <c r="Q40" s="38">
        <v>50.457000000000001</v>
      </c>
      <c r="R40" s="38">
        <v>55.302999999999997</v>
      </c>
      <c r="S40" s="38">
        <v>55.154000000000003</v>
      </c>
      <c r="T40" s="38">
        <v>24.332999999999998</v>
      </c>
    </row>
    <row r="41" spans="1:20" x14ac:dyDescent="0.25">
      <c r="A41" t="str">
        <f>'TT balance'!A45</f>
        <v>China, P.R.: Mainland</v>
      </c>
      <c r="B41" s="37" t="s">
        <v>892</v>
      </c>
      <c r="C41" s="37">
        <v>924</v>
      </c>
      <c r="D41" s="37" t="s">
        <v>979</v>
      </c>
      <c r="E41" s="38">
        <v>2290.09</v>
      </c>
      <c r="F41" s="38">
        <v>2754.11</v>
      </c>
      <c r="G41" s="38">
        <v>3555.68</v>
      </c>
      <c r="H41" s="38">
        <v>4577.3999999999996</v>
      </c>
      <c r="I41" s="38">
        <v>5088.99</v>
      </c>
      <c r="J41" s="38">
        <v>6033.81</v>
      </c>
      <c r="K41" s="38">
        <v>7492.26</v>
      </c>
      <c r="L41" s="38">
        <v>8539.4699999999993</v>
      </c>
      <c r="M41" s="38">
        <v>9625.0400000000009</v>
      </c>
      <c r="N41" s="38">
        <v>10524.21</v>
      </c>
      <c r="O41" s="38">
        <v>11113.53</v>
      </c>
      <c r="P41" s="38">
        <v>11227.08</v>
      </c>
      <c r="Q41" s="38">
        <v>12265.32</v>
      </c>
      <c r="R41" s="38">
        <v>13841.9</v>
      </c>
      <c r="S41" s="38">
        <v>14340.6</v>
      </c>
      <c r="T41" s="38">
        <v>14722.84</v>
      </c>
    </row>
    <row r="42" spans="1:20" x14ac:dyDescent="0.25">
      <c r="A42" t="str">
        <f>'TT balance'!A46</f>
        <v>Colombia</v>
      </c>
      <c r="B42" s="37" t="s">
        <v>195</v>
      </c>
      <c r="C42" s="37">
        <v>233</v>
      </c>
      <c r="D42" s="37" t="s">
        <v>980</v>
      </c>
      <c r="E42" s="38">
        <v>145.6</v>
      </c>
      <c r="F42" s="38">
        <v>161.79300000000001</v>
      </c>
      <c r="G42" s="38">
        <v>206.23</v>
      </c>
      <c r="H42" s="38">
        <v>242.50399999999999</v>
      </c>
      <c r="I42" s="38">
        <v>232.46899999999999</v>
      </c>
      <c r="J42" s="38">
        <v>286.49900000000002</v>
      </c>
      <c r="K42" s="38">
        <v>334.96600000000001</v>
      </c>
      <c r="L42" s="38">
        <v>370.69200000000001</v>
      </c>
      <c r="M42" s="38">
        <v>382.09399999999999</v>
      </c>
      <c r="N42" s="38">
        <v>381.24</v>
      </c>
      <c r="O42" s="38">
        <v>293.49200000000002</v>
      </c>
      <c r="P42" s="38">
        <v>282.72000000000003</v>
      </c>
      <c r="Q42" s="38">
        <v>311.88900000000001</v>
      </c>
      <c r="R42" s="38">
        <v>334.12400000000002</v>
      </c>
      <c r="S42" s="38">
        <v>323.375</v>
      </c>
      <c r="T42" s="38">
        <v>271.46300000000002</v>
      </c>
    </row>
    <row r="43" spans="1:20" x14ac:dyDescent="0.25">
      <c r="A43" t="str">
        <f>'TT balance'!A47</f>
        <v>Comoros, Union of the</v>
      </c>
      <c r="B43" s="37" t="s">
        <v>893</v>
      </c>
      <c r="C43" s="37">
        <v>632</v>
      </c>
      <c r="D43" s="37" t="s">
        <v>981</v>
      </c>
      <c r="E43" s="38">
        <v>0.65600000000000003</v>
      </c>
      <c r="F43" s="38">
        <v>0.68899999999999995</v>
      </c>
      <c r="G43" s="38">
        <v>0.79600000000000004</v>
      </c>
      <c r="H43" s="38">
        <v>0.91600000000000004</v>
      </c>
      <c r="I43" s="38">
        <v>0.90400000000000003</v>
      </c>
      <c r="J43" s="38">
        <v>0.90900000000000003</v>
      </c>
      <c r="K43" s="38">
        <v>1.0229999999999999</v>
      </c>
      <c r="L43" s="38">
        <v>1.016</v>
      </c>
      <c r="M43" s="38">
        <v>1.1160000000000001</v>
      </c>
      <c r="N43" s="38">
        <v>1.1499999999999999</v>
      </c>
      <c r="O43" s="38">
        <v>0.96599999999999997</v>
      </c>
      <c r="P43" s="38">
        <v>1.0129999999999999</v>
      </c>
      <c r="Q43" s="38">
        <v>1.077</v>
      </c>
      <c r="R43" s="38">
        <v>1.179</v>
      </c>
      <c r="S43" s="38">
        <v>1.19</v>
      </c>
      <c r="T43" s="38">
        <v>1.222</v>
      </c>
    </row>
    <row r="44" spans="1:20" x14ac:dyDescent="0.25">
      <c r="A44" t="str">
        <f>'TT balance'!A48</f>
        <v>Congo, Dem. Rep. of the</v>
      </c>
      <c r="B44" s="37" t="s">
        <v>894</v>
      </c>
      <c r="C44" s="37">
        <v>636</v>
      </c>
      <c r="D44" s="37" t="s">
        <v>982</v>
      </c>
      <c r="E44" s="38">
        <v>12.069000000000001</v>
      </c>
      <c r="F44" s="38">
        <v>14.375999999999999</v>
      </c>
      <c r="G44" s="38">
        <v>16.777999999999999</v>
      </c>
      <c r="H44" s="38">
        <v>19.547999999999998</v>
      </c>
      <c r="I44" s="38">
        <v>18.495000000000001</v>
      </c>
      <c r="J44" s="38">
        <v>21.541</v>
      </c>
      <c r="K44" s="38">
        <v>25.853000000000002</v>
      </c>
      <c r="L44" s="38">
        <v>29.35</v>
      </c>
      <c r="M44" s="38">
        <v>32.695</v>
      </c>
      <c r="N44" s="38">
        <v>35.911000000000001</v>
      </c>
      <c r="O44" s="38">
        <v>37.914999999999999</v>
      </c>
      <c r="P44" s="38">
        <v>36.64</v>
      </c>
      <c r="Q44" s="38">
        <v>37.615000000000002</v>
      </c>
      <c r="R44" s="38">
        <v>47.098999999999997</v>
      </c>
      <c r="S44" s="38">
        <v>50.417999999999999</v>
      </c>
      <c r="T44" s="38">
        <v>49.076999999999998</v>
      </c>
    </row>
    <row r="45" spans="1:20" x14ac:dyDescent="0.25">
      <c r="A45" t="str">
        <f>'TT balance'!A49</f>
        <v>Congo, Rep. of</v>
      </c>
      <c r="B45" s="37" t="s">
        <v>895</v>
      </c>
      <c r="C45" s="37">
        <v>634</v>
      </c>
      <c r="D45" s="37" t="s">
        <v>983</v>
      </c>
      <c r="E45" s="38">
        <v>6.6539999999999999</v>
      </c>
      <c r="F45" s="38">
        <v>8.0730000000000004</v>
      </c>
      <c r="G45" s="38">
        <v>8.7840000000000007</v>
      </c>
      <c r="H45" s="38">
        <v>11.648999999999999</v>
      </c>
      <c r="I45" s="38">
        <v>9.7129999999999992</v>
      </c>
      <c r="J45" s="38">
        <v>13.159000000000001</v>
      </c>
      <c r="K45" s="38">
        <v>15.653</v>
      </c>
      <c r="L45" s="38">
        <v>17.704000000000001</v>
      </c>
      <c r="M45" s="38">
        <v>17.959</v>
      </c>
      <c r="N45" s="38">
        <v>17.917999999999999</v>
      </c>
      <c r="O45" s="38">
        <v>11.891</v>
      </c>
      <c r="P45" s="38">
        <v>10.159000000000001</v>
      </c>
      <c r="Q45" s="38">
        <v>11.11</v>
      </c>
      <c r="R45" s="38">
        <v>13.401999999999999</v>
      </c>
      <c r="S45" s="38">
        <v>12.542</v>
      </c>
      <c r="T45" s="38">
        <v>10.231999999999999</v>
      </c>
    </row>
    <row r="46" spans="1:20" x14ac:dyDescent="0.25">
      <c r="A46" t="str">
        <f>'TT balance'!A50</f>
        <v>Costa Rica</v>
      </c>
      <c r="B46" s="37" t="s">
        <v>208</v>
      </c>
      <c r="C46" s="37">
        <v>238</v>
      </c>
      <c r="D46" s="37" t="s">
        <v>984</v>
      </c>
      <c r="E46" s="38">
        <v>20.048999999999999</v>
      </c>
      <c r="F46" s="38">
        <v>22.716999999999999</v>
      </c>
      <c r="G46" s="38">
        <v>26.885000000000002</v>
      </c>
      <c r="H46" s="38">
        <v>30.802</v>
      </c>
      <c r="I46" s="38">
        <v>30.745999999999999</v>
      </c>
      <c r="J46" s="38">
        <v>37.655999999999999</v>
      </c>
      <c r="K46" s="38">
        <v>42.762</v>
      </c>
      <c r="L46" s="38">
        <v>47.231000000000002</v>
      </c>
      <c r="M46" s="38">
        <v>50.948999999999998</v>
      </c>
      <c r="N46" s="38">
        <v>52.017000000000003</v>
      </c>
      <c r="O46" s="38">
        <v>56.442</v>
      </c>
      <c r="P46" s="38">
        <v>58.847000000000001</v>
      </c>
      <c r="Q46" s="38">
        <v>60.517000000000003</v>
      </c>
      <c r="R46" s="38">
        <v>62.338000000000001</v>
      </c>
      <c r="S46" s="38">
        <v>63.945999999999998</v>
      </c>
      <c r="T46" s="38">
        <v>61.45</v>
      </c>
    </row>
    <row r="47" spans="1:20" x14ac:dyDescent="0.25">
      <c r="A47" t="str">
        <f>'TT balance'!A51</f>
        <v>Côte d'Ivoire</v>
      </c>
      <c r="B47" s="37" t="s">
        <v>210</v>
      </c>
      <c r="C47" s="37">
        <v>662</v>
      </c>
      <c r="D47" s="37" t="s">
        <v>985</v>
      </c>
      <c r="E47" s="38">
        <v>23.625</v>
      </c>
      <c r="F47" s="38">
        <v>24.628</v>
      </c>
      <c r="G47" s="38">
        <v>28.158000000000001</v>
      </c>
      <c r="H47" s="38">
        <v>33.621000000000002</v>
      </c>
      <c r="I47" s="38">
        <v>33.692999999999998</v>
      </c>
      <c r="J47" s="38">
        <v>34.430999999999997</v>
      </c>
      <c r="K47" s="38">
        <v>35.529000000000003</v>
      </c>
      <c r="L47" s="38">
        <v>37.03</v>
      </c>
      <c r="M47" s="38">
        <v>43.228000000000002</v>
      </c>
      <c r="N47" s="38">
        <v>48.881999999999998</v>
      </c>
      <c r="O47" s="38">
        <v>45.814999999999998</v>
      </c>
      <c r="P47" s="38">
        <v>47.963999999999999</v>
      </c>
      <c r="Q47" s="38">
        <v>51.588000000000001</v>
      </c>
      <c r="R47" s="38">
        <v>58.011000000000003</v>
      </c>
      <c r="S47" s="38">
        <v>58.539000000000001</v>
      </c>
      <c r="T47" s="38">
        <v>61.402000000000001</v>
      </c>
    </row>
    <row r="48" spans="1:20" x14ac:dyDescent="0.25">
      <c r="A48" t="str">
        <f>'TT balance'!A52</f>
        <v>Croatia, Rep. of</v>
      </c>
      <c r="B48" s="37" t="s">
        <v>896</v>
      </c>
      <c r="C48" s="37">
        <v>960</v>
      </c>
      <c r="D48" s="37" t="s">
        <v>986</v>
      </c>
      <c r="E48" s="38">
        <v>45.377000000000002</v>
      </c>
      <c r="F48" s="38">
        <v>50.423000000000002</v>
      </c>
      <c r="G48" s="38">
        <v>60.073</v>
      </c>
      <c r="H48" s="38">
        <v>70.233999999999995</v>
      </c>
      <c r="I48" s="38">
        <v>62.6</v>
      </c>
      <c r="J48" s="38">
        <v>59.918999999999997</v>
      </c>
      <c r="K48" s="38">
        <v>62.537999999999997</v>
      </c>
      <c r="L48" s="38">
        <v>56.581000000000003</v>
      </c>
      <c r="M48" s="38">
        <v>58.194000000000003</v>
      </c>
      <c r="N48" s="38">
        <v>57.64</v>
      </c>
      <c r="O48" s="38">
        <v>49.526000000000003</v>
      </c>
      <c r="P48" s="38">
        <v>51.600999999999999</v>
      </c>
      <c r="Q48" s="38">
        <v>55.481999999999999</v>
      </c>
      <c r="R48" s="38">
        <v>61.375</v>
      </c>
      <c r="S48" s="38">
        <v>60.759</v>
      </c>
      <c r="T48" s="38">
        <v>56.924999999999997</v>
      </c>
    </row>
    <row r="49" spans="1:20" x14ac:dyDescent="0.25">
      <c r="A49" t="str">
        <f>'TT balance'!A53</f>
        <v>Curaçao and Sint Maarten</v>
      </c>
      <c r="B49" s="37"/>
      <c r="C49" s="37"/>
      <c r="D49" s="37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</row>
    <row r="50" spans="1:20" x14ac:dyDescent="0.25">
      <c r="A50" t="str">
        <f>'TT balance'!A54</f>
        <v>Curaçao, Kingdom of the Netherlands</v>
      </c>
      <c r="B50" s="37"/>
      <c r="C50" s="37"/>
      <c r="D50" s="37"/>
      <c r="E50" s="38">
        <v>2.3446372620111697</v>
      </c>
      <c r="F50" s="38">
        <v>2.4575817117318404</v>
      </c>
      <c r="G50" s="38">
        <v>2.5938314977653598</v>
      </c>
      <c r="H50" s="38">
        <v>2.8334761508379795</v>
      </c>
      <c r="I50" s="38">
        <v>2.8691531988826799</v>
      </c>
      <c r="J50" s="38">
        <v>2.9513427681564202</v>
      </c>
      <c r="K50" s="38">
        <v>3.0386995642458099</v>
      </c>
      <c r="L50" s="38">
        <v>3.1310956787709499</v>
      </c>
      <c r="M50" s="38">
        <v>3.1476161832402201</v>
      </c>
      <c r="N50" s="38">
        <v>3.1584060324022296</v>
      </c>
      <c r="O50" s="38">
        <v>3.1519107592178703</v>
      </c>
      <c r="P50" s="38">
        <v>3.1222879547485998</v>
      </c>
      <c r="Q50" s="38">
        <v>3.1166291100558601</v>
      </c>
      <c r="R50" s="38">
        <v>3.1279080379888202</v>
      </c>
      <c r="S50" s="38">
        <v>3.1017877094972</v>
      </c>
      <c r="T50" s="38"/>
    </row>
    <row r="51" spans="1:20" x14ac:dyDescent="0.25">
      <c r="A51" t="str">
        <f>'TT balance'!A55</f>
        <v>Cyprus</v>
      </c>
      <c r="B51" s="37" t="s">
        <v>232</v>
      </c>
      <c r="C51" s="37">
        <v>423</v>
      </c>
      <c r="D51" s="37" t="s">
        <v>987</v>
      </c>
      <c r="E51" s="38">
        <v>18.713000000000001</v>
      </c>
      <c r="F51" s="38">
        <v>20.422000000000001</v>
      </c>
      <c r="G51" s="38">
        <v>24.082000000000001</v>
      </c>
      <c r="H51" s="38">
        <v>27.954999999999998</v>
      </c>
      <c r="I51" s="38">
        <v>26.02</v>
      </c>
      <c r="J51" s="38">
        <v>25.753</v>
      </c>
      <c r="K51" s="38">
        <v>27.56</v>
      </c>
      <c r="L51" s="38">
        <v>24.992999999999999</v>
      </c>
      <c r="M51" s="38">
        <v>23.9</v>
      </c>
      <c r="N51" s="38">
        <v>23.161999999999999</v>
      </c>
      <c r="O51" s="38">
        <v>19.844000000000001</v>
      </c>
      <c r="P51" s="38">
        <v>20.946999999999999</v>
      </c>
      <c r="Q51" s="38">
        <v>22.721</v>
      </c>
      <c r="R51" s="38">
        <v>25.321999999999999</v>
      </c>
      <c r="S51" s="38">
        <v>24.952999999999999</v>
      </c>
      <c r="T51" s="38">
        <v>23.966999999999999</v>
      </c>
    </row>
    <row r="52" spans="1:20" x14ac:dyDescent="0.25">
      <c r="A52" t="str">
        <f>'TT balance'!A56</f>
        <v>Czech Rep.</v>
      </c>
      <c r="B52" s="37" t="s">
        <v>897</v>
      </c>
      <c r="C52" s="37">
        <v>935</v>
      </c>
      <c r="D52" s="37" t="s">
        <v>988</v>
      </c>
      <c r="E52" s="38">
        <v>137.143</v>
      </c>
      <c r="F52" s="38">
        <v>156.26400000000001</v>
      </c>
      <c r="G52" s="38">
        <v>189.988</v>
      </c>
      <c r="H52" s="38">
        <v>237.131</v>
      </c>
      <c r="I52" s="38">
        <v>207.55799999999999</v>
      </c>
      <c r="J52" s="38">
        <v>209.07</v>
      </c>
      <c r="K52" s="38">
        <v>229.56299999999999</v>
      </c>
      <c r="L52" s="38">
        <v>208.858</v>
      </c>
      <c r="M52" s="38">
        <v>211.68600000000001</v>
      </c>
      <c r="N52" s="38">
        <v>209.35900000000001</v>
      </c>
      <c r="O52" s="38">
        <v>188.03299999999999</v>
      </c>
      <c r="P52" s="38">
        <v>196.27199999999999</v>
      </c>
      <c r="Q52" s="38">
        <v>218.62899999999999</v>
      </c>
      <c r="R52" s="38">
        <v>248.95</v>
      </c>
      <c r="S52" s="38">
        <v>250.68600000000001</v>
      </c>
      <c r="T52" s="38">
        <v>241.45500000000001</v>
      </c>
    </row>
    <row r="53" spans="1:20" x14ac:dyDescent="0.25">
      <c r="A53" t="str">
        <f>'TT balance'!A57</f>
        <v>Denmark</v>
      </c>
      <c r="B53" s="37" t="s">
        <v>252</v>
      </c>
      <c r="C53" s="37">
        <v>128</v>
      </c>
      <c r="D53" s="37" t="s">
        <v>989</v>
      </c>
      <c r="E53" s="38">
        <v>264.46699999999998</v>
      </c>
      <c r="F53" s="38">
        <v>282.88600000000002</v>
      </c>
      <c r="G53" s="38">
        <v>319.42399999999998</v>
      </c>
      <c r="H53" s="38">
        <v>353.35899999999998</v>
      </c>
      <c r="I53" s="38">
        <v>321.24299999999999</v>
      </c>
      <c r="J53" s="38">
        <v>321.995</v>
      </c>
      <c r="K53" s="38">
        <v>344.00299999999999</v>
      </c>
      <c r="L53" s="38">
        <v>327.149</v>
      </c>
      <c r="M53" s="38">
        <v>343.584</v>
      </c>
      <c r="N53" s="38">
        <v>352.99400000000003</v>
      </c>
      <c r="O53" s="38">
        <v>302.673</v>
      </c>
      <c r="P53" s="38">
        <v>313.11599999999999</v>
      </c>
      <c r="Q53" s="38">
        <v>332.12099999999998</v>
      </c>
      <c r="R53" s="38">
        <v>356.88</v>
      </c>
      <c r="S53" s="38">
        <v>350.10399999999998</v>
      </c>
      <c r="T53" s="38">
        <v>352.24299999999999</v>
      </c>
    </row>
    <row r="54" spans="1:20" x14ac:dyDescent="0.25">
      <c r="A54" t="str">
        <f>'TT balance'!A58</f>
        <v>Djibouti</v>
      </c>
      <c r="B54" s="37" t="s">
        <v>254</v>
      </c>
      <c r="C54" s="37">
        <v>611</v>
      </c>
      <c r="D54" s="37" t="s">
        <v>990</v>
      </c>
      <c r="E54" s="38">
        <v>0.995</v>
      </c>
      <c r="F54" s="38">
        <v>1.079</v>
      </c>
      <c r="G54" s="38">
        <v>1.19</v>
      </c>
      <c r="H54" s="38">
        <v>1.381</v>
      </c>
      <c r="I54" s="38">
        <v>1.425</v>
      </c>
      <c r="J54" s="38">
        <v>1.542</v>
      </c>
      <c r="K54" s="38">
        <v>1.7390000000000001</v>
      </c>
      <c r="L54" s="38">
        <v>1.9</v>
      </c>
      <c r="M54" s="38">
        <v>2.0430000000000001</v>
      </c>
      <c r="N54" s="38">
        <v>2.2160000000000002</v>
      </c>
      <c r="O54" s="38">
        <v>2.4449999999999998</v>
      </c>
      <c r="P54" s="38">
        <v>2.6190000000000002</v>
      </c>
      <c r="Q54" s="38">
        <v>2.7669999999999999</v>
      </c>
      <c r="R54" s="38">
        <v>3.0129999999999999</v>
      </c>
      <c r="S54" s="38">
        <v>3.3460000000000001</v>
      </c>
      <c r="T54" s="38">
        <v>3.4079999999999999</v>
      </c>
    </row>
    <row r="55" spans="1:20" x14ac:dyDescent="0.25">
      <c r="A55" t="str">
        <f>'TT balance'!A59</f>
        <v>Dominica</v>
      </c>
      <c r="B55" s="37" t="s">
        <v>256</v>
      </c>
      <c r="C55" s="37">
        <v>321</v>
      </c>
      <c r="D55" s="37" t="s">
        <v>991</v>
      </c>
      <c r="E55" s="38">
        <v>0.36399999999999999</v>
      </c>
      <c r="F55" s="38">
        <v>0.39</v>
      </c>
      <c r="G55" s="38">
        <v>0.42099999999999999</v>
      </c>
      <c r="H55" s="38">
        <v>0.45800000000000002</v>
      </c>
      <c r="I55" s="38">
        <v>0.48899999999999999</v>
      </c>
      <c r="J55" s="38">
        <v>0.49399999999999999</v>
      </c>
      <c r="K55" s="38">
        <v>0.501</v>
      </c>
      <c r="L55" s="38">
        <v>0.48599999999999999</v>
      </c>
      <c r="M55" s="38">
        <v>0.502</v>
      </c>
      <c r="N55" s="38">
        <v>0.52400000000000002</v>
      </c>
      <c r="O55" s="38">
        <v>0.54100000000000004</v>
      </c>
      <c r="P55" s="38">
        <v>0.57499999999999996</v>
      </c>
      <c r="Q55" s="38">
        <v>0.52200000000000002</v>
      </c>
      <c r="R55" s="38">
        <v>0.53</v>
      </c>
      <c r="S55" s="38">
        <v>0.57899999999999996</v>
      </c>
      <c r="T55" s="38">
        <v>0.51700000000000002</v>
      </c>
    </row>
    <row r="56" spans="1:20" x14ac:dyDescent="0.25">
      <c r="A56" t="str">
        <f>'TT balance'!A60</f>
        <v>Dominican Rep.</v>
      </c>
      <c r="B56" s="37" t="s">
        <v>898</v>
      </c>
      <c r="C56" s="37">
        <v>243</v>
      </c>
      <c r="D56" s="37" t="s">
        <v>992</v>
      </c>
      <c r="E56" s="38">
        <v>35.948</v>
      </c>
      <c r="F56" s="38">
        <v>37.997999999999998</v>
      </c>
      <c r="G56" s="38">
        <v>44.067</v>
      </c>
      <c r="H56" s="38">
        <v>48.206000000000003</v>
      </c>
      <c r="I56" s="38">
        <v>48.319000000000003</v>
      </c>
      <c r="J56" s="38">
        <v>53.920999999999999</v>
      </c>
      <c r="K56" s="38">
        <v>58.088000000000001</v>
      </c>
      <c r="L56" s="38">
        <v>60.747</v>
      </c>
      <c r="M56" s="38">
        <v>62.758000000000003</v>
      </c>
      <c r="N56" s="38">
        <v>67.263999999999996</v>
      </c>
      <c r="O56" s="38">
        <v>71.254000000000005</v>
      </c>
      <c r="P56" s="38">
        <v>75.777000000000001</v>
      </c>
      <c r="Q56" s="38">
        <v>80.081999999999994</v>
      </c>
      <c r="R56" s="38">
        <v>85.63</v>
      </c>
      <c r="S56" s="38">
        <v>89.031999999999996</v>
      </c>
      <c r="T56" s="38">
        <v>78.730999999999995</v>
      </c>
    </row>
    <row r="57" spans="1:20" x14ac:dyDescent="0.25">
      <c r="A57" t="str">
        <f>'TT balance'!A61</f>
        <v>Eastern Caribbean Currency Union</v>
      </c>
      <c r="B57" s="37"/>
      <c r="C57" s="37">
        <v>309</v>
      </c>
      <c r="D57" s="37"/>
      <c r="E57" s="38">
        <v>4.4735463840740417</v>
      </c>
      <c r="F57" s="38">
        <v>4.970949125974963</v>
      </c>
      <c r="G57" s="38">
        <v>5.5552436067648143</v>
      </c>
      <c r="H57" s="38">
        <v>5.7980927018498143</v>
      </c>
      <c r="I57" s="38">
        <v>5.5288543277697038</v>
      </c>
      <c r="J57" s="38">
        <v>5.5785408445802966</v>
      </c>
      <c r="K57" s="38">
        <v>5.7115879818487398</v>
      </c>
      <c r="L57" s="38">
        <v>5.7627445411843325</v>
      </c>
      <c r="M57" s="38">
        <v>5.9084481481481479</v>
      </c>
      <c r="N57" s="38">
        <v>6.2550555555555558</v>
      </c>
      <c r="O57" s="38">
        <v>6.6040222222222216</v>
      </c>
      <c r="P57" s="38">
        <v>6.9103370370370367</v>
      </c>
      <c r="Q57" s="38">
        <v>7.0652777777777773</v>
      </c>
      <c r="R57" s="38">
        <v>7.3942703703703696</v>
      </c>
      <c r="S57" s="38">
        <v>7.6916444444444432</v>
      </c>
      <c r="T57" s="38">
        <v>6.4865296296296293</v>
      </c>
    </row>
    <row r="58" spans="1:20" x14ac:dyDescent="0.25">
      <c r="A58" t="str">
        <f>'TT balance'!A62</f>
        <v>Ecuador</v>
      </c>
      <c r="B58" s="37" t="s">
        <v>266</v>
      </c>
      <c r="C58" s="37">
        <v>248</v>
      </c>
      <c r="D58" s="37" t="s">
        <v>993</v>
      </c>
      <c r="E58" s="38">
        <v>41.506999999999998</v>
      </c>
      <c r="F58" s="38">
        <v>46.802</v>
      </c>
      <c r="G58" s="38">
        <v>51.008000000000003</v>
      </c>
      <c r="H58" s="38">
        <v>61.762999999999998</v>
      </c>
      <c r="I58" s="38">
        <v>62.52</v>
      </c>
      <c r="J58" s="38">
        <v>69.555000000000007</v>
      </c>
      <c r="K58" s="38">
        <v>79.277000000000001</v>
      </c>
      <c r="L58" s="38">
        <v>87.924999999999997</v>
      </c>
      <c r="M58" s="38">
        <v>95.13</v>
      </c>
      <c r="N58" s="38">
        <v>101.726</v>
      </c>
      <c r="O58" s="38">
        <v>99.29</v>
      </c>
      <c r="P58" s="38">
        <v>99.938000000000002</v>
      </c>
      <c r="Q58" s="38">
        <v>104.29600000000001</v>
      </c>
      <c r="R58" s="38">
        <v>107.562</v>
      </c>
      <c r="S58" s="38">
        <v>108.108</v>
      </c>
      <c r="T58" s="38">
        <v>96.665000000000006</v>
      </c>
    </row>
    <row r="59" spans="1:20" x14ac:dyDescent="0.25">
      <c r="A59" t="str">
        <f>'TT balance'!A63</f>
        <v>Egypt, Arab Rep. of</v>
      </c>
      <c r="B59" s="37" t="s">
        <v>899</v>
      </c>
      <c r="C59" s="37">
        <v>469</v>
      </c>
      <c r="D59" s="37" t="s">
        <v>994</v>
      </c>
      <c r="E59" s="38">
        <v>94.126999999999995</v>
      </c>
      <c r="F59" s="38">
        <v>112.902</v>
      </c>
      <c r="G59" s="38">
        <v>137.05500000000001</v>
      </c>
      <c r="H59" s="38">
        <v>170.797</v>
      </c>
      <c r="I59" s="38">
        <v>198.316</v>
      </c>
      <c r="J59" s="38">
        <v>230.024</v>
      </c>
      <c r="K59" s="38">
        <v>247.726</v>
      </c>
      <c r="L59" s="38">
        <v>278.76900000000001</v>
      </c>
      <c r="M59" s="38">
        <v>288.00700000000001</v>
      </c>
      <c r="N59" s="38">
        <v>305.56700000000001</v>
      </c>
      <c r="O59" s="38">
        <v>332.07499999999999</v>
      </c>
      <c r="P59" s="38">
        <v>332.48399999999998</v>
      </c>
      <c r="Q59" s="38">
        <v>236.52799999999999</v>
      </c>
      <c r="R59" s="38">
        <v>250.25299999999999</v>
      </c>
      <c r="S59" s="38">
        <v>302.33499999999998</v>
      </c>
      <c r="T59" s="38">
        <v>361.84699999999998</v>
      </c>
    </row>
    <row r="60" spans="1:20" x14ac:dyDescent="0.25">
      <c r="A60" t="str">
        <f>'TT balance'!A64</f>
        <v>El Salvador</v>
      </c>
      <c r="B60" s="37" t="s">
        <v>270</v>
      </c>
      <c r="C60" s="37">
        <v>253</v>
      </c>
      <c r="D60" s="37" t="s">
        <v>995</v>
      </c>
      <c r="E60" s="38">
        <v>14.698</v>
      </c>
      <c r="F60" s="38">
        <v>16</v>
      </c>
      <c r="G60" s="38">
        <v>17.012</v>
      </c>
      <c r="H60" s="38">
        <v>17.986999999999998</v>
      </c>
      <c r="I60" s="38">
        <v>17.602</v>
      </c>
      <c r="J60" s="38">
        <v>18.448</v>
      </c>
      <c r="K60" s="38">
        <v>20.283999999999999</v>
      </c>
      <c r="L60" s="38">
        <v>21.385999999999999</v>
      </c>
      <c r="M60" s="38">
        <v>21.991</v>
      </c>
      <c r="N60" s="38">
        <v>22.593</v>
      </c>
      <c r="O60" s="38">
        <v>23.437999999999999</v>
      </c>
      <c r="P60" s="38">
        <v>24.190999999999999</v>
      </c>
      <c r="Q60" s="38">
        <v>24.978999999999999</v>
      </c>
      <c r="R60" s="38">
        <v>26.117000000000001</v>
      </c>
      <c r="S60" s="38">
        <v>27.023</v>
      </c>
      <c r="T60" s="38">
        <v>24.609000000000002</v>
      </c>
    </row>
    <row r="61" spans="1:20" x14ac:dyDescent="0.25">
      <c r="A61" t="str">
        <f>'TT balance'!A65</f>
        <v>Estonia, Rep. of</v>
      </c>
      <c r="B61" s="37" t="s">
        <v>902</v>
      </c>
      <c r="C61" s="37">
        <v>939</v>
      </c>
      <c r="D61" s="37" t="s">
        <v>998</v>
      </c>
      <c r="E61" s="38">
        <v>14.117000000000001</v>
      </c>
      <c r="F61" s="38">
        <v>17.036000000000001</v>
      </c>
      <c r="G61" s="38">
        <v>22.472999999999999</v>
      </c>
      <c r="H61" s="38">
        <v>24.463000000000001</v>
      </c>
      <c r="I61" s="38">
        <v>19.803999999999998</v>
      </c>
      <c r="J61" s="38">
        <v>19.73</v>
      </c>
      <c r="K61" s="38">
        <v>23.420999999999999</v>
      </c>
      <c r="L61" s="38">
        <v>23.206</v>
      </c>
      <c r="M61" s="38">
        <v>25.279</v>
      </c>
      <c r="N61" s="38">
        <v>26.815999999999999</v>
      </c>
      <c r="O61" s="38">
        <v>23.06</v>
      </c>
      <c r="P61" s="38">
        <v>24.268999999999998</v>
      </c>
      <c r="Q61" s="38">
        <v>26.942</v>
      </c>
      <c r="R61" s="38">
        <v>30.645</v>
      </c>
      <c r="S61" s="38">
        <v>31.475000000000001</v>
      </c>
      <c r="T61" s="38">
        <v>31.004999999999999</v>
      </c>
    </row>
    <row r="62" spans="1:20" x14ac:dyDescent="0.25">
      <c r="A62" t="str">
        <f>'TT balance'!A66</f>
        <v>Eswatini, Kingdom of</v>
      </c>
      <c r="B62" s="37" t="s">
        <v>903</v>
      </c>
      <c r="C62" s="37">
        <v>734</v>
      </c>
      <c r="D62" s="37" t="s">
        <v>999</v>
      </c>
      <c r="E62" s="38">
        <v>3.177</v>
      </c>
      <c r="F62" s="38">
        <v>3.2930000000000001</v>
      </c>
      <c r="G62" s="38">
        <v>3.4649999999999999</v>
      </c>
      <c r="H62" s="38">
        <v>3.298</v>
      </c>
      <c r="I62" s="38">
        <v>3.5960000000000001</v>
      </c>
      <c r="J62" s="38">
        <v>4.4379999999999997</v>
      </c>
      <c r="K62" s="38">
        <v>4.8259999999999996</v>
      </c>
      <c r="L62" s="38">
        <v>4.8869999999999996</v>
      </c>
      <c r="M62" s="38">
        <v>4.5999999999999996</v>
      </c>
      <c r="N62" s="38">
        <v>4.4260000000000002</v>
      </c>
      <c r="O62" s="38">
        <v>4.0609999999999999</v>
      </c>
      <c r="P62" s="38">
        <v>3.8149999999999999</v>
      </c>
      <c r="Q62" s="38">
        <v>4.407</v>
      </c>
      <c r="R62" s="38">
        <v>4.6660000000000004</v>
      </c>
      <c r="S62" s="38">
        <v>4.4710000000000001</v>
      </c>
      <c r="T62" s="38">
        <v>3.9489999999999998</v>
      </c>
    </row>
    <row r="63" spans="1:20" x14ac:dyDescent="0.25">
      <c r="A63" t="str">
        <f>'TT balance'!A67</f>
        <v>Ethiopia, The Federal Dem. Rep. of</v>
      </c>
      <c r="B63" s="37" t="s">
        <v>904</v>
      </c>
      <c r="C63" s="37">
        <v>644</v>
      </c>
      <c r="D63" s="37" t="s">
        <v>1000</v>
      </c>
      <c r="E63" s="38">
        <v>12.387</v>
      </c>
      <c r="F63" s="38">
        <v>15.31</v>
      </c>
      <c r="G63" s="38">
        <v>19.329000000000001</v>
      </c>
      <c r="H63" s="38">
        <v>26.25</v>
      </c>
      <c r="I63" s="38">
        <v>28.672000000000001</v>
      </c>
      <c r="J63" s="38">
        <v>26.887</v>
      </c>
      <c r="K63" s="38">
        <v>30.48</v>
      </c>
      <c r="L63" s="38">
        <v>42.220999999999997</v>
      </c>
      <c r="M63" s="38">
        <v>46.543999999999997</v>
      </c>
      <c r="N63" s="38">
        <v>54.164999999999999</v>
      </c>
      <c r="O63" s="38">
        <v>63.081000000000003</v>
      </c>
      <c r="P63" s="38">
        <v>72.12</v>
      </c>
      <c r="Q63" s="38">
        <v>76.840999999999994</v>
      </c>
      <c r="R63" s="38">
        <v>80.206999999999994</v>
      </c>
      <c r="S63" s="38">
        <v>92.608000000000004</v>
      </c>
      <c r="T63" s="38">
        <v>96.611000000000004</v>
      </c>
    </row>
    <row r="64" spans="1:20" x14ac:dyDescent="0.25">
      <c r="A64" t="str">
        <f>'TT balance'!A68</f>
        <v>Euro Area</v>
      </c>
      <c r="B64" s="37"/>
      <c r="C64" s="37"/>
      <c r="D64" s="37"/>
      <c r="E64" s="38">
        <v>10515.466319033876</v>
      </c>
      <c r="F64" s="38">
        <v>11171.287469067436</v>
      </c>
      <c r="G64" s="38">
        <v>12871.078706364198</v>
      </c>
      <c r="H64" s="38">
        <v>14151.475036519325</v>
      </c>
      <c r="I64" s="38">
        <v>12922.53640737169</v>
      </c>
      <c r="J64" s="38">
        <v>12650.629865110081</v>
      </c>
      <c r="K64" s="38">
        <v>13637.660165635945</v>
      </c>
      <c r="L64" s="38">
        <v>12646.408750847069</v>
      </c>
      <c r="M64" s="38">
        <v>13193.494683668145</v>
      </c>
      <c r="N64" s="38">
        <v>13511.54803434713</v>
      </c>
      <c r="O64" s="38">
        <v>11678.00347332839</v>
      </c>
      <c r="P64" s="38">
        <v>11970.274585032395</v>
      </c>
      <c r="Q64" s="38">
        <v>12649.03432503968</v>
      </c>
      <c r="R64" s="38">
        <v>13660.633365611558</v>
      </c>
      <c r="S64" s="38">
        <v>13329.286695759349</v>
      </c>
      <c r="T64" s="38">
        <v>12926.965170027584</v>
      </c>
    </row>
    <row r="65" spans="1:20" x14ac:dyDescent="0.25">
      <c r="A65" t="str">
        <f>'TT balance'!A69</f>
        <v>Faroe Islands</v>
      </c>
      <c r="B65" s="37"/>
      <c r="C65" s="37"/>
      <c r="D65" s="37"/>
      <c r="E65" s="38">
        <v>1.7277898117530528</v>
      </c>
      <c r="F65" s="38">
        <v>1.9844526462087189</v>
      </c>
      <c r="G65" s="38">
        <v>2.2901331982944826</v>
      </c>
      <c r="H65" s="38">
        <v>2.4324012869422567</v>
      </c>
      <c r="I65" s="38">
        <v>2.2684018753186659</v>
      </c>
      <c r="J65" s="38">
        <v>2.3204349159639581</v>
      </c>
      <c r="K65" s="38">
        <v>2.4908024788822085</v>
      </c>
      <c r="L65" s="38">
        <v>2.3663112450546953</v>
      </c>
      <c r="M65" s="38">
        <v>2.6270443708307147</v>
      </c>
      <c r="N65" s="38">
        <v>2.8507608063002587</v>
      </c>
      <c r="O65" s="38">
        <v>2.5180937288240948</v>
      </c>
      <c r="P65" s="38">
        <v>2.7388252590864797</v>
      </c>
      <c r="Q65" s="38">
        <v>2.9051051784940736</v>
      </c>
      <c r="R65" s="38">
        <v>3.1168785741363156</v>
      </c>
      <c r="S65" s="38"/>
      <c r="T65" s="38"/>
    </row>
    <row r="66" spans="1:20" x14ac:dyDescent="0.25">
      <c r="A66" t="str">
        <f>'TT balance'!A70</f>
        <v>Fiji, Rep. of</v>
      </c>
      <c r="B66" s="37" t="s">
        <v>905</v>
      </c>
      <c r="C66" s="37">
        <v>819</v>
      </c>
      <c r="D66" s="37" t="s">
        <v>1001</v>
      </c>
      <c r="E66" s="38">
        <v>3.2570000000000001</v>
      </c>
      <c r="F66" s="38">
        <v>3.3610000000000002</v>
      </c>
      <c r="G66" s="38">
        <v>3.6880000000000002</v>
      </c>
      <c r="H66" s="38">
        <v>3.8159999999999998</v>
      </c>
      <c r="I66" s="38">
        <v>3.1059999999999999</v>
      </c>
      <c r="J66" s="38">
        <v>3.4020000000000001</v>
      </c>
      <c r="K66" s="38">
        <v>4.0940000000000003</v>
      </c>
      <c r="L66" s="38">
        <v>4.3029999999999999</v>
      </c>
      <c r="M66" s="38">
        <v>4.5389999999999997</v>
      </c>
      <c r="N66" s="38">
        <v>4.8570000000000002</v>
      </c>
      <c r="O66" s="38">
        <v>4.6820000000000004</v>
      </c>
      <c r="P66" s="38">
        <v>4.93</v>
      </c>
      <c r="Q66" s="38">
        <v>5.3529999999999998</v>
      </c>
      <c r="R66" s="38">
        <v>5.5810000000000004</v>
      </c>
      <c r="S66" s="38">
        <v>5.4969999999999999</v>
      </c>
      <c r="T66" s="38">
        <v>4.3159999999999998</v>
      </c>
    </row>
    <row r="67" spans="1:20" x14ac:dyDescent="0.25">
      <c r="A67" t="str">
        <f>'TT balance'!A71</f>
        <v>Finland</v>
      </c>
      <c r="B67" s="37" t="s">
        <v>325</v>
      </c>
      <c r="C67" s="37">
        <v>172</v>
      </c>
      <c r="D67" s="37" t="s">
        <v>1002</v>
      </c>
      <c r="E67" s="38">
        <v>204.999</v>
      </c>
      <c r="F67" s="38">
        <v>217.101</v>
      </c>
      <c r="G67" s="38">
        <v>256.40800000000002</v>
      </c>
      <c r="H67" s="38">
        <v>285.685</v>
      </c>
      <c r="I67" s="38">
        <v>253.22200000000001</v>
      </c>
      <c r="J67" s="38">
        <v>249.62799999999999</v>
      </c>
      <c r="K67" s="38">
        <v>275.55599999999998</v>
      </c>
      <c r="L67" s="38">
        <v>258.45400000000001</v>
      </c>
      <c r="M67" s="38">
        <v>271.36599999999999</v>
      </c>
      <c r="N67" s="38">
        <v>274.93400000000003</v>
      </c>
      <c r="O67" s="38">
        <v>234.55799999999999</v>
      </c>
      <c r="P67" s="38">
        <v>240.70500000000001</v>
      </c>
      <c r="Q67" s="38">
        <v>255.55799999999999</v>
      </c>
      <c r="R67" s="38">
        <v>276.11200000000002</v>
      </c>
      <c r="S67" s="38">
        <v>268.99599999999998</v>
      </c>
      <c r="T67" s="38">
        <v>270.637</v>
      </c>
    </row>
    <row r="68" spans="1:20" x14ac:dyDescent="0.25">
      <c r="A68" t="str">
        <f>'TT balance'!A72</f>
        <v>France</v>
      </c>
      <c r="B68" s="37" t="s">
        <v>328</v>
      </c>
      <c r="C68" s="37">
        <v>132</v>
      </c>
      <c r="D68" s="37" t="s">
        <v>1003</v>
      </c>
      <c r="E68" s="38">
        <v>2198.16</v>
      </c>
      <c r="F68" s="38">
        <v>2320.66</v>
      </c>
      <c r="G68" s="38">
        <v>2660.91</v>
      </c>
      <c r="H68" s="38">
        <v>2929.98</v>
      </c>
      <c r="I68" s="38">
        <v>2697.96</v>
      </c>
      <c r="J68" s="38">
        <v>2647.35</v>
      </c>
      <c r="K68" s="38">
        <v>2864.65</v>
      </c>
      <c r="L68" s="38">
        <v>2685.37</v>
      </c>
      <c r="M68" s="38">
        <v>2811.92</v>
      </c>
      <c r="N68" s="38">
        <v>2856.7</v>
      </c>
      <c r="O68" s="38">
        <v>2439.44</v>
      </c>
      <c r="P68" s="38">
        <v>2472.2800000000002</v>
      </c>
      <c r="Q68" s="38">
        <v>2594.2399999999998</v>
      </c>
      <c r="R68" s="38">
        <v>2791.16</v>
      </c>
      <c r="S68" s="38">
        <v>2717.2</v>
      </c>
      <c r="T68" s="38">
        <v>2598.91</v>
      </c>
    </row>
    <row r="69" spans="1:20" x14ac:dyDescent="0.25">
      <c r="A69" t="str">
        <f>'TT balance'!A73</f>
        <v>French Polynesia</v>
      </c>
      <c r="B69" s="37">
        <v>1000</v>
      </c>
      <c r="C69" s="37"/>
      <c r="D69" s="37"/>
      <c r="E69" s="38">
        <v>5.7027831459801801</v>
      </c>
      <c r="F69" s="38">
        <v>5.8727765552421793</v>
      </c>
      <c r="G69" s="38">
        <v>6.6223973076312399</v>
      </c>
      <c r="H69" s="38">
        <v>7.1079714216278198</v>
      </c>
      <c r="I69" s="38">
        <v>6.5581622265526001</v>
      </c>
      <c r="J69" s="38">
        <v>6.0807119803781697</v>
      </c>
      <c r="K69" s="38">
        <v>6.19582151574647</v>
      </c>
      <c r="L69" s="38">
        <v>5.6931837297893795</v>
      </c>
      <c r="M69" s="38">
        <v>6.0301127533219008</v>
      </c>
      <c r="N69" s="38">
        <v>6.1438137437040599</v>
      </c>
      <c r="O69" s="38">
        <v>5.3237049299894901</v>
      </c>
      <c r="P69" s="38">
        <v>5.4933048998583303</v>
      </c>
      <c r="Q69" s="38">
        <v>5.7573065006094799</v>
      </c>
      <c r="R69" s="38">
        <v>6.1750999003000206</v>
      </c>
      <c r="S69" s="38">
        <v>6.02336768898674</v>
      </c>
      <c r="T69" s="38"/>
    </row>
    <row r="70" spans="1:20" x14ac:dyDescent="0.25">
      <c r="A70" t="str">
        <f>'TT balance'!A74</f>
        <v>Gabon</v>
      </c>
      <c r="B70" s="37" t="s">
        <v>335</v>
      </c>
      <c r="C70" s="37">
        <v>646</v>
      </c>
      <c r="D70" s="37" t="s">
        <v>1004</v>
      </c>
      <c r="E70" s="38">
        <v>9.468</v>
      </c>
      <c r="F70" s="38">
        <v>10.164</v>
      </c>
      <c r="G70" s="38">
        <v>12.457000000000001</v>
      </c>
      <c r="H70" s="38">
        <v>15.57</v>
      </c>
      <c r="I70" s="38">
        <v>12.188000000000001</v>
      </c>
      <c r="J70" s="38">
        <v>14.384</v>
      </c>
      <c r="K70" s="38">
        <v>18.207000000000001</v>
      </c>
      <c r="L70" s="38">
        <v>17.181000000000001</v>
      </c>
      <c r="M70" s="38">
        <v>17.596</v>
      </c>
      <c r="N70" s="38">
        <v>18.209</v>
      </c>
      <c r="O70" s="38">
        <v>14.385</v>
      </c>
      <c r="P70" s="38">
        <v>14.02</v>
      </c>
      <c r="Q70" s="38">
        <v>14.923999999999999</v>
      </c>
      <c r="R70" s="38">
        <v>16.875</v>
      </c>
      <c r="S70" s="38">
        <v>16.875</v>
      </c>
      <c r="T70" s="38">
        <v>15.641999999999999</v>
      </c>
    </row>
    <row r="71" spans="1:20" x14ac:dyDescent="0.25">
      <c r="A71" t="str">
        <f>'TT balance'!A75</f>
        <v>Gambia, The</v>
      </c>
      <c r="B71" s="37" t="s">
        <v>906</v>
      </c>
      <c r="C71" s="37">
        <v>648</v>
      </c>
      <c r="D71" s="37" t="s">
        <v>1005</v>
      </c>
      <c r="E71" s="38">
        <v>1.028</v>
      </c>
      <c r="F71" s="38">
        <v>1.054</v>
      </c>
      <c r="G71" s="38">
        <v>1.28</v>
      </c>
      <c r="H71" s="38">
        <v>1.5620000000000001</v>
      </c>
      <c r="I71" s="38">
        <v>1.45</v>
      </c>
      <c r="J71" s="38">
        <v>1.5429999999999999</v>
      </c>
      <c r="K71" s="38">
        <v>1.41</v>
      </c>
      <c r="L71" s="38">
        <v>1.415</v>
      </c>
      <c r="M71" s="38">
        <v>1.3759999999999999</v>
      </c>
      <c r="N71" s="38">
        <v>1.2290000000000001</v>
      </c>
      <c r="O71" s="38">
        <v>1.355</v>
      </c>
      <c r="P71" s="38">
        <v>1.47</v>
      </c>
      <c r="Q71" s="38">
        <v>1.498</v>
      </c>
      <c r="R71" s="38">
        <v>1.6619999999999999</v>
      </c>
      <c r="S71" s="38">
        <v>1.8180000000000001</v>
      </c>
      <c r="T71" s="38">
        <v>1.913</v>
      </c>
    </row>
    <row r="72" spans="1:20" x14ac:dyDescent="0.25">
      <c r="A72" t="str">
        <f>'TT balance'!A76</f>
        <v>Georgia</v>
      </c>
      <c r="B72" s="37" t="s">
        <v>345</v>
      </c>
      <c r="C72" s="37">
        <v>915</v>
      </c>
      <c r="D72" s="37" t="s">
        <v>1006</v>
      </c>
      <c r="E72" s="38">
        <v>6.5910000000000002</v>
      </c>
      <c r="F72" s="38">
        <v>7.9630000000000001</v>
      </c>
      <c r="G72" s="38">
        <v>10.459</v>
      </c>
      <c r="H72" s="38">
        <v>13.154</v>
      </c>
      <c r="I72" s="38">
        <v>11.069000000000001</v>
      </c>
      <c r="J72" s="38">
        <v>12.243</v>
      </c>
      <c r="K72" s="38">
        <v>15.106999999999999</v>
      </c>
      <c r="L72" s="38">
        <v>16.489000000000001</v>
      </c>
      <c r="M72" s="38">
        <v>17.190000000000001</v>
      </c>
      <c r="N72" s="38">
        <v>17.626999999999999</v>
      </c>
      <c r="O72" s="38">
        <v>14.952999999999999</v>
      </c>
      <c r="P72" s="38">
        <v>15.141</v>
      </c>
      <c r="Q72" s="38">
        <v>16.242000000000001</v>
      </c>
      <c r="R72" s="38">
        <v>17.599</v>
      </c>
      <c r="S72" s="38">
        <v>17.477</v>
      </c>
      <c r="T72" s="38">
        <v>15.733000000000001</v>
      </c>
    </row>
    <row r="73" spans="1:20" x14ac:dyDescent="0.25">
      <c r="A73" t="str">
        <f>'TT balance'!A77</f>
        <v>Germany</v>
      </c>
      <c r="B73" s="37" t="s">
        <v>346</v>
      </c>
      <c r="C73" s="37">
        <v>134</v>
      </c>
      <c r="D73" s="37" t="s">
        <v>1007</v>
      </c>
      <c r="E73" s="38">
        <v>2848.44</v>
      </c>
      <c r="F73" s="38">
        <v>2994.86</v>
      </c>
      <c r="G73" s="38">
        <v>3425.98</v>
      </c>
      <c r="H73" s="38">
        <v>3744.85</v>
      </c>
      <c r="I73" s="38">
        <v>3407.56</v>
      </c>
      <c r="J73" s="38">
        <v>3402.44</v>
      </c>
      <c r="K73" s="38">
        <v>3748.66</v>
      </c>
      <c r="L73" s="38">
        <v>3529.38</v>
      </c>
      <c r="M73" s="38">
        <v>3733.86</v>
      </c>
      <c r="N73" s="38">
        <v>3890.1</v>
      </c>
      <c r="O73" s="38">
        <v>3357.93</v>
      </c>
      <c r="P73" s="38">
        <v>3468.9</v>
      </c>
      <c r="Q73" s="38">
        <v>3681.3</v>
      </c>
      <c r="R73" s="38">
        <v>3965.57</v>
      </c>
      <c r="S73" s="38">
        <v>3861.55</v>
      </c>
      <c r="T73" s="38">
        <v>3803.01</v>
      </c>
    </row>
    <row r="74" spans="1:20" x14ac:dyDescent="0.25">
      <c r="A74" t="str">
        <f>'TT balance'!A78</f>
        <v>Ghana</v>
      </c>
      <c r="B74" s="37" t="s">
        <v>347</v>
      </c>
      <c r="C74" s="37">
        <v>652</v>
      </c>
      <c r="D74" s="37" t="s">
        <v>1008</v>
      </c>
      <c r="E74" s="38">
        <v>24.521000000000001</v>
      </c>
      <c r="F74" s="38">
        <v>28.785</v>
      </c>
      <c r="G74" s="38">
        <v>33.942</v>
      </c>
      <c r="H74" s="38">
        <v>38.414000000000001</v>
      </c>
      <c r="I74" s="38">
        <v>34.253999999999998</v>
      </c>
      <c r="J74" s="38">
        <v>43.042999999999999</v>
      </c>
      <c r="K74" s="38">
        <v>53.645000000000003</v>
      </c>
      <c r="L74" s="38">
        <v>56.505000000000003</v>
      </c>
      <c r="M74" s="38">
        <v>63.279000000000003</v>
      </c>
      <c r="N74" s="38">
        <v>53.173000000000002</v>
      </c>
      <c r="O74" s="38">
        <v>48.594999999999999</v>
      </c>
      <c r="P74" s="38">
        <v>54.988999999999997</v>
      </c>
      <c r="Q74" s="38">
        <v>58.978000000000002</v>
      </c>
      <c r="R74" s="38">
        <v>65.518000000000001</v>
      </c>
      <c r="S74" s="38">
        <v>66.998000000000005</v>
      </c>
      <c r="T74" s="38">
        <v>68.418000000000006</v>
      </c>
    </row>
    <row r="75" spans="1:20" x14ac:dyDescent="0.25">
      <c r="A75" t="str">
        <f>'TT balance'!A79</f>
        <v>Greece</v>
      </c>
      <c r="B75" s="37" t="s">
        <v>350</v>
      </c>
      <c r="C75" s="37">
        <v>174</v>
      </c>
      <c r="D75" s="37" t="s">
        <v>1009</v>
      </c>
      <c r="E75" s="38">
        <v>245.92</v>
      </c>
      <c r="F75" s="38">
        <v>271.25400000000002</v>
      </c>
      <c r="G75" s="38">
        <v>316.25</v>
      </c>
      <c r="H75" s="38">
        <v>352.86599999999999</v>
      </c>
      <c r="I75" s="38">
        <v>328.15600000000001</v>
      </c>
      <c r="J75" s="38">
        <v>297.36799999999999</v>
      </c>
      <c r="K75" s="38">
        <v>282.94600000000003</v>
      </c>
      <c r="L75" s="38">
        <v>242.19300000000001</v>
      </c>
      <c r="M75" s="38">
        <v>238.55500000000001</v>
      </c>
      <c r="N75" s="38">
        <v>235.66900000000001</v>
      </c>
      <c r="O75" s="38">
        <v>195.416</v>
      </c>
      <c r="P75" s="38">
        <v>192.81</v>
      </c>
      <c r="Q75" s="38">
        <v>200.05500000000001</v>
      </c>
      <c r="R75" s="38">
        <v>212.346</v>
      </c>
      <c r="S75" s="38">
        <v>205.34899999999999</v>
      </c>
      <c r="T75" s="38">
        <v>189.25899999999999</v>
      </c>
    </row>
    <row r="76" spans="1:20" x14ac:dyDescent="0.25">
      <c r="A76" t="str">
        <f>'TT balance'!A80</f>
        <v>Grenada</v>
      </c>
      <c r="B76" s="37" t="s">
        <v>352</v>
      </c>
      <c r="C76" s="37">
        <v>328</v>
      </c>
      <c r="D76" s="37" t="s">
        <v>1010</v>
      </c>
      <c r="E76" s="38">
        <v>0.69499999999999995</v>
      </c>
      <c r="F76" s="38">
        <v>0.69899999999999995</v>
      </c>
      <c r="G76" s="38">
        <v>0.75900000000000001</v>
      </c>
      <c r="H76" s="38">
        <v>0.82599999999999996</v>
      </c>
      <c r="I76" s="38">
        <v>0.77100000000000002</v>
      </c>
      <c r="J76" s="38">
        <v>0.77100000000000002</v>
      </c>
      <c r="K76" s="38">
        <v>0.77900000000000003</v>
      </c>
      <c r="L76" s="38">
        <v>0.8</v>
      </c>
      <c r="M76" s="38">
        <v>0.84299999999999997</v>
      </c>
      <c r="N76" s="38">
        <v>0.91100000000000003</v>
      </c>
      <c r="O76" s="38">
        <v>0.997</v>
      </c>
      <c r="P76" s="38">
        <v>1.0620000000000001</v>
      </c>
      <c r="Q76" s="38">
        <v>1.1259999999999999</v>
      </c>
      <c r="R76" s="38">
        <v>1.169</v>
      </c>
      <c r="S76" s="38">
        <v>1.2050000000000001</v>
      </c>
      <c r="T76" s="38">
        <v>1.0369999999999999</v>
      </c>
    </row>
    <row r="77" spans="1:20" x14ac:dyDescent="0.25">
      <c r="A77" t="str">
        <f>'TT balance'!A81</f>
        <v>Guatemala</v>
      </c>
      <c r="B77" s="37" t="s">
        <v>356</v>
      </c>
      <c r="C77" s="37">
        <v>258</v>
      </c>
      <c r="D77" s="37" t="s">
        <v>1011</v>
      </c>
      <c r="E77" s="38">
        <v>28.178999999999998</v>
      </c>
      <c r="F77" s="38">
        <v>31.308</v>
      </c>
      <c r="G77" s="38">
        <v>35.027999999999999</v>
      </c>
      <c r="H77" s="38">
        <v>40.241999999999997</v>
      </c>
      <c r="I77" s="38">
        <v>37.996000000000002</v>
      </c>
      <c r="J77" s="38">
        <v>41.491999999999997</v>
      </c>
      <c r="K77" s="38">
        <v>47.418999999999997</v>
      </c>
      <c r="L77" s="38">
        <v>49.902000000000001</v>
      </c>
      <c r="M77" s="38">
        <v>52.988999999999997</v>
      </c>
      <c r="N77" s="38">
        <v>57.835000000000001</v>
      </c>
      <c r="O77" s="38">
        <v>62.18</v>
      </c>
      <c r="P77" s="38">
        <v>66.034000000000006</v>
      </c>
      <c r="Q77" s="38">
        <v>71.582999999999998</v>
      </c>
      <c r="R77" s="38">
        <v>73.120999999999995</v>
      </c>
      <c r="S77" s="38">
        <v>76.694000000000003</v>
      </c>
      <c r="T77" s="38">
        <v>77.072999999999993</v>
      </c>
    </row>
    <row r="78" spans="1:20" x14ac:dyDescent="0.25">
      <c r="A78" t="str">
        <f>'TT balance'!A82</f>
        <v>Guinea</v>
      </c>
      <c r="B78" s="37" t="s">
        <v>358</v>
      </c>
      <c r="C78" s="37">
        <v>656</v>
      </c>
      <c r="D78" s="37" t="s">
        <v>1012</v>
      </c>
      <c r="E78" s="38">
        <v>4.5060000000000002</v>
      </c>
      <c r="F78" s="38">
        <v>4.1779999999999999</v>
      </c>
      <c r="G78" s="38">
        <v>6.3170000000000002</v>
      </c>
      <c r="H78" s="38">
        <v>6.9660000000000002</v>
      </c>
      <c r="I78" s="38">
        <v>6.7530000000000001</v>
      </c>
      <c r="J78" s="38">
        <v>6.8579999999999997</v>
      </c>
      <c r="K78" s="38">
        <v>6.0339999999999998</v>
      </c>
      <c r="L78" s="38">
        <v>7.3040000000000003</v>
      </c>
      <c r="M78" s="38">
        <v>8.3740000000000006</v>
      </c>
      <c r="N78" s="38">
        <v>8.7899999999999991</v>
      </c>
      <c r="O78" s="38">
        <v>8.7899999999999991</v>
      </c>
      <c r="P78" s="38">
        <v>8.6039999999999992</v>
      </c>
      <c r="Q78" s="38">
        <v>10.337</v>
      </c>
      <c r="R78" s="38">
        <v>12.180999999999999</v>
      </c>
      <c r="S78" s="38">
        <v>13.797000000000001</v>
      </c>
      <c r="T78" s="38">
        <v>15.455</v>
      </c>
    </row>
    <row r="79" spans="1:20" x14ac:dyDescent="0.25">
      <c r="A79" t="str">
        <f>'TT balance'!A83</f>
        <v>Guinea-Bissau</v>
      </c>
      <c r="B79" s="37" t="s">
        <v>361</v>
      </c>
      <c r="C79" s="37">
        <v>654</v>
      </c>
      <c r="D79" s="37" t="s">
        <v>1013</v>
      </c>
      <c r="E79" s="38">
        <v>0.64</v>
      </c>
      <c r="F79" s="38">
        <v>0.63500000000000001</v>
      </c>
      <c r="G79" s="38">
        <v>0.753</v>
      </c>
      <c r="H79" s="38">
        <v>0.95299999999999996</v>
      </c>
      <c r="I79" s="38">
        <v>0.88900000000000001</v>
      </c>
      <c r="J79" s="38">
        <v>0.94099999999999995</v>
      </c>
      <c r="K79" s="38">
        <v>1.157</v>
      </c>
      <c r="L79" s="38">
        <v>1.05</v>
      </c>
      <c r="M79" s="38">
        <v>1.1100000000000001</v>
      </c>
      <c r="N79" s="38">
        <v>1.1359999999999999</v>
      </c>
      <c r="O79" s="38">
        <v>1.153</v>
      </c>
      <c r="P79" s="38">
        <v>1.2450000000000001</v>
      </c>
      <c r="Q79" s="38">
        <v>1.4690000000000001</v>
      </c>
      <c r="R79" s="38">
        <v>1.506</v>
      </c>
      <c r="S79" s="38">
        <v>1.44</v>
      </c>
      <c r="T79" s="38">
        <v>1.4339999999999999</v>
      </c>
    </row>
    <row r="80" spans="1:20" x14ac:dyDescent="0.25">
      <c r="A80" t="str">
        <f>'TT balance'!A84</f>
        <v>Guyana</v>
      </c>
      <c r="B80" s="37" t="s">
        <v>364</v>
      </c>
      <c r="C80" s="37">
        <v>336</v>
      </c>
      <c r="D80" s="37" t="s">
        <v>1014</v>
      </c>
      <c r="E80" s="38">
        <v>1.712</v>
      </c>
      <c r="F80" s="38">
        <v>1.899</v>
      </c>
      <c r="G80" s="38">
        <v>2.2250000000000001</v>
      </c>
      <c r="H80" s="38">
        <v>2.4910000000000001</v>
      </c>
      <c r="I80" s="38">
        <v>2.5960000000000001</v>
      </c>
      <c r="J80" s="38">
        <v>2.8889999999999998</v>
      </c>
      <c r="K80" s="38">
        <v>3.3279999999999998</v>
      </c>
      <c r="L80" s="38">
        <v>4.0629999999999997</v>
      </c>
      <c r="M80" s="38">
        <v>4.1680000000000001</v>
      </c>
      <c r="N80" s="38">
        <v>4.1280000000000001</v>
      </c>
      <c r="O80" s="38">
        <v>4.28</v>
      </c>
      <c r="P80" s="38">
        <v>4.4829999999999997</v>
      </c>
      <c r="Q80" s="38">
        <v>4.7480000000000002</v>
      </c>
      <c r="R80" s="38">
        <v>4.7880000000000003</v>
      </c>
      <c r="S80" s="38">
        <v>5.1740000000000004</v>
      </c>
      <c r="T80" s="38">
        <v>5.766</v>
      </c>
    </row>
    <row r="81" spans="1:20" x14ac:dyDescent="0.25">
      <c r="A81" t="str">
        <f>'TT balance'!A85</f>
        <v>Haiti</v>
      </c>
      <c r="B81" s="37" t="s">
        <v>367</v>
      </c>
      <c r="C81" s="37">
        <v>263</v>
      </c>
      <c r="D81" s="37" t="s">
        <v>1015</v>
      </c>
      <c r="E81" s="38">
        <v>7.0519999999999996</v>
      </c>
      <c r="F81" s="38">
        <v>7.3979999999999997</v>
      </c>
      <c r="G81" s="38">
        <v>9.3160000000000007</v>
      </c>
      <c r="H81" s="38">
        <v>10.388999999999999</v>
      </c>
      <c r="I81" s="38">
        <v>11.271000000000001</v>
      </c>
      <c r="J81" s="38">
        <v>11.654999999999999</v>
      </c>
      <c r="K81" s="38">
        <v>13.009</v>
      </c>
      <c r="L81" s="38">
        <v>13.709</v>
      </c>
      <c r="M81" s="38">
        <v>14.5</v>
      </c>
      <c r="N81" s="38">
        <v>14.789</v>
      </c>
      <c r="O81" s="38">
        <v>14.856</v>
      </c>
      <c r="P81" s="38">
        <v>13.731999999999999</v>
      </c>
      <c r="Q81" s="38">
        <v>14.214</v>
      </c>
      <c r="R81" s="38">
        <v>15.965</v>
      </c>
      <c r="S81" s="38">
        <v>14.334</v>
      </c>
      <c r="T81" s="38">
        <v>14.286</v>
      </c>
    </row>
    <row r="82" spans="1:20" x14ac:dyDescent="0.25">
      <c r="A82" t="str">
        <f>'TT balance'!A86</f>
        <v>Honduras</v>
      </c>
      <c r="B82" s="37" t="s">
        <v>369</v>
      </c>
      <c r="C82" s="37">
        <v>268</v>
      </c>
      <c r="D82" s="37" t="s">
        <v>1016</v>
      </c>
      <c r="E82" s="38">
        <v>9.6720000000000006</v>
      </c>
      <c r="F82" s="38">
        <v>10.842000000000001</v>
      </c>
      <c r="G82" s="38">
        <v>12.275</v>
      </c>
      <c r="H82" s="38">
        <v>13.79</v>
      </c>
      <c r="I82" s="38">
        <v>14.486000000000001</v>
      </c>
      <c r="J82" s="38">
        <v>15.73</v>
      </c>
      <c r="K82" s="38">
        <v>17.649999999999999</v>
      </c>
      <c r="L82" s="38">
        <v>18.527000000000001</v>
      </c>
      <c r="M82" s="38">
        <v>18.497</v>
      </c>
      <c r="N82" s="38">
        <v>19.754999999999999</v>
      </c>
      <c r="O82" s="38">
        <v>20.978000000000002</v>
      </c>
      <c r="P82" s="38">
        <v>21.713999999999999</v>
      </c>
      <c r="Q82" s="38">
        <v>23.137</v>
      </c>
      <c r="R82" s="38">
        <v>23.856999999999999</v>
      </c>
      <c r="S82" s="38">
        <v>24.920999999999999</v>
      </c>
      <c r="T82" s="38">
        <v>23.690999999999999</v>
      </c>
    </row>
    <row r="83" spans="1:20" x14ac:dyDescent="0.25">
      <c r="A83" t="str">
        <f>'TT balance'!A87</f>
        <v>Hungary</v>
      </c>
      <c r="B83" s="37" t="s">
        <v>371</v>
      </c>
      <c r="C83" s="37">
        <v>944</v>
      </c>
      <c r="D83" s="37" t="s">
        <v>1018</v>
      </c>
      <c r="E83" s="38">
        <v>112.98099999999999</v>
      </c>
      <c r="F83" s="38">
        <v>115.577</v>
      </c>
      <c r="G83" s="38">
        <v>139.96600000000001</v>
      </c>
      <c r="H83" s="38">
        <v>158.136</v>
      </c>
      <c r="I83" s="38">
        <v>130.76</v>
      </c>
      <c r="J83" s="38">
        <v>131.917</v>
      </c>
      <c r="K83" s="38">
        <v>141.76</v>
      </c>
      <c r="L83" s="38">
        <v>128.47499999999999</v>
      </c>
      <c r="M83" s="38">
        <v>135.41200000000001</v>
      </c>
      <c r="N83" s="38">
        <v>140.76499999999999</v>
      </c>
      <c r="O83" s="38">
        <v>125.074</v>
      </c>
      <c r="P83" s="38">
        <v>128.471</v>
      </c>
      <c r="Q83" s="38">
        <v>142.96199999999999</v>
      </c>
      <c r="R83" s="38">
        <v>160.41900000000001</v>
      </c>
      <c r="S83" s="38">
        <v>163.459</v>
      </c>
      <c r="T83" s="38">
        <v>154.56200000000001</v>
      </c>
    </row>
    <row r="84" spans="1:20" x14ac:dyDescent="0.25">
      <c r="A84" t="str">
        <f>'TT balance'!A88</f>
        <v>Iceland</v>
      </c>
      <c r="B84" s="37" t="s">
        <v>372</v>
      </c>
      <c r="C84" s="37">
        <v>176</v>
      </c>
      <c r="D84" s="37" t="s">
        <v>1019</v>
      </c>
      <c r="E84" s="38">
        <v>16.853000000000002</v>
      </c>
      <c r="F84" s="38">
        <v>17.465</v>
      </c>
      <c r="G84" s="38">
        <v>21.652999999999999</v>
      </c>
      <c r="H84" s="38">
        <v>18.074999999999999</v>
      </c>
      <c r="I84" s="38">
        <v>13.154</v>
      </c>
      <c r="J84" s="38">
        <v>13.750999999999999</v>
      </c>
      <c r="K84" s="38">
        <v>15.222</v>
      </c>
      <c r="L84" s="38">
        <v>14.752000000000001</v>
      </c>
      <c r="M84" s="38">
        <v>16.125</v>
      </c>
      <c r="N84" s="38">
        <v>17.867999999999999</v>
      </c>
      <c r="O84" s="38">
        <v>17.516999999999999</v>
      </c>
      <c r="P84" s="38">
        <v>20.792999999999999</v>
      </c>
      <c r="Q84" s="38">
        <v>24.728000000000002</v>
      </c>
      <c r="R84" s="38">
        <v>26.224</v>
      </c>
      <c r="S84" s="38">
        <v>24.837</v>
      </c>
      <c r="T84" s="38">
        <v>21.715</v>
      </c>
    </row>
    <row r="85" spans="1:20" x14ac:dyDescent="0.25">
      <c r="A85" t="str">
        <f>'TT balance'!A89</f>
        <v>India</v>
      </c>
      <c r="B85" s="37" t="s">
        <v>373</v>
      </c>
      <c r="C85" s="37">
        <v>534</v>
      </c>
      <c r="D85" s="37" t="s">
        <v>1020</v>
      </c>
      <c r="E85" s="38">
        <v>834.21799999999996</v>
      </c>
      <c r="F85" s="38">
        <v>949.11800000000005</v>
      </c>
      <c r="G85" s="38">
        <v>1238.7</v>
      </c>
      <c r="H85" s="38">
        <v>1224.0999999999999</v>
      </c>
      <c r="I85" s="38">
        <v>1365.37</v>
      </c>
      <c r="J85" s="38">
        <v>1708.46</v>
      </c>
      <c r="K85" s="38">
        <v>1823.05</v>
      </c>
      <c r="L85" s="38">
        <v>1827.64</v>
      </c>
      <c r="M85" s="38">
        <v>1856.72</v>
      </c>
      <c r="N85" s="38">
        <v>2039.13</v>
      </c>
      <c r="O85" s="38">
        <v>2103.59</v>
      </c>
      <c r="P85" s="38">
        <v>2294.12</v>
      </c>
      <c r="Q85" s="38">
        <v>2651.47</v>
      </c>
      <c r="R85" s="38">
        <v>2701.11</v>
      </c>
      <c r="S85" s="38">
        <v>2870.5</v>
      </c>
      <c r="T85" s="38">
        <v>2708.77</v>
      </c>
    </row>
    <row r="86" spans="1:20" x14ac:dyDescent="0.25">
      <c r="A86" t="str">
        <f>'TT balance'!A90</f>
        <v>Indonesia</v>
      </c>
      <c r="B86" s="37" t="s">
        <v>375</v>
      </c>
      <c r="C86" s="37">
        <v>536</v>
      </c>
      <c r="D86" s="37" t="s">
        <v>1021</v>
      </c>
      <c r="E86" s="38">
        <v>310.815</v>
      </c>
      <c r="F86" s="38">
        <v>396.29300000000001</v>
      </c>
      <c r="G86" s="38">
        <v>470.14400000000001</v>
      </c>
      <c r="H86" s="38">
        <v>558.58199999999999</v>
      </c>
      <c r="I86" s="38">
        <v>577.53899999999999</v>
      </c>
      <c r="J86" s="38">
        <v>755.25599999999997</v>
      </c>
      <c r="K86" s="38">
        <v>892.59</v>
      </c>
      <c r="L86" s="38">
        <v>919.00199999999995</v>
      </c>
      <c r="M86" s="38">
        <v>916.64599999999996</v>
      </c>
      <c r="N86" s="38">
        <v>891.05100000000004</v>
      </c>
      <c r="O86" s="38">
        <v>860.74099999999999</v>
      </c>
      <c r="P86" s="38">
        <v>932.06600000000003</v>
      </c>
      <c r="Q86" s="38">
        <v>1015.49</v>
      </c>
      <c r="R86" s="38">
        <v>1042.71</v>
      </c>
      <c r="S86" s="38">
        <v>1120.04</v>
      </c>
      <c r="T86" s="38">
        <v>1059.6400000000001</v>
      </c>
    </row>
    <row r="87" spans="1:20" x14ac:dyDescent="0.25">
      <c r="A87" t="str">
        <f>'TT balance'!A91</f>
        <v>Iraq</v>
      </c>
      <c r="B87" s="37" t="s">
        <v>394</v>
      </c>
      <c r="C87" s="37">
        <v>433</v>
      </c>
      <c r="D87" s="37" t="s">
        <v>1023</v>
      </c>
      <c r="E87" s="38">
        <v>50.064999999999998</v>
      </c>
      <c r="F87" s="38">
        <v>65.144000000000005</v>
      </c>
      <c r="G87" s="38">
        <v>88.832999999999998</v>
      </c>
      <c r="H87" s="38">
        <v>131.614</v>
      </c>
      <c r="I87" s="38">
        <v>111.66</v>
      </c>
      <c r="J87" s="38">
        <v>138.517</v>
      </c>
      <c r="K87" s="38">
        <v>185.75</v>
      </c>
      <c r="L87" s="38">
        <v>218.03200000000001</v>
      </c>
      <c r="M87" s="38">
        <v>234.63800000000001</v>
      </c>
      <c r="N87" s="38">
        <v>234.65100000000001</v>
      </c>
      <c r="O87" s="38">
        <v>177.63399999999999</v>
      </c>
      <c r="P87" s="38">
        <v>167.71600000000001</v>
      </c>
      <c r="Q87" s="38">
        <v>192.34299999999999</v>
      </c>
      <c r="R87" s="38">
        <v>216.946</v>
      </c>
      <c r="S87" s="38">
        <v>222.434</v>
      </c>
      <c r="T87" s="38">
        <v>172.119</v>
      </c>
    </row>
    <row r="88" spans="1:20" x14ac:dyDescent="0.25">
      <c r="A88" t="str">
        <f>'TT balance'!A92</f>
        <v>Ireland</v>
      </c>
      <c r="B88" s="37" t="s">
        <v>397</v>
      </c>
      <c r="C88" s="37">
        <v>178</v>
      </c>
      <c r="D88" s="37" t="s">
        <v>1024</v>
      </c>
      <c r="E88" s="38">
        <v>211.941</v>
      </c>
      <c r="F88" s="38">
        <v>232.25700000000001</v>
      </c>
      <c r="G88" s="38">
        <v>270.29599999999999</v>
      </c>
      <c r="H88" s="38">
        <v>275.89400000000001</v>
      </c>
      <c r="I88" s="38">
        <v>236.87100000000001</v>
      </c>
      <c r="J88" s="38">
        <v>222.72300000000001</v>
      </c>
      <c r="K88" s="38">
        <v>237.905</v>
      </c>
      <c r="L88" s="38">
        <v>225.185</v>
      </c>
      <c r="M88" s="38">
        <v>238.26400000000001</v>
      </c>
      <c r="N88" s="38">
        <v>258.88900000000001</v>
      </c>
      <c r="O88" s="38">
        <v>292.03699999999998</v>
      </c>
      <c r="P88" s="38">
        <v>299.14499999999998</v>
      </c>
      <c r="Q88" s="38">
        <v>337.54500000000002</v>
      </c>
      <c r="R88" s="38">
        <v>386.68900000000002</v>
      </c>
      <c r="S88" s="38">
        <v>398.37900000000002</v>
      </c>
      <c r="T88" s="38">
        <v>418.71600000000001</v>
      </c>
    </row>
    <row r="89" spans="1:20" x14ac:dyDescent="0.25">
      <c r="A89" t="str">
        <f>'TT balance'!A93</f>
        <v>Israel</v>
      </c>
      <c r="B89" s="37" t="s">
        <v>400</v>
      </c>
      <c r="C89" s="37">
        <v>436</v>
      </c>
      <c r="D89" s="37" t="s">
        <v>1025</v>
      </c>
      <c r="E89" s="38">
        <v>142.661</v>
      </c>
      <c r="F89" s="38">
        <v>154.15700000000001</v>
      </c>
      <c r="G89" s="38">
        <v>179.06899999999999</v>
      </c>
      <c r="H89" s="38">
        <v>216.33799999999999</v>
      </c>
      <c r="I89" s="38">
        <v>207.49799999999999</v>
      </c>
      <c r="J89" s="38">
        <v>234</v>
      </c>
      <c r="K89" s="38">
        <v>261.01400000000001</v>
      </c>
      <c r="L89" s="38">
        <v>257.173</v>
      </c>
      <c r="M89" s="38">
        <v>292.69299999999998</v>
      </c>
      <c r="N89" s="38">
        <v>310.048</v>
      </c>
      <c r="O89" s="38">
        <v>300.12299999999999</v>
      </c>
      <c r="P89" s="38">
        <v>318.61700000000002</v>
      </c>
      <c r="Q89" s="38">
        <v>352.66800000000001</v>
      </c>
      <c r="R89" s="38">
        <v>370.45600000000002</v>
      </c>
      <c r="S89" s="38">
        <v>394.65199999999999</v>
      </c>
      <c r="T89" s="38">
        <v>402.63900000000001</v>
      </c>
    </row>
    <row r="90" spans="1:20" x14ac:dyDescent="0.25">
      <c r="A90" t="str">
        <f>'TT balance'!A94</f>
        <v>Italy</v>
      </c>
      <c r="B90" s="37" t="s">
        <v>402</v>
      </c>
      <c r="C90" s="37">
        <v>136</v>
      </c>
      <c r="D90" s="37" t="s">
        <v>1026</v>
      </c>
      <c r="E90" s="38">
        <v>1859.24</v>
      </c>
      <c r="F90" s="38">
        <v>1949.66</v>
      </c>
      <c r="G90" s="38">
        <v>2213.37</v>
      </c>
      <c r="H90" s="38">
        <v>2408.39</v>
      </c>
      <c r="I90" s="38">
        <v>2197.54</v>
      </c>
      <c r="J90" s="38">
        <v>2137.85</v>
      </c>
      <c r="K90" s="38">
        <v>2294.59</v>
      </c>
      <c r="L90" s="38">
        <v>2088.2800000000002</v>
      </c>
      <c r="M90" s="38">
        <v>2141.9499999999998</v>
      </c>
      <c r="N90" s="38">
        <v>2162.5700000000002</v>
      </c>
      <c r="O90" s="38">
        <v>1836.82</v>
      </c>
      <c r="P90" s="38">
        <v>1876.55</v>
      </c>
      <c r="Q90" s="38">
        <v>1961.11</v>
      </c>
      <c r="R90" s="38">
        <v>2093.09</v>
      </c>
      <c r="S90" s="38">
        <v>2005.14</v>
      </c>
      <c r="T90" s="38">
        <v>1884.94</v>
      </c>
    </row>
    <row r="91" spans="1:20" x14ac:dyDescent="0.25">
      <c r="A91" t="str">
        <f>'TT balance'!A95</f>
        <v>Jamaica</v>
      </c>
      <c r="B91" s="37" t="s">
        <v>403</v>
      </c>
      <c r="C91" s="37">
        <v>343</v>
      </c>
      <c r="D91" s="37" t="s">
        <v>1027</v>
      </c>
      <c r="E91" s="38">
        <v>11.233000000000001</v>
      </c>
      <c r="F91" s="38">
        <v>11.946</v>
      </c>
      <c r="G91" s="38">
        <v>12.881</v>
      </c>
      <c r="H91" s="38">
        <v>13.743</v>
      </c>
      <c r="I91" s="38">
        <v>12.106999999999999</v>
      </c>
      <c r="J91" s="38">
        <v>13.193</v>
      </c>
      <c r="K91" s="38">
        <v>14.413</v>
      </c>
      <c r="L91" s="38">
        <v>14.765000000000001</v>
      </c>
      <c r="M91" s="38">
        <v>14.212999999999999</v>
      </c>
      <c r="N91" s="38">
        <v>13.865</v>
      </c>
      <c r="O91" s="38">
        <v>14.154</v>
      </c>
      <c r="P91" s="38">
        <v>14.108000000000001</v>
      </c>
      <c r="Q91" s="38">
        <v>14.755000000000001</v>
      </c>
      <c r="R91" s="38">
        <v>15.648</v>
      </c>
      <c r="S91" s="38">
        <v>15.808</v>
      </c>
      <c r="T91" s="38">
        <v>13.948</v>
      </c>
    </row>
    <row r="92" spans="1:20" x14ac:dyDescent="0.25">
      <c r="A92" t="str">
        <f>'TT balance'!A96</f>
        <v>Japan</v>
      </c>
      <c r="B92" s="37" t="s">
        <v>406</v>
      </c>
      <c r="C92" s="37">
        <v>158</v>
      </c>
      <c r="D92" s="37" t="s">
        <v>1028</v>
      </c>
      <c r="E92" s="38">
        <v>4831.47</v>
      </c>
      <c r="F92" s="38">
        <v>4601.66</v>
      </c>
      <c r="G92" s="38">
        <v>4579.75</v>
      </c>
      <c r="H92" s="38">
        <v>5106.68</v>
      </c>
      <c r="I92" s="38">
        <v>5289.49</v>
      </c>
      <c r="J92" s="38">
        <v>5759.07</v>
      </c>
      <c r="K92" s="38">
        <v>6233.15</v>
      </c>
      <c r="L92" s="38">
        <v>6272.36</v>
      </c>
      <c r="M92" s="38">
        <v>5212.33</v>
      </c>
      <c r="N92" s="38">
        <v>4897</v>
      </c>
      <c r="O92" s="38">
        <v>4444.93</v>
      </c>
      <c r="P92" s="38">
        <v>5003.68</v>
      </c>
      <c r="Q92" s="38">
        <v>4930.84</v>
      </c>
      <c r="R92" s="38">
        <v>5036.8900000000003</v>
      </c>
      <c r="S92" s="38">
        <v>5148.78</v>
      </c>
      <c r="T92" s="38">
        <v>5048.6899999999996</v>
      </c>
    </row>
    <row r="93" spans="1:20" x14ac:dyDescent="0.25">
      <c r="A93" t="str">
        <f>'TT balance'!A97</f>
        <v>Jordan</v>
      </c>
      <c r="B93" s="37" t="s">
        <v>407</v>
      </c>
      <c r="C93" s="37">
        <v>439</v>
      </c>
      <c r="D93" s="37" t="s">
        <v>1029</v>
      </c>
      <c r="E93" s="38">
        <v>12.981999999999999</v>
      </c>
      <c r="F93" s="38">
        <v>15.526999999999999</v>
      </c>
      <c r="G93" s="38">
        <v>17.645</v>
      </c>
      <c r="H93" s="38">
        <v>22.648</v>
      </c>
      <c r="I93" s="38">
        <v>24.538</v>
      </c>
      <c r="J93" s="38">
        <v>27.134</v>
      </c>
      <c r="K93" s="38">
        <v>29.524000000000001</v>
      </c>
      <c r="L93" s="38">
        <v>31.678999999999998</v>
      </c>
      <c r="M93" s="38">
        <v>34.503</v>
      </c>
      <c r="N93" s="38">
        <v>36.9</v>
      </c>
      <c r="O93" s="38">
        <v>38.642000000000003</v>
      </c>
      <c r="P93" s="38">
        <v>39.948999999999998</v>
      </c>
      <c r="Q93" s="38">
        <v>41.466999999999999</v>
      </c>
      <c r="R93" s="38">
        <v>42.993000000000002</v>
      </c>
      <c r="S93" s="38">
        <v>44.566000000000003</v>
      </c>
      <c r="T93" s="38">
        <v>43.481000000000002</v>
      </c>
    </row>
    <row r="94" spans="1:20" x14ac:dyDescent="0.25">
      <c r="A94" t="str">
        <f>'TT balance'!A98</f>
        <v>Kazakhstan, Rep. of</v>
      </c>
      <c r="B94" s="37" t="s">
        <v>909</v>
      </c>
      <c r="C94" s="37">
        <v>916</v>
      </c>
      <c r="D94" s="37" t="s">
        <v>1030</v>
      </c>
      <c r="E94" s="38">
        <v>57.125</v>
      </c>
      <c r="F94" s="38">
        <v>81.003</v>
      </c>
      <c r="G94" s="38">
        <v>104.85</v>
      </c>
      <c r="H94" s="38">
        <v>133.44200000000001</v>
      </c>
      <c r="I94" s="38">
        <v>115.309</v>
      </c>
      <c r="J94" s="38">
        <v>148.047</v>
      </c>
      <c r="K94" s="38">
        <v>192.626</v>
      </c>
      <c r="L94" s="38">
        <v>207.999</v>
      </c>
      <c r="M94" s="38">
        <v>236.63499999999999</v>
      </c>
      <c r="N94" s="38">
        <v>221.416</v>
      </c>
      <c r="O94" s="38">
        <v>184.38800000000001</v>
      </c>
      <c r="P94" s="38">
        <v>137.28899999999999</v>
      </c>
      <c r="Q94" s="38">
        <v>166.80600000000001</v>
      </c>
      <c r="R94" s="38">
        <v>179.34</v>
      </c>
      <c r="S94" s="38">
        <v>181.667</v>
      </c>
      <c r="T94" s="38">
        <v>164.792</v>
      </c>
    </row>
    <row r="95" spans="1:20" x14ac:dyDescent="0.25">
      <c r="A95" t="str">
        <f>'TT balance'!A99</f>
        <v>Kenya</v>
      </c>
      <c r="B95" s="37" t="s">
        <v>411</v>
      </c>
      <c r="C95" s="37">
        <v>664</v>
      </c>
      <c r="D95" s="37" t="s">
        <v>1031</v>
      </c>
      <c r="E95" s="38">
        <v>21.001000000000001</v>
      </c>
      <c r="F95" s="38">
        <v>25.826000000000001</v>
      </c>
      <c r="G95" s="38">
        <v>31.959</v>
      </c>
      <c r="H95" s="38">
        <v>35.895000000000003</v>
      </c>
      <c r="I95" s="38">
        <v>37.021999999999998</v>
      </c>
      <c r="J95" s="38">
        <v>40</v>
      </c>
      <c r="K95" s="38">
        <v>41.670999999999999</v>
      </c>
      <c r="L95" s="38">
        <v>50.421999999999997</v>
      </c>
      <c r="M95" s="38">
        <v>55.125</v>
      </c>
      <c r="N95" s="38">
        <v>61.545999999999999</v>
      </c>
      <c r="O95" s="38">
        <v>64.234999999999999</v>
      </c>
      <c r="P95" s="38">
        <v>69.19</v>
      </c>
      <c r="Q95" s="38">
        <v>78.896000000000001</v>
      </c>
      <c r="R95" s="38">
        <v>87.801000000000002</v>
      </c>
      <c r="S95" s="38">
        <v>95.41</v>
      </c>
      <c r="T95" s="38">
        <v>99.287000000000006</v>
      </c>
    </row>
    <row r="96" spans="1:20" x14ac:dyDescent="0.25">
      <c r="A96" t="str">
        <f>'TT balance'!A100</f>
        <v>Kiribati</v>
      </c>
      <c r="B96" s="37" t="s">
        <v>414</v>
      </c>
      <c r="C96" s="37">
        <v>826</v>
      </c>
      <c r="D96" s="37" t="s">
        <v>1032</v>
      </c>
      <c r="E96" s="38">
        <v>0.112</v>
      </c>
      <c r="F96" s="38">
        <v>0.11</v>
      </c>
      <c r="G96" s="38">
        <v>0.13300000000000001</v>
      </c>
      <c r="H96" s="38">
        <v>0.14399999999999999</v>
      </c>
      <c r="I96" s="38">
        <v>0.13400000000000001</v>
      </c>
      <c r="J96" s="38">
        <v>0.157</v>
      </c>
      <c r="K96" s="38">
        <v>0.182</v>
      </c>
      <c r="L96" s="38">
        <v>0.19</v>
      </c>
      <c r="M96" s="38">
        <v>0.186</v>
      </c>
      <c r="N96" s="38">
        <v>0.18</v>
      </c>
      <c r="O96" s="38">
        <v>0.17100000000000001</v>
      </c>
      <c r="P96" s="38">
        <v>0.17799999999999999</v>
      </c>
      <c r="Q96" s="38">
        <v>0.187</v>
      </c>
      <c r="R96" s="38">
        <v>0.2</v>
      </c>
      <c r="S96" s="38">
        <v>0.19800000000000001</v>
      </c>
      <c r="T96" s="38">
        <v>0.2</v>
      </c>
    </row>
    <row r="97" spans="1:20" x14ac:dyDescent="0.25">
      <c r="A97" t="str">
        <f>'TT balance'!A101</f>
        <v>Korea, Rep. of</v>
      </c>
      <c r="B97" s="37" t="s">
        <v>910</v>
      </c>
      <c r="C97" s="37">
        <v>542</v>
      </c>
      <c r="D97" s="37" t="s">
        <v>1033</v>
      </c>
      <c r="E97" s="38">
        <v>934.70799999999997</v>
      </c>
      <c r="F97" s="38">
        <v>1052.6099999999999</v>
      </c>
      <c r="G97" s="38">
        <v>1172.47</v>
      </c>
      <c r="H97" s="38">
        <v>1049.17</v>
      </c>
      <c r="I97" s="38">
        <v>943.73900000000003</v>
      </c>
      <c r="J97" s="38">
        <v>1143.57</v>
      </c>
      <c r="K97" s="38">
        <v>1253.42</v>
      </c>
      <c r="L97" s="38">
        <v>1278.05</v>
      </c>
      <c r="M97" s="38">
        <v>1370.63</v>
      </c>
      <c r="N97" s="38">
        <v>1484.49</v>
      </c>
      <c r="O97" s="38">
        <v>1466.04</v>
      </c>
      <c r="P97" s="38">
        <v>1499.36</v>
      </c>
      <c r="Q97" s="38">
        <v>1623.07</v>
      </c>
      <c r="R97" s="38">
        <v>1725.37</v>
      </c>
      <c r="S97" s="38">
        <v>1646.74</v>
      </c>
      <c r="T97" s="38">
        <v>1630.87</v>
      </c>
    </row>
    <row r="98" spans="1:20" x14ac:dyDescent="0.25">
      <c r="A98" t="str">
        <f>'TT balance'!A102</f>
        <v>Kosovo, Rep. of</v>
      </c>
      <c r="B98" s="37" t="s">
        <v>911</v>
      </c>
      <c r="C98" s="37">
        <v>967</v>
      </c>
      <c r="D98" s="37" t="s">
        <v>1034</v>
      </c>
      <c r="E98" s="38">
        <v>3.738</v>
      </c>
      <c r="F98" s="38">
        <v>3.9180000000000001</v>
      </c>
      <c r="G98" s="38">
        <v>4.7430000000000003</v>
      </c>
      <c r="H98" s="38">
        <v>5.71</v>
      </c>
      <c r="I98" s="38">
        <v>5.67</v>
      </c>
      <c r="J98" s="38">
        <v>5.8410000000000002</v>
      </c>
      <c r="K98" s="38">
        <v>6.7</v>
      </c>
      <c r="L98" s="38">
        <v>6.5039999999999996</v>
      </c>
      <c r="M98" s="38">
        <v>7.0739999999999998</v>
      </c>
      <c r="N98" s="38">
        <v>7.3979999999999997</v>
      </c>
      <c r="O98" s="38">
        <v>6.444</v>
      </c>
      <c r="P98" s="38">
        <v>6.7169999999999996</v>
      </c>
      <c r="Q98" s="38">
        <v>7.2430000000000003</v>
      </c>
      <c r="R98" s="38">
        <v>7.9470000000000001</v>
      </c>
      <c r="S98" s="38">
        <v>7.9530000000000003</v>
      </c>
      <c r="T98" s="38">
        <v>7.7889999999999997</v>
      </c>
    </row>
    <row r="99" spans="1:20" x14ac:dyDescent="0.25">
      <c r="A99" t="str">
        <f>'TT balance'!A103</f>
        <v>Kuwait</v>
      </c>
      <c r="B99" s="37" t="s">
        <v>421</v>
      </c>
      <c r="C99" s="37">
        <v>443</v>
      </c>
      <c r="D99" s="37" t="s">
        <v>1035</v>
      </c>
      <c r="E99" s="38">
        <v>80.807000000000002</v>
      </c>
      <c r="F99" s="38">
        <v>101.559</v>
      </c>
      <c r="G99" s="38">
        <v>114.67700000000001</v>
      </c>
      <c r="H99" s="38">
        <v>147.40199999999999</v>
      </c>
      <c r="I99" s="38">
        <v>105.992</v>
      </c>
      <c r="J99" s="38">
        <v>115.401</v>
      </c>
      <c r="K99" s="38">
        <v>154.02000000000001</v>
      </c>
      <c r="L99" s="38">
        <v>174.066</v>
      </c>
      <c r="M99" s="38">
        <v>174.179</v>
      </c>
      <c r="N99" s="38">
        <v>162.69499999999999</v>
      </c>
      <c r="O99" s="38">
        <v>114.60599999999999</v>
      </c>
      <c r="P99" s="38">
        <v>109.381</v>
      </c>
      <c r="Q99" s="38">
        <v>120.687</v>
      </c>
      <c r="R99" s="38">
        <v>140.66499999999999</v>
      </c>
      <c r="S99" s="38">
        <v>134.624</v>
      </c>
      <c r="T99" s="38">
        <v>107.93600000000001</v>
      </c>
    </row>
    <row r="100" spans="1:20" x14ac:dyDescent="0.25">
      <c r="A100" t="str">
        <f>'TT balance'!A104</f>
        <v>Kyrgyz Rep.</v>
      </c>
      <c r="B100" s="37" t="s">
        <v>912</v>
      </c>
      <c r="C100" s="37">
        <v>917</v>
      </c>
      <c r="D100" s="37" t="s">
        <v>1036</v>
      </c>
      <c r="E100" s="38">
        <v>2.4590000000000001</v>
      </c>
      <c r="F100" s="38">
        <v>2.8370000000000002</v>
      </c>
      <c r="G100" s="38">
        <v>3.8069999999999999</v>
      </c>
      <c r="H100" s="38">
        <v>5.1390000000000002</v>
      </c>
      <c r="I100" s="38">
        <v>4.6900000000000004</v>
      </c>
      <c r="J100" s="38">
        <v>4.7939999999999996</v>
      </c>
      <c r="K100" s="38">
        <v>6.1980000000000004</v>
      </c>
      <c r="L100" s="38">
        <v>6.6040000000000001</v>
      </c>
      <c r="M100" s="38">
        <v>7.335</v>
      </c>
      <c r="N100" s="38">
        <v>7.4669999999999996</v>
      </c>
      <c r="O100" s="38">
        <v>6.6779999999999999</v>
      </c>
      <c r="P100" s="38">
        <v>6.8129999999999997</v>
      </c>
      <c r="Q100" s="38">
        <v>7.7030000000000003</v>
      </c>
      <c r="R100" s="38">
        <v>8.2710000000000008</v>
      </c>
      <c r="S100" s="38">
        <v>8.4550000000000001</v>
      </c>
      <c r="T100" s="38">
        <v>7.4710000000000001</v>
      </c>
    </row>
    <row r="101" spans="1:20" x14ac:dyDescent="0.25">
      <c r="A101" t="str">
        <f>'TT balance'!A105</f>
        <v>Lao People's Dem. Rep.</v>
      </c>
      <c r="B101" s="37" t="s">
        <v>913</v>
      </c>
      <c r="C101" s="37">
        <v>544</v>
      </c>
      <c r="D101" s="37" t="s">
        <v>1037</v>
      </c>
      <c r="E101" s="38">
        <v>3.0489999999999999</v>
      </c>
      <c r="F101" s="38">
        <v>3.915</v>
      </c>
      <c r="G101" s="38">
        <v>4.7569999999999997</v>
      </c>
      <c r="H101" s="38">
        <v>5.9480000000000004</v>
      </c>
      <c r="I101" s="38">
        <v>6.431</v>
      </c>
      <c r="J101" s="38">
        <v>7.5039999999999996</v>
      </c>
      <c r="K101" s="38">
        <v>8.9629999999999992</v>
      </c>
      <c r="L101" s="38">
        <v>10.195</v>
      </c>
      <c r="M101" s="38">
        <v>11.974</v>
      </c>
      <c r="N101" s="38">
        <v>13.266</v>
      </c>
      <c r="O101" s="38">
        <v>14.363</v>
      </c>
      <c r="P101" s="38">
        <v>15.904999999999999</v>
      </c>
      <c r="Q101" s="38">
        <v>17.056000000000001</v>
      </c>
      <c r="R101" s="38">
        <v>18.132999999999999</v>
      </c>
      <c r="S101" s="38">
        <v>18.806999999999999</v>
      </c>
      <c r="T101" s="38">
        <v>19.077999999999999</v>
      </c>
    </row>
    <row r="102" spans="1:20" x14ac:dyDescent="0.25">
      <c r="A102" t="str">
        <f>'TT balance'!A106</f>
        <v>Latvia</v>
      </c>
      <c r="B102" s="37" t="s">
        <v>430</v>
      </c>
      <c r="C102" s="37">
        <v>941</v>
      </c>
      <c r="D102" s="37" t="s">
        <v>1038</v>
      </c>
      <c r="E102" s="38">
        <v>16.986000000000001</v>
      </c>
      <c r="F102" s="38">
        <v>21.536000000000001</v>
      </c>
      <c r="G102" s="38">
        <v>31.05</v>
      </c>
      <c r="H102" s="38">
        <v>35.923999999999999</v>
      </c>
      <c r="I102" s="38">
        <v>26.385999999999999</v>
      </c>
      <c r="J102" s="38">
        <v>23.911000000000001</v>
      </c>
      <c r="K102" s="38">
        <v>28.649000000000001</v>
      </c>
      <c r="L102" s="38">
        <v>28.346</v>
      </c>
      <c r="M102" s="38">
        <v>30.442</v>
      </c>
      <c r="N102" s="38">
        <v>31.379000000000001</v>
      </c>
      <c r="O102" s="38">
        <v>27.253</v>
      </c>
      <c r="P102" s="38">
        <v>28.064</v>
      </c>
      <c r="Q102" s="38">
        <v>30.448</v>
      </c>
      <c r="R102" s="38">
        <v>34.432000000000002</v>
      </c>
      <c r="S102" s="38">
        <v>34.058999999999997</v>
      </c>
      <c r="T102" s="38">
        <v>33.478000000000002</v>
      </c>
    </row>
    <row r="103" spans="1:20" x14ac:dyDescent="0.25">
      <c r="A103" t="str">
        <f>'TT balance'!A107</f>
        <v>Lebanon</v>
      </c>
      <c r="B103" s="37" t="s">
        <v>431</v>
      </c>
      <c r="C103" s="37">
        <v>446</v>
      </c>
      <c r="D103" s="37" t="s">
        <v>1039</v>
      </c>
      <c r="E103" s="38">
        <v>21.497</v>
      </c>
      <c r="F103" s="38">
        <v>22.023</v>
      </c>
      <c r="G103" s="38">
        <v>24.827000000000002</v>
      </c>
      <c r="H103" s="38">
        <v>29.119</v>
      </c>
      <c r="I103" s="38">
        <v>35.4</v>
      </c>
      <c r="J103" s="38">
        <v>38.444000000000003</v>
      </c>
      <c r="K103" s="38">
        <v>39.927</v>
      </c>
      <c r="L103" s="38">
        <v>44.036000000000001</v>
      </c>
      <c r="M103" s="38">
        <v>46.908999999999999</v>
      </c>
      <c r="N103" s="38">
        <v>48.134</v>
      </c>
      <c r="O103" s="38">
        <v>49.939</v>
      </c>
      <c r="P103" s="38">
        <v>51.204999999999998</v>
      </c>
      <c r="Q103" s="38">
        <v>53.140999999999998</v>
      </c>
      <c r="R103" s="38">
        <v>54.960999999999999</v>
      </c>
      <c r="S103" s="38">
        <v>52.572000000000003</v>
      </c>
      <c r="T103" s="38">
        <v>19.126000000000001</v>
      </c>
    </row>
    <row r="104" spans="1:20" x14ac:dyDescent="0.25">
      <c r="A104" t="str">
        <f>'TT balance'!A108</f>
        <v>Lesotho, Kingdom of</v>
      </c>
      <c r="B104" s="37" t="s">
        <v>914</v>
      </c>
      <c r="C104" s="37">
        <v>666</v>
      </c>
      <c r="D104" s="37" t="s">
        <v>1040</v>
      </c>
      <c r="E104" s="38">
        <v>1.484</v>
      </c>
      <c r="F104" s="38">
        <v>1.5189999999999999</v>
      </c>
      <c r="G104" s="38">
        <v>1.7589999999999999</v>
      </c>
      <c r="H104" s="38">
        <v>1.6519999999999999</v>
      </c>
      <c r="I104" s="38">
        <v>1.9370000000000001</v>
      </c>
      <c r="J104" s="38">
        <v>2.3559999999999999</v>
      </c>
      <c r="K104" s="38">
        <v>2.5710000000000002</v>
      </c>
      <c r="L104" s="38">
        <v>2.4649999999999999</v>
      </c>
      <c r="M104" s="38">
        <v>2.3450000000000002</v>
      </c>
      <c r="N104" s="38">
        <v>2.4769999999999999</v>
      </c>
      <c r="O104" s="38">
        <v>2.2069999999999999</v>
      </c>
      <c r="P104" s="38">
        <v>2.2189999999999999</v>
      </c>
      <c r="Q104" s="38">
        <v>2.3559999999999999</v>
      </c>
      <c r="R104" s="38">
        <v>2.3199999999999998</v>
      </c>
      <c r="S104" s="38">
        <v>2.2890000000000001</v>
      </c>
      <c r="T104" s="38">
        <v>2.0680000000000001</v>
      </c>
    </row>
    <row r="105" spans="1:20" x14ac:dyDescent="0.25">
      <c r="A105" t="str">
        <f>'TT balance'!A109</f>
        <v>Liberia</v>
      </c>
      <c r="B105" s="37" t="s">
        <v>435</v>
      </c>
      <c r="C105" s="37">
        <v>668</v>
      </c>
      <c r="D105" s="37" t="s">
        <v>1041</v>
      </c>
      <c r="E105" s="38">
        <v>0.94699999999999995</v>
      </c>
      <c r="F105" s="38">
        <v>1.1100000000000001</v>
      </c>
      <c r="G105" s="38">
        <v>1.3460000000000001</v>
      </c>
      <c r="H105" s="38">
        <v>1.677</v>
      </c>
      <c r="I105" s="38">
        <v>1.7689999999999999</v>
      </c>
      <c r="J105" s="38">
        <v>1.9730000000000001</v>
      </c>
      <c r="K105" s="38">
        <v>2.3420000000000001</v>
      </c>
      <c r="L105" s="38">
        <v>2.673</v>
      </c>
      <c r="M105" s="38">
        <v>3.0459999999999998</v>
      </c>
      <c r="N105" s="38">
        <v>3.09</v>
      </c>
      <c r="O105" s="38">
        <v>3.0880000000000001</v>
      </c>
      <c r="P105" s="38">
        <v>3.258</v>
      </c>
      <c r="Q105" s="38">
        <v>3.335</v>
      </c>
      <c r="R105" s="38">
        <v>3.2639999999999998</v>
      </c>
      <c r="S105" s="38">
        <v>3.0640000000000001</v>
      </c>
      <c r="T105" s="38">
        <v>3.0329999999999999</v>
      </c>
    </row>
    <row r="106" spans="1:20" x14ac:dyDescent="0.25">
      <c r="A106" t="str">
        <f>'TT balance'!A110</f>
        <v>Libya</v>
      </c>
      <c r="B106" s="37" t="s">
        <v>438</v>
      </c>
      <c r="C106" s="37">
        <v>672</v>
      </c>
      <c r="D106" s="37" t="s">
        <v>1042</v>
      </c>
      <c r="E106" s="38">
        <v>47.335000000000001</v>
      </c>
      <c r="F106" s="38">
        <v>54.963000000000001</v>
      </c>
      <c r="G106" s="38">
        <v>67.69</v>
      </c>
      <c r="H106" s="38">
        <v>73.917000000000002</v>
      </c>
      <c r="I106" s="38">
        <v>50.808</v>
      </c>
      <c r="J106" s="38">
        <v>68.974000000000004</v>
      </c>
      <c r="K106" s="38">
        <v>31.998999999999999</v>
      </c>
      <c r="L106" s="38">
        <v>79.759</v>
      </c>
      <c r="M106" s="38">
        <v>51.896000000000001</v>
      </c>
      <c r="N106" s="38">
        <v>24.262</v>
      </c>
      <c r="O106" s="38">
        <v>17.216000000000001</v>
      </c>
      <c r="P106" s="38">
        <v>18.562999999999999</v>
      </c>
      <c r="Q106" s="38">
        <v>30.210999999999999</v>
      </c>
      <c r="R106" s="38">
        <v>41.432000000000002</v>
      </c>
      <c r="S106" s="38">
        <v>39.832000000000001</v>
      </c>
      <c r="T106" s="38">
        <v>21.797000000000001</v>
      </c>
    </row>
    <row r="107" spans="1:20" x14ac:dyDescent="0.25">
      <c r="A107" t="str">
        <f>'TT balance'!A111</f>
        <v>Lithuania</v>
      </c>
      <c r="B107" s="37" t="s">
        <v>442</v>
      </c>
      <c r="C107" s="37">
        <v>946</v>
      </c>
      <c r="D107" s="37" t="s">
        <v>1043</v>
      </c>
      <c r="E107" s="38">
        <v>26.114999999999998</v>
      </c>
      <c r="F107" s="38">
        <v>30.202999999999999</v>
      </c>
      <c r="G107" s="38">
        <v>39.764000000000003</v>
      </c>
      <c r="H107" s="38">
        <v>48.03</v>
      </c>
      <c r="I107" s="38">
        <v>37.475000000000001</v>
      </c>
      <c r="J107" s="38">
        <v>37.195</v>
      </c>
      <c r="K107" s="38">
        <v>43.584000000000003</v>
      </c>
      <c r="L107" s="38">
        <v>42.951999999999998</v>
      </c>
      <c r="M107" s="38">
        <v>46.536999999999999</v>
      </c>
      <c r="N107" s="38">
        <v>48.610999999999997</v>
      </c>
      <c r="O107" s="38">
        <v>41.44</v>
      </c>
      <c r="P107" s="38">
        <v>43.034999999999997</v>
      </c>
      <c r="Q107" s="38">
        <v>47.741999999999997</v>
      </c>
      <c r="R107" s="38">
        <v>53.747</v>
      </c>
      <c r="S107" s="38">
        <v>54.633000000000003</v>
      </c>
      <c r="T107" s="38">
        <v>55.688000000000002</v>
      </c>
    </row>
    <row r="108" spans="1:20" x14ac:dyDescent="0.25">
      <c r="A108" t="str">
        <f>'TT balance'!A112</f>
        <v>Luxembourg</v>
      </c>
      <c r="B108" s="37" t="s">
        <v>443</v>
      </c>
      <c r="C108" s="37">
        <v>137</v>
      </c>
      <c r="D108" s="37" t="s">
        <v>1044</v>
      </c>
      <c r="E108" s="38">
        <v>37.381999999999998</v>
      </c>
      <c r="F108" s="38">
        <v>42.451999999999998</v>
      </c>
      <c r="G108" s="38">
        <v>50.959000000000003</v>
      </c>
      <c r="H108" s="38">
        <v>56.072000000000003</v>
      </c>
      <c r="I108" s="38">
        <v>51.518000000000001</v>
      </c>
      <c r="J108" s="38">
        <v>53.308</v>
      </c>
      <c r="K108" s="38">
        <v>60.073</v>
      </c>
      <c r="L108" s="38">
        <v>56.710999999999999</v>
      </c>
      <c r="M108" s="38">
        <v>61.758000000000003</v>
      </c>
      <c r="N108" s="38">
        <v>66.209000000000003</v>
      </c>
      <c r="O108" s="38">
        <v>57.774000000000001</v>
      </c>
      <c r="P108" s="38">
        <v>60.716000000000001</v>
      </c>
      <c r="Q108" s="38">
        <v>64.159000000000006</v>
      </c>
      <c r="R108" s="38">
        <v>70.951999999999998</v>
      </c>
      <c r="S108" s="38">
        <v>71.113</v>
      </c>
      <c r="T108" s="38">
        <v>73.204999999999998</v>
      </c>
    </row>
    <row r="109" spans="1:20" x14ac:dyDescent="0.25">
      <c r="A109" t="str">
        <f>'TT balance'!A113</f>
        <v>Madagascar, Rep. of</v>
      </c>
      <c r="B109" s="37" t="s">
        <v>916</v>
      </c>
      <c r="C109" s="37">
        <v>674</v>
      </c>
      <c r="D109" s="37" t="s">
        <v>1046</v>
      </c>
      <c r="E109" s="38">
        <v>5.859</v>
      </c>
      <c r="F109" s="38">
        <v>6.3959999999999999</v>
      </c>
      <c r="G109" s="38">
        <v>8.5250000000000004</v>
      </c>
      <c r="H109" s="38">
        <v>10.725</v>
      </c>
      <c r="I109" s="38">
        <v>9.6170000000000009</v>
      </c>
      <c r="J109" s="38">
        <v>9.9830000000000005</v>
      </c>
      <c r="K109" s="38">
        <v>11.552</v>
      </c>
      <c r="L109" s="38">
        <v>11.579000000000001</v>
      </c>
      <c r="M109" s="38">
        <v>12.423999999999999</v>
      </c>
      <c r="N109" s="38">
        <v>12.523</v>
      </c>
      <c r="O109" s="38">
        <v>11.323</v>
      </c>
      <c r="P109" s="38">
        <v>11.849</v>
      </c>
      <c r="Q109" s="38">
        <v>13.176</v>
      </c>
      <c r="R109" s="38">
        <v>13.974</v>
      </c>
      <c r="S109" s="38">
        <v>14.519</v>
      </c>
      <c r="T109" s="38">
        <v>13.837</v>
      </c>
    </row>
    <row r="110" spans="1:20" x14ac:dyDescent="0.25">
      <c r="A110" t="str">
        <f>'TT balance'!A114</f>
        <v>Malawi</v>
      </c>
      <c r="B110" s="37" t="s">
        <v>447</v>
      </c>
      <c r="C110" s="37">
        <v>676</v>
      </c>
      <c r="D110" s="37" t="s">
        <v>1047</v>
      </c>
      <c r="E110" s="38">
        <v>3.6560000000000001</v>
      </c>
      <c r="F110" s="38">
        <v>3.9980000000000002</v>
      </c>
      <c r="G110" s="38">
        <v>4.431</v>
      </c>
      <c r="H110" s="38">
        <v>5.3209999999999997</v>
      </c>
      <c r="I110" s="38">
        <v>6.1950000000000003</v>
      </c>
      <c r="J110" s="38">
        <v>6.9569999999999999</v>
      </c>
      <c r="K110" s="38">
        <v>7.984</v>
      </c>
      <c r="L110" s="38">
        <v>5.9809999999999999</v>
      </c>
      <c r="M110" s="38">
        <v>5.4320000000000004</v>
      </c>
      <c r="N110" s="38">
        <v>6.0549999999999997</v>
      </c>
      <c r="O110" s="38">
        <v>6.4020000000000001</v>
      </c>
      <c r="P110" s="38">
        <v>5.492</v>
      </c>
      <c r="Q110" s="38">
        <v>6.23</v>
      </c>
      <c r="R110" s="38">
        <v>6.9109999999999996</v>
      </c>
      <c r="S110" s="38">
        <v>7.6630000000000003</v>
      </c>
      <c r="T110" s="38">
        <v>8.4879999999999995</v>
      </c>
    </row>
    <row r="111" spans="1:20" x14ac:dyDescent="0.25">
      <c r="A111" t="str">
        <f>'TT balance'!A115</f>
        <v>Malaysia</v>
      </c>
      <c r="B111" s="37" t="s">
        <v>449</v>
      </c>
      <c r="C111" s="37">
        <v>548</v>
      </c>
      <c r="D111" s="37" t="s">
        <v>1048</v>
      </c>
      <c r="E111" s="38">
        <v>150.345</v>
      </c>
      <c r="F111" s="38">
        <v>170.41200000000001</v>
      </c>
      <c r="G111" s="38">
        <v>202.733</v>
      </c>
      <c r="H111" s="38">
        <v>241.76300000000001</v>
      </c>
      <c r="I111" s="38">
        <v>211.85400000000001</v>
      </c>
      <c r="J111" s="38">
        <v>258.64100000000002</v>
      </c>
      <c r="K111" s="38">
        <v>302.18400000000003</v>
      </c>
      <c r="L111" s="38">
        <v>318.91000000000003</v>
      </c>
      <c r="M111" s="38">
        <v>327.86900000000003</v>
      </c>
      <c r="N111" s="38">
        <v>342.86799999999999</v>
      </c>
      <c r="O111" s="38">
        <v>301.35500000000002</v>
      </c>
      <c r="P111" s="38">
        <v>301.255</v>
      </c>
      <c r="Q111" s="38">
        <v>319.10899999999998</v>
      </c>
      <c r="R111" s="38">
        <v>358.71300000000002</v>
      </c>
      <c r="S111" s="38">
        <v>364.68400000000003</v>
      </c>
      <c r="T111" s="38">
        <v>338.27600000000001</v>
      </c>
    </row>
    <row r="112" spans="1:20" x14ac:dyDescent="0.25">
      <c r="A112" t="str">
        <f>'TT balance'!A116</f>
        <v>Maldives</v>
      </c>
      <c r="B112" s="37" t="s">
        <v>451</v>
      </c>
      <c r="C112" s="37">
        <v>556</v>
      </c>
      <c r="D112" s="37" t="s">
        <v>1049</v>
      </c>
      <c r="E112" s="38">
        <v>1.163</v>
      </c>
      <c r="F112" s="38">
        <v>1.575</v>
      </c>
      <c r="G112" s="38">
        <v>1.8680000000000001</v>
      </c>
      <c r="H112" s="38">
        <v>2.2719999999999998</v>
      </c>
      <c r="I112" s="38">
        <v>2.3450000000000002</v>
      </c>
      <c r="J112" s="38">
        <v>2.5880000000000001</v>
      </c>
      <c r="K112" s="38">
        <v>2.629</v>
      </c>
      <c r="L112" s="38">
        <v>2.8849999999999998</v>
      </c>
      <c r="M112" s="38">
        <v>3.286</v>
      </c>
      <c r="N112" s="38">
        <v>3.69</v>
      </c>
      <c r="O112" s="38">
        <v>4.0979999999999999</v>
      </c>
      <c r="P112" s="38">
        <v>4.367</v>
      </c>
      <c r="Q112" s="38">
        <v>4.7469999999999999</v>
      </c>
      <c r="R112" s="38">
        <v>5.2930000000000001</v>
      </c>
      <c r="S112" s="38">
        <v>5.6319999999999997</v>
      </c>
      <c r="T112" s="38">
        <v>3.7549999999999999</v>
      </c>
    </row>
    <row r="113" spans="1:20" x14ac:dyDescent="0.25">
      <c r="A113" t="str">
        <f>'TT balance'!A117</f>
        <v>Mali</v>
      </c>
      <c r="B113" s="37" t="s">
        <v>454</v>
      </c>
      <c r="C113" s="37">
        <v>678</v>
      </c>
      <c r="D113" s="37" t="s">
        <v>1050</v>
      </c>
      <c r="E113" s="38">
        <v>6.2510000000000003</v>
      </c>
      <c r="F113" s="38">
        <v>6.9059999999999997</v>
      </c>
      <c r="G113" s="38">
        <v>8.157</v>
      </c>
      <c r="H113" s="38">
        <v>9.8369999999999997</v>
      </c>
      <c r="I113" s="38">
        <v>10.221</v>
      </c>
      <c r="J113" s="38">
        <v>10.698</v>
      </c>
      <c r="K113" s="38">
        <v>12.993</v>
      </c>
      <c r="L113" s="38">
        <v>12.45</v>
      </c>
      <c r="M113" s="38">
        <v>13.243</v>
      </c>
      <c r="N113" s="38">
        <v>14.369</v>
      </c>
      <c r="O113" s="38">
        <v>13.106</v>
      </c>
      <c r="P113" s="38">
        <v>14.022</v>
      </c>
      <c r="Q113" s="38">
        <v>15.36</v>
      </c>
      <c r="R113" s="38">
        <v>17.079000000000001</v>
      </c>
      <c r="S113" s="38">
        <v>17.308</v>
      </c>
      <c r="T113" s="38">
        <v>17.638999999999999</v>
      </c>
    </row>
    <row r="114" spans="1:20" x14ac:dyDescent="0.25">
      <c r="A114" t="str">
        <f>'TT balance'!A118</f>
        <v>Malta</v>
      </c>
      <c r="B114" s="37" t="s">
        <v>458</v>
      </c>
      <c r="C114" s="37">
        <v>181</v>
      </c>
      <c r="D114" s="37" t="s">
        <v>1051</v>
      </c>
      <c r="E114" s="38">
        <v>6.415</v>
      </c>
      <c r="F114" s="38">
        <v>6.8109999999999999</v>
      </c>
      <c r="G114" s="38">
        <v>7.9889999999999999</v>
      </c>
      <c r="H114" s="38">
        <v>9.1270000000000007</v>
      </c>
      <c r="I114" s="38">
        <v>8.7210000000000001</v>
      </c>
      <c r="J114" s="38">
        <v>9.0429999999999993</v>
      </c>
      <c r="K114" s="38">
        <v>9.6370000000000005</v>
      </c>
      <c r="L114" s="38">
        <v>9.468</v>
      </c>
      <c r="M114" s="38">
        <v>10.551</v>
      </c>
      <c r="N114" s="38">
        <v>11.629</v>
      </c>
      <c r="O114" s="38">
        <v>11.093</v>
      </c>
      <c r="P114" s="38">
        <v>11.698</v>
      </c>
      <c r="Q114" s="38">
        <v>13.217000000000001</v>
      </c>
      <c r="R114" s="38">
        <v>14.872</v>
      </c>
      <c r="S114" s="38">
        <v>15.218</v>
      </c>
      <c r="T114" s="38">
        <v>14.558999999999999</v>
      </c>
    </row>
    <row r="115" spans="1:20" x14ac:dyDescent="0.25">
      <c r="A115" t="str">
        <f>'TT balance'!A119</f>
        <v>Marshall Islands, Rep. of the</v>
      </c>
      <c r="B115" s="37" t="s">
        <v>917</v>
      </c>
      <c r="C115" s="37">
        <v>867</v>
      </c>
      <c r="D115" s="37" t="s">
        <v>1052</v>
      </c>
      <c r="E115" s="38">
        <v>0.13700000000000001</v>
      </c>
      <c r="F115" s="38">
        <v>0.14199999999999999</v>
      </c>
      <c r="G115" s="38">
        <v>0.14799999999999999</v>
      </c>
      <c r="H115" s="38">
        <v>0.152</v>
      </c>
      <c r="I115" s="38">
        <v>0.15</v>
      </c>
      <c r="J115" s="38">
        <v>0.16</v>
      </c>
      <c r="K115" s="38">
        <v>0.17199999999999999</v>
      </c>
      <c r="L115" s="38">
        <v>0.18099999999999999</v>
      </c>
      <c r="M115" s="38">
        <v>0.185</v>
      </c>
      <c r="N115" s="38">
        <v>0.182</v>
      </c>
      <c r="O115" s="38">
        <v>0.184</v>
      </c>
      <c r="P115" s="38">
        <v>0.20100000000000001</v>
      </c>
      <c r="Q115" s="38">
        <v>0.21199999999999999</v>
      </c>
      <c r="R115" s="38">
        <v>0.222</v>
      </c>
      <c r="S115" s="38">
        <v>0.23899999999999999</v>
      </c>
      <c r="T115" s="38">
        <v>0.23400000000000001</v>
      </c>
    </row>
    <row r="116" spans="1:20" x14ac:dyDescent="0.25">
      <c r="A116" t="str">
        <f>'TT balance'!A120</f>
        <v>Mauritania, Islamic Rep. of</v>
      </c>
      <c r="B116" s="37" t="s">
        <v>918</v>
      </c>
      <c r="C116" s="37">
        <v>682</v>
      </c>
      <c r="D116" s="37" t="s">
        <v>1053</v>
      </c>
      <c r="E116" s="38">
        <v>2.9359999999999999</v>
      </c>
      <c r="F116" s="38">
        <v>4.0090000000000003</v>
      </c>
      <c r="G116" s="38">
        <v>4.3280000000000003</v>
      </c>
      <c r="H116" s="38">
        <v>5.1379999999999999</v>
      </c>
      <c r="I116" s="38">
        <v>4.7249999999999996</v>
      </c>
      <c r="J116" s="38">
        <v>5.6369999999999996</v>
      </c>
      <c r="K116" s="38">
        <v>6.782</v>
      </c>
      <c r="L116" s="38">
        <v>6.7210000000000001</v>
      </c>
      <c r="M116" s="38">
        <v>7.3310000000000004</v>
      </c>
      <c r="N116" s="38">
        <v>6.6150000000000002</v>
      </c>
      <c r="O116" s="38">
        <v>6.1820000000000004</v>
      </c>
      <c r="P116" s="38">
        <v>6.4139999999999997</v>
      </c>
      <c r="Q116" s="38">
        <v>6.7839999999999998</v>
      </c>
      <c r="R116" s="38">
        <v>7.048</v>
      </c>
      <c r="S116" s="38">
        <v>7.93</v>
      </c>
      <c r="T116" s="38">
        <v>8.1760000000000002</v>
      </c>
    </row>
    <row r="117" spans="1:20" x14ac:dyDescent="0.25">
      <c r="A117" t="str">
        <f>'TT balance'!A121</f>
        <v>Mauritius</v>
      </c>
      <c r="B117" s="37" t="s">
        <v>473</v>
      </c>
      <c r="C117" s="37">
        <v>684</v>
      </c>
      <c r="D117" s="37" t="s">
        <v>1054</v>
      </c>
      <c r="E117" s="38">
        <v>6.7750000000000004</v>
      </c>
      <c r="F117" s="38">
        <v>7.0289999999999999</v>
      </c>
      <c r="G117" s="38">
        <v>8.15</v>
      </c>
      <c r="H117" s="38">
        <v>9.99</v>
      </c>
      <c r="I117" s="38">
        <v>9.1289999999999996</v>
      </c>
      <c r="J117" s="38">
        <v>10.004</v>
      </c>
      <c r="K117" s="38">
        <v>11.518000000000001</v>
      </c>
      <c r="L117" s="38">
        <v>11.669</v>
      </c>
      <c r="M117" s="38">
        <v>12.13</v>
      </c>
      <c r="N117" s="38">
        <v>12.803000000000001</v>
      </c>
      <c r="O117" s="38">
        <v>11.692</v>
      </c>
      <c r="P117" s="38">
        <v>12.231999999999999</v>
      </c>
      <c r="Q117" s="38">
        <v>13.259</v>
      </c>
      <c r="R117" s="38">
        <v>14.182</v>
      </c>
      <c r="S117" s="38">
        <v>14.048</v>
      </c>
      <c r="T117" s="38">
        <v>11.396000000000001</v>
      </c>
    </row>
    <row r="118" spans="1:20" x14ac:dyDescent="0.25">
      <c r="A118" t="str">
        <f>'TT balance'!A122</f>
        <v>Mexico</v>
      </c>
      <c r="B118" s="37" t="s">
        <v>476</v>
      </c>
      <c r="C118" s="37">
        <v>273</v>
      </c>
      <c r="D118" s="37" t="s">
        <v>1055</v>
      </c>
      <c r="E118" s="38">
        <v>877.47699999999998</v>
      </c>
      <c r="F118" s="38">
        <v>975.38300000000004</v>
      </c>
      <c r="G118" s="38">
        <v>1052.7</v>
      </c>
      <c r="H118" s="38">
        <v>1109.99</v>
      </c>
      <c r="I118" s="38">
        <v>900.04700000000003</v>
      </c>
      <c r="J118" s="38">
        <v>1057.8</v>
      </c>
      <c r="K118" s="38">
        <v>1180.49</v>
      </c>
      <c r="L118" s="38">
        <v>1201.0899999999999</v>
      </c>
      <c r="M118" s="38">
        <v>1274.44</v>
      </c>
      <c r="N118" s="38">
        <v>1315.36</v>
      </c>
      <c r="O118" s="38">
        <v>1171.8699999999999</v>
      </c>
      <c r="P118" s="38">
        <v>1078.49</v>
      </c>
      <c r="Q118" s="38">
        <v>1158.9100000000001</v>
      </c>
      <c r="R118" s="38">
        <v>1222.3499999999999</v>
      </c>
      <c r="S118" s="38">
        <v>1268.8699999999999</v>
      </c>
      <c r="T118" s="38">
        <v>1076.1600000000001</v>
      </c>
    </row>
    <row r="119" spans="1:20" x14ac:dyDescent="0.25">
      <c r="A119" t="str">
        <f>'TT balance'!A123</f>
        <v>Micronesia, Federated States of</v>
      </c>
      <c r="B119" s="37" t="s">
        <v>919</v>
      </c>
      <c r="C119" s="37">
        <v>868</v>
      </c>
      <c r="D119" s="37" t="s">
        <v>1056</v>
      </c>
      <c r="E119" s="38">
        <v>0.25</v>
      </c>
      <c r="F119" s="38">
        <v>0.253</v>
      </c>
      <c r="G119" s="38">
        <v>0.25700000000000001</v>
      </c>
      <c r="H119" s="38">
        <v>0.26300000000000001</v>
      </c>
      <c r="I119" s="38">
        <v>0.28000000000000003</v>
      </c>
      <c r="J119" s="38">
        <v>0.29699999999999999</v>
      </c>
      <c r="K119" s="38">
        <v>0.311</v>
      </c>
      <c r="L119" s="38">
        <v>0.32700000000000001</v>
      </c>
      <c r="M119" s="38">
        <v>0.317</v>
      </c>
      <c r="N119" s="38">
        <v>0.31900000000000001</v>
      </c>
      <c r="O119" s="38">
        <v>0.316</v>
      </c>
      <c r="P119" s="38">
        <v>0.33200000000000002</v>
      </c>
      <c r="Q119" s="38">
        <v>0.36699999999999999</v>
      </c>
      <c r="R119" s="38">
        <v>0.40200000000000002</v>
      </c>
      <c r="S119" s="38">
        <v>0.41299999999999998</v>
      </c>
      <c r="T119" s="38">
        <v>0.40799999999999997</v>
      </c>
    </row>
    <row r="120" spans="1:20" x14ac:dyDescent="0.25">
      <c r="A120" t="str">
        <f>'TT balance'!A124</f>
        <v>Moldova, Rep. of</v>
      </c>
      <c r="B120" s="37" t="s">
        <v>920</v>
      </c>
      <c r="C120" s="37">
        <v>921</v>
      </c>
      <c r="D120" s="37" t="s">
        <v>1057</v>
      </c>
      <c r="E120" s="38">
        <v>2.988</v>
      </c>
      <c r="F120" s="38">
        <v>3.4079999999999999</v>
      </c>
      <c r="G120" s="38">
        <v>4.4009999999999998</v>
      </c>
      <c r="H120" s="38">
        <v>6.0549999999999997</v>
      </c>
      <c r="I120" s="38">
        <v>5.4379999999999997</v>
      </c>
      <c r="J120" s="38">
        <v>6.9770000000000003</v>
      </c>
      <c r="K120" s="38">
        <v>8.4169999999999998</v>
      </c>
      <c r="L120" s="38">
        <v>8.7080000000000002</v>
      </c>
      <c r="M120" s="38">
        <v>9.4960000000000004</v>
      </c>
      <c r="N120" s="38">
        <v>9.51</v>
      </c>
      <c r="O120" s="38">
        <v>7.726</v>
      </c>
      <c r="P120" s="38">
        <v>8.0719999999999992</v>
      </c>
      <c r="Q120" s="38">
        <v>9.67</v>
      </c>
      <c r="R120" s="38">
        <v>11.308999999999999</v>
      </c>
      <c r="S120" s="38">
        <v>11.956</v>
      </c>
      <c r="T120" s="38">
        <v>11.5</v>
      </c>
    </row>
    <row r="121" spans="1:20" x14ac:dyDescent="0.25">
      <c r="A121" t="str">
        <f>'TT balance'!A125</f>
        <v>Mongolia</v>
      </c>
      <c r="B121" s="37" t="s">
        <v>492</v>
      </c>
      <c r="C121" s="37">
        <v>948</v>
      </c>
      <c r="D121" s="37" t="s">
        <v>1058</v>
      </c>
      <c r="E121" s="38">
        <v>2.5230000000000001</v>
      </c>
      <c r="F121" s="38">
        <v>3.4140000000000001</v>
      </c>
      <c r="G121" s="38">
        <v>4.2350000000000003</v>
      </c>
      <c r="H121" s="38">
        <v>5.6230000000000002</v>
      </c>
      <c r="I121" s="38">
        <v>4.5839999999999996</v>
      </c>
      <c r="J121" s="38">
        <v>7.1849999999999996</v>
      </c>
      <c r="K121" s="38">
        <v>10.41</v>
      </c>
      <c r="L121" s="38">
        <v>12.278</v>
      </c>
      <c r="M121" s="38">
        <v>12.582000000000001</v>
      </c>
      <c r="N121" s="38">
        <v>12.227</v>
      </c>
      <c r="O121" s="38">
        <v>11.75</v>
      </c>
      <c r="P121" s="38">
        <v>11.159000000000001</v>
      </c>
      <c r="Q121" s="38">
        <v>11.426</v>
      </c>
      <c r="R121" s="38">
        <v>13.138</v>
      </c>
      <c r="S121" s="38">
        <v>13.997</v>
      </c>
      <c r="T121" s="38">
        <v>13.137</v>
      </c>
    </row>
    <row r="122" spans="1:20" x14ac:dyDescent="0.25">
      <c r="A122" t="str">
        <f>'TT balance'!A126</f>
        <v>Montenegro</v>
      </c>
      <c r="B122" s="37" t="s">
        <v>493</v>
      </c>
      <c r="C122" s="37">
        <v>943</v>
      </c>
      <c r="D122" s="37" t="s">
        <v>1059</v>
      </c>
      <c r="E122" s="38">
        <v>2.2610000000000001</v>
      </c>
      <c r="F122" s="38">
        <v>2.7240000000000002</v>
      </c>
      <c r="G122" s="38">
        <v>3.6859999999999999</v>
      </c>
      <c r="H122" s="38">
        <v>4.5640000000000001</v>
      </c>
      <c r="I122" s="38">
        <v>4.1710000000000003</v>
      </c>
      <c r="J122" s="38">
        <v>4.1459999999999999</v>
      </c>
      <c r="K122" s="38">
        <v>4.5439999999999996</v>
      </c>
      <c r="L122" s="38">
        <v>4.09</v>
      </c>
      <c r="M122" s="38">
        <v>4.4660000000000002</v>
      </c>
      <c r="N122" s="38">
        <v>4.5949999999999998</v>
      </c>
      <c r="O122" s="38">
        <v>4.0549999999999997</v>
      </c>
      <c r="P122" s="38">
        <v>4.3760000000000003</v>
      </c>
      <c r="Q122" s="38">
        <v>4.8550000000000004</v>
      </c>
      <c r="R122" s="38">
        <v>5.5090000000000003</v>
      </c>
      <c r="S122" s="38">
        <v>5.5430000000000001</v>
      </c>
      <c r="T122" s="38">
        <v>4.79</v>
      </c>
    </row>
    <row r="123" spans="1:20" x14ac:dyDescent="0.25">
      <c r="A123" t="str">
        <f>'TT balance'!A127</f>
        <v>Montserrat</v>
      </c>
      <c r="B123" s="37"/>
      <c r="C123" s="37">
        <v>351</v>
      </c>
      <c r="D123" s="37"/>
      <c r="E123" s="38">
        <v>4.8874074074074063E-2</v>
      </c>
      <c r="F123" s="38">
        <v>5.16074074074074E-2</v>
      </c>
      <c r="G123" s="38">
        <v>5.4070370370370366E-2</v>
      </c>
      <c r="H123" s="38">
        <v>5.74037037037037E-2</v>
      </c>
      <c r="I123" s="38">
        <v>5.9403703703703695E-2</v>
      </c>
      <c r="J123" s="38">
        <v>5.5511111111111108E-2</v>
      </c>
      <c r="K123" s="38">
        <v>6.3699999999999993E-2</v>
      </c>
      <c r="L123" s="38">
        <v>6.3440740740740742E-2</v>
      </c>
      <c r="M123" s="38">
        <v>5.948518518518519E-2</v>
      </c>
      <c r="N123" s="38">
        <v>5.8955555555555553E-2</v>
      </c>
      <c r="O123" s="38">
        <v>6.1381481481481474E-2</v>
      </c>
      <c r="P123" s="38">
        <v>6.2837037037037025E-2</v>
      </c>
      <c r="Q123" s="38">
        <v>5.966666666666666E-2</v>
      </c>
      <c r="R123" s="38">
        <v>6.2092592592592588E-2</v>
      </c>
      <c r="S123" s="38">
        <v>6.7288888888888898E-2</v>
      </c>
      <c r="T123" s="38">
        <v>6.5129629629629621E-2</v>
      </c>
    </row>
    <row r="124" spans="1:20" x14ac:dyDescent="0.25">
      <c r="A124" t="str">
        <f>'TT balance'!A128</f>
        <v>Morocco</v>
      </c>
      <c r="B124" s="37" t="s">
        <v>501</v>
      </c>
      <c r="C124" s="37">
        <v>686</v>
      </c>
      <c r="D124" s="37" t="s">
        <v>1060</v>
      </c>
      <c r="E124" s="38">
        <v>62.343000000000004</v>
      </c>
      <c r="F124" s="38">
        <v>68.641000000000005</v>
      </c>
      <c r="G124" s="38">
        <v>79.040999999999997</v>
      </c>
      <c r="H124" s="38">
        <v>92.507000000000005</v>
      </c>
      <c r="I124" s="38">
        <v>92.897000000000006</v>
      </c>
      <c r="J124" s="38">
        <v>93.216999999999999</v>
      </c>
      <c r="K124" s="38">
        <v>101.371</v>
      </c>
      <c r="L124" s="38">
        <v>98.266000000000005</v>
      </c>
      <c r="M124" s="38">
        <v>106.82599999999999</v>
      </c>
      <c r="N124" s="38">
        <v>110.081</v>
      </c>
      <c r="O124" s="38">
        <v>101.179</v>
      </c>
      <c r="P124" s="38">
        <v>103.312</v>
      </c>
      <c r="Q124" s="38">
        <v>109.68300000000001</v>
      </c>
      <c r="R124" s="38">
        <v>118.096</v>
      </c>
      <c r="S124" s="38">
        <v>119.70099999999999</v>
      </c>
      <c r="T124" s="38">
        <v>113.548</v>
      </c>
    </row>
    <row r="125" spans="1:20" x14ac:dyDescent="0.25">
      <c r="A125" t="str">
        <f>'TT balance'!A129</f>
        <v>Mozambique, Rep. of</v>
      </c>
      <c r="B125" s="37" t="s">
        <v>921</v>
      </c>
      <c r="C125" s="37">
        <v>688</v>
      </c>
      <c r="D125" s="37" t="s">
        <v>1061</v>
      </c>
      <c r="E125" s="38">
        <v>8.5120000000000005</v>
      </c>
      <c r="F125" s="38">
        <v>9.3030000000000008</v>
      </c>
      <c r="G125" s="38">
        <v>10.534000000000001</v>
      </c>
      <c r="H125" s="38">
        <v>12.64</v>
      </c>
      <c r="I125" s="38">
        <v>12.260999999999999</v>
      </c>
      <c r="J125" s="38">
        <v>11.417999999999999</v>
      </c>
      <c r="K125" s="38">
        <v>14.382</v>
      </c>
      <c r="L125" s="38">
        <v>16.257000000000001</v>
      </c>
      <c r="M125" s="38">
        <v>16.968</v>
      </c>
      <c r="N125" s="38">
        <v>17.623000000000001</v>
      </c>
      <c r="O125" s="38">
        <v>15.951000000000001</v>
      </c>
      <c r="P125" s="38">
        <v>11.936999999999999</v>
      </c>
      <c r="Q125" s="38">
        <v>13.15</v>
      </c>
      <c r="R125" s="38">
        <v>14.71</v>
      </c>
      <c r="S125" s="38">
        <v>15.195</v>
      </c>
      <c r="T125" s="38">
        <v>14.385</v>
      </c>
    </row>
    <row r="126" spans="1:20" x14ac:dyDescent="0.25">
      <c r="A126" t="str">
        <f>'TT balance'!A130</f>
        <v>Myanmar</v>
      </c>
      <c r="B126" s="37" t="s">
        <v>504</v>
      </c>
      <c r="C126" s="37">
        <v>518</v>
      </c>
      <c r="D126" s="37" t="s">
        <v>1062</v>
      </c>
      <c r="E126" s="38">
        <v>12.125999999999999</v>
      </c>
      <c r="F126" s="38">
        <v>13.585000000000001</v>
      </c>
      <c r="G126" s="38">
        <v>17.855</v>
      </c>
      <c r="H126" s="38">
        <v>25.47</v>
      </c>
      <c r="I126" s="38">
        <v>30.864000000000001</v>
      </c>
      <c r="J126" s="38">
        <v>38.084000000000003</v>
      </c>
      <c r="K126" s="38">
        <v>53.915999999999997</v>
      </c>
      <c r="L126" s="38">
        <v>59</v>
      </c>
      <c r="M126" s="38">
        <v>60.902999999999999</v>
      </c>
      <c r="N126" s="38">
        <v>63.152999999999999</v>
      </c>
      <c r="O126" s="38">
        <v>62.655000000000001</v>
      </c>
      <c r="P126" s="38">
        <v>60.09</v>
      </c>
      <c r="Q126" s="38">
        <v>61.267000000000003</v>
      </c>
      <c r="R126" s="38">
        <v>66.698999999999998</v>
      </c>
      <c r="S126" s="38">
        <v>68.802000000000007</v>
      </c>
      <c r="T126" s="38">
        <v>81.257000000000005</v>
      </c>
    </row>
    <row r="127" spans="1:20" x14ac:dyDescent="0.25">
      <c r="A127" t="str">
        <f>'TT balance'!A131</f>
        <v>Namibia</v>
      </c>
      <c r="B127" s="37" t="s">
        <v>507</v>
      </c>
      <c r="C127" s="37">
        <v>728</v>
      </c>
      <c r="D127" s="37" t="s">
        <v>1063</v>
      </c>
      <c r="E127" s="38">
        <v>7.258</v>
      </c>
      <c r="F127" s="38">
        <v>7.984</v>
      </c>
      <c r="G127" s="38">
        <v>8.73</v>
      </c>
      <c r="H127" s="38">
        <v>8.4960000000000004</v>
      </c>
      <c r="I127" s="38">
        <v>8.9149999999999991</v>
      </c>
      <c r="J127" s="38">
        <v>11.281000000000001</v>
      </c>
      <c r="K127" s="38">
        <v>12.423</v>
      </c>
      <c r="L127" s="38">
        <v>13.016</v>
      </c>
      <c r="M127" s="38">
        <v>12.167999999999999</v>
      </c>
      <c r="N127" s="38">
        <v>12.433999999999999</v>
      </c>
      <c r="O127" s="38">
        <v>11.45</v>
      </c>
      <c r="P127" s="38">
        <v>10.718999999999999</v>
      </c>
      <c r="Q127" s="38">
        <v>12.882999999999999</v>
      </c>
      <c r="R127" s="38">
        <v>13.672000000000001</v>
      </c>
      <c r="S127" s="38">
        <v>12.541</v>
      </c>
      <c r="T127" s="38">
        <v>10.564</v>
      </c>
    </row>
    <row r="128" spans="1:20" x14ac:dyDescent="0.25">
      <c r="A128" t="str">
        <f>'TT balance'!A132</f>
        <v>Nauru, Rep. of</v>
      </c>
      <c r="B128" s="37" t="s">
        <v>922</v>
      </c>
      <c r="C128" s="37">
        <v>836</v>
      </c>
      <c r="D128" s="37" t="s">
        <v>1064</v>
      </c>
      <c r="E128" s="38">
        <v>3.1E-2</v>
      </c>
      <c r="F128" s="38">
        <v>2.9000000000000001E-2</v>
      </c>
      <c r="G128" s="38">
        <v>2.3E-2</v>
      </c>
      <c r="H128" s="38">
        <v>3.6999999999999998E-2</v>
      </c>
      <c r="I128" s="38">
        <v>4.3999999999999997E-2</v>
      </c>
      <c r="J128" s="38">
        <v>4.7E-2</v>
      </c>
      <c r="K128" s="38">
        <v>6.6000000000000003E-2</v>
      </c>
      <c r="L128" s="38">
        <v>9.7000000000000003E-2</v>
      </c>
      <c r="M128" s="38">
        <v>9.9000000000000005E-2</v>
      </c>
      <c r="N128" s="38">
        <v>0.105</v>
      </c>
      <c r="O128" s="38">
        <v>8.6999999999999994E-2</v>
      </c>
      <c r="P128" s="38">
        <v>0.1</v>
      </c>
      <c r="Q128" s="38">
        <v>0.11</v>
      </c>
      <c r="R128" s="38">
        <v>0.124</v>
      </c>
      <c r="S128" s="38">
        <v>0.11899999999999999</v>
      </c>
      <c r="T128" s="38">
        <v>0.114</v>
      </c>
    </row>
    <row r="129" spans="1:20" x14ac:dyDescent="0.25">
      <c r="A129" t="str">
        <f>'TT balance'!A133</f>
        <v>Nepal</v>
      </c>
      <c r="B129" s="37" t="s">
        <v>516</v>
      </c>
      <c r="C129" s="37">
        <v>558</v>
      </c>
      <c r="D129" s="37" t="s">
        <v>1065</v>
      </c>
      <c r="E129" s="38">
        <v>9.3510000000000009</v>
      </c>
      <c r="F129" s="38">
        <v>10.339</v>
      </c>
      <c r="G129" s="38">
        <v>11.803000000000001</v>
      </c>
      <c r="H129" s="38">
        <v>14.342000000000001</v>
      </c>
      <c r="I129" s="38">
        <v>14.696</v>
      </c>
      <c r="J129" s="38">
        <v>18.292999999999999</v>
      </c>
      <c r="K129" s="38">
        <v>21.733000000000001</v>
      </c>
      <c r="L129" s="38">
        <v>21.702999999999999</v>
      </c>
      <c r="M129" s="38">
        <v>22.161000000000001</v>
      </c>
      <c r="N129" s="38">
        <v>22.722000000000001</v>
      </c>
      <c r="O129" s="38">
        <v>24.361000000000001</v>
      </c>
      <c r="P129" s="38">
        <v>24.524000000000001</v>
      </c>
      <c r="Q129" s="38">
        <v>28.972000000000001</v>
      </c>
      <c r="R129" s="38">
        <v>33.112000000000002</v>
      </c>
      <c r="S129" s="38">
        <v>34.186999999999998</v>
      </c>
      <c r="T129" s="38">
        <v>34.465000000000003</v>
      </c>
    </row>
    <row r="130" spans="1:20" x14ac:dyDescent="0.25">
      <c r="A130" t="str">
        <f>'TT balance'!A134</f>
        <v>Netherlands Antilles</v>
      </c>
      <c r="B130" s="37"/>
      <c r="C130" s="37"/>
      <c r="D130" s="37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</row>
    <row r="131" spans="1:20" x14ac:dyDescent="0.25">
      <c r="A131" t="str">
        <f>'TT balance'!A135</f>
        <v>Netherlands, The</v>
      </c>
      <c r="B131" s="37" t="s">
        <v>923</v>
      </c>
      <c r="C131" s="37">
        <v>138</v>
      </c>
      <c r="D131" s="37" t="s">
        <v>1066</v>
      </c>
      <c r="E131" s="38">
        <v>685.72699999999998</v>
      </c>
      <c r="F131" s="38">
        <v>733.99400000000003</v>
      </c>
      <c r="G131" s="38">
        <v>848.65899999999999</v>
      </c>
      <c r="H131" s="38">
        <v>951.76599999999996</v>
      </c>
      <c r="I131" s="38">
        <v>870.572</v>
      </c>
      <c r="J131" s="38">
        <v>848.07299999999998</v>
      </c>
      <c r="K131" s="38">
        <v>905.11099999999999</v>
      </c>
      <c r="L131" s="38">
        <v>839.45500000000004</v>
      </c>
      <c r="M131" s="38">
        <v>877.18600000000004</v>
      </c>
      <c r="N131" s="38">
        <v>892.39800000000002</v>
      </c>
      <c r="O131" s="38">
        <v>765.65</v>
      </c>
      <c r="P131" s="38">
        <v>783.84400000000005</v>
      </c>
      <c r="Q131" s="38">
        <v>833.57500000000005</v>
      </c>
      <c r="R131" s="38">
        <v>914.45799999999997</v>
      </c>
      <c r="S131" s="38">
        <v>907.15099999999995</v>
      </c>
      <c r="T131" s="38">
        <v>909.50300000000004</v>
      </c>
    </row>
    <row r="132" spans="1:20" x14ac:dyDescent="0.25">
      <c r="A132" t="str">
        <f>'TT balance'!A136</f>
        <v>New Caledonia</v>
      </c>
      <c r="B132" s="37">
        <v>1000</v>
      </c>
      <c r="C132" s="37">
        <v>839</v>
      </c>
      <c r="D132" s="37"/>
      <c r="E132" s="38">
        <v>6.2361470118541105</v>
      </c>
      <c r="F132" s="38">
        <v>6.9729596016820699</v>
      </c>
      <c r="G132" s="38">
        <v>8.8082661213254596</v>
      </c>
      <c r="H132" s="38">
        <v>9.0310735127622888</v>
      </c>
      <c r="I132" s="38">
        <v>8.6695443173516811</v>
      </c>
      <c r="J132" s="38">
        <v>9.3552223902746494</v>
      </c>
      <c r="K132" s="38">
        <v>10.3379020244223</v>
      </c>
      <c r="L132" s="38">
        <v>9.6597044197135293</v>
      </c>
      <c r="M132" s="38">
        <v>10.148497701413699</v>
      </c>
      <c r="N132" s="38">
        <v>10.620889853500099</v>
      </c>
      <c r="O132" s="38">
        <v>8.7896913830161694</v>
      </c>
      <c r="P132" s="38">
        <v>9.0018796023192298</v>
      </c>
      <c r="Q132" s="38">
        <v>9.45875091329175</v>
      </c>
      <c r="R132" s="38">
        <v>10.173501559756799</v>
      </c>
      <c r="S132" s="38">
        <v>9.87970956073565</v>
      </c>
      <c r="T132" s="38"/>
    </row>
    <row r="133" spans="1:20" x14ac:dyDescent="0.25">
      <c r="A133" t="str">
        <f>'TT balance'!A137</f>
        <v>New Zealand</v>
      </c>
      <c r="B133" s="37" t="s">
        <v>536</v>
      </c>
      <c r="C133" s="37">
        <v>196</v>
      </c>
      <c r="D133" s="37" t="s">
        <v>1067</v>
      </c>
      <c r="E133" s="38">
        <v>113.206</v>
      </c>
      <c r="F133" s="38">
        <v>109.697</v>
      </c>
      <c r="G133" s="38">
        <v>134.83600000000001</v>
      </c>
      <c r="H133" s="38">
        <v>135.36000000000001</v>
      </c>
      <c r="I133" s="38">
        <v>121.755</v>
      </c>
      <c r="J133" s="38">
        <v>145.28800000000001</v>
      </c>
      <c r="K133" s="38">
        <v>166.94399999999999</v>
      </c>
      <c r="L133" s="38">
        <v>175.04400000000001</v>
      </c>
      <c r="M133" s="38">
        <v>187.10499999999999</v>
      </c>
      <c r="N133" s="38">
        <v>200.13900000000001</v>
      </c>
      <c r="O133" s="38">
        <v>176.19300000000001</v>
      </c>
      <c r="P133" s="38">
        <v>185.96199999999999</v>
      </c>
      <c r="Q133" s="38">
        <v>203.81700000000001</v>
      </c>
      <c r="R133" s="38">
        <v>209.827</v>
      </c>
      <c r="S133" s="38">
        <v>210.22399999999999</v>
      </c>
      <c r="T133" s="38">
        <v>209.32900000000001</v>
      </c>
    </row>
    <row r="134" spans="1:20" x14ac:dyDescent="0.25">
      <c r="A134" t="str">
        <f>'TT balance'!A138</f>
        <v>Nicaragua</v>
      </c>
      <c r="B134" s="37" t="s">
        <v>537</v>
      </c>
      <c r="C134" s="37">
        <v>278</v>
      </c>
      <c r="D134" s="37" t="s">
        <v>1068</v>
      </c>
      <c r="E134" s="38">
        <v>6.3209999999999997</v>
      </c>
      <c r="F134" s="38">
        <v>6.7640000000000002</v>
      </c>
      <c r="G134" s="38">
        <v>7.423</v>
      </c>
      <c r="H134" s="38">
        <v>8.4969999999999999</v>
      </c>
      <c r="I134" s="38">
        <v>8.2970000000000006</v>
      </c>
      <c r="J134" s="38">
        <v>8.7590000000000003</v>
      </c>
      <c r="K134" s="38">
        <v>9.7739999999999991</v>
      </c>
      <c r="L134" s="38">
        <v>10.532</v>
      </c>
      <c r="M134" s="38">
        <v>10.983000000000001</v>
      </c>
      <c r="N134" s="38">
        <v>11.88</v>
      </c>
      <c r="O134" s="38">
        <v>12.757</v>
      </c>
      <c r="P134" s="38">
        <v>13.286</v>
      </c>
      <c r="Q134" s="38">
        <v>13.786</v>
      </c>
      <c r="R134" s="38">
        <v>13.064</v>
      </c>
      <c r="S134" s="38">
        <v>12.535</v>
      </c>
      <c r="T134" s="38">
        <v>12.146000000000001</v>
      </c>
    </row>
    <row r="135" spans="1:20" x14ac:dyDescent="0.25">
      <c r="A135" t="str">
        <f>'TT balance'!A139</f>
        <v>Niger</v>
      </c>
      <c r="B135" s="37" t="s">
        <v>539</v>
      </c>
      <c r="C135" s="37">
        <v>692</v>
      </c>
      <c r="D135" s="37" t="s">
        <v>1069</v>
      </c>
      <c r="E135" s="38">
        <v>4.3719999999999999</v>
      </c>
      <c r="F135" s="38">
        <v>4.7430000000000003</v>
      </c>
      <c r="G135" s="38">
        <v>5.7160000000000002</v>
      </c>
      <c r="H135" s="38">
        <v>7.2789999999999999</v>
      </c>
      <c r="I135" s="38">
        <v>7.3239999999999998</v>
      </c>
      <c r="J135" s="38">
        <v>7.8380000000000001</v>
      </c>
      <c r="K135" s="38">
        <v>8.7539999999999996</v>
      </c>
      <c r="L135" s="38">
        <v>9.4120000000000008</v>
      </c>
      <c r="M135" s="38">
        <v>10.206</v>
      </c>
      <c r="N135" s="38">
        <v>10.83</v>
      </c>
      <c r="O135" s="38">
        <v>9.6839999999999993</v>
      </c>
      <c r="P135" s="38">
        <v>10.35</v>
      </c>
      <c r="Q135" s="38">
        <v>11.185</v>
      </c>
      <c r="R135" s="38">
        <v>12.85</v>
      </c>
      <c r="S135" s="38">
        <v>12.912000000000001</v>
      </c>
      <c r="T135" s="38">
        <v>13.698</v>
      </c>
    </row>
    <row r="136" spans="1:20" x14ac:dyDescent="0.25">
      <c r="A136" t="str">
        <f>'TT balance'!A140</f>
        <v>Nigeria</v>
      </c>
      <c r="B136" s="37" t="s">
        <v>542</v>
      </c>
      <c r="C136" s="37">
        <v>694</v>
      </c>
      <c r="D136" s="37" t="s">
        <v>1070</v>
      </c>
      <c r="E136" s="38">
        <v>169.64500000000001</v>
      </c>
      <c r="F136" s="38">
        <v>222.791</v>
      </c>
      <c r="G136" s="38">
        <v>262.21499999999997</v>
      </c>
      <c r="H136" s="38">
        <v>330.26</v>
      </c>
      <c r="I136" s="38">
        <v>297.45800000000003</v>
      </c>
      <c r="J136" s="38">
        <v>369.06200000000001</v>
      </c>
      <c r="K136" s="38">
        <v>414.09500000000003</v>
      </c>
      <c r="L136" s="38">
        <v>460.952</v>
      </c>
      <c r="M136" s="38">
        <v>514.96600000000001</v>
      </c>
      <c r="N136" s="38">
        <v>568.49900000000002</v>
      </c>
      <c r="O136" s="38">
        <v>492.43700000000001</v>
      </c>
      <c r="P136" s="38">
        <v>404.649</v>
      </c>
      <c r="Q136" s="38">
        <v>375.745</v>
      </c>
      <c r="R136" s="38">
        <v>421.73700000000002</v>
      </c>
      <c r="S136" s="38">
        <v>448.12</v>
      </c>
      <c r="T136" s="38">
        <v>429.423</v>
      </c>
    </row>
    <row r="137" spans="1:20" x14ac:dyDescent="0.25">
      <c r="A137" t="str">
        <f>'TT balance'!A141</f>
        <v>North Macedonia, Republic of</v>
      </c>
      <c r="B137" s="37" t="s">
        <v>924</v>
      </c>
      <c r="C137" s="37">
        <v>962</v>
      </c>
      <c r="D137" s="37" t="s">
        <v>1071</v>
      </c>
      <c r="E137" s="38">
        <v>6.2569999999999997</v>
      </c>
      <c r="F137" s="38">
        <v>6.86</v>
      </c>
      <c r="G137" s="38">
        <v>8.3369999999999997</v>
      </c>
      <c r="H137" s="38">
        <v>9.9120000000000008</v>
      </c>
      <c r="I137" s="38">
        <v>9.4</v>
      </c>
      <c r="J137" s="38">
        <v>9.4149999999999991</v>
      </c>
      <c r="K137" s="38">
        <v>10.499000000000001</v>
      </c>
      <c r="L137" s="38">
        <v>9.7509999999999994</v>
      </c>
      <c r="M137" s="38">
        <v>10.824</v>
      </c>
      <c r="N137" s="38">
        <v>11.378</v>
      </c>
      <c r="O137" s="38">
        <v>10.067</v>
      </c>
      <c r="P137" s="38">
        <v>10.686</v>
      </c>
      <c r="Q137" s="38">
        <v>11.336</v>
      </c>
      <c r="R137" s="38">
        <v>12.694000000000001</v>
      </c>
      <c r="S137" s="38">
        <v>12.55</v>
      </c>
      <c r="T137" s="38">
        <v>12.288</v>
      </c>
    </row>
    <row r="138" spans="1:20" x14ac:dyDescent="0.25">
      <c r="A138" t="str">
        <f>'TT balance'!A142</f>
        <v>Norway</v>
      </c>
      <c r="B138" s="37" t="s">
        <v>545</v>
      </c>
      <c r="C138" s="37">
        <v>142</v>
      </c>
      <c r="D138" s="37" t="s">
        <v>1072</v>
      </c>
      <c r="E138" s="38">
        <v>308.88400000000001</v>
      </c>
      <c r="F138" s="38">
        <v>345.57900000000001</v>
      </c>
      <c r="G138" s="38">
        <v>400.93900000000002</v>
      </c>
      <c r="H138" s="38">
        <v>462.25</v>
      </c>
      <c r="I138" s="38">
        <v>386.18799999999999</v>
      </c>
      <c r="J138" s="38">
        <v>428.75700000000001</v>
      </c>
      <c r="K138" s="38">
        <v>498.28300000000002</v>
      </c>
      <c r="L138" s="38">
        <v>509.50599999999997</v>
      </c>
      <c r="M138" s="38">
        <v>522.76199999999994</v>
      </c>
      <c r="N138" s="38">
        <v>498.41</v>
      </c>
      <c r="O138" s="38">
        <v>385.80200000000002</v>
      </c>
      <c r="P138" s="38">
        <v>368.827</v>
      </c>
      <c r="Q138" s="38">
        <v>398.39400000000001</v>
      </c>
      <c r="R138" s="38">
        <v>437</v>
      </c>
      <c r="S138" s="38">
        <v>405.51</v>
      </c>
      <c r="T138" s="38">
        <v>362.00900000000001</v>
      </c>
    </row>
    <row r="139" spans="1:20" x14ac:dyDescent="0.25">
      <c r="A139" t="str">
        <f>'TT balance'!A143</f>
        <v>Oman</v>
      </c>
      <c r="B139" s="37" t="s">
        <v>548</v>
      </c>
      <c r="C139" s="37">
        <v>449</v>
      </c>
      <c r="D139" s="37" t="s">
        <v>1073</v>
      </c>
      <c r="E139" s="38">
        <v>31.082000000000001</v>
      </c>
      <c r="F139" s="38">
        <v>37.216000000000001</v>
      </c>
      <c r="G139" s="38">
        <v>42.085000000000001</v>
      </c>
      <c r="H139" s="38">
        <v>60.905000000000001</v>
      </c>
      <c r="I139" s="38">
        <v>48.387999999999998</v>
      </c>
      <c r="J139" s="38">
        <v>57.048000000000002</v>
      </c>
      <c r="K139" s="38">
        <v>68.016999999999996</v>
      </c>
      <c r="L139" s="38">
        <v>76.616</v>
      </c>
      <c r="M139" s="38">
        <v>78.784000000000006</v>
      </c>
      <c r="N139" s="38">
        <v>81.076999999999998</v>
      </c>
      <c r="O139" s="38">
        <v>68.918999999999997</v>
      </c>
      <c r="P139" s="38">
        <v>65.480999999999995</v>
      </c>
      <c r="Q139" s="38">
        <v>70.597999999999999</v>
      </c>
      <c r="R139" s="38">
        <v>79.789000000000001</v>
      </c>
      <c r="S139" s="38">
        <v>76.331000000000003</v>
      </c>
      <c r="T139" s="38">
        <v>63.192</v>
      </c>
    </row>
    <row r="140" spans="1:20" x14ac:dyDescent="0.25">
      <c r="A140" t="str">
        <f>'TT balance'!A144</f>
        <v>Pakistan</v>
      </c>
      <c r="B140" s="37" t="s">
        <v>550</v>
      </c>
      <c r="C140" s="37">
        <v>564</v>
      </c>
      <c r="D140" s="37" t="s">
        <v>1074</v>
      </c>
      <c r="E140" s="38">
        <v>117.798</v>
      </c>
      <c r="F140" s="38">
        <v>137.267</v>
      </c>
      <c r="G140" s="38">
        <v>152.398</v>
      </c>
      <c r="H140" s="38">
        <v>169.726</v>
      </c>
      <c r="I140" s="38">
        <v>167.125</v>
      </c>
      <c r="J140" s="38">
        <v>176.738</v>
      </c>
      <c r="K140" s="38">
        <v>213.30799999999999</v>
      </c>
      <c r="L140" s="38">
        <v>223.119</v>
      </c>
      <c r="M140" s="38">
        <v>230.64400000000001</v>
      </c>
      <c r="N140" s="38">
        <v>243.94</v>
      </c>
      <c r="O140" s="38">
        <v>270.17</v>
      </c>
      <c r="P140" s="38">
        <v>278.02300000000002</v>
      </c>
      <c r="Q140" s="38">
        <v>304.60300000000001</v>
      </c>
      <c r="R140" s="38">
        <v>313.07299999999998</v>
      </c>
      <c r="S140" s="38">
        <v>276.11399999999998</v>
      </c>
      <c r="T140" s="38">
        <v>262.79899999999998</v>
      </c>
    </row>
    <row r="141" spans="1:20" x14ac:dyDescent="0.25">
      <c r="A141" t="str">
        <f>'TT balance'!A145</f>
        <v>Palau, Rep. of</v>
      </c>
      <c r="B141" s="37" t="s">
        <v>925</v>
      </c>
      <c r="C141" s="37">
        <v>565</v>
      </c>
      <c r="D141" s="37" t="s">
        <v>1075</v>
      </c>
      <c r="E141" s="38">
        <v>0.185</v>
      </c>
      <c r="F141" s="38">
        <v>0.189</v>
      </c>
      <c r="G141" s="38">
        <v>0.19500000000000001</v>
      </c>
      <c r="H141" s="38">
        <v>0.19800000000000001</v>
      </c>
      <c r="I141" s="38">
        <v>0.184</v>
      </c>
      <c r="J141" s="38">
        <v>0.184</v>
      </c>
      <c r="K141" s="38">
        <v>0.193</v>
      </c>
      <c r="L141" s="38">
        <v>0.21199999999999999</v>
      </c>
      <c r="M141" s="38">
        <v>0.224</v>
      </c>
      <c r="N141" s="38">
        <v>0.24399999999999999</v>
      </c>
      <c r="O141" s="38">
        <v>0.27900000000000003</v>
      </c>
      <c r="P141" s="38">
        <v>0.29699999999999999</v>
      </c>
      <c r="Q141" s="38">
        <v>0.28799999999999998</v>
      </c>
      <c r="R141" s="38">
        <v>0.28499999999999998</v>
      </c>
      <c r="S141" s="38">
        <v>0.28000000000000003</v>
      </c>
      <c r="T141" s="38">
        <v>0.254</v>
      </c>
    </row>
    <row r="142" spans="1:20" x14ac:dyDescent="0.25">
      <c r="A142" t="str">
        <f>'TT balance'!A146</f>
        <v>Panama</v>
      </c>
      <c r="B142" s="37" t="s">
        <v>557</v>
      </c>
      <c r="C142" s="37">
        <v>283</v>
      </c>
      <c r="D142" s="37" t="s">
        <v>1076</v>
      </c>
      <c r="E142" s="38">
        <v>16.638000000000002</v>
      </c>
      <c r="F142" s="38">
        <v>18.437999999999999</v>
      </c>
      <c r="G142" s="38">
        <v>21.295999999999999</v>
      </c>
      <c r="H142" s="38">
        <v>25.155999999999999</v>
      </c>
      <c r="I142" s="38">
        <v>27.117000000000001</v>
      </c>
      <c r="J142" s="38">
        <v>29.44</v>
      </c>
      <c r="K142" s="38">
        <v>34.686</v>
      </c>
      <c r="L142" s="38">
        <v>40.43</v>
      </c>
      <c r="M142" s="38">
        <v>45.6</v>
      </c>
      <c r="N142" s="38">
        <v>49.920999999999999</v>
      </c>
      <c r="O142" s="38">
        <v>54.091999999999999</v>
      </c>
      <c r="P142" s="38">
        <v>57.908000000000001</v>
      </c>
      <c r="Q142" s="38">
        <v>62.203000000000003</v>
      </c>
      <c r="R142" s="38">
        <v>64.927999999999997</v>
      </c>
      <c r="S142" s="38">
        <v>66.787999999999997</v>
      </c>
      <c r="T142" s="38">
        <v>52.938000000000002</v>
      </c>
    </row>
    <row r="143" spans="1:20" x14ac:dyDescent="0.25">
      <c r="A143" t="str">
        <f>'TT balance'!A147</f>
        <v>Papua New Guinea</v>
      </c>
      <c r="B143" s="37" t="s">
        <v>560</v>
      </c>
      <c r="C143" s="37">
        <v>853</v>
      </c>
      <c r="D143" s="37" t="s">
        <v>1077</v>
      </c>
      <c r="E143" s="38">
        <v>7.3390000000000004</v>
      </c>
      <c r="F143" s="38">
        <v>8.3550000000000004</v>
      </c>
      <c r="G143" s="38">
        <v>9.5449999999999999</v>
      </c>
      <c r="H143" s="38">
        <v>11.670999999999999</v>
      </c>
      <c r="I143" s="38">
        <v>11.619</v>
      </c>
      <c r="J143" s="38">
        <v>14.250999999999999</v>
      </c>
      <c r="K143" s="38">
        <v>17.984999999999999</v>
      </c>
      <c r="L143" s="38">
        <v>21.295000000000002</v>
      </c>
      <c r="M143" s="38">
        <v>21.260999999999999</v>
      </c>
      <c r="N143" s="38">
        <v>23.210999999999999</v>
      </c>
      <c r="O143" s="38">
        <v>21.722999999999999</v>
      </c>
      <c r="P143" s="38">
        <v>20.759</v>
      </c>
      <c r="Q143" s="38">
        <v>22.742999999999999</v>
      </c>
      <c r="R143" s="38">
        <v>24.11</v>
      </c>
      <c r="S143" s="38">
        <v>24.829000000000001</v>
      </c>
      <c r="T143" s="38">
        <v>23.574999999999999</v>
      </c>
    </row>
    <row r="144" spans="1:20" x14ac:dyDescent="0.25">
      <c r="A144" t="str">
        <f>'TT balance'!A148</f>
        <v>Paraguay</v>
      </c>
      <c r="B144" s="37" t="s">
        <v>563</v>
      </c>
      <c r="C144" s="37">
        <v>288</v>
      </c>
      <c r="D144" s="37" t="s">
        <v>1078</v>
      </c>
      <c r="E144" s="38">
        <v>10.738</v>
      </c>
      <c r="F144" s="38">
        <v>13.43</v>
      </c>
      <c r="G144" s="38">
        <v>17.856000000000002</v>
      </c>
      <c r="H144" s="38">
        <v>24.577000000000002</v>
      </c>
      <c r="I144" s="38">
        <v>22.341000000000001</v>
      </c>
      <c r="J144" s="38">
        <v>27.108000000000001</v>
      </c>
      <c r="K144" s="38">
        <v>33.695999999999998</v>
      </c>
      <c r="L144" s="38">
        <v>33.308</v>
      </c>
      <c r="M144" s="38">
        <v>38.735999999999997</v>
      </c>
      <c r="N144" s="38">
        <v>40.277000000000001</v>
      </c>
      <c r="O144" s="38">
        <v>36.164000000000001</v>
      </c>
      <c r="P144" s="38">
        <v>36.054000000000002</v>
      </c>
      <c r="Q144" s="38">
        <v>39.009</v>
      </c>
      <c r="R144" s="38">
        <v>40.384999999999998</v>
      </c>
      <c r="S144" s="38">
        <v>38.145000000000003</v>
      </c>
      <c r="T144" s="38">
        <v>35.875</v>
      </c>
    </row>
    <row r="145" spans="1:20" x14ac:dyDescent="0.25">
      <c r="A145" t="str">
        <f>'TT balance'!A149</f>
        <v>Peru</v>
      </c>
      <c r="B145" s="37" t="s">
        <v>564</v>
      </c>
      <c r="C145" s="37">
        <v>293</v>
      </c>
      <c r="D145" s="37" t="s">
        <v>1079</v>
      </c>
      <c r="E145" s="38">
        <v>74.231999999999999</v>
      </c>
      <c r="F145" s="38">
        <v>87.459000000000003</v>
      </c>
      <c r="G145" s="38">
        <v>102.187</v>
      </c>
      <c r="H145" s="38">
        <v>121.754</v>
      </c>
      <c r="I145" s="38">
        <v>121.49299999999999</v>
      </c>
      <c r="J145" s="38">
        <v>148.93100000000001</v>
      </c>
      <c r="K145" s="38">
        <v>170.983</v>
      </c>
      <c r="L145" s="38">
        <v>192.88200000000001</v>
      </c>
      <c r="M145" s="38">
        <v>202.09100000000001</v>
      </c>
      <c r="N145" s="38">
        <v>202.30799999999999</v>
      </c>
      <c r="O145" s="38">
        <v>191.316</v>
      </c>
      <c r="P145" s="38">
        <v>194.95</v>
      </c>
      <c r="Q145" s="38">
        <v>214.06100000000001</v>
      </c>
      <c r="R145" s="38">
        <v>225.14099999999999</v>
      </c>
      <c r="S145" s="38">
        <v>230.74600000000001</v>
      </c>
      <c r="T145" s="38">
        <v>203.77199999999999</v>
      </c>
    </row>
    <row r="146" spans="1:20" x14ac:dyDescent="0.25">
      <c r="A146" t="str">
        <f>'TT balance'!A150</f>
        <v>Philippines</v>
      </c>
      <c r="B146" s="37" t="s">
        <v>566</v>
      </c>
      <c r="C146" s="37">
        <v>566</v>
      </c>
      <c r="D146" s="37" t="s">
        <v>1080</v>
      </c>
      <c r="E146" s="38">
        <v>107.422</v>
      </c>
      <c r="F146" s="38">
        <v>127.65300000000001</v>
      </c>
      <c r="G146" s="38">
        <v>155.97999999999999</v>
      </c>
      <c r="H146" s="38">
        <v>181.00700000000001</v>
      </c>
      <c r="I146" s="38">
        <v>176.13200000000001</v>
      </c>
      <c r="J146" s="38">
        <v>208.369</v>
      </c>
      <c r="K146" s="38">
        <v>234.21700000000001</v>
      </c>
      <c r="L146" s="38">
        <v>261.92</v>
      </c>
      <c r="M146" s="38">
        <v>283.90300000000002</v>
      </c>
      <c r="N146" s="38">
        <v>297.48399999999998</v>
      </c>
      <c r="O146" s="38">
        <v>306.44600000000003</v>
      </c>
      <c r="P146" s="38">
        <v>318.62700000000001</v>
      </c>
      <c r="Q146" s="38">
        <v>328.48099999999999</v>
      </c>
      <c r="R146" s="38">
        <v>346.84199999999998</v>
      </c>
      <c r="S146" s="38">
        <v>376.79500000000002</v>
      </c>
      <c r="T146" s="38">
        <v>362.24299999999999</v>
      </c>
    </row>
    <row r="147" spans="1:20" x14ac:dyDescent="0.25">
      <c r="A147" t="str">
        <f>'TT balance'!A151</f>
        <v>Poland, Rep. of</v>
      </c>
      <c r="B147" s="37" t="s">
        <v>926</v>
      </c>
      <c r="C147" s="37">
        <v>964</v>
      </c>
      <c r="D147" s="37" t="s">
        <v>1081</v>
      </c>
      <c r="E147" s="38">
        <v>306.30399999999997</v>
      </c>
      <c r="F147" s="38">
        <v>344.62700000000001</v>
      </c>
      <c r="G147" s="38">
        <v>429.02100000000002</v>
      </c>
      <c r="H147" s="38">
        <v>533.6</v>
      </c>
      <c r="I147" s="38">
        <v>439.79399999999998</v>
      </c>
      <c r="J147" s="38">
        <v>479.834</v>
      </c>
      <c r="K147" s="38">
        <v>528.29200000000003</v>
      </c>
      <c r="L147" s="38">
        <v>498.517</v>
      </c>
      <c r="M147" s="38">
        <v>521.01300000000003</v>
      </c>
      <c r="N147" s="38">
        <v>542.60199999999998</v>
      </c>
      <c r="O147" s="38">
        <v>477.488</v>
      </c>
      <c r="P147" s="38">
        <v>472.25599999999997</v>
      </c>
      <c r="Q147" s="38">
        <v>526.64300000000003</v>
      </c>
      <c r="R147" s="38">
        <v>587.43299999999999</v>
      </c>
      <c r="S147" s="38">
        <v>595.77200000000005</v>
      </c>
      <c r="T147" s="38">
        <v>594.17999999999995</v>
      </c>
    </row>
    <row r="148" spans="1:20" x14ac:dyDescent="0.25">
      <c r="A148" t="str">
        <f>'TT balance'!A152</f>
        <v>Portugal</v>
      </c>
      <c r="B148" s="37" t="s">
        <v>569</v>
      </c>
      <c r="C148" s="37">
        <v>182</v>
      </c>
      <c r="D148" s="37" t="s">
        <v>1082</v>
      </c>
      <c r="E148" s="38">
        <v>197.363</v>
      </c>
      <c r="F148" s="38">
        <v>208.767</v>
      </c>
      <c r="G148" s="38">
        <v>240.524</v>
      </c>
      <c r="H148" s="38">
        <v>263.38799999999998</v>
      </c>
      <c r="I148" s="38">
        <v>244.40199999999999</v>
      </c>
      <c r="J148" s="38">
        <v>238.30799999999999</v>
      </c>
      <c r="K148" s="38">
        <v>245.07499999999999</v>
      </c>
      <c r="L148" s="38">
        <v>216.36099999999999</v>
      </c>
      <c r="M148" s="38">
        <v>226.43700000000001</v>
      </c>
      <c r="N148" s="38">
        <v>229.96100000000001</v>
      </c>
      <c r="O148" s="38">
        <v>199.41399999999999</v>
      </c>
      <c r="P148" s="38">
        <v>206.369</v>
      </c>
      <c r="Q148" s="38">
        <v>221.28</v>
      </c>
      <c r="R148" s="38">
        <v>242.423</v>
      </c>
      <c r="S148" s="38">
        <v>239.53700000000001</v>
      </c>
      <c r="T148" s="38">
        <v>231.34800000000001</v>
      </c>
    </row>
    <row r="149" spans="1:20" x14ac:dyDescent="0.25">
      <c r="A149" t="str">
        <f>'TT balance'!A153</f>
        <v>Qatar</v>
      </c>
      <c r="B149" s="37" t="s">
        <v>570</v>
      </c>
      <c r="C149" s="37">
        <v>453</v>
      </c>
      <c r="D149" s="37" t="s">
        <v>1084</v>
      </c>
      <c r="E149" s="38">
        <v>44.636000000000003</v>
      </c>
      <c r="F149" s="38">
        <v>58.628999999999998</v>
      </c>
      <c r="G149" s="38">
        <v>75.986999999999995</v>
      </c>
      <c r="H149" s="38">
        <v>112.621</v>
      </c>
      <c r="I149" s="38">
        <v>88.195999999999998</v>
      </c>
      <c r="J149" s="38">
        <v>119.70699999999999</v>
      </c>
      <c r="K149" s="38">
        <v>167.77500000000001</v>
      </c>
      <c r="L149" s="38">
        <v>186.834</v>
      </c>
      <c r="M149" s="38">
        <v>198.72800000000001</v>
      </c>
      <c r="N149" s="38">
        <v>206.22499999999999</v>
      </c>
      <c r="O149" s="38">
        <v>161.74</v>
      </c>
      <c r="P149" s="38">
        <v>151.732</v>
      </c>
      <c r="Q149" s="38">
        <v>161.09899999999999</v>
      </c>
      <c r="R149" s="38">
        <v>183.33500000000001</v>
      </c>
      <c r="S149" s="38">
        <v>175.83799999999999</v>
      </c>
      <c r="T149" s="38">
        <v>146.09</v>
      </c>
    </row>
    <row r="150" spans="1:20" x14ac:dyDescent="0.25">
      <c r="A150" t="str">
        <f>'TT balance'!A154</f>
        <v>Romania</v>
      </c>
      <c r="B150" s="37" t="s">
        <v>577</v>
      </c>
      <c r="C150" s="37">
        <v>968</v>
      </c>
      <c r="D150" s="37" t="s">
        <v>1085</v>
      </c>
      <c r="E150" s="38">
        <v>98.453999999999994</v>
      </c>
      <c r="F150" s="38">
        <v>122.024</v>
      </c>
      <c r="G150" s="38">
        <v>174.589</v>
      </c>
      <c r="H150" s="38">
        <v>214.31700000000001</v>
      </c>
      <c r="I150" s="38">
        <v>174.102</v>
      </c>
      <c r="J150" s="38">
        <v>166.309</v>
      </c>
      <c r="K150" s="38">
        <v>183.32599999999999</v>
      </c>
      <c r="L150" s="38">
        <v>170.636</v>
      </c>
      <c r="M150" s="38">
        <v>190.8</v>
      </c>
      <c r="N150" s="38">
        <v>199.96100000000001</v>
      </c>
      <c r="O150" s="38">
        <v>177.73099999999999</v>
      </c>
      <c r="P150" s="38">
        <v>188.13</v>
      </c>
      <c r="Q150" s="38">
        <v>211.696</v>
      </c>
      <c r="R150" s="38">
        <v>241.45599999999999</v>
      </c>
      <c r="S150" s="38">
        <v>249.69499999999999</v>
      </c>
      <c r="T150" s="38">
        <v>247.214</v>
      </c>
    </row>
    <row r="151" spans="1:20" x14ac:dyDescent="0.25">
      <c r="A151" t="str">
        <f>'TT balance'!A155</f>
        <v>Russian Federation</v>
      </c>
      <c r="B151" s="37" t="s">
        <v>928</v>
      </c>
      <c r="C151" s="37">
        <v>922</v>
      </c>
      <c r="D151" s="37" t="s">
        <v>1086</v>
      </c>
      <c r="E151" s="38">
        <v>817.71699999999998</v>
      </c>
      <c r="F151" s="38">
        <v>1060.9000000000001</v>
      </c>
      <c r="G151" s="38">
        <v>1393.42</v>
      </c>
      <c r="H151" s="38">
        <v>1779.11</v>
      </c>
      <c r="I151" s="38">
        <v>1307.93</v>
      </c>
      <c r="J151" s="38">
        <v>1633.11</v>
      </c>
      <c r="K151" s="38">
        <v>2046.62</v>
      </c>
      <c r="L151" s="38">
        <v>2191.48</v>
      </c>
      <c r="M151" s="38">
        <v>2288.4299999999998</v>
      </c>
      <c r="N151" s="38">
        <v>2048.84</v>
      </c>
      <c r="O151" s="38">
        <v>1356.7</v>
      </c>
      <c r="P151" s="38">
        <v>1280.6500000000001</v>
      </c>
      <c r="Q151" s="38">
        <v>1575.14</v>
      </c>
      <c r="R151" s="38">
        <v>1653.01</v>
      </c>
      <c r="S151" s="38">
        <v>1689.3</v>
      </c>
      <c r="T151" s="38">
        <v>1473.58</v>
      </c>
    </row>
    <row r="152" spans="1:20" x14ac:dyDescent="0.25">
      <c r="A152" t="str">
        <f>'TT balance'!A156</f>
        <v>Rwanda</v>
      </c>
      <c r="B152" s="37" t="s">
        <v>580</v>
      </c>
      <c r="C152" s="37">
        <v>714</v>
      </c>
      <c r="D152" s="37" t="s">
        <v>1087</v>
      </c>
      <c r="E152" s="38">
        <v>2.59</v>
      </c>
      <c r="F152" s="38">
        <v>3.327</v>
      </c>
      <c r="G152" s="38">
        <v>4.0819999999999999</v>
      </c>
      <c r="H152" s="38">
        <v>5.2009999999999996</v>
      </c>
      <c r="I152" s="38">
        <v>5.694</v>
      </c>
      <c r="J152" s="38">
        <v>6.1479999999999997</v>
      </c>
      <c r="K152" s="38">
        <v>6.9109999999999996</v>
      </c>
      <c r="L152" s="38">
        <v>7.6870000000000003</v>
      </c>
      <c r="M152" s="38">
        <v>7.8520000000000003</v>
      </c>
      <c r="N152" s="38">
        <v>8.2720000000000002</v>
      </c>
      <c r="O152" s="38">
        <v>8.5850000000000009</v>
      </c>
      <c r="P152" s="38">
        <v>8.734</v>
      </c>
      <c r="Q152" s="38">
        <v>9.2530000000000001</v>
      </c>
      <c r="R152" s="38">
        <v>9.6289999999999996</v>
      </c>
      <c r="S152" s="38">
        <v>10.122999999999999</v>
      </c>
      <c r="T152" s="38">
        <v>10.372</v>
      </c>
    </row>
    <row r="153" spans="1:20" x14ac:dyDescent="0.25">
      <c r="A153" t="str">
        <f>'TT balance'!A157</f>
        <v>Samoa</v>
      </c>
      <c r="B153" s="37" t="s">
        <v>588</v>
      </c>
      <c r="C153" s="37">
        <v>862</v>
      </c>
      <c r="D153" s="37" t="s">
        <v>1088</v>
      </c>
      <c r="E153" s="38">
        <v>0.47399999999999998</v>
      </c>
      <c r="F153" s="38">
        <v>0.503</v>
      </c>
      <c r="G153" s="38">
        <v>0.55400000000000005</v>
      </c>
      <c r="H153" s="38">
        <v>0.66700000000000004</v>
      </c>
      <c r="I153" s="38">
        <v>0.60299999999999998</v>
      </c>
      <c r="J153" s="38">
        <v>0.66300000000000003</v>
      </c>
      <c r="K153" s="38">
        <v>0.73699999999999999</v>
      </c>
      <c r="L153" s="38">
        <v>0.76100000000000001</v>
      </c>
      <c r="M153" s="38">
        <v>0.77</v>
      </c>
      <c r="N153" s="38">
        <v>0.75700000000000001</v>
      </c>
      <c r="O153" s="38">
        <v>0.78800000000000003</v>
      </c>
      <c r="P153" s="38">
        <v>0.79900000000000004</v>
      </c>
      <c r="Q153" s="38">
        <v>0.83199999999999996</v>
      </c>
      <c r="R153" s="38">
        <v>0.83699999999999997</v>
      </c>
      <c r="S153" s="38">
        <v>0.85199999999999998</v>
      </c>
      <c r="T153" s="38">
        <v>0.80400000000000005</v>
      </c>
    </row>
    <row r="154" spans="1:20" x14ac:dyDescent="0.25">
      <c r="A154" t="str">
        <f>'TT balance'!A158</f>
        <v>São Tomé and Príncipe, Dem. Rep. of</v>
      </c>
      <c r="B154" s="37" t="s">
        <v>930</v>
      </c>
      <c r="C154" s="37">
        <v>716</v>
      </c>
      <c r="D154" s="37" t="s">
        <v>1090</v>
      </c>
      <c r="E154" s="38">
        <v>0.125</v>
      </c>
      <c r="F154" s="38">
        <v>0.13300000000000001</v>
      </c>
      <c r="G154" s="38">
        <v>0.14499999999999999</v>
      </c>
      <c r="H154" s="38">
        <v>0.188</v>
      </c>
      <c r="I154" s="38">
        <v>0.188</v>
      </c>
      <c r="J154" s="38">
        <v>0.19700000000000001</v>
      </c>
      <c r="K154" s="38">
        <v>0.23300000000000001</v>
      </c>
      <c r="L154" s="38">
        <v>0.253</v>
      </c>
      <c r="M154" s="38">
        <v>0.30299999999999999</v>
      </c>
      <c r="N154" s="38">
        <v>0.34899999999999998</v>
      </c>
      <c r="O154" s="38">
        <v>0.318</v>
      </c>
      <c r="P154" s="38">
        <v>0.34799999999999998</v>
      </c>
      <c r="Q154" s="38">
        <v>0.376</v>
      </c>
      <c r="R154" s="38">
        <v>0.41599999999999998</v>
      </c>
      <c r="S154" s="38">
        <v>0.42199999999999999</v>
      </c>
      <c r="T154" s="38">
        <v>0.41799999999999998</v>
      </c>
    </row>
    <row r="155" spans="1:20" x14ac:dyDescent="0.25">
      <c r="A155" t="str">
        <f>'TT balance'!A159</f>
        <v>Saudi Arabia</v>
      </c>
      <c r="B155" s="37" t="s">
        <v>594</v>
      </c>
      <c r="C155" s="37">
        <v>456</v>
      </c>
      <c r="D155" s="37" t="s">
        <v>1091</v>
      </c>
      <c r="E155" s="38">
        <v>328.20600000000002</v>
      </c>
      <c r="F155" s="38">
        <v>376.39800000000002</v>
      </c>
      <c r="G155" s="38">
        <v>415.68700000000001</v>
      </c>
      <c r="H155" s="38">
        <v>519.79700000000003</v>
      </c>
      <c r="I155" s="38">
        <v>429.09800000000001</v>
      </c>
      <c r="J155" s="38">
        <v>528.20699999999999</v>
      </c>
      <c r="K155" s="38">
        <v>671.23900000000003</v>
      </c>
      <c r="L155" s="38">
        <v>735.97500000000002</v>
      </c>
      <c r="M155" s="38">
        <v>746.64700000000005</v>
      </c>
      <c r="N155" s="38">
        <v>756.35</v>
      </c>
      <c r="O155" s="38">
        <v>654.27</v>
      </c>
      <c r="P155" s="38">
        <v>644.93600000000004</v>
      </c>
      <c r="Q155" s="38">
        <v>688.58600000000001</v>
      </c>
      <c r="R155" s="38">
        <v>786.52200000000005</v>
      </c>
      <c r="S155" s="38">
        <v>792.96699999999998</v>
      </c>
      <c r="T155" s="38">
        <v>701.46699999999998</v>
      </c>
    </row>
    <row r="156" spans="1:20" x14ac:dyDescent="0.25">
      <c r="A156" t="str">
        <f>'TT balance'!A160</f>
        <v>Senegal</v>
      </c>
      <c r="B156" s="37" t="s">
        <v>596</v>
      </c>
      <c r="C156" s="37">
        <v>722</v>
      </c>
      <c r="D156" s="37" t="s">
        <v>1092</v>
      </c>
      <c r="E156" s="38">
        <v>11.015000000000001</v>
      </c>
      <c r="F156" s="38">
        <v>11.699</v>
      </c>
      <c r="G156" s="38">
        <v>13.996</v>
      </c>
      <c r="H156" s="38">
        <v>16.852</v>
      </c>
      <c r="I156" s="38">
        <v>16.128</v>
      </c>
      <c r="J156" s="38">
        <v>16.134</v>
      </c>
      <c r="K156" s="38">
        <v>17.811</v>
      </c>
      <c r="L156" s="38">
        <v>17.672000000000001</v>
      </c>
      <c r="M156" s="38">
        <v>18.919</v>
      </c>
      <c r="N156" s="38">
        <v>19.802</v>
      </c>
      <c r="O156" s="38">
        <v>17.777000000000001</v>
      </c>
      <c r="P156" s="38">
        <v>19.035</v>
      </c>
      <c r="Q156" s="38">
        <v>20.989000000000001</v>
      </c>
      <c r="R156" s="38">
        <v>23.126999999999999</v>
      </c>
      <c r="S156" s="38">
        <v>23.306999999999999</v>
      </c>
      <c r="T156" s="38">
        <v>24.448</v>
      </c>
    </row>
    <row r="157" spans="1:20" x14ac:dyDescent="0.25">
      <c r="A157" t="str">
        <f>'TT balance'!A161</f>
        <v>Serbia, Rep. of</v>
      </c>
      <c r="B157" s="37" t="s">
        <v>931</v>
      </c>
      <c r="C157" s="37">
        <v>942</v>
      </c>
      <c r="D157" s="37" t="s">
        <v>1093</v>
      </c>
      <c r="E157" s="38">
        <v>27.515000000000001</v>
      </c>
      <c r="F157" s="38">
        <v>32.625</v>
      </c>
      <c r="G157" s="38">
        <v>43.424999999999997</v>
      </c>
      <c r="H157" s="38">
        <v>52.13</v>
      </c>
      <c r="I157" s="38">
        <v>45.188000000000002</v>
      </c>
      <c r="J157" s="38">
        <v>41.396999999999998</v>
      </c>
      <c r="K157" s="38">
        <v>49.314</v>
      </c>
      <c r="L157" s="38">
        <v>43.33</v>
      </c>
      <c r="M157" s="38">
        <v>48.427999999999997</v>
      </c>
      <c r="N157" s="38">
        <v>47.094999999999999</v>
      </c>
      <c r="O157" s="38">
        <v>39.655999999999999</v>
      </c>
      <c r="P157" s="38">
        <v>40.692999999999998</v>
      </c>
      <c r="Q157" s="38">
        <v>44.179000000000002</v>
      </c>
      <c r="R157" s="38">
        <v>50.640999999999998</v>
      </c>
      <c r="S157" s="38">
        <v>51.475000000000001</v>
      </c>
      <c r="T157" s="38">
        <v>52.96</v>
      </c>
    </row>
    <row r="158" spans="1:20" x14ac:dyDescent="0.25">
      <c r="A158" t="str">
        <f>'TT balance'!A162</f>
        <v>Seychelles</v>
      </c>
      <c r="B158" s="37" t="s">
        <v>604</v>
      </c>
      <c r="C158" s="37">
        <v>718</v>
      </c>
      <c r="D158" s="37" t="s">
        <v>1094</v>
      </c>
      <c r="E158" s="38">
        <v>0.91900000000000004</v>
      </c>
      <c r="F158" s="38">
        <v>1.016</v>
      </c>
      <c r="G158" s="38">
        <v>1.034</v>
      </c>
      <c r="H158" s="38">
        <v>0.998</v>
      </c>
      <c r="I158" s="38">
        <v>0.84699999999999998</v>
      </c>
      <c r="J158" s="38">
        <v>0.97</v>
      </c>
      <c r="K158" s="38">
        <v>1.018</v>
      </c>
      <c r="L158" s="38">
        <v>1.06</v>
      </c>
      <c r="M158" s="38">
        <v>1.3280000000000001</v>
      </c>
      <c r="N158" s="38">
        <v>1.343</v>
      </c>
      <c r="O158" s="38">
        <v>1.377</v>
      </c>
      <c r="P158" s="38">
        <v>1.4259999999999999</v>
      </c>
      <c r="Q158" s="38">
        <v>1.528</v>
      </c>
      <c r="R158" s="38">
        <v>1.542</v>
      </c>
      <c r="S158" s="38">
        <v>1.58</v>
      </c>
      <c r="T158" s="38">
        <v>1.131</v>
      </c>
    </row>
    <row r="159" spans="1:20" x14ac:dyDescent="0.25">
      <c r="A159" t="str">
        <f>'TT balance'!A163</f>
        <v>Sierra Leone</v>
      </c>
      <c r="B159" s="37" t="s">
        <v>606</v>
      </c>
      <c r="C159" s="37">
        <v>724</v>
      </c>
      <c r="D159" s="37" t="s">
        <v>1095</v>
      </c>
      <c r="E159" s="38">
        <v>1.61</v>
      </c>
      <c r="F159" s="38">
        <v>1.8839999999999999</v>
      </c>
      <c r="G159" s="38">
        <v>2.1589999999999998</v>
      </c>
      <c r="H159" s="38">
        <v>2.5110000000000001</v>
      </c>
      <c r="I159" s="38">
        <v>2.4540000000000002</v>
      </c>
      <c r="J159" s="38">
        <v>2.5779999999999998</v>
      </c>
      <c r="K159" s="38">
        <v>2.9420000000000002</v>
      </c>
      <c r="L159" s="38">
        <v>3.802</v>
      </c>
      <c r="M159" s="38">
        <v>4.9160000000000004</v>
      </c>
      <c r="N159" s="38">
        <v>5.0069999999999997</v>
      </c>
      <c r="O159" s="38">
        <v>4.2519999999999998</v>
      </c>
      <c r="P159" s="38">
        <v>3.855</v>
      </c>
      <c r="Q159" s="38">
        <v>3.7130000000000001</v>
      </c>
      <c r="R159" s="38">
        <v>4.085</v>
      </c>
      <c r="S159" s="38">
        <v>4.1189999999999998</v>
      </c>
      <c r="T159" s="38">
        <v>4.2039999999999997</v>
      </c>
    </row>
    <row r="160" spans="1:20" x14ac:dyDescent="0.25">
      <c r="A160" t="str">
        <f>'TT balance'!A164</f>
        <v>Singapore</v>
      </c>
      <c r="B160" s="37" t="s">
        <v>609</v>
      </c>
      <c r="C160" s="37">
        <v>576</v>
      </c>
      <c r="D160" s="37" t="s">
        <v>1096</v>
      </c>
      <c r="E160" s="38">
        <v>127.80800000000001</v>
      </c>
      <c r="F160" s="38">
        <v>148.62700000000001</v>
      </c>
      <c r="G160" s="38">
        <v>180.94200000000001</v>
      </c>
      <c r="H160" s="38">
        <v>193.61699999999999</v>
      </c>
      <c r="I160" s="38">
        <v>194.15</v>
      </c>
      <c r="J160" s="38">
        <v>239.80799999999999</v>
      </c>
      <c r="K160" s="38">
        <v>279.35700000000003</v>
      </c>
      <c r="L160" s="38">
        <v>295.09300000000002</v>
      </c>
      <c r="M160" s="38">
        <v>307.57600000000002</v>
      </c>
      <c r="N160" s="38">
        <v>314.86399999999998</v>
      </c>
      <c r="O160" s="38">
        <v>307.99900000000002</v>
      </c>
      <c r="P160" s="38">
        <v>318.75299999999999</v>
      </c>
      <c r="Q160" s="38">
        <v>343.33199999999999</v>
      </c>
      <c r="R160" s="38">
        <v>375.96300000000002</v>
      </c>
      <c r="S160" s="38">
        <v>374.39</v>
      </c>
      <c r="T160" s="38">
        <v>339.98099999999999</v>
      </c>
    </row>
    <row r="161" spans="1:20" x14ac:dyDescent="0.25">
      <c r="A161" t="str">
        <f>'TT balance'!A165</f>
        <v>Sint Maarten, Kingdom of the Netherlands</v>
      </c>
      <c r="B161" s="37"/>
      <c r="C161" s="37">
        <v>352</v>
      </c>
      <c r="D161" s="37"/>
      <c r="E161" s="38">
        <v>0.70795481675977601</v>
      </c>
      <c r="F161" s="38">
        <v>0.75824638212290507</v>
      </c>
      <c r="G161" s="38">
        <v>0.80747149720670286</v>
      </c>
      <c r="H161" s="38">
        <v>0.85473209776536296</v>
      </c>
      <c r="I161" s="38">
        <v>0.85899789999999998</v>
      </c>
      <c r="J161" s="38">
        <v>0.89649205865921699</v>
      </c>
      <c r="K161" s="38">
        <v>0.93606298882681505</v>
      </c>
      <c r="L161" s="38">
        <v>0.98584505865921701</v>
      </c>
      <c r="M161" s="38">
        <v>1.0229194966480402</v>
      </c>
      <c r="N161" s="38">
        <v>1.0579329608938499</v>
      </c>
      <c r="O161" s="38">
        <v>1.0664245810055799</v>
      </c>
      <c r="P161" s="38">
        <v>1.0720670391061402</v>
      </c>
      <c r="Q161" s="38">
        <v>1.014</v>
      </c>
      <c r="R161" s="38">
        <v>0.95399999999999996</v>
      </c>
      <c r="S161" s="38">
        <v>1.0089999999999999</v>
      </c>
      <c r="T161" s="38"/>
    </row>
    <row r="162" spans="1:20" x14ac:dyDescent="0.25">
      <c r="A162" t="str">
        <f>'TT balance'!A166</f>
        <v>Slovak Rep.</v>
      </c>
      <c r="B162" s="37" t="s">
        <v>932</v>
      </c>
      <c r="C162" s="37">
        <v>936</v>
      </c>
      <c r="D162" s="37" t="s">
        <v>1097</v>
      </c>
      <c r="E162" s="38">
        <v>49.116</v>
      </c>
      <c r="F162" s="38">
        <v>57.491999999999997</v>
      </c>
      <c r="G162" s="38">
        <v>77.239000000000004</v>
      </c>
      <c r="H162" s="38">
        <v>97.17</v>
      </c>
      <c r="I162" s="38">
        <v>89.302000000000007</v>
      </c>
      <c r="J162" s="38">
        <v>90.472999999999999</v>
      </c>
      <c r="K162" s="38">
        <v>99.234999999999999</v>
      </c>
      <c r="L162" s="38">
        <v>94.588999999999999</v>
      </c>
      <c r="M162" s="38">
        <v>98.878</v>
      </c>
      <c r="N162" s="38">
        <v>101.351</v>
      </c>
      <c r="O162" s="38">
        <v>88.512</v>
      </c>
      <c r="P162" s="38">
        <v>89.691000000000003</v>
      </c>
      <c r="Q162" s="38">
        <v>95.460999999999999</v>
      </c>
      <c r="R162" s="38">
        <v>105.75</v>
      </c>
      <c r="S162" s="38">
        <v>105.09099999999999</v>
      </c>
      <c r="T162" s="38">
        <v>104.08799999999999</v>
      </c>
    </row>
    <row r="163" spans="1:20" x14ac:dyDescent="0.25">
      <c r="A163" t="str">
        <f>'TT balance'!A167</f>
        <v>Slovenia, Rep. of</v>
      </c>
      <c r="B163" s="37" t="s">
        <v>933</v>
      </c>
      <c r="C163" s="37">
        <v>961</v>
      </c>
      <c r="D163" s="37" t="s">
        <v>1098</v>
      </c>
      <c r="E163" s="38">
        <v>36.261000000000003</v>
      </c>
      <c r="F163" s="38">
        <v>39.514000000000003</v>
      </c>
      <c r="G163" s="38">
        <v>48.073</v>
      </c>
      <c r="H163" s="38">
        <v>55.773000000000003</v>
      </c>
      <c r="I163" s="38">
        <v>50.512999999999998</v>
      </c>
      <c r="J163" s="38">
        <v>48.247999999999998</v>
      </c>
      <c r="K163" s="38">
        <v>51.575000000000003</v>
      </c>
      <c r="L163" s="38">
        <v>46.606999999999999</v>
      </c>
      <c r="M163" s="38">
        <v>48.415999999999997</v>
      </c>
      <c r="N163" s="38">
        <v>50.01</v>
      </c>
      <c r="O163" s="38">
        <v>43.112000000000002</v>
      </c>
      <c r="P163" s="38">
        <v>44.753999999999998</v>
      </c>
      <c r="Q163" s="38">
        <v>48.569000000000003</v>
      </c>
      <c r="R163" s="38">
        <v>54.186</v>
      </c>
      <c r="S163" s="38">
        <v>54.18</v>
      </c>
      <c r="T163" s="38">
        <v>52.838000000000001</v>
      </c>
    </row>
    <row r="164" spans="1:20" x14ac:dyDescent="0.25">
      <c r="A164" t="str">
        <f>'TT balance'!A168</f>
        <v>Solomon Islands</v>
      </c>
      <c r="B164" s="37" t="s">
        <v>622</v>
      </c>
      <c r="C164" s="37">
        <v>813</v>
      </c>
      <c r="D164" s="37" t="s">
        <v>1099</v>
      </c>
      <c r="E164" s="38">
        <v>0.47699999999999998</v>
      </c>
      <c r="F164" s="38">
        <v>0.53900000000000003</v>
      </c>
      <c r="G164" s="38">
        <v>0.62</v>
      </c>
      <c r="H164" s="38">
        <v>0.69899999999999995</v>
      </c>
      <c r="I164" s="38">
        <v>0.73599999999999999</v>
      </c>
      <c r="J164" s="38">
        <v>0.84699999999999998</v>
      </c>
      <c r="K164" s="38">
        <v>1.05</v>
      </c>
      <c r="L164" s="38">
        <v>1.1910000000000001</v>
      </c>
      <c r="M164" s="38">
        <v>1.2849999999999999</v>
      </c>
      <c r="N164" s="38">
        <v>1.3380000000000001</v>
      </c>
      <c r="O164" s="38">
        <v>1.3109999999999999</v>
      </c>
      <c r="P164" s="38">
        <v>1.381</v>
      </c>
      <c r="Q164" s="38">
        <v>1.458</v>
      </c>
      <c r="R164" s="38">
        <v>1.5660000000000001</v>
      </c>
      <c r="S164" s="38">
        <v>1.579</v>
      </c>
      <c r="T164" s="38">
        <v>1.5669999999999999</v>
      </c>
    </row>
    <row r="165" spans="1:20" x14ac:dyDescent="0.25">
      <c r="A165" t="str">
        <f>'TT balance'!A169</f>
        <v>Somalia</v>
      </c>
      <c r="B165" s="37" t="s">
        <v>624</v>
      </c>
      <c r="C165" s="37">
        <v>726</v>
      </c>
      <c r="D165" s="37" t="s">
        <v>1100</v>
      </c>
      <c r="E165" s="38"/>
      <c r="F165" s="38"/>
      <c r="G165" s="38"/>
      <c r="H165" s="38"/>
      <c r="I165" s="38"/>
      <c r="J165" s="38"/>
      <c r="K165" s="38">
        <v>3.4990000000000001</v>
      </c>
      <c r="L165" s="38">
        <v>3.6110000000000002</v>
      </c>
      <c r="M165" s="38">
        <v>3.8919999999999999</v>
      </c>
      <c r="N165" s="38">
        <v>3.964</v>
      </c>
      <c r="O165" s="38">
        <v>4.0490000000000004</v>
      </c>
      <c r="P165" s="38">
        <v>4.1980000000000004</v>
      </c>
      <c r="Q165" s="38">
        <v>4.5090000000000003</v>
      </c>
      <c r="R165" s="38">
        <v>4.7210000000000001</v>
      </c>
      <c r="S165" s="38">
        <v>4.944</v>
      </c>
      <c r="T165" s="38">
        <v>4.92</v>
      </c>
    </row>
    <row r="166" spans="1:20" x14ac:dyDescent="0.25">
      <c r="A166" t="str">
        <f>'TT balance'!A170</f>
        <v>South Africa</v>
      </c>
      <c r="B166" s="37" t="s">
        <v>641</v>
      </c>
      <c r="C166" s="37">
        <v>199</v>
      </c>
      <c r="D166" s="37" t="s">
        <v>1101</v>
      </c>
      <c r="E166" s="38">
        <v>257.66699999999997</v>
      </c>
      <c r="F166" s="38">
        <v>271.81200000000001</v>
      </c>
      <c r="G166" s="38">
        <v>299.03300000000002</v>
      </c>
      <c r="H166" s="38">
        <v>287.09500000000003</v>
      </c>
      <c r="I166" s="38">
        <v>297.221</v>
      </c>
      <c r="J166" s="38">
        <v>375.30399999999997</v>
      </c>
      <c r="K166" s="38">
        <v>416.87900000000002</v>
      </c>
      <c r="L166" s="38">
        <v>396.33199999999999</v>
      </c>
      <c r="M166" s="38">
        <v>366.82100000000003</v>
      </c>
      <c r="N166" s="38">
        <v>350.90100000000001</v>
      </c>
      <c r="O166" s="38">
        <v>317.57799999999997</v>
      </c>
      <c r="P166" s="38">
        <v>296.27300000000002</v>
      </c>
      <c r="Q166" s="38">
        <v>349.43299999999999</v>
      </c>
      <c r="R166" s="38">
        <v>368.13499999999999</v>
      </c>
      <c r="S166" s="38">
        <v>351.35399999999998</v>
      </c>
      <c r="T166" s="38">
        <v>302.11399999999998</v>
      </c>
    </row>
    <row r="167" spans="1:20" x14ac:dyDescent="0.25">
      <c r="A167" t="str">
        <f>'TT balance'!A171</f>
        <v>South Sudan, Rep. of</v>
      </c>
      <c r="B167" s="37" t="s">
        <v>934</v>
      </c>
      <c r="C167" s="37">
        <v>733</v>
      </c>
      <c r="D167" s="37" t="s">
        <v>1102</v>
      </c>
      <c r="E167" s="38"/>
      <c r="F167" s="38"/>
      <c r="G167" s="38"/>
      <c r="H167" s="38"/>
      <c r="I167" s="38"/>
      <c r="J167" s="38"/>
      <c r="K167" s="38">
        <v>17.186</v>
      </c>
      <c r="L167" s="38">
        <v>11.266999999999999</v>
      </c>
      <c r="M167" s="38">
        <v>14.946999999999999</v>
      </c>
      <c r="N167" s="38">
        <v>15.382999999999999</v>
      </c>
      <c r="O167" s="38">
        <v>14.801</v>
      </c>
      <c r="P167" s="38">
        <v>3.5009999999999999</v>
      </c>
      <c r="Q167" s="38">
        <v>3.4950000000000001</v>
      </c>
      <c r="R167" s="38">
        <v>4.6589999999999998</v>
      </c>
      <c r="S167" s="38">
        <v>4.1429999999999998</v>
      </c>
      <c r="T167" s="38">
        <v>4.0739999999999998</v>
      </c>
    </row>
    <row r="168" spans="1:20" x14ac:dyDescent="0.25">
      <c r="A168" t="str">
        <f>'TT balance'!A172</f>
        <v>Spain</v>
      </c>
      <c r="B168" s="37" t="s">
        <v>654</v>
      </c>
      <c r="C168" s="37">
        <v>184</v>
      </c>
      <c r="D168" s="37" t="s">
        <v>1103</v>
      </c>
      <c r="E168" s="38">
        <v>1154.3499999999999</v>
      </c>
      <c r="F168" s="38">
        <v>1260.47</v>
      </c>
      <c r="G168" s="38">
        <v>1474.18</v>
      </c>
      <c r="H168" s="38">
        <v>1631.69</v>
      </c>
      <c r="I168" s="38">
        <v>1489.85</v>
      </c>
      <c r="J168" s="38">
        <v>1423.27</v>
      </c>
      <c r="K168" s="38">
        <v>1480.45</v>
      </c>
      <c r="L168" s="38">
        <v>1325.58</v>
      </c>
      <c r="M168" s="38">
        <v>1355.16</v>
      </c>
      <c r="N168" s="38">
        <v>1371.58</v>
      </c>
      <c r="O168" s="38">
        <v>1195.72</v>
      </c>
      <c r="P168" s="38">
        <v>1232.57</v>
      </c>
      <c r="Q168" s="38">
        <v>1312.08</v>
      </c>
      <c r="R168" s="38">
        <v>1422.8</v>
      </c>
      <c r="S168" s="38">
        <v>1393.64</v>
      </c>
      <c r="T168" s="38">
        <v>1278.21</v>
      </c>
    </row>
    <row r="169" spans="1:20" x14ac:dyDescent="0.25">
      <c r="A169" t="str">
        <f>'TT balance'!A173</f>
        <v>Sri Lanka</v>
      </c>
      <c r="B169" s="37" t="s">
        <v>655</v>
      </c>
      <c r="C169" s="37">
        <v>524</v>
      </c>
      <c r="D169" s="37" t="s">
        <v>1104</v>
      </c>
      <c r="E169" s="38">
        <v>27.939</v>
      </c>
      <c r="F169" s="38">
        <v>32.356999999999999</v>
      </c>
      <c r="G169" s="38">
        <v>37.023000000000003</v>
      </c>
      <c r="H169" s="38">
        <v>46.607999999999997</v>
      </c>
      <c r="I169" s="38">
        <v>48.128999999999998</v>
      </c>
      <c r="J169" s="38">
        <v>56.731999999999999</v>
      </c>
      <c r="K169" s="38">
        <v>65.265000000000001</v>
      </c>
      <c r="L169" s="38">
        <v>68.381</v>
      </c>
      <c r="M169" s="38">
        <v>74.253</v>
      </c>
      <c r="N169" s="38">
        <v>79.311999999999998</v>
      </c>
      <c r="O169" s="38">
        <v>80.557000000000002</v>
      </c>
      <c r="P169" s="38">
        <v>82.39</v>
      </c>
      <c r="Q169" s="38">
        <v>87.421999999999997</v>
      </c>
      <c r="R169" s="38">
        <v>87.921999999999997</v>
      </c>
      <c r="S169" s="38">
        <v>83.977999999999994</v>
      </c>
      <c r="T169" s="38">
        <v>80.7</v>
      </c>
    </row>
    <row r="170" spans="1:20" x14ac:dyDescent="0.25">
      <c r="A170" t="str">
        <f>'TT balance'!A174</f>
        <v>St. Kitts and Nevis</v>
      </c>
      <c r="B170" s="37" t="s">
        <v>658</v>
      </c>
      <c r="C170" s="37">
        <v>361</v>
      </c>
      <c r="D170" s="37" t="s">
        <v>1105</v>
      </c>
      <c r="E170" s="38">
        <v>0.54700000000000004</v>
      </c>
      <c r="F170" s="38">
        <v>0.64400000000000002</v>
      </c>
      <c r="G170" s="38">
        <v>0.68899999999999995</v>
      </c>
      <c r="H170" s="38">
        <v>0.751</v>
      </c>
      <c r="I170" s="38">
        <v>0.748</v>
      </c>
      <c r="J170" s="38">
        <v>0.76</v>
      </c>
      <c r="K170" s="38">
        <v>0.81799999999999995</v>
      </c>
      <c r="L170" s="38">
        <v>0.8</v>
      </c>
      <c r="M170" s="38">
        <v>0.84</v>
      </c>
      <c r="N170" s="38">
        <v>0.91700000000000004</v>
      </c>
      <c r="O170" s="38">
        <v>0.92300000000000004</v>
      </c>
      <c r="P170" s="38">
        <v>0.97099999999999997</v>
      </c>
      <c r="Q170" s="38">
        <v>0.997</v>
      </c>
      <c r="R170" s="38">
        <v>1.0109999999999999</v>
      </c>
      <c r="S170" s="38">
        <v>1.0649999999999999</v>
      </c>
      <c r="T170" s="38">
        <v>0.85199999999999998</v>
      </c>
    </row>
    <row r="171" spans="1:20" x14ac:dyDescent="0.25">
      <c r="A171" t="str">
        <f>'TT balance'!A175</f>
        <v>St. Lucia</v>
      </c>
      <c r="B171" s="37" t="s">
        <v>662</v>
      </c>
      <c r="C171" s="37">
        <v>362</v>
      </c>
      <c r="D171" s="37" t="s">
        <v>1106</v>
      </c>
      <c r="E171" s="38">
        <v>1.1359999999999999</v>
      </c>
      <c r="F171" s="38">
        <v>1.268</v>
      </c>
      <c r="G171" s="38">
        <v>1.3360000000000001</v>
      </c>
      <c r="H171" s="38">
        <v>1.4379999999999999</v>
      </c>
      <c r="I171" s="38">
        <v>1.4019999999999999</v>
      </c>
      <c r="J171" s="38">
        <v>1.4870000000000001</v>
      </c>
      <c r="K171" s="38">
        <v>1.577</v>
      </c>
      <c r="L171" s="38">
        <v>1.605</v>
      </c>
      <c r="M171" s="38">
        <v>1.665</v>
      </c>
      <c r="N171" s="38">
        <v>1.7549999999999999</v>
      </c>
      <c r="O171" s="38">
        <v>1.8080000000000001</v>
      </c>
      <c r="P171" s="38">
        <v>1.865</v>
      </c>
      <c r="Q171" s="38">
        <v>1.9990000000000001</v>
      </c>
      <c r="R171" s="38">
        <v>2.0659999999999998</v>
      </c>
      <c r="S171" s="38">
        <v>2.1219999999999999</v>
      </c>
      <c r="T171" s="38">
        <v>1.6919999999999999</v>
      </c>
    </row>
    <row r="172" spans="1:20" x14ac:dyDescent="0.25">
      <c r="A172" t="str">
        <f>'TT balance'!A176</f>
        <v>St. Vincent and the Grenadines</v>
      </c>
      <c r="B172" s="37" t="s">
        <v>666</v>
      </c>
      <c r="C172" s="37">
        <v>364</v>
      </c>
      <c r="D172" s="37" t="s">
        <v>1107</v>
      </c>
      <c r="E172" s="38">
        <v>0.55100000000000005</v>
      </c>
      <c r="F172" s="38">
        <v>0.61099999999999999</v>
      </c>
      <c r="G172" s="38">
        <v>0.68400000000000005</v>
      </c>
      <c r="H172" s="38">
        <v>0.69499999999999995</v>
      </c>
      <c r="I172" s="38">
        <v>0.67500000000000004</v>
      </c>
      <c r="J172" s="38">
        <v>0.68100000000000005</v>
      </c>
      <c r="K172" s="38">
        <v>0.67600000000000005</v>
      </c>
      <c r="L172" s="38">
        <v>0.69299999999999995</v>
      </c>
      <c r="M172" s="38">
        <v>0.72099999999999997</v>
      </c>
      <c r="N172" s="38">
        <v>0.72799999999999998</v>
      </c>
      <c r="O172" s="38">
        <v>0.755</v>
      </c>
      <c r="P172" s="38">
        <v>0.77400000000000002</v>
      </c>
      <c r="Q172" s="38">
        <v>0.79200000000000004</v>
      </c>
      <c r="R172" s="38">
        <v>0.81100000000000005</v>
      </c>
      <c r="S172" s="38">
        <v>0.82499999999999996</v>
      </c>
      <c r="T172" s="38">
        <v>0.78700000000000003</v>
      </c>
    </row>
    <row r="173" spans="1:20" x14ac:dyDescent="0.25">
      <c r="A173" t="str">
        <f>'TT balance'!A177</f>
        <v>Sudan</v>
      </c>
      <c r="B173" s="37" t="s">
        <v>670</v>
      </c>
      <c r="C173" s="37">
        <v>732</v>
      </c>
      <c r="D173" s="37" t="s">
        <v>1108</v>
      </c>
      <c r="E173" s="38">
        <v>35.183</v>
      </c>
      <c r="F173" s="38">
        <v>45.264000000000003</v>
      </c>
      <c r="G173" s="38">
        <v>59.44</v>
      </c>
      <c r="H173" s="38">
        <v>64.832999999999998</v>
      </c>
      <c r="I173" s="38">
        <v>54.811999999999998</v>
      </c>
      <c r="J173" s="38">
        <v>65.715999999999994</v>
      </c>
      <c r="K173" s="38">
        <v>66.447999999999993</v>
      </c>
      <c r="L173" s="38">
        <v>48.948</v>
      </c>
      <c r="M173" s="38">
        <v>52.892000000000003</v>
      </c>
      <c r="N173" s="38">
        <v>60.725999999999999</v>
      </c>
      <c r="O173" s="38">
        <v>64.536000000000001</v>
      </c>
      <c r="P173" s="38">
        <v>64.882999999999996</v>
      </c>
      <c r="Q173" s="38">
        <v>47.837000000000003</v>
      </c>
      <c r="R173" s="38">
        <v>35.890999999999998</v>
      </c>
      <c r="S173" s="38">
        <v>33.564</v>
      </c>
      <c r="T173" s="38">
        <v>34.369999999999997</v>
      </c>
    </row>
    <row r="174" spans="1:20" x14ac:dyDescent="0.25">
      <c r="A174" t="str">
        <f>'TT balance'!A178</f>
        <v>Suriname</v>
      </c>
      <c r="B174" s="37" t="s">
        <v>673</v>
      </c>
      <c r="C174" s="37">
        <v>366</v>
      </c>
      <c r="D174" s="37" t="s">
        <v>1109</v>
      </c>
      <c r="E174" s="38">
        <v>2.2349999999999999</v>
      </c>
      <c r="F174" s="38">
        <v>2.6259999999999999</v>
      </c>
      <c r="G174" s="38">
        <v>2.9359999999999999</v>
      </c>
      <c r="H174" s="38">
        <v>3.5329999999999999</v>
      </c>
      <c r="I174" s="38">
        <v>3.8759999999999999</v>
      </c>
      <c r="J174" s="38">
        <v>4.3680000000000003</v>
      </c>
      <c r="K174" s="38">
        <v>4.4219999999999997</v>
      </c>
      <c r="L174" s="38">
        <v>4.9800000000000004</v>
      </c>
      <c r="M174" s="38">
        <v>5.1459999999999999</v>
      </c>
      <c r="N174" s="38">
        <v>5.2409999999999997</v>
      </c>
      <c r="O174" s="38">
        <v>4.7869999999999999</v>
      </c>
      <c r="P174" s="38">
        <v>3.129</v>
      </c>
      <c r="Q174" s="38">
        <v>3.2160000000000002</v>
      </c>
      <c r="R174" s="38">
        <v>3.4649999999999999</v>
      </c>
      <c r="S174" s="38">
        <v>3.6970000000000001</v>
      </c>
      <c r="T174" s="38">
        <v>2.41</v>
      </c>
    </row>
    <row r="175" spans="1:20" x14ac:dyDescent="0.25">
      <c r="A175" t="str">
        <f>'TT balance'!A179</f>
        <v>Sweden</v>
      </c>
      <c r="B175" s="37" t="s">
        <v>676</v>
      </c>
      <c r="C175" s="37">
        <v>144</v>
      </c>
      <c r="D175" s="37" t="s">
        <v>1110</v>
      </c>
      <c r="E175" s="38">
        <v>392.21899999999999</v>
      </c>
      <c r="F175" s="38">
        <v>423.09100000000001</v>
      </c>
      <c r="G175" s="38">
        <v>491.255</v>
      </c>
      <c r="H175" s="38">
        <v>517.70600000000002</v>
      </c>
      <c r="I175" s="38">
        <v>436.536</v>
      </c>
      <c r="J175" s="38">
        <v>495.81299999999999</v>
      </c>
      <c r="K175" s="38">
        <v>574.09400000000005</v>
      </c>
      <c r="L175" s="38">
        <v>552.48400000000004</v>
      </c>
      <c r="M175" s="38">
        <v>586.84199999999998</v>
      </c>
      <c r="N175" s="38">
        <v>581.96400000000006</v>
      </c>
      <c r="O175" s="38">
        <v>505.10399999999998</v>
      </c>
      <c r="P175" s="38">
        <v>515.65499999999997</v>
      </c>
      <c r="Q175" s="38">
        <v>541.01900000000001</v>
      </c>
      <c r="R175" s="38">
        <v>555.45500000000004</v>
      </c>
      <c r="S175" s="38">
        <v>531.28300000000002</v>
      </c>
      <c r="T175" s="38">
        <v>537.61</v>
      </c>
    </row>
    <row r="176" spans="1:20" x14ac:dyDescent="0.25">
      <c r="A176" t="str">
        <f>'TT balance'!A180</f>
        <v>Switzerland</v>
      </c>
      <c r="B176" s="37" t="s">
        <v>678</v>
      </c>
      <c r="C176" s="37">
        <v>146</v>
      </c>
      <c r="D176" s="37" t="s">
        <v>1111</v>
      </c>
      <c r="E176" s="38">
        <v>420.15300000000002</v>
      </c>
      <c r="F176" s="38">
        <v>443.88900000000001</v>
      </c>
      <c r="G176" s="38">
        <v>493.92500000000001</v>
      </c>
      <c r="H176" s="38">
        <v>570.096</v>
      </c>
      <c r="I176" s="38">
        <v>558.10900000000004</v>
      </c>
      <c r="J176" s="38">
        <v>602.899</v>
      </c>
      <c r="K176" s="38">
        <v>721.70299999999997</v>
      </c>
      <c r="L176" s="38">
        <v>692.40499999999997</v>
      </c>
      <c r="M176" s="38">
        <v>713.25400000000002</v>
      </c>
      <c r="N176" s="38">
        <v>734.73</v>
      </c>
      <c r="O176" s="38">
        <v>702.21400000000006</v>
      </c>
      <c r="P176" s="38">
        <v>695.45699999999999</v>
      </c>
      <c r="Q176" s="38">
        <v>704.77200000000005</v>
      </c>
      <c r="R176" s="38">
        <v>736.43299999999999</v>
      </c>
      <c r="S176" s="38">
        <v>732.18700000000001</v>
      </c>
      <c r="T176" s="38">
        <v>747.42700000000002</v>
      </c>
    </row>
    <row r="177" spans="1:20" x14ac:dyDescent="0.25">
      <c r="A177" t="str">
        <f>'TT balance'!A181</f>
        <v>Syrian Arab Rep.</v>
      </c>
      <c r="B177" s="37" t="s">
        <v>935</v>
      </c>
      <c r="C177" s="37">
        <v>463</v>
      </c>
      <c r="D177" s="37" t="s">
        <v>1112</v>
      </c>
      <c r="E177" s="38">
        <v>28.881</v>
      </c>
      <c r="F177" s="38">
        <v>33.823999999999998</v>
      </c>
      <c r="G177" s="38">
        <v>40.488</v>
      </c>
      <c r="H177" s="38">
        <v>52.631</v>
      </c>
      <c r="I177" s="38">
        <v>53.939</v>
      </c>
      <c r="J177" s="38">
        <v>60.042999999999999</v>
      </c>
      <c r="K177" s="38" t="s">
        <v>943</v>
      </c>
      <c r="L177" s="38" t="s">
        <v>943</v>
      </c>
      <c r="M177" s="38" t="s">
        <v>943</v>
      </c>
      <c r="N177" s="38" t="s">
        <v>943</v>
      </c>
      <c r="O177" s="38" t="s">
        <v>943</v>
      </c>
      <c r="P177" s="38" t="s">
        <v>943</v>
      </c>
      <c r="Q177" s="38" t="s">
        <v>943</v>
      </c>
      <c r="R177" s="38" t="s">
        <v>943</v>
      </c>
      <c r="S177" s="38" t="s">
        <v>943</v>
      </c>
      <c r="T177" s="38" t="s">
        <v>943</v>
      </c>
    </row>
    <row r="178" spans="1:20" x14ac:dyDescent="0.25">
      <c r="A178" t="str">
        <f>'TT balance'!A182</f>
        <v>Taiwan Province of China</v>
      </c>
      <c r="B178" s="37" t="s">
        <v>690</v>
      </c>
      <c r="C178" s="37">
        <v>528</v>
      </c>
      <c r="D178" s="37" t="s">
        <v>1113</v>
      </c>
      <c r="E178" s="38">
        <v>374.06</v>
      </c>
      <c r="F178" s="38">
        <v>386.45</v>
      </c>
      <c r="G178" s="38">
        <v>406.90699999999998</v>
      </c>
      <c r="H178" s="38">
        <v>415.90100000000001</v>
      </c>
      <c r="I178" s="38">
        <v>390.82900000000001</v>
      </c>
      <c r="J178" s="38">
        <v>444.28100000000001</v>
      </c>
      <c r="K178" s="38">
        <v>483.97399999999999</v>
      </c>
      <c r="L178" s="38">
        <v>495.61</v>
      </c>
      <c r="M178" s="38">
        <v>512.94299999999998</v>
      </c>
      <c r="N178" s="38">
        <v>535.32799999999997</v>
      </c>
      <c r="O178" s="38">
        <v>534.51499999999999</v>
      </c>
      <c r="P178" s="38">
        <v>543.08100000000002</v>
      </c>
      <c r="Q178" s="38">
        <v>590.73299999999995</v>
      </c>
      <c r="R178" s="38">
        <v>609.19799999999998</v>
      </c>
      <c r="S178" s="38">
        <v>612.16800000000001</v>
      </c>
      <c r="T178" s="38">
        <v>668.51</v>
      </c>
    </row>
    <row r="179" spans="1:20" x14ac:dyDescent="0.25">
      <c r="A179" t="str">
        <f>'TT balance'!A183</f>
        <v>Tajikistan, Rep. of</v>
      </c>
      <c r="B179" s="37" t="s">
        <v>936</v>
      </c>
      <c r="C179" s="37">
        <v>923</v>
      </c>
      <c r="D179" s="37" t="s">
        <v>1114</v>
      </c>
      <c r="E179" s="38">
        <v>2.3109999999999999</v>
      </c>
      <c r="F179" s="38">
        <v>2.8109999999999999</v>
      </c>
      <c r="G179" s="38">
        <v>3.7120000000000002</v>
      </c>
      <c r="H179" s="38">
        <v>5.1349999999999998</v>
      </c>
      <c r="I179" s="38">
        <v>4.9770000000000003</v>
      </c>
      <c r="J179" s="38">
        <v>5.6420000000000003</v>
      </c>
      <c r="K179" s="38">
        <v>6.5229999999999997</v>
      </c>
      <c r="L179" s="38">
        <v>7.5919999999999996</v>
      </c>
      <c r="M179" s="38">
        <v>8.5060000000000002</v>
      </c>
      <c r="N179" s="38">
        <v>9.2420000000000009</v>
      </c>
      <c r="O179" s="38">
        <v>7.8570000000000002</v>
      </c>
      <c r="P179" s="38">
        <v>6.9530000000000003</v>
      </c>
      <c r="Q179" s="38">
        <v>7.1440000000000001</v>
      </c>
      <c r="R179" s="38">
        <v>7.52</v>
      </c>
      <c r="S179" s="38">
        <v>8.1170000000000009</v>
      </c>
      <c r="T179" s="38">
        <v>7.9969999999999999</v>
      </c>
    </row>
    <row r="180" spans="1:20" x14ac:dyDescent="0.25">
      <c r="A180" t="str">
        <f>'TT balance'!A184</f>
        <v>Tanzania, United Rep. of</v>
      </c>
      <c r="B180" s="37" t="s">
        <v>937</v>
      </c>
      <c r="C180" s="37">
        <v>738</v>
      </c>
      <c r="D180" s="37" t="s">
        <v>1115</v>
      </c>
      <c r="E180" s="38">
        <v>17.173999999999999</v>
      </c>
      <c r="F180" s="38">
        <v>18.867000000000001</v>
      </c>
      <c r="G180" s="38">
        <v>21.806999999999999</v>
      </c>
      <c r="H180" s="38">
        <v>27.762</v>
      </c>
      <c r="I180" s="38">
        <v>28.984999999999999</v>
      </c>
      <c r="J180" s="38">
        <v>31.533000000000001</v>
      </c>
      <c r="K180" s="38">
        <v>34.067</v>
      </c>
      <c r="L180" s="38">
        <v>39.651000000000003</v>
      </c>
      <c r="M180" s="38">
        <v>45.680999999999997</v>
      </c>
      <c r="N180" s="38">
        <v>50.002000000000002</v>
      </c>
      <c r="O180" s="38">
        <v>47.384</v>
      </c>
      <c r="P180" s="38">
        <v>49.774000000000001</v>
      </c>
      <c r="Q180" s="38">
        <v>53.226999999999997</v>
      </c>
      <c r="R180" s="38">
        <v>56.698999999999998</v>
      </c>
      <c r="S180" s="38">
        <v>60.81</v>
      </c>
      <c r="T180" s="38">
        <v>63.244</v>
      </c>
    </row>
    <row r="181" spans="1:20" x14ac:dyDescent="0.25">
      <c r="A181" t="str">
        <f>'TT balance'!A185</f>
        <v>Thailand</v>
      </c>
      <c r="B181" s="37" t="s">
        <v>712</v>
      </c>
      <c r="C181" s="37">
        <v>578</v>
      </c>
      <c r="D181" s="37" t="s">
        <v>1116</v>
      </c>
      <c r="E181" s="38">
        <v>189.084</v>
      </c>
      <c r="F181" s="38">
        <v>221.57900000000001</v>
      </c>
      <c r="G181" s="38">
        <v>263.00700000000001</v>
      </c>
      <c r="H181" s="38">
        <v>290.97000000000003</v>
      </c>
      <c r="I181" s="38">
        <v>281.399</v>
      </c>
      <c r="J181" s="38">
        <v>340.928</v>
      </c>
      <c r="K181" s="38">
        <v>370.92899999999997</v>
      </c>
      <c r="L181" s="38">
        <v>397.72199999999998</v>
      </c>
      <c r="M181" s="38">
        <v>420.36399999999998</v>
      </c>
      <c r="N181" s="38">
        <v>407.37299999999999</v>
      </c>
      <c r="O181" s="38">
        <v>401.142</v>
      </c>
      <c r="P181" s="38">
        <v>413.49700000000001</v>
      </c>
      <c r="Q181" s="38">
        <v>456.52300000000002</v>
      </c>
      <c r="R181" s="38">
        <v>506.40300000000002</v>
      </c>
      <c r="S181" s="38">
        <v>544.15200000000004</v>
      </c>
      <c r="T181" s="38">
        <v>501.88799999999998</v>
      </c>
    </row>
    <row r="182" spans="1:20" x14ac:dyDescent="0.25">
      <c r="A182" t="str">
        <f>'TT balance'!A186</f>
        <v>Timor-Leste, Dem. Rep. of</v>
      </c>
      <c r="B182" s="37" t="s">
        <v>938</v>
      </c>
      <c r="C182" s="37">
        <v>537</v>
      </c>
      <c r="D182" s="37" t="s">
        <v>1117</v>
      </c>
      <c r="E182" s="38">
        <v>0.46200000000000002</v>
      </c>
      <c r="F182" s="38">
        <v>0.45400000000000001</v>
      </c>
      <c r="G182" s="38">
        <v>0.54300000000000004</v>
      </c>
      <c r="H182" s="38">
        <v>0.64800000000000002</v>
      </c>
      <c r="I182" s="38">
        <v>0.72699999999999998</v>
      </c>
      <c r="J182" s="38">
        <v>0.88200000000000001</v>
      </c>
      <c r="K182" s="38">
        <v>1.0549999999999999</v>
      </c>
      <c r="L182" s="38">
        <v>1.1479999999999999</v>
      </c>
      <c r="M182" s="38">
        <v>1.3959999999999999</v>
      </c>
      <c r="N182" s="38">
        <v>1.4470000000000001</v>
      </c>
      <c r="O182" s="38">
        <v>1.5940000000000001</v>
      </c>
      <c r="P182" s="38">
        <v>1.651</v>
      </c>
      <c r="Q182" s="38">
        <v>1.599</v>
      </c>
      <c r="R182" s="38">
        <v>1.56</v>
      </c>
      <c r="S182" s="38">
        <v>2.0179999999999998</v>
      </c>
      <c r="T182" s="38">
        <v>1.7909999999999999</v>
      </c>
    </row>
    <row r="183" spans="1:20" x14ac:dyDescent="0.25">
      <c r="A183" t="str">
        <f>'TT balance'!A187</f>
        <v>Togo</v>
      </c>
      <c r="B183" s="37" t="s">
        <v>717</v>
      </c>
      <c r="C183" s="37">
        <v>742</v>
      </c>
      <c r="D183" s="37" t="s">
        <v>1118</v>
      </c>
      <c r="E183" s="38">
        <v>3.08</v>
      </c>
      <c r="F183" s="38">
        <v>3.173</v>
      </c>
      <c r="G183" s="38">
        <v>3.5920000000000001</v>
      </c>
      <c r="H183" s="38">
        <v>4.4829999999999997</v>
      </c>
      <c r="I183" s="38">
        <v>4.5540000000000003</v>
      </c>
      <c r="J183" s="38">
        <v>4.63</v>
      </c>
      <c r="K183" s="38">
        <v>5.2229999999999999</v>
      </c>
      <c r="L183" s="38">
        <v>5.2290000000000001</v>
      </c>
      <c r="M183" s="38">
        <v>5.8310000000000004</v>
      </c>
      <c r="N183" s="38">
        <v>6.1740000000000004</v>
      </c>
      <c r="O183" s="38">
        <v>5.641</v>
      </c>
      <c r="P183" s="38">
        <v>6.03</v>
      </c>
      <c r="Q183" s="38">
        <v>6.3929999999999998</v>
      </c>
      <c r="R183" s="38">
        <v>7.117</v>
      </c>
      <c r="S183" s="38">
        <v>7.2210000000000001</v>
      </c>
      <c r="T183" s="38">
        <v>7.4950000000000001</v>
      </c>
    </row>
    <row r="184" spans="1:20" x14ac:dyDescent="0.25">
      <c r="A184" t="str">
        <f>'TT balance'!A188</f>
        <v>Tonga</v>
      </c>
      <c r="B184" s="37" t="s">
        <v>721</v>
      </c>
      <c r="C184" s="37">
        <v>866</v>
      </c>
      <c r="D184" s="37" t="s">
        <v>1119</v>
      </c>
      <c r="E184" s="38">
        <v>0.26200000000000001</v>
      </c>
      <c r="F184" s="38">
        <v>0.29199999999999998</v>
      </c>
      <c r="G184" s="38">
        <v>0.29899999999999999</v>
      </c>
      <c r="H184" s="38">
        <v>0.34399999999999997</v>
      </c>
      <c r="I184" s="38">
        <v>0.312</v>
      </c>
      <c r="J184" s="38">
        <v>0.36699999999999999</v>
      </c>
      <c r="K184" s="38">
        <v>0.41499999999999998</v>
      </c>
      <c r="L184" s="38">
        <v>0.47099999999999997</v>
      </c>
      <c r="M184" s="38">
        <v>0.45100000000000001</v>
      </c>
      <c r="N184" s="38">
        <v>0.44</v>
      </c>
      <c r="O184" s="38">
        <v>0.437</v>
      </c>
      <c r="P184" s="38">
        <v>0.42099999999999999</v>
      </c>
      <c r="Q184" s="38">
        <v>0.46</v>
      </c>
      <c r="R184" s="38">
        <v>0.48599999999999999</v>
      </c>
      <c r="S184" s="38">
        <v>0.51700000000000002</v>
      </c>
      <c r="T184" s="38">
        <v>0.51400000000000001</v>
      </c>
    </row>
    <row r="185" spans="1:20" x14ac:dyDescent="0.25">
      <c r="A185" t="str">
        <f>'TT balance'!A189</f>
        <v>Trinidad and Tobago</v>
      </c>
      <c r="B185" s="37" t="s">
        <v>723</v>
      </c>
      <c r="C185" s="37">
        <v>369</v>
      </c>
      <c r="D185" s="37" t="s">
        <v>1120</v>
      </c>
      <c r="E185" s="38">
        <v>16.170000000000002</v>
      </c>
      <c r="F185" s="38">
        <v>18.600000000000001</v>
      </c>
      <c r="G185" s="38">
        <v>22.006</v>
      </c>
      <c r="H185" s="38">
        <v>28.233000000000001</v>
      </c>
      <c r="I185" s="38">
        <v>19.562000000000001</v>
      </c>
      <c r="J185" s="38">
        <v>22.521999999999998</v>
      </c>
      <c r="K185" s="38">
        <v>25.789000000000001</v>
      </c>
      <c r="L185" s="38">
        <v>25.763000000000002</v>
      </c>
      <c r="M185" s="38">
        <v>27.268000000000001</v>
      </c>
      <c r="N185" s="38">
        <v>27.616</v>
      </c>
      <c r="O185" s="38">
        <v>24.96</v>
      </c>
      <c r="P185" s="38">
        <v>22.393999999999998</v>
      </c>
      <c r="Q185" s="38">
        <v>22.385000000000002</v>
      </c>
      <c r="R185" s="38">
        <v>23.68</v>
      </c>
      <c r="S185" s="38">
        <v>23.207999999999998</v>
      </c>
      <c r="T185" s="38">
        <v>21.53</v>
      </c>
    </row>
    <row r="186" spans="1:20" x14ac:dyDescent="0.25">
      <c r="A186" t="str">
        <f>'TT balance'!A190</f>
        <v>Tunisia</v>
      </c>
      <c r="B186" s="37" t="s">
        <v>726</v>
      </c>
      <c r="C186" s="37">
        <v>744</v>
      </c>
      <c r="D186" s="37" t="s">
        <v>1121</v>
      </c>
      <c r="E186" s="38">
        <v>32.271999999999998</v>
      </c>
      <c r="F186" s="38">
        <v>34.377000000000002</v>
      </c>
      <c r="G186" s="38">
        <v>38.914999999999999</v>
      </c>
      <c r="H186" s="38">
        <v>44.844000000000001</v>
      </c>
      <c r="I186" s="38">
        <v>43.466000000000001</v>
      </c>
      <c r="J186" s="38">
        <v>44.054000000000002</v>
      </c>
      <c r="K186" s="38">
        <v>45.81</v>
      </c>
      <c r="L186" s="38">
        <v>45.043999999999997</v>
      </c>
      <c r="M186" s="38">
        <v>46.247999999999998</v>
      </c>
      <c r="N186" s="38">
        <v>47.634</v>
      </c>
      <c r="O186" s="38">
        <v>43.171999999999997</v>
      </c>
      <c r="P186" s="38">
        <v>41.801000000000002</v>
      </c>
      <c r="Q186" s="38">
        <v>39.627000000000002</v>
      </c>
      <c r="R186" s="38">
        <v>40.139000000000003</v>
      </c>
      <c r="S186" s="38">
        <v>39.168999999999997</v>
      </c>
      <c r="T186" s="38">
        <v>39.552999999999997</v>
      </c>
    </row>
    <row r="187" spans="1:20" x14ac:dyDescent="0.25">
      <c r="A187" t="str">
        <f>'TT balance'!A191</f>
        <v>Turkey</v>
      </c>
      <c r="B187" s="37" t="s">
        <v>728</v>
      </c>
      <c r="C187" s="37">
        <v>186</v>
      </c>
      <c r="D187" s="37" t="s">
        <v>1122</v>
      </c>
      <c r="E187" s="38">
        <v>506.18599999999998</v>
      </c>
      <c r="F187" s="38">
        <v>555.12599999999998</v>
      </c>
      <c r="G187" s="38">
        <v>680.48900000000003</v>
      </c>
      <c r="H187" s="38">
        <v>770.82</v>
      </c>
      <c r="I187" s="38">
        <v>648.79700000000003</v>
      </c>
      <c r="J187" s="38">
        <v>776.55799999999999</v>
      </c>
      <c r="K187" s="38">
        <v>838.50800000000004</v>
      </c>
      <c r="L187" s="38">
        <v>880.14099999999996</v>
      </c>
      <c r="M187" s="38">
        <v>957.50400000000002</v>
      </c>
      <c r="N187" s="38">
        <v>938.51199999999994</v>
      </c>
      <c r="O187" s="38">
        <v>864.07100000000003</v>
      </c>
      <c r="P187" s="38">
        <v>869.28</v>
      </c>
      <c r="Q187" s="38">
        <v>858.93200000000002</v>
      </c>
      <c r="R187" s="38">
        <v>779.59900000000005</v>
      </c>
      <c r="S187" s="38">
        <v>760.94</v>
      </c>
      <c r="T187" s="38">
        <v>719.53700000000003</v>
      </c>
    </row>
    <row r="188" spans="1:20" x14ac:dyDescent="0.25">
      <c r="A188" t="str">
        <f>'TT balance'!A192</f>
        <v>Turkmenistan</v>
      </c>
      <c r="B188" s="37" t="s">
        <v>730</v>
      </c>
      <c r="C188" s="37">
        <v>925</v>
      </c>
      <c r="D188" s="37" t="s">
        <v>1123</v>
      </c>
      <c r="E188" s="38">
        <v>17.173999999999999</v>
      </c>
      <c r="F188" s="38">
        <v>21.393000000000001</v>
      </c>
      <c r="G188" s="38">
        <v>25.962</v>
      </c>
      <c r="H188" s="38">
        <v>21.515999999999998</v>
      </c>
      <c r="I188" s="38">
        <v>20.213999999999999</v>
      </c>
      <c r="J188" s="38">
        <v>22.582999999999998</v>
      </c>
      <c r="K188" s="38">
        <v>29.233000000000001</v>
      </c>
      <c r="L188" s="38">
        <v>35.164000000000001</v>
      </c>
      <c r="M188" s="38">
        <v>39.198</v>
      </c>
      <c r="N188" s="38">
        <v>43.524000000000001</v>
      </c>
      <c r="O188" s="38">
        <v>35.799999999999997</v>
      </c>
      <c r="P188" s="38">
        <v>36.168999999999997</v>
      </c>
      <c r="Q188" s="38">
        <v>37.926000000000002</v>
      </c>
      <c r="R188" s="38">
        <v>40.765000000000001</v>
      </c>
      <c r="S188" s="38">
        <v>45.231000000000002</v>
      </c>
      <c r="T188" s="38">
        <v>47.353999999999999</v>
      </c>
    </row>
    <row r="189" spans="1:20" x14ac:dyDescent="0.25">
      <c r="A189" t="str">
        <f>'TT balance'!A193</f>
        <v>Turks and Caicos Islands</v>
      </c>
      <c r="B189" t="s">
        <v>747</v>
      </c>
      <c r="C189" s="37">
        <v>381</v>
      </c>
      <c r="D189" s="37"/>
      <c r="E189" s="38">
        <v>0.57864575799999995</v>
      </c>
      <c r="F189" s="38">
        <v>0.72189147300000001</v>
      </c>
      <c r="G189" s="38">
        <v>0.77348974399999992</v>
      </c>
      <c r="H189" s="38">
        <v>0.86268363400000003</v>
      </c>
      <c r="I189" s="38">
        <v>0.70317574699999996</v>
      </c>
      <c r="J189" s="38">
        <v>0.686787814</v>
      </c>
      <c r="K189" s="38">
        <v>0.728789574</v>
      </c>
      <c r="L189" s="38">
        <v>0.71572276800000001</v>
      </c>
      <c r="M189" s="38">
        <v>0.74077700000000002</v>
      </c>
      <c r="N189" s="38">
        <v>0.8417</v>
      </c>
      <c r="O189" s="38">
        <v>0.94207000000000007</v>
      </c>
      <c r="P189" s="38">
        <v>1.0324500000000001</v>
      </c>
      <c r="Q189" s="38">
        <v>1.02237</v>
      </c>
      <c r="R189" s="38">
        <v>1.1131800000000001</v>
      </c>
      <c r="S189" s="38">
        <v>1.1974200000000002</v>
      </c>
      <c r="T189" s="38"/>
    </row>
    <row r="190" spans="1:20" x14ac:dyDescent="0.25">
      <c r="A190" t="str">
        <f>'TT balance'!A194</f>
        <v>Tuvalu</v>
      </c>
      <c r="B190" s="37" t="s">
        <v>760</v>
      </c>
      <c r="C190" s="37">
        <v>869</v>
      </c>
      <c r="D190" s="37" t="s">
        <v>1124</v>
      </c>
      <c r="E190" s="38">
        <v>2.1999999999999999E-2</v>
      </c>
      <c r="F190" s="38">
        <v>2.3E-2</v>
      </c>
      <c r="G190" s="38">
        <v>2.7E-2</v>
      </c>
      <c r="H190" s="38">
        <v>3.1E-2</v>
      </c>
      <c r="I190" s="38">
        <v>2.7E-2</v>
      </c>
      <c r="J190" s="38">
        <v>3.1E-2</v>
      </c>
      <c r="K190" s="38">
        <v>3.7999999999999999E-2</v>
      </c>
      <c r="L190" s="38">
        <v>3.6999999999999998E-2</v>
      </c>
      <c r="M190" s="38">
        <v>3.6999999999999998E-2</v>
      </c>
      <c r="N190" s="38">
        <v>3.6999999999999998E-2</v>
      </c>
      <c r="O190" s="38">
        <v>3.5000000000000003E-2</v>
      </c>
      <c r="P190" s="38">
        <v>0.04</v>
      </c>
      <c r="Q190" s="38">
        <v>4.2999999999999997E-2</v>
      </c>
      <c r="R190" s="38">
        <v>4.5999999999999999E-2</v>
      </c>
      <c r="S190" s="38">
        <v>4.7E-2</v>
      </c>
      <c r="T190" s="38">
        <v>4.8000000000000001E-2</v>
      </c>
    </row>
    <row r="191" spans="1:20" x14ac:dyDescent="0.25">
      <c r="A191" t="str">
        <f>'TT balance'!A195</f>
        <v>Uganda</v>
      </c>
      <c r="B191" s="37" t="s">
        <v>762</v>
      </c>
      <c r="C191" s="37">
        <v>746</v>
      </c>
      <c r="D191" s="37" t="s">
        <v>1125</v>
      </c>
      <c r="E191" s="38">
        <v>12.46</v>
      </c>
      <c r="F191" s="38">
        <v>14.079000000000001</v>
      </c>
      <c r="G191" s="38">
        <v>17.512</v>
      </c>
      <c r="H191" s="38">
        <v>22.419</v>
      </c>
      <c r="I191" s="38">
        <v>24.106999999999999</v>
      </c>
      <c r="J191" s="38">
        <v>24.683</v>
      </c>
      <c r="K191" s="38">
        <v>27.501000000000001</v>
      </c>
      <c r="L191" s="38">
        <v>30.939</v>
      </c>
      <c r="M191" s="38">
        <v>32.331000000000003</v>
      </c>
      <c r="N191" s="38">
        <v>33.122</v>
      </c>
      <c r="O191" s="38">
        <v>27.445</v>
      </c>
      <c r="P191" s="38">
        <v>29.556999999999999</v>
      </c>
      <c r="Q191" s="38">
        <v>31.384</v>
      </c>
      <c r="R191" s="38">
        <v>34.094999999999999</v>
      </c>
      <c r="S191" s="38">
        <v>37.787999999999997</v>
      </c>
      <c r="T191" s="38">
        <v>37.613</v>
      </c>
    </row>
    <row r="192" spans="1:20" x14ac:dyDescent="0.25">
      <c r="A192" t="str">
        <f>'TT balance'!A196</f>
        <v>Ukraine</v>
      </c>
      <c r="B192" s="37" t="s">
        <v>764</v>
      </c>
      <c r="C192" s="37">
        <v>926</v>
      </c>
      <c r="D192" s="37" t="s">
        <v>1126</v>
      </c>
      <c r="E192" s="38">
        <v>85.995999999999995</v>
      </c>
      <c r="F192" s="38">
        <v>107.767</v>
      </c>
      <c r="G192" s="38">
        <v>143.26</v>
      </c>
      <c r="H192" s="38">
        <v>181.31299999999999</v>
      </c>
      <c r="I192" s="38">
        <v>117.07899999999999</v>
      </c>
      <c r="J192" s="38">
        <v>136.011</v>
      </c>
      <c r="K192" s="38">
        <v>163.161</v>
      </c>
      <c r="L192" s="38">
        <v>175.70699999999999</v>
      </c>
      <c r="M192" s="38">
        <v>179.572</v>
      </c>
      <c r="N192" s="38">
        <v>130.571</v>
      </c>
      <c r="O192" s="38">
        <v>90.489000000000004</v>
      </c>
      <c r="P192" s="38">
        <v>93.313000000000002</v>
      </c>
      <c r="Q192" s="38">
        <v>112.125</v>
      </c>
      <c r="R192" s="38">
        <v>130.92699999999999</v>
      </c>
      <c r="S192" s="38">
        <v>153.89500000000001</v>
      </c>
      <c r="T192" s="38">
        <v>151.54300000000001</v>
      </c>
    </row>
    <row r="193" spans="1:20" x14ac:dyDescent="0.25">
      <c r="A193" t="str">
        <f>'TT balance'!A197</f>
        <v>United Kingdom</v>
      </c>
      <c r="B193" s="37" t="s">
        <v>765</v>
      </c>
      <c r="C193" s="37">
        <v>112</v>
      </c>
      <c r="D193" s="37" t="s">
        <v>1128</v>
      </c>
      <c r="E193" s="38">
        <v>2535.64</v>
      </c>
      <c r="F193" s="38">
        <v>2709.83</v>
      </c>
      <c r="G193" s="38">
        <v>3094.59</v>
      </c>
      <c r="H193" s="38">
        <v>2952.33</v>
      </c>
      <c r="I193" s="38">
        <v>2421.02</v>
      </c>
      <c r="J193" s="38">
        <v>2484.02</v>
      </c>
      <c r="K193" s="38">
        <v>2660.79</v>
      </c>
      <c r="L193" s="38">
        <v>2704.5</v>
      </c>
      <c r="M193" s="38">
        <v>2785.06</v>
      </c>
      <c r="N193" s="38">
        <v>3067.12</v>
      </c>
      <c r="O193" s="38">
        <v>2933.43</v>
      </c>
      <c r="P193" s="38">
        <v>2703.24</v>
      </c>
      <c r="Q193" s="38">
        <v>2664.71</v>
      </c>
      <c r="R193" s="38">
        <v>2860.98</v>
      </c>
      <c r="S193" s="38">
        <v>2833.3</v>
      </c>
      <c r="T193" s="38">
        <v>2710.97</v>
      </c>
    </row>
    <row r="194" spans="1:20" x14ac:dyDescent="0.25">
      <c r="A194" t="str">
        <f>'TT balance'!A198</f>
        <v>United States</v>
      </c>
      <c r="B194" s="37" t="s">
        <v>766</v>
      </c>
      <c r="C194" s="37">
        <v>111</v>
      </c>
      <c r="D194" s="37" t="s">
        <v>1129</v>
      </c>
      <c r="E194" s="38">
        <v>13036.63</v>
      </c>
      <c r="F194" s="38">
        <v>13814.6</v>
      </c>
      <c r="G194" s="38">
        <v>14451.88</v>
      </c>
      <c r="H194" s="38">
        <v>14712.83</v>
      </c>
      <c r="I194" s="38">
        <v>14448.93</v>
      </c>
      <c r="J194" s="38">
        <v>14992.05</v>
      </c>
      <c r="K194" s="38">
        <v>15542.6</v>
      </c>
      <c r="L194" s="38">
        <v>16197.05</v>
      </c>
      <c r="M194" s="38">
        <v>16784.830000000002</v>
      </c>
      <c r="N194" s="38">
        <v>17527.28</v>
      </c>
      <c r="O194" s="38">
        <v>18238.3</v>
      </c>
      <c r="P194" s="38">
        <v>18745.099999999999</v>
      </c>
      <c r="Q194" s="38">
        <v>19542.98</v>
      </c>
      <c r="R194" s="38">
        <v>20611.88</v>
      </c>
      <c r="S194" s="38">
        <v>21433.23</v>
      </c>
      <c r="T194" s="38">
        <v>20932.75</v>
      </c>
    </row>
    <row r="195" spans="1:20" x14ac:dyDescent="0.25">
      <c r="A195" t="str">
        <f>'TT balance'!A199</f>
        <v>Uruguay</v>
      </c>
      <c r="B195" s="37" t="s">
        <v>767</v>
      </c>
      <c r="C195" s="37">
        <v>298</v>
      </c>
      <c r="D195" s="37" t="s">
        <v>1130</v>
      </c>
      <c r="E195" s="38">
        <v>18.901</v>
      </c>
      <c r="F195" s="38">
        <v>21.314</v>
      </c>
      <c r="G195" s="38">
        <v>25.486000000000001</v>
      </c>
      <c r="H195" s="38">
        <v>32.988</v>
      </c>
      <c r="I195" s="38">
        <v>34.395000000000003</v>
      </c>
      <c r="J195" s="38">
        <v>43.762999999999998</v>
      </c>
      <c r="K195" s="38">
        <v>52.103000000000002</v>
      </c>
      <c r="L195" s="38">
        <v>55.692</v>
      </c>
      <c r="M195" s="38">
        <v>62.499000000000002</v>
      </c>
      <c r="N195" s="38">
        <v>62.177999999999997</v>
      </c>
      <c r="O195" s="38">
        <v>57.874000000000002</v>
      </c>
      <c r="P195" s="38">
        <v>57.237000000000002</v>
      </c>
      <c r="Q195" s="38">
        <v>64.233999999999995</v>
      </c>
      <c r="R195" s="38">
        <v>64.765000000000001</v>
      </c>
      <c r="S195" s="38">
        <v>62.212000000000003</v>
      </c>
      <c r="T195" s="38">
        <v>55.710999999999999</v>
      </c>
    </row>
    <row r="196" spans="1:20" x14ac:dyDescent="0.25">
      <c r="A196" t="str">
        <f>'TT balance'!A200</f>
        <v>Uzbekistan, Rep. of</v>
      </c>
      <c r="B196" s="37" t="s">
        <v>940</v>
      </c>
      <c r="C196" s="37">
        <v>927</v>
      </c>
      <c r="D196" s="37" t="s">
        <v>1131</v>
      </c>
      <c r="E196" s="38">
        <v>16.928999999999998</v>
      </c>
      <c r="F196" s="38">
        <v>20.141999999999999</v>
      </c>
      <c r="G196" s="38">
        <v>26.388999999999999</v>
      </c>
      <c r="H196" s="38">
        <v>33.840000000000003</v>
      </c>
      <c r="I196" s="38">
        <v>39.582999999999998</v>
      </c>
      <c r="J196" s="38">
        <v>46.686</v>
      </c>
      <c r="K196" s="38">
        <v>56.548999999999999</v>
      </c>
      <c r="L196" s="38">
        <v>63.631</v>
      </c>
      <c r="M196" s="38">
        <v>69.007999999999996</v>
      </c>
      <c r="N196" s="38">
        <v>76.661000000000001</v>
      </c>
      <c r="O196" s="38">
        <v>81.34</v>
      </c>
      <c r="P196" s="38">
        <v>81.322999999999993</v>
      </c>
      <c r="Q196" s="38">
        <v>58.146999999999998</v>
      </c>
      <c r="R196" s="38">
        <v>50.378</v>
      </c>
      <c r="S196" s="38">
        <v>57.725999999999999</v>
      </c>
      <c r="T196" s="38">
        <v>57.706000000000003</v>
      </c>
    </row>
    <row r="197" spans="1:20" x14ac:dyDescent="0.25">
      <c r="A197" t="str">
        <f>'TT balance'!A201</f>
        <v>Vanuatu</v>
      </c>
      <c r="B197" s="37" t="s">
        <v>776</v>
      </c>
      <c r="C197" s="37">
        <v>846</v>
      </c>
      <c r="D197" s="37" t="s">
        <v>1132</v>
      </c>
      <c r="E197" s="38">
        <v>0.39</v>
      </c>
      <c r="F197" s="38">
        <v>0.435</v>
      </c>
      <c r="G197" s="38">
        <v>0.51700000000000002</v>
      </c>
      <c r="H197" s="38">
        <v>0.58199999999999996</v>
      </c>
      <c r="I197" s="38">
        <v>0.59</v>
      </c>
      <c r="J197" s="38">
        <v>0.65200000000000002</v>
      </c>
      <c r="K197" s="38">
        <v>0.73799999999999999</v>
      </c>
      <c r="L197" s="38">
        <v>0.73599999999999999</v>
      </c>
      <c r="M197" s="38">
        <v>0.755</v>
      </c>
      <c r="N197" s="38">
        <v>0.77400000000000002</v>
      </c>
      <c r="O197" s="38">
        <v>0.74399999999999999</v>
      </c>
      <c r="P197" s="38">
        <v>0.77500000000000002</v>
      </c>
      <c r="Q197" s="38">
        <v>0.88</v>
      </c>
      <c r="R197" s="38">
        <v>0.92800000000000005</v>
      </c>
      <c r="S197" s="38">
        <v>0.92400000000000004</v>
      </c>
      <c r="T197" s="38">
        <v>0.86399999999999999</v>
      </c>
    </row>
    <row r="198" spans="1:20" x14ac:dyDescent="0.25">
      <c r="A198" t="str">
        <f>'TT balance'!A202</f>
        <v>Venezuela, Rep. Bolivariana de</v>
      </c>
      <c r="B198" s="37" t="s">
        <v>941</v>
      </c>
      <c r="C198" s="37">
        <v>299</v>
      </c>
      <c r="D198" s="37" t="s">
        <v>1133</v>
      </c>
      <c r="E198" s="38">
        <v>143.375</v>
      </c>
      <c r="F198" s="38">
        <v>178.52099999999999</v>
      </c>
      <c r="G198" s="38">
        <v>232.857</v>
      </c>
      <c r="H198" s="38">
        <v>306.76400000000001</v>
      </c>
      <c r="I198" s="38">
        <v>268.62400000000002</v>
      </c>
      <c r="J198" s="38">
        <v>318.28100000000001</v>
      </c>
      <c r="K198" s="38">
        <v>352.54</v>
      </c>
      <c r="L198" s="38">
        <v>352.19099999999997</v>
      </c>
      <c r="M198" s="38">
        <v>258.99299999999999</v>
      </c>
      <c r="N198" s="38">
        <v>203.822</v>
      </c>
      <c r="O198" s="38">
        <v>323.59500000000003</v>
      </c>
      <c r="P198" s="38">
        <v>279.24900000000002</v>
      </c>
      <c r="Q198" s="38">
        <v>143.84100000000001</v>
      </c>
      <c r="R198" s="38">
        <v>98.4</v>
      </c>
      <c r="S198" s="38">
        <v>63.96</v>
      </c>
      <c r="T198" s="38">
        <v>47.255000000000003</v>
      </c>
    </row>
    <row r="199" spans="1:20" x14ac:dyDescent="0.25">
      <c r="A199" t="str">
        <f>'TT balance'!A203</f>
        <v>Vietnam</v>
      </c>
      <c r="B199" s="37" t="s">
        <v>785</v>
      </c>
      <c r="C199" s="37">
        <v>582</v>
      </c>
      <c r="D199" s="37" t="s">
        <v>1134</v>
      </c>
      <c r="E199" s="38">
        <v>73.197000000000003</v>
      </c>
      <c r="F199" s="38">
        <v>84.301000000000002</v>
      </c>
      <c r="G199" s="38">
        <v>98.429000000000002</v>
      </c>
      <c r="H199" s="38">
        <v>124.774</v>
      </c>
      <c r="I199" s="38">
        <v>129.054</v>
      </c>
      <c r="J199" s="38">
        <v>143.25700000000001</v>
      </c>
      <c r="K199" s="38">
        <v>171.36799999999999</v>
      </c>
      <c r="L199" s="38">
        <v>195.16800000000001</v>
      </c>
      <c r="M199" s="38">
        <v>212.738</v>
      </c>
      <c r="N199" s="38">
        <v>232.893</v>
      </c>
      <c r="O199" s="38">
        <v>236.84</v>
      </c>
      <c r="P199" s="38">
        <v>252.149</v>
      </c>
      <c r="Q199" s="38">
        <v>277.07400000000001</v>
      </c>
      <c r="R199" s="38">
        <v>304.01600000000002</v>
      </c>
      <c r="S199" s="38">
        <v>329.53699999999998</v>
      </c>
      <c r="T199" s="38">
        <v>340.82100000000003</v>
      </c>
    </row>
    <row r="200" spans="1:20" x14ac:dyDescent="0.25">
      <c r="A200" t="str">
        <f>'TT balance'!A204</f>
        <v>West Bank and Gaza</v>
      </c>
      <c r="B200" s="37" t="s">
        <v>788</v>
      </c>
      <c r="C200" s="37">
        <v>487</v>
      </c>
      <c r="D200" s="37" t="s">
        <v>1135</v>
      </c>
      <c r="E200" s="38">
        <v>5.1260000000000003</v>
      </c>
      <c r="F200" s="38">
        <v>5.3479999999999999</v>
      </c>
      <c r="G200" s="38">
        <v>5.8159999999999998</v>
      </c>
      <c r="H200" s="38">
        <v>7.31</v>
      </c>
      <c r="I200" s="38">
        <v>8.0860000000000003</v>
      </c>
      <c r="J200" s="38">
        <v>9.6820000000000004</v>
      </c>
      <c r="K200" s="38">
        <v>11.186</v>
      </c>
      <c r="L200" s="38">
        <v>12.208</v>
      </c>
      <c r="M200" s="38">
        <v>13.516</v>
      </c>
      <c r="N200" s="38">
        <v>13.99</v>
      </c>
      <c r="O200" s="38">
        <v>13.972</v>
      </c>
      <c r="P200" s="38">
        <v>15.404999999999999</v>
      </c>
      <c r="Q200" s="38">
        <v>16.128</v>
      </c>
      <c r="R200" s="38">
        <v>16.277000000000001</v>
      </c>
      <c r="S200" s="38">
        <v>17.134</v>
      </c>
      <c r="T200" s="38">
        <v>15.519</v>
      </c>
    </row>
    <row r="201" spans="1:20" x14ac:dyDescent="0.25">
      <c r="A201" t="str">
        <f>'TT balance'!A205</f>
        <v>Yemen, Rep. of</v>
      </c>
      <c r="B201" s="37" t="s">
        <v>942</v>
      </c>
      <c r="C201" s="37">
        <v>474</v>
      </c>
      <c r="D201" s="37" t="s">
        <v>1136</v>
      </c>
      <c r="E201" s="38">
        <v>16.731999999999999</v>
      </c>
      <c r="F201" s="38">
        <v>19.062999999999999</v>
      </c>
      <c r="G201" s="38">
        <v>21.651</v>
      </c>
      <c r="H201" s="38">
        <v>26.911000000000001</v>
      </c>
      <c r="I201" s="38">
        <v>25.13</v>
      </c>
      <c r="J201" s="38">
        <v>30.907</v>
      </c>
      <c r="K201" s="38">
        <v>32.725999999999999</v>
      </c>
      <c r="L201" s="38">
        <v>35.401000000000003</v>
      </c>
      <c r="M201" s="38">
        <v>40.414999999999999</v>
      </c>
      <c r="N201" s="38">
        <v>43.228999999999999</v>
      </c>
      <c r="O201" s="38">
        <v>42.445</v>
      </c>
      <c r="P201" s="38">
        <v>30.934000000000001</v>
      </c>
      <c r="Q201" s="38">
        <v>26.736000000000001</v>
      </c>
      <c r="R201" s="38">
        <v>23.486000000000001</v>
      </c>
      <c r="S201" s="38">
        <v>22.568000000000001</v>
      </c>
      <c r="T201" s="38">
        <v>20.14</v>
      </c>
    </row>
    <row r="202" spans="1:20" x14ac:dyDescent="0.25">
      <c r="A202" t="str">
        <f>'TT balance'!A206</f>
        <v>Zambia</v>
      </c>
      <c r="B202" s="37" t="s">
        <v>846</v>
      </c>
      <c r="C202" s="37">
        <v>754</v>
      </c>
      <c r="D202" s="37" t="s">
        <v>1137</v>
      </c>
      <c r="E202" s="38">
        <v>8.3290000000000006</v>
      </c>
      <c r="F202" s="38">
        <v>12.762</v>
      </c>
      <c r="G202" s="38">
        <v>14.06</v>
      </c>
      <c r="H202" s="38">
        <v>17.914000000000001</v>
      </c>
      <c r="I202" s="38">
        <v>15.332000000000001</v>
      </c>
      <c r="J202" s="38">
        <v>20.263999999999999</v>
      </c>
      <c r="K202" s="38">
        <v>23.454999999999998</v>
      </c>
      <c r="L202" s="38">
        <v>25.501999999999999</v>
      </c>
      <c r="M202" s="38">
        <v>28.042000000000002</v>
      </c>
      <c r="N202" s="38">
        <v>27.145</v>
      </c>
      <c r="O202" s="38">
        <v>21.245000000000001</v>
      </c>
      <c r="P202" s="38">
        <v>20.965</v>
      </c>
      <c r="Q202" s="38">
        <v>25.873999999999999</v>
      </c>
      <c r="R202" s="38">
        <v>26.312000000000001</v>
      </c>
      <c r="S202" s="38">
        <v>23.309000000000001</v>
      </c>
      <c r="T202" s="38">
        <v>18.529</v>
      </c>
    </row>
    <row r="203" spans="1:20" x14ac:dyDescent="0.25">
      <c r="A203" t="str">
        <f>'TT balance'!A207</f>
        <v>Zimbabwe</v>
      </c>
      <c r="B203" s="37" t="s">
        <v>848</v>
      </c>
      <c r="C203" s="37">
        <v>698</v>
      </c>
      <c r="D203" s="37" t="s">
        <v>1138</v>
      </c>
      <c r="E203" s="38">
        <v>9.0459999999999994</v>
      </c>
      <c r="F203" s="38">
        <v>8.141</v>
      </c>
      <c r="G203" s="38">
        <v>7.7850000000000001</v>
      </c>
      <c r="H203" s="38">
        <v>6.7069999999999999</v>
      </c>
      <c r="I203" s="38">
        <v>9.6660000000000004</v>
      </c>
      <c r="J203" s="38">
        <v>12.042</v>
      </c>
      <c r="K203" s="38">
        <v>14.102</v>
      </c>
      <c r="L203" s="38">
        <v>17.114999999999998</v>
      </c>
      <c r="M203" s="38">
        <v>19.091000000000001</v>
      </c>
      <c r="N203" s="38">
        <v>19.495999999999999</v>
      </c>
      <c r="O203" s="38">
        <v>19.963000000000001</v>
      </c>
      <c r="P203" s="38">
        <v>20.053999999999998</v>
      </c>
      <c r="Q203" s="38">
        <v>21.89</v>
      </c>
      <c r="R203" s="38">
        <v>21.093</v>
      </c>
      <c r="S203" s="38">
        <v>19.273</v>
      </c>
      <c r="T203" s="38">
        <v>21.038</v>
      </c>
    </row>
    <row r="206" spans="1:20" x14ac:dyDescent="0.25">
      <c r="B206" s="37" t="s">
        <v>891</v>
      </c>
      <c r="C206" s="37">
        <v>626</v>
      </c>
      <c r="D206" s="37" t="s">
        <v>976</v>
      </c>
      <c r="E206" s="37">
        <v>1.413</v>
      </c>
      <c r="F206" s="37">
        <v>1.538</v>
      </c>
      <c r="G206" s="37">
        <v>1.7549999999999999</v>
      </c>
      <c r="H206" s="37">
        <v>2.0329999999999999</v>
      </c>
      <c r="I206" s="37">
        <v>2.0590000000000002</v>
      </c>
      <c r="J206" s="37">
        <v>2.141</v>
      </c>
      <c r="K206" s="37">
        <v>2.4350000000000001</v>
      </c>
      <c r="L206" s="37">
        <v>2.512</v>
      </c>
      <c r="M206" s="37">
        <v>1.6919999999999999</v>
      </c>
      <c r="N206" s="37">
        <v>1.8959999999999999</v>
      </c>
      <c r="O206" s="37">
        <v>1.696</v>
      </c>
      <c r="P206" s="37">
        <v>1.825</v>
      </c>
      <c r="Q206" s="37">
        <v>2.0720000000000001</v>
      </c>
      <c r="R206" s="37">
        <v>2.2799999999999998</v>
      </c>
      <c r="S206" s="37">
        <v>2.2770000000000001</v>
      </c>
      <c r="T206" s="37">
        <v>2.3660000000000001</v>
      </c>
    </row>
    <row r="207" spans="1:20" x14ac:dyDescent="0.25">
      <c r="B207" s="37" t="s">
        <v>172</v>
      </c>
      <c r="C207" s="37">
        <v>628</v>
      </c>
      <c r="D207" s="37" t="s">
        <v>977</v>
      </c>
      <c r="E207" s="37">
        <v>6.6760000000000002</v>
      </c>
      <c r="F207" s="37">
        <v>7.4509999999999996</v>
      </c>
      <c r="G207" s="37">
        <v>8.6869999999999994</v>
      </c>
      <c r="H207" s="37">
        <v>10.43</v>
      </c>
      <c r="I207" s="37">
        <v>9.3149999999999995</v>
      </c>
      <c r="J207" s="37">
        <v>10.701000000000001</v>
      </c>
      <c r="K207" s="37">
        <v>12.183</v>
      </c>
      <c r="L207" s="37">
        <v>12.411</v>
      </c>
      <c r="M207" s="37">
        <v>12.994</v>
      </c>
      <c r="N207" s="37">
        <v>14.003</v>
      </c>
      <c r="O207" s="37">
        <v>10.952</v>
      </c>
      <c r="P207" s="37">
        <v>10.202</v>
      </c>
      <c r="Q207" s="37">
        <v>10.079000000000001</v>
      </c>
      <c r="R207" s="37">
        <v>11.036</v>
      </c>
      <c r="S207" s="37">
        <v>10.933999999999999</v>
      </c>
      <c r="T207" s="37">
        <v>10.742000000000001</v>
      </c>
    </row>
    <row r="208" spans="1:20" x14ac:dyDescent="0.25">
      <c r="B208" s="37" t="s">
        <v>900</v>
      </c>
      <c r="C208" s="37">
        <v>642</v>
      </c>
      <c r="D208" s="37" t="s">
        <v>996</v>
      </c>
      <c r="E208" s="37">
        <v>8.1869999999999994</v>
      </c>
      <c r="F208" s="37">
        <v>10.095000000000001</v>
      </c>
      <c r="G208" s="37">
        <v>13.089</v>
      </c>
      <c r="H208" s="37">
        <v>19.829999999999998</v>
      </c>
      <c r="I208" s="37">
        <v>15.087999999999999</v>
      </c>
      <c r="J208" s="37">
        <v>16.314</v>
      </c>
      <c r="K208" s="37">
        <v>21.356999999999999</v>
      </c>
      <c r="L208" s="37">
        <v>22.388000000000002</v>
      </c>
      <c r="M208" s="37">
        <v>21.949000000000002</v>
      </c>
      <c r="N208" s="37">
        <v>21.765000000000001</v>
      </c>
      <c r="O208" s="37">
        <v>13.185</v>
      </c>
      <c r="P208" s="37">
        <v>11.241</v>
      </c>
      <c r="Q208" s="37">
        <v>12.201000000000001</v>
      </c>
      <c r="R208" s="37">
        <v>13.278</v>
      </c>
      <c r="S208" s="37">
        <v>11.025</v>
      </c>
      <c r="T208" s="37">
        <v>9.5239999999999991</v>
      </c>
    </row>
    <row r="209" spans="2:20" x14ac:dyDescent="0.25">
      <c r="B209" s="37" t="s">
        <v>901</v>
      </c>
      <c r="C209" s="37">
        <v>643</v>
      </c>
      <c r="D209" s="37" t="s">
        <v>997</v>
      </c>
      <c r="E209" s="37">
        <v>0.85</v>
      </c>
      <c r="F209" s="37">
        <v>0.93700000000000006</v>
      </c>
      <c r="G209" s="37">
        <v>1.02</v>
      </c>
      <c r="H209" s="37">
        <v>0.92300000000000004</v>
      </c>
      <c r="I209" s="37">
        <v>1.2969999999999999</v>
      </c>
      <c r="J209" s="37">
        <v>1.59</v>
      </c>
      <c r="K209" s="37">
        <v>2.0649999999999999</v>
      </c>
      <c r="L209" s="37">
        <v>2.2549999999999999</v>
      </c>
      <c r="M209" s="37">
        <v>1.958</v>
      </c>
      <c r="N209" s="37">
        <v>2.6040000000000001</v>
      </c>
      <c r="O209" s="37">
        <v>2.016</v>
      </c>
      <c r="P209" s="37">
        <v>2.2130000000000001</v>
      </c>
      <c r="Q209" s="37">
        <v>1.9039999999999999</v>
      </c>
      <c r="R209" s="37">
        <v>2.0059999999999998</v>
      </c>
      <c r="S209" s="37">
        <v>1.982</v>
      </c>
      <c r="T209" s="37">
        <v>2.0859999999999999</v>
      </c>
    </row>
    <row r="210" spans="2:20" x14ac:dyDescent="0.25">
      <c r="B210" s="37" t="s">
        <v>908</v>
      </c>
      <c r="C210" s="37">
        <v>429</v>
      </c>
      <c r="D210" s="37" t="s">
        <v>1022</v>
      </c>
      <c r="E210" s="37">
        <v>224.76400000000001</v>
      </c>
      <c r="F210" s="37">
        <v>265.47899999999998</v>
      </c>
      <c r="G210" s="37">
        <v>350.06799999999998</v>
      </c>
      <c r="H210" s="37">
        <v>405.56799999999998</v>
      </c>
      <c r="I210" s="37">
        <v>414.01299999999998</v>
      </c>
      <c r="J210" s="37">
        <v>486.774</v>
      </c>
      <c r="K210" s="37">
        <v>580.11300000000006</v>
      </c>
      <c r="L210" s="37">
        <v>392.29500000000002</v>
      </c>
      <c r="M210" s="37">
        <v>400.08699999999999</v>
      </c>
      <c r="N210" s="37">
        <v>433.08800000000002</v>
      </c>
      <c r="O210" s="37">
        <v>385.02300000000002</v>
      </c>
      <c r="P210" s="37">
        <v>418.06400000000002</v>
      </c>
      <c r="Q210" s="37">
        <v>445.52800000000002</v>
      </c>
      <c r="R210" s="37">
        <v>456.59</v>
      </c>
      <c r="S210" s="37">
        <v>581.25199999999995</v>
      </c>
      <c r="T210" s="37">
        <v>635.72400000000005</v>
      </c>
    </row>
    <row r="211" spans="2:20" x14ac:dyDescent="0.25">
      <c r="B211" s="37" t="s">
        <v>927</v>
      </c>
      <c r="C211" s="37">
        <v>359</v>
      </c>
      <c r="D211" s="37" t="s">
        <v>1083</v>
      </c>
      <c r="E211" s="37">
        <v>83.915000000000006</v>
      </c>
      <c r="F211" s="37">
        <v>87.275999999999996</v>
      </c>
      <c r="G211" s="37">
        <v>89.524000000000001</v>
      </c>
      <c r="H211" s="37">
        <v>93.638999999999996</v>
      </c>
      <c r="I211" s="37">
        <v>96.385999999999996</v>
      </c>
      <c r="J211" s="37">
        <v>98.381</v>
      </c>
      <c r="K211" s="37">
        <v>100.352</v>
      </c>
      <c r="L211" s="37">
        <v>101.565</v>
      </c>
      <c r="M211" s="37">
        <v>102.45</v>
      </c>
      <c r="N211" s="37">
        <v>102.446</v>
      </c>
      <c r="O211" s="37">
        <v>103.376</v>
      </c>
      <c r="P211" s="37">
        <v>104.337</v>
      </c>
      <c r="Q211" s="37">
        <v>103.446</v>
      </c>
      <c r="R211" s="37">
        <v>100.989</v>
      </c>
      <c r="S211" s="37">
        <v>104.989</v>
      </c>
      <c r="T211" s="37">
        <v>95.850999999999999</v>
      </c>
    </row>
    <row r="212" spans="2:20" x14ac:dyDescent="0.25">
      <c r="B212" s="37" t="s">
        <v>929</v>
      </c>
      <c r="C212" s="37">
        <v>135</v>
      </c>
      <c r="D212" s="37" t="s">
        <v>1089</v>
      </c>
      <c r="E212" s="37">
        <v>1.7889999999999999</v>
      </c>
      <c r="F212" s="37">
        <v>1.91</v>
      </c>
      <c r="G212" s="37">
        <v>2.1890000000000001</v>
      </c>
      <c r="H212" s="37">
        <v>2.403</v>
      </c>
      <c r="I212" s="37">
        <v>2.0619999999999998</v>
      </c>
      <c r="J212" s="37">
        <v>1.883</v>
      </c>
      <c r="K212" s="37">
        <v>1.8129999999999999</v>
      </c>
      <c r="L212" s="37">
        <v>1.6060000000000001</v>
      </c>
      <c r="M212" s="37">
        <v>1.6779999999999999</v>
      </c>
      <c r="N212" s="37">
        <v>1.6739999999999999</v>
      </c>
      <c r="O212" s="37">
        <v>1.42</v>
      </c>
      <c r="P212" s="37">
        <v>1.468</v>
      </c>
      <c r="Q212" s="37">
        <v>1.528</v>
      </c>
      <c r="R212" s="37">
        <v>1.6559999999999999</v>
      </c>
      <c r="S212" s="37">
        <v>1.6160000000000001</v>
      </c>
      <c r="T212" s="37">
        <v>1.5049999999999999</v>
      </c>
    </row>
    <row r="213" spans="2:20" x14ac:dyDescent="0.25">
      <c r="B213" s="37" t="s">
        <v>939</v>
      </c>
      <c r="C213" s="37">
        <v>466</v>
      </c>
      <c r="D213" s="37" t="s">
        <v>1127</v>
      </c>
      <c r="E213" s="37">
        <v>180.61699999999999</v>
      </c>
      <c r="F213" s="37">
        <v>222.11699999999999</v>
      </c>
      <c r="G213" s="37">
        <v>257.916</v>
      </c>
      <c r="H213" s="37">
        <v>315.47500000000002</v>
      </c>
      <c r="I213" s="37">
        <v>253.547</v>
      </c>
      <c r="J213" s="37">
        <v>289.78699999999998</v>
      </c>
      <c r="K213" s="37">
        <v>350.666</v>
      </c>
      <c r="L213" s="37">
        <v>374.59100000000001</v>
      </c>
      <c r="M213" s="37">
        <v>390.108</v>
      </c>
      <c r="N213" s="37">
        <v>403.137</v>
      </c>
      <c r="O213" s="37">
        <v>358.13499999999999</v>
      </c>
      <c r="P213" s="37">
        <v>357.04500000000002</v>
      </c>
      <c r="Q213" s="37">
        <v>385.60500000000002</v>
      </c>
      <c r="R213" s="37">
        <v>422.21499999999997</v>
      </c>
      <c r="S213" s="37">
        <v>421.142</v>
      </c>
      <c r="T213" s="37">
        <v>354.279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25"/>
  <sheetViews>
    <sheetView showGridLines="0" workbookViewId="0">
      <pane xSplit="1" ySplit="5" topLeftCell="B214" activePane="bottomRight" state="frozen"/>
      <selection pane="topRight"/>
      <selection pane="bottomLeft"/>
      <selection pane="bottomRight" activeCell="F217" sqref="F217"/>
    </sheetView>
  </sheetViews>
  <sheetFormatPr defaultColWidth="10.1796875" defaultRowHeight="14.5" customHeight="1" x14ac:dyDescent="0.25"/>
  <cols>
    <col min="1" max="1" width="34" customWidth="1"/>
    <col min="2" max="3" width="10.26953125" customWidth="1"/>
    <col min="4" max="4" width="9.7265625" customWidth="1"/>
    <col min="5" max="5" width="11.1796875" customWidth="1"/>
    <col min="6" max="10" width="10.26953125" customWidth="1"/>
    <col min="11" max="11" width="11.1796875" customWidth="1"/>
    <col min="12" max="12" width="10.26953125" customWidth="1"/>
    <col min="13" max="13" width="9.7265625" customWidth="1"/>
    <col min="14" max="16" width="11" customWidth="1"/>
    <col min="17" max="17" width="9.7265625" customWidth="1"/>
    <col min="18" max="18" width="9.453125" customWidth="1"/>
    <col min="19" max="21" width="10.26953125" customWidth="1"/>
    <col min="22" max="22" width="9.453125" customWidth="1"/>
    <col min="23" max="25" width="10.26953125" customWidth="1"/>
    <col min="26" max="28" width="11.54296875" customWidth="1"/>
    <col min="29" max="29" width="10.26953125" customWidth="1"/>
    <col min="30" max="33" width="11.54296875" customWidth="1"/>
  </cols>
  <sheetData>
    <row r="1" spans="1:33" ht="19.5" customHeight="1" x14ac:dyDescent="0.25">
      <c r="A1" s="67" t="s">
        <v>0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6.5" customHeight="1" x14ac:dyDescent="0.25">
      <c r="A2" s="2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1.25" customHeight="1" x14ac:dyDescent="0.25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7.25" customHeight="1" x14ac:dyDescent="0.25">
      <c r="A4" s="68" t="s">
        <v>2</v>
      </c>
      <c r="B4" s="68"/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4.25" customHeight="1" x14ac:dyDescent="0.25">
      <c r="A5" s="5"/>
      <c r="B5" s="6" t="s">
        <v>3</v>
      </c>
      <c r="C5" s="7" t="s">
        <v>4</v>
      </c>
      <c r="D5" s="7" t="s">
        <v>5</v>
      </c>
      <c r="E5" s="7" t="s">
        <v>6</v>
      </c>
      <c r="F5" s="7" t="s">
        <v>7</v>
      </c>
      <c r="G5" s="7" t="s">
        <v>8</v>
      </c>
      <c r="H5" s="7" t="s">
        <v>9</v>
      </c>
      <c r="I5" s="7" t="s">
        <v>10</v>
      </c>
      <c r="J5" s="7" t="s">
        <v>11</v>
      </c>
      <c r="K5" s="7" t="s">
        <v>12</v>
      </c>
      <c r="L5" s="7" t="s">
        <v>13</v>
      </c>
      <c r="M5" s="7" t="s">
        <v>14</v>
      </c>
      <c r="N5" s="7" t="s">
        <v>15</v>
      </c>
      <c r="O5" s="7" t="s">
        <v>16</v>
      </c>
      <c r="P5" s="7" t="s">
        <v>17</v>
      </c>
      <c r="Q5" s="8" t="s">
        <v>18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4.25" customHeight="1" x14ac:dyDescent="0.25">
      <c r="A6" s="9" t="s">
        <v>19</v>
      </c>
      <c r="B6" s="10" t="s">
        <v>20</v>
      </c>
      <c r="C6" s="11" t="s">
        <v>21</v>
      </c>
      <c r="D6" s="11" t="s">
        <v>22</v>
      </c>
      <c r="E6" s="11" t="s">
        <v>23</v>
      </c>
      <c r="F6" s="11">
        <v>1701.821054586432</v>
      </c>
      <c r="G6" s="11">
        <v>2130.2379641844891</v>
      </c>
      <c r="H6" s="11">
        <v>2597.4757134121328</v>
      </c>
      <c r="I6" s="11">
        <v>1853.3301460565451</v>
      </c>
      <c r="J6" s="11">
        <v>877.409157858708</v>
      </c>
      <c r="K6" s="11">
        <v>1343.599249439603</v>
      </c>
      <c r="L6" s="11">
        <v>839.44078040007105</v>
      </c>
      <c r="M6" s="11">
        <v>521.7956342937681</v>
      </c>
      <c r="N6" s="11">
        <v>368.9331330078827</v>
      </c>
      <c r="O6" s="11">
        <v>734.229353430792</v>
      </c>
      <c r="P6" s="11">
        <v>651.92433641838898</v>
      </c>
      <c r="Q6" s="11">
        <v>699.57141959346006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4.25" customHeight="1" x14ac:dyDescent="0.25">
      <c r="A7" s="12" t="s">
        <v>24</v>
      </c>
      <c r="B7" s="13">
        <v>1266.654421334857</v>
      </c>
      <c r="C7" s="14">
        <v>1645.9489611205379</v>
      </c>
      <c r="D7" s="14">
        <v>2104.555789357808</v>
      </c>
      <c r="E7" s="14" t="s">
        <v>25</v>
      </c>
      <c r="F7" s="14">
        <v>2657.7360586526943</v>
      </c>
      <c r="G7" s="14">
        <v>2584.9374028080788</v>
      </c>
      <c r="H7" s="14">
        <v>2813.8504713643779</v>
      </c>
      <c r="I7" s="14">
        <v>2432.3039291977416</v>
      </c>
      <c r="J7" s="14">
        <v>2282.5067434330281</v>
      </c>
      <c r="K7" s="14">
        <v>2492.3327150532409</v>
      </c>
      <c r="L7" s="14">
        <v>2248.7310035811097</v>
      </c>
      <c r="M7" s="14">
        <v>2650.6678135582142</v>
      </c>
      <c r="N7" s="14">
        <v>3242.5510867235671</v>
      </c>
      <c r="O7" s="14">
        <v>3621.0398182591639</v>
      </c>
      <c r="P7" s="14">
        <v>3807.6539310543908</v>
      </c>
      <c r="Q7" s="14">
        <v>2557.8687301119508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4.25" customHeight="1" x14ac:dyDescent="0.25">
      <c r="A8" s="12" t="s">
        <v>26</v>
      </c>
      <c r="B8" s="15">
        <v>2506.9999999998827</v>
      </c>
      <c r="C8" s="16">
        <v>2564.0000000001182</v>
      </c>
      <c r="D8" s="16">
        <v>2839.2108026041669</v>
      </c>
      <c r="E8" s="16">
        <v>3481.8576474334959</v>
      </c>
      <c r="F8" s="16">
        <v>2934.754181702514</v>
      </c>
      <c r="G8" s="16" t="s">
        <v>27</v>
      </c>
      <c r="H8" s="16">
        <v>3607.7952076892843</v>
      </c>
      <c r="I8" s="16">
        <v>3748.9719436144674</v>
      </c>
      <c r="J8" s="16">
        <v>3772.7252542901083</v>
      </c>
      <c r="K8" s="16">
        <v>3553.3455329348749</v>
      </c>
      <c r="L8" s="16">
        <v>3456.1441976770429</v>
      </c>
      <c r="M8" s="16">
        <v>3429.9152473234658</v>
      </c>
      <c r="N8" s="16">
        <v>3111.2262759392843</v>
      </c>
      <c r="O8" s="16">
        <v>3263.8170597790236</v>
      </c>
      <c r="P8" s="16">
        <v>3324.9537544823552</v>
      </c>
      <c r="Q8" s="16" t="s">
        <v>28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4.25" customHeight="1" x14ac:dyDescent="0.25">
      <c r="A9" s="12" t="s">
        <v>29</v>
      </c>
      <c r="B9" s="13" t="s">
        <v>30</v>
      </c>
      <c r="C9" s="14" t="s">
        <v>31</v>
      </c>
      <c r="D9" s="14" t="s">
        <v>32</v>
      </c>
      <c r="E9" s="14" t="s">
        <v>33</v>
      </c>
      <c r="F9" s="14" t="s">
        <v>34</v>
      </c>
      <c r="G9" s="14" t="s">
        <v>35</v>
      </c>
      <c r="H9" s="14" t="s">
        <v>36</v>
      </c>
      <c r="I9" s="14" t="s">
        <v>37</v>
      </c>
      <c r="J9" s="14" t="s">
        <v>38</v>
      </c>
      <c r="K9" s="14" t="s">
        <v>39</v>
      </c>
      <c r="L9" s="14" t="s">
        <v>40</v>
      </c>
      <c r="M9" s="14" t="s">
        <v>41</v>
      </c>
      <c r="N9" s="14" t="s">
        <v>42</v>
      </c>
      <c r="O9" s="14" t="s">
        <v>43</v>
      </c>
      <c r="P9" s="14" t="s">
        <v>44</v>
      </c>
      <c r="Q9" s="14" t="s">
        <v>45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4.25" customHeight="1" x14ac:dyDescent="0.25">
      <c r="A10" s="12" t="s">
        <v>46</v>
      </c>
      <c r="B10" s="15">
        <v>176.82525359000002</v>
      </c>
      <c r="C10" s="16">
        <v>1484.2332318199999</v>
      </c>
      <c r="D10" s="16">
        <v>310.71181781999996</v>
      </c>
      <c r="E10" s="16">
        <v>329.45010574000003</v>
      </c>
      <c r="F10" s="16" t="s">
        <v>47</v>
      </c>
      <c r="G10" s="16">
        <v>856.87728328999992</v>
      </c>
      <c r="H10" s="16">
        <v>732.25928516365104</v>
      </c>
      <c r="I10" s="16">
        <v>780.01005196135407</v>
      </c>
      <c r="J10" s="16">
        <v>1315.70383948478</v>
      </c>
      <c r="K10" s="16">
        <v>1681.3467746451258</v>
      </c>
      <c r="L10" s="16">
        <v>1256.1633178606601</v>
      </c>
      <c r="M10" s="16">
        <v>710.89213746101291</v>
      </c>
      <c r="N10" s="16">
        <v>984.58037786521697</v>
      </c>
      <c r="O10" s="16">
        <v>631.12452286845212</v>
      </c>
      <c r="P10" s="16">
        <v>454.58148719025064</v>
      </c>
      <c r="Q10" s="16">
        <v>66.185169088596794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4.25" customHeight="1" x14ac:dyDescent="0.25">
      <c r="A11" s="12" t="s">
        <v>48</v>
      </c>
      <c r="B11" s="13">
        <v>98.558685555555556</v>
      </c>
      <c r="C11" s="14">
        <v>123.85161629629629</v>
      </c>
      <c r="D11" s="14">
        <v>134.3105296296296</v>
      </c>
      <c r="E11" s="14">
        <v>124.40115185185185</v>
      </c>
      <c r="F11" s="14">
        <v>111.22894814814813</v>
      </c>
      <c r="G11" s="14">
        <v>115.08685944444443</v>
      </c>
      <c r="H11" s="14">
        <v>129.91659148148148</v>
      </c>
      <c r="I11" s="14">
        <v>129.40003574074072</v>
      </c>
      <c r="J11" s="14">
        <v>138.57279281481479</v>
      </c>
      <c r="K11" s="14" t="s">
        <v>49</v>
      </c>
      <c r="L11" s="14">
        <v>193.08538527390814</v>
      </c>
      <c r="M11" s="14">
        <v>197.49749019936962</v>
      </c>
      <c r="N11" s="14">
        <v>271.73752668385998</v>
      </c>
      <c r="O11" s="14">
        <v>228.58871099936701</v>
      </c>
      <c r="P11" s="14" t="s">
        <v>50</v>
      </c>
      <c r="Q11" s="14" t="s">
        <v>51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4.25" customHeight="1" x14ac:dyDescent="0.25">
      <c r="A12" s="12" t="s">
        <v>52</v>
      </c>
      <c r="B12" s="15">
        <v>462.59916370370371</v>
      </c>
      <c r="C12" s="16">
        <v>474.17389444444444</v>
      </c>
      <c r="D12" s="16">
        <v>522.00572222222218</v>
      </c>
      <c r="E12" s="16">
        <v>559.98299629629628</v>
      </c>
      <c r="F12" s="16">
        <v>510.88246259259256</v>
      </c>
      <c r="G12" s="16">
        <v>478.11850555555554</v>
      </c>
      <c r="H12" s="16">
        <v>481.60475259259255</v>
      </c>
      <c r="I12" s="16">
        <v>482.50761259259252</v>
      </c>
      <c r="J12" s="16">
        <v>464.98620074074074</v>
      </c>
      <c r="K12" s="16" t="s">
        <v>53</v>
      </c>
      <c r="L12" s="16">
        <v>948.79386697002951</v>
      </c>
      <c r="M12" s="16">
        <v>993.04694850851479</v>
      </c>
      <c r="N12" s="16">
        <v>953.12453689015911</v>
      </c>
      <c r="O12" s="16">
        <v>1113.6408791081592</v>
      </c>
      <c r="P12" s="16" t="s">
        <v>54</v>
      </c>
      <c r="Q12" s="16" t="s">
        <v>55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4.25" customHeight="1" x14ac:dyDescent="0.25">
      <c r="A13" s="12" t="s">
        <v>56</v>
      </c>
      <c r="B13" s="13">
        <v>6458.06</v>
      </c>
      <c r="C13" s="14" t="s">
        <v>57</v>
      </c>
      <c r="D13" s="14">
        <v>10045.73649617571</v>
      </c>
      <c r="E13" s="14">
        <v>11424.149071776332</v>
      </c>
      <c r="F13" s="14">
        <v>10544.62132363477</v>
      </c>
      <c r="G13" s="14">
        <v>12817.143360608761</v>
      </c>
      <c r="H13" s="14">
        <v>14496.981275383479</v>
      </c>
      <c r="I13" s="14">
        <v>14247.100729557711</v>
      </c>
      <c r="J13" s="14">
        <v>13679.891768375352</v>
      </c>
      <c r="K13" s="14">
        <v>13396.37182772638</v>
      </c>
      <c r="L13" s="14">
        <v>13213.51234997643</v>
      </c>
      <c r="M13" s="14">
        <v>13424.706884225212</v>
      </c>
      <c r="N13" s="14">
        <v>15506.20196198228</v>
      </c>
      <c r="O13" s="14">
        <v>15273.581825907371</v>
      </c>
      <c r="P13" s="14">
        <v>14134.27131946123</v>
      </c>
      <c r="Q13" s="14">
        <v>9402.7230739422703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4.25" customHeight="1" x14ac:dyDescent="0.25">
      <c r="A14" s="12" t="s">
        <v>58</v>
      </c>
      <c r="B14" s="15">
        <v>430.149629086679</v>
      </c>
      <c r="C14" s="16">
        <v>593.73601923362401</v>
      </c>
      <c r="D14" s="16">
        <v>764.22443325256893</v>
      </c>
      <c r="E14" s="16">
        <v>837.34038674354508</v>
      </c>
      <c r="F14" s="16">
        <v>785.68543260909496</v>
      </c>
      <c r="G14" s="16">
        <v>1013.193794381279</v>
      </c>
      <c r="H14" s="16">
        <v>1310.6424028427189</v>
      </c>
      <c r="I14" s="16">
        <v>1401.6694040306729</v>
      </c>
      <c r="J14" s="16">
        <v>1519.4017145085618</v>
      </c>
      <c r="K14" s="16">
        <v>1620.1965927230783</v>
      </c>
      <c r="L14" s="16">
        <v>1512.45413311111</v>
      </c>
      <c r="M14" s="16">
        <v>1671.4664710018269</v>
      </c>
      <c r="N14" s="16">
        <v>2022.2650339835479</v>
      </c>
      <c r="O14" s="16">
        <v>2218.1841813202859</v>
      </c>
      <c r="P14" s="16">
        <v>2430.68648192412</v>
      </c>
      <c r="Q14" s="16">
        <v>1109.6701760802011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4.25" customHeight="1" x14ac:dyDescent="0.25">
      <c r="A15" s="12" t="s">
        <v>59</v>
      </c>
      <c r="B15" s="13">
        <v>1307.801365864</v>
      </c>
      <c r="C15" s="14">
        <v>1309.2381244407732</v>
      </c>
      <c r="D15" s="14">
        <v>1471.2290502793298</v>
      </c>
      <c r="E15" s="14">
        <v>1603.0726256983239</v>
      </c>
      <c r="F15" s="14">
        <v>1538.2681564245811</v>
      </c>
      <c r="G15" s="14">
        <v>1560.1117318435754</v>
      </c>
      <c r="H15" s="14">
        <v>1680.9497206703911</v>
      </c>
      <c r="I15" s="14">
        <v>1762.1229050279328</v>
      </c>
      <c r="J15" s="14">
        <v>1883.0480625698324</v>
      </c>
      <c r="K15" s="14">
        <v>2040.6833916201117</v>
      </c>
      <c r="L15" s="14">
        <v>2104.5972793296091</v>
      </c>
      <c r="M15" s="14" t="s">
        <v>60</v>
      </c>
      <c r="N15" s="14">
        <v>2170.9732480664134</v>
      </c>
      <c r="O15" s="14">
        <v>2363.1686778536032</v>
      </c>
      <c r="P15" s="14">
        <v>2430.9836093280392</v>
      </c>
      <c r="Q15" s="14">
        <v>1353.0120946412903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4.25" customHeight="1" x14ac:dyDescent="0.25">
      <c r="A16" s="12" t="s">
        <v>61</v>
      </c>
      <c r="B16" s="15">
        <v>30507.274276532964</v>
      </c>
      <c r="C16" s="16">
        <v>33108.035216867233</v>
      </c>
      <c r="D16" s="16">
        <v>40481.598859226724</v>
      </c>
      <c r="E16" s="16">
        <v>43733.802586105019</v>
      </c>
      <c r="F16" s="16">
        <v>40326.871126843602</v>
      </c>
      <c r="G16" s="16">
        <v>46439.777333867714</v>
      </c>
      <c r="H16" s="16">
        <v>52214.570907245361</v>
      </c>
      <c r="I16" s="16">
        <v>53596.414402852679</v>
      </c>
      <c r="J16" s="16">
        <v>53076.703265661192</v>
      </c>
      <c r="K16" s="16">
        <v>56505.989297421489</v>
      </c>
      <c r="L16" s="16">
        <v>54893.974790089916</v>
      </c>
      <c r="M16" s="16">
        <v>58023.721051377644</v>
      </c>
      <c r="N16" s="16">
        <v>65173.715530733876</v>
      </c>
      <c r="O16" s="16">
        <v>69470.444556643022</v>
      </c>
      <c r="P16" s="16">
        <v>70990.340930898601</v>
      </c>
      <c r="Q16" s="16">
        <v>48382.003425618976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4.25" customHeight="1" x14ac:dyDescent="0.25">
      <c r="A17" s="12" t="s">
        <v>62</v>
      </c>
      <c r="B17" s="13">
        <v>44930.973805518188</v>
      </c>
      <c r="C17" s="14" t="s">
        <v>63</v>
      </c>
      <c r="D17" s="14">
        <v>54463.490912126232</v>
      </c>
      <c r="E17" s="14">
        <v>63075.406325650663</v>
      </c>
      <c r="F17" s="14">
        <v>53969.454815363482</v>
      </c>
      <c r="G17" s="14">
        <v>52723.745797979791</v>
      </c>
      <c r="H17" s="14">
        <v>59206.732219331665</v>
      </c>
      <c r="I17" s="14">
        <v>57912.990818982755</v>
      </c>
      <c r="J17" s="14">
        <v>64578.252206885983</v>
      </c>
      <c r="K17" s="14">
        <v>68626.265902285217</v>
      </c>
      <c r="L17" s="14">
        <v>59074.314227912197</v>
      </c>
      <c r="M17" s="14">
        <v>61431.634532770564</v>
      </c>
      <c r="N17" s="14">
        <v>67120.978243410005</v>
      </c>
      <c r="O17" s="14">
        <v>75787.405881520273</v>
      </c>
      <c r="P17" s="14">
        <v>76351.898847105098</v>
      </c>
      <c r="Q17" s="14">
        <v>64835.585315087432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4.25" customHeight="1" x14ac:dyDescent="0.25">
      <c r="A18" s="12" t="s">
        <v>64</v>
      </c>
      <c r="B18" s="15">
        <v>741.46</v>
      </c>
      <c r="C18" s="16">
        <v>965.30499999999995</v>
      </c>
      <c r="D18" s="16">
        <v>1455.4179999999999</v>
      </c>
      <c r="E18" s="16">
        <v>1668.5740000000001</v>
      </c>
      <c r="F18" s="16">
        <v>2100.9050000000002</v>
      </c>
      <c r="G18" s="16">
        <v>2493.6489999999999</v>
      </c>
      <c r="H18" s="16">
        <v>3042.5079999999998</v>
      </c>
      <c r="I18" s="16">
        <v>4808.7439999999997</v>
      </c>
      <c r="J18" s="16" t="s">
        <v>65</v>
      </c>
      <c r="K18" s="16">
        <v>4297.1610000000001</v>
      </c>
      <c r="L18" s="16">
        <v>4443.9859999999999</v>
      </c>
      <c r="M18" s="16">
        <v>4368.29</v>
      </c>
      <c r="N18" s="16">
        <v>4688.4390000000003</v>
      </c>
      <c r="O18" s="16">
        <v>4690.7039999999997</v>
      </c>
      <c r="P18" s="16">
        <v>3761.4802599695199</v>
      </c>
      <c r="Q18" s="16">
        <v>2620.5949999999998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4.25" customHeight="1" x14ac:dyDescent="0.25">
      <c r="A19" s="12" t="s">
        <v>66</v>
      </c>
      <c r="B19" s="13">
        <v>2510.9040152589996</v>
      </c>
      <c r="C19" s="14">
        <v>2436.08</v>
      </c>
      <c r="D19" s="14">
        <v>2599.34</v>
      </c>
      <c r="E19" s="14">
        <v>2533.9245625999997</v>
      </c>
      <c r="F19" s="14">
        <v>2350.857</v>
      </c>
      <c r="G19" s="14">
        <v>2493.5729999999999</v>
      </c>
      <c r="H19" s="14">
        <v>2493.6080000000002</v>
      </c>
      <c r="I19" s="14">
        <v>2691.3775999999998</v>
      </c>
      <c r="J19" s="14">
        <v>2671.24</v>
      </c>
      <c r="K19" s="14">
        <v>2724.8010512999999</v>
      </c>
      <c r="L19" s="14">
        <v>2895.5045094099996</v>
      </c>
      <c r="M19" s="14">
        <v>3399.8087233699998</v>
      </c>
      <c r="N19" s="14">
        <v>3192.0861573399989</v>
      </c>
      <c r="O19" s="14">
        <v>4110.1504727399979</v>
      </c>
      <c r="P19" s="14">
        <v>4468.9619656180939</v>
      </c>
      <c r="Q19" s="14" t="s">
        <v>67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4.25" customHeight="1" x14ac:dyDescent="0.25">
      <c r="A20" s="12" t="s">
        <v>68</v>
      </c>
      <c r="B20" s="15">
        <v>3154.9045092198585</v>
      </c>
      <c r="C20" s="16">
        <v>3462.2704555851055</v>
      </c>
      <c r="D20" s="16">
        <v>3680.8510638297871</v>
      </c>
      <c r="E20" s="16">
        <v>3915.6914893617031</v>
      </c>
      <c r="F20" s="16">
        <v>3831.1170212765956</v>
      </c>
      <c r="G20" s="16">
        <v>4233.244680851064</v>
      </c>
      <c r="H20" s="16">
        <v>3295.7446808510635</v>
      </c>
      <c r="I20" s="16">
        <v>8332.4468085106382</v>
      </c>
      <c r="J20" s="16">
        <v>8500.531914893616</v>
      </c>
      <c r="K20" s="16">
        <v>8571.2765957446809</v>
      </c>
      <c r="L20" s="16" t="s">
        <v>69</v>
      </c>
      <c r="M20" s="16">
        <v>10997.606382978724</v>
      </c>
      <c r="N20" s="16">
        <v>11356.117021276596</v>
      </c>
      <c r="O20" s="16">
        <v>12053.723404255319</v>
      </c>
      <c r="P20" s="16" t="s">
        <v>70</v>
      </c>
      <c r="Q20" s="16" t="s">
        <v>71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4.25" customHeight="1" x14ac:dyDescent="0.25">
      <c r="A21" s="12" t="s">
        <v>72</v>
      </c>
      <c r="B21" s="13" t="s">
        <v>73</v>
      </c>
      <c r="C21" s="14">
        <v>1653.7277372841495</v>
      </c>
      <c r="D21" s="14">
        <v>1952.5993588820161</v>
      </c>
      <c r="E21" s="14">
        <v>2196.7419161976768</v>
      </c>
      <c r="F21" s="14">
        <v>1995.7336306926288</v>
      </c>
      <c r="G21" s="14">
        <v>2445.0565468871191</v>
      </c>
      <c r="H21" s="14">
        <v>2452.8862154119843</v>
      </c>
      <c r="I21" s="14">
        <v>2686.8503906170163</v>
      </c>
      <c r="J21" s="14">
        <v>2997.008179128115</v>
      </c>
      <c r="K21" s="14">
        <v>3132.7463636917405</v>
      </c>
      <c r="L21" s="14">
        <v>3233.2203747078038</v>
      </c>
      <c r="M21" s="14">
        <v>3540.6248116030451</v>
      </c>
      <c r="N21" s="14">
        <v>3869.6699316106838</v>
      </c>
      <c r="O21" s="14">
        <v>5446.1340262747608</v>
      </c>
      <c r="P21" s="14">
        <v>6213.7464008950583</v>
      </c>
      <c r="Q21" s="14">
        <v>6308.7934847626912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4.25" customHeight="1" x14ac:dyDescent="0.25">
      <c r="A22" s="12" t="s">
        <v>74</v>
      </c>
      <c r="B22" s="15">
        <v>1254.52112192397</v>
      </c>
      <c r="C22" s="16">
        <v>1378.4710212576949</v>
      </c>
      <c r="D22" s="16">
        <v>1457.7020390530602</v>
      </c>
      <c r="E22" s="16">
        <v>1518.7502045390102</v>
      </c>
      <c r="F22" s="16">
        <v>1414.555083182875</v>
      </c>
      <c r="G22" s="16">
        <v>1332.2067864882499</v>
      </c>
      <c r="H22" s="16">
        <v>1298.3728095904601</v>
      </c>
      <c r="I22" s="16">
        <v>1289.4907398744749</v>
      </c>
      <c r="J22" s="16">
        <v>1458.3791993364998</v>
      </c>
      <c r="K22" s="16">
        <v>1377.7892749873449</v>
      </c>
      <c r="L22" s="16">
        <v>1418.5796381068549</v>
      </c>
      <c r="M22" s="16">
        <v>1414.1991401245</v>
      </c>
      <c r="N22" s="16" t="s">
        <v>75</v>
      </c>
      <c r="O22" s="16" t="s">
        <v>76</v>
      </c>
      <c r="P22" s="16" t="s">
        <v>77</v>
      </c>
      <c r="Q22" s="16" t="s">
        <v>78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4.25" customHeight="1" x14ac:dyDescent="0.25">
      <c r="A23" s="12" t="s">
        <v>79</v>
      </c>
      <c r="B23" s="13">
        <v>2342.3000000000002</v>
      </c>
      <c r="C23" s="14">
        <v>2673.5</v>
      </c>
      <c r="D23" s="14">
        <v>3563.3</v>
      </c>
      <c r="E23" s="14">
        <v>4616.3999999999996</v>
      </c>
      <c r="F23" s="14">
        <v>3746</v>
      </c>
      <c r="G23" s="14">
        <v>4833</v>
      </c>
      <c r="H23" s="14">
        <v>5652.5</v>
      </c>
      <c r="I23" s="14">
        <v>6364.1</v>
      </c>
      <c r="J23" s="14">
        <v>7571.4</v>
      </c>
      <c r="K23" s="14">
        <v>7952.3</v>
      </c>
      <c r="L23" s="14">
        <v>6689.8</v>
      </c>
      <c r="M23" s="14">
        <v>6883.9</v>
      </c>
      <c r="N23" s="14">
        <v>7905.2</v>
      </c>
      <c r="O23" s="14">
        <v>8838</v>
      </c>
      <c r="P23" s="14">
        <v>9641.9</v>
      </c>
      <c r="Q23" s="14">
        <v>8785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4.25" customHeight="1" x14ac:dyDescent="0.25">
      <c r="A24" s="12" t="s">
        <v>80</v>
      </c>
      <c r="B24" s="15">
        <v>57246.029160599057</v>
      </c>
      <c r="C24" s="16">
        <v>60567.004294248705</v>
      </c>
      <c r="D24" s="16">
        <v>73986.922674542482</v>
      </c>
      <c r="E24" s="16" t="s">
        <v>81</v>
      </c>
      <c r="F24" s="16">
        <v>92431.447264931136</v>
      </c>
      <c r="G24" s="16">
        <v>97878.122383261143</v>
      </c>
      <c r="H24" s="16">
        <v>104921.15393256891</v>
      </c>
      <c r="I24" s="16">
        <v>106445.69919634018</v>
      </c>
      <c r="J24" s="16">
        <v>113793.23193834607</v>
      </c>
      <c r="K24" s="16">
        <v>125406.81794407504</v>
      </c>
      <c r="L24" s="16">
        <v>108962.36591302749</v>
      </c>
      <c r="M24" s="16">
        <v>108878.68839525971</v>
      </c>
      <c r="N24" s="16">
        <v>117786.24505986861</v>
      </c>
      <c r="O24" s="16">
        <v>124093.58642130975</v>
      </c>
      <c r="P24" s="16">
        <v>121928.40487237573</v>
      </c>
      <c r="Q24" s="16">
        <v>116045.18735919328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4.25" customHeight="1" x14ac:dyDescent="0.25">
      <c r="A25" s="12" t="s">
        <v>82</v>
      </c>
      <c r="B25" s="13" t="s">
        <v>83</v>
      </c>
      <c r="C25" s="14" t="s">
        <v>84</v>
      </c>
      <c r="D25" s="14" t="s">
        <v>85</v>
      </c>
      <c r="E25" s="14" t="s">
        <v>86</v>
      </c>
      <c r="F25" s="14" t="s">
        <v>87</v>
      </c>
      <c r="G25" s="14" t="s">
        <v>88</v>
      </c>
      <c r="H25" s="14" t="s">
        <v>89</v>
      </c>
      <c r="I25" s="14" t="s">
        <v>90</v>
      </c>
      <c r="J25" s="14" t="s">
        <v>91</v>
      </c>
      <c r="K25" s="14" t="s">
        <v>92</v>
      </c>
      <c r="L25" s="14" t="s">
        <v>93</v>
      </c>
      <c r="M25" s="14" t="s">
        <v>94</v>
      </c>
      <c r="N25" s="14" t="s">
        <v>95</v>
      </c>
      <c r="O25" s="14" t="s">
        <v>96</v>
      </c>
      <c r="P25" s="14" t="s">
        <v>97</v>
      </c>
      <c r="Q25" s="14" t="s">
        <v>98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4.25" customHeight="1" x14ac:dyDescent="0.25">
      <c r="A26" s="12" t="s">
        <v>99</v>
      </c>
      <c r="B26" s="15">
        <v>306.95184844877701</v>
      </c>
      <c r="C26" s="16">
        <v>367.0361542751225</v>
      </c>
      <c r="D26" s="16">
        <v>400.08659159820098</v>
      </c>
      <c r="E26" s="16">
        <v>386.59231321671848</v>
      </c>
      <c r="F26" s="16">
        <v>344.34409565891599</v>
      </c>
      <c r="G26" s="16">
        <v>353.84643219600599</v>
      </c>
      <c r="H26" s="16" t="s">
        <v>100</v>
      </c>
      <c r="I26" s="16">
        <v>406.56030646784802</v>
      </c>
      <c r="J26" s="16">
        <v>448.05313807061799</v>
      </c>
      <c r="K26" s="16">
        <v>494.31425239069802</v>
      </c>
      <c r="L26" s="16">
        <v>495.73258712091251</v>
      </c>
      <c r="M26" s="16">
        <v>525.72723441820051</v>
      </c>
      <c r="N26" s="16">
        <v>573.471410417122</v>
      </c>
      <c r="O26" s="16">
        <v>620.04938845197842</v>
      </c>
      <c r="P26" s="16">
        <v>667.45138001038094</v>
      </c>
      <c r="Q26" s="16" t="s">
        <v>101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4.25" customHeight="1" x14ac:dyDescent="0.25">
      <c r="A27" s="12" t="s">
        <v>102</v>
      </c>
      <c r="B27" s="13">
        <v>193.84234986125261</v>
      </c>
      <c r="C27" s="14">
        <v>217.26154803906149</v>
      </c>
      <c r="D27" s="14">
        <v>301.93443215834952</v>
      </c>
      <c r="E27" s="14">
        <v>349.44391372548074</v>
      </c>
      <c r="F27" s="14">
        <v>221.82534312045709</v>
      </c>
      <c r="G27" s="14">
        <v>376.82732851899459</v>
      </c>
      <c r="H27" s="14" t="s">
        <v>103</v>
      </c>
      <c r="I27" s="14">
        <v>433.91274050327178</v>
      </c>
      <c r="J27" s="14">
        <v>514.53300980044673</v>
      </c>
      <c r="K27" s="14">
        <v>479.23790834610031</v>
      </c>
      <c r="L27" s="14">
        <v>344.11734526603402</v>
      </c>
      <c r="M27" s="14">
        <v>354.17551684467105</v>
      </c>
      <c r="N27" s="14">
        <v>333.73803049313983</v>
      </c>
      <c r="O27" s="14">
        <v>503.30305607884821</v>
      </c>
      <c r="P27" s="14">
        <v>528.45676246186179</v>
      </c>
      <c r="Q27" s="14" t="s">
        <v>104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4.25" customHeight="1" x14ac:dyDescent="0.25">
      <c r="A28" s="12" t="s">
        <v>105</v>
      </c>
      <c r="B28" s="15" t="s">
        <v>106</v>
      </c>
      <c r="C28" s="16" t="s">
        <v>107</v>
      </c>
      <c r="D28" s="16">
        <v>1605.6227345162768</v>
      </c>
      <c r="E28" s="16">
        <v>1464.68196610007</v>
      </c>
      <c r="F28" s="16">
        <v>1326.73703421548</v>
      </c>
      <c r="G28" s="16">
        <v>1401.3803265426632</v>
      </c>
      <c r="H28" s="16">
        <v>1457.8137092152701</v>
      </c>
      <c r="I28" s="16">
        <v>1388.7365781797978</v>
      </c>
      <c r="J28" s="16">
        <v>1378.3545833549938</v>
      </c>
      <c r="K28" s="16">
        <v>1330.422549586227</v>
      </c>
      <c r="L28" s="16">
        <v>1238.150984868905</v>
      </c>
      <c r="M28" s="16">
        <v>1294.5315216127501</v>
      </c>
      <c r="N28" s="16">
        <v>1376.4998153656811</v>
      </c>
      <c r="O28" s="16">
        <v>1568.89692677581</v>
      </c>
      <c r="P28" s="16">
        <v>1574.5562356959801</v>
      </c>
      <c r="Q28" s="16" t="s">
        <v>108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4.25" customHeight="1" x14ac:dyDescent="0.25">
      <c r="A29" s="12" t="s">
        <v>109</v>
      </c>
      <c r="B29" s="13" t="s">
        <v>110</v>
      </c>
      <c r="C29" s="14" t="s">
        <v>111</v>
      </c>
      <c r="D29" s="14">
        <v>60.191693535489755</v>
      </c>
      <c r="E29" s="14">
        <v>54.767822996066407</v>
      </c>
      <c r="F29" s="14">
        <v>56.316595551404617</v>
      </c>
      <c r="G29" s="14">
        <v>68.835103747392182</v>
      </c>
      <c r="H29" s="14">
        <v>81.886013638530514</v>
      </c>
      <c r="I29" s="14">
        <v>102.15901426830455</v>
      </c>
      <c r="J29" s="14">
        <v>123.32084787526814</v>
      </c>
      <c r="K29" s="14">
        <v>124.46991914325119</v>
      </c>
      <c r="L29" s="14">
        <v>125.4046943759374</v>
      </c>
      <c r="M29" s="14">
        <v>145.79431129784746</v>
      </c>
      <c r="N29" s="14">
        <v>161.72318433559681</v>
      </c>
      <c r="O29" s="14">
        <v>182.86867040566776</v>
      </c>
      <c r="P29" s="14">
        <v>168.18558903370857</v>
      </c>
      <c r="Q29" s="14">
        <v>136.30405651805529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4.25" customHeight="1" x14ac:dyDescent="0.25">
      <c r="A30" s="12" t="s">
        <v>112</v>
      </c>
      <c r="B30" s="15">
        <v>657.16644036676007</v>
      </c>
      <c r="C30" s="16">
        <v>687.39968594000004</v>
      </c>
      <c r="D30" s="16">
        <v>691.90873293000493</v>
      </c>
      <c r="E30" s="16">
        <v>751.6265429</v>
      </c>
      <c r="F30" s="16">
        <v>720.13</v>
      </c>
      <c r="G30" s="16">
        <v>707.69443683000009</v>
      </c>
      <c r="H30" s="16">
        <v>948.03834161884902</v>
      </c>
      <c r="I30" s="16">
        <v>1125.167106496968</v>
      </c>
      <c r="J30" s="16">
        <v>1213.95446582258</v>
      </c>
      <c r="K30" s="16" t="s">
        <v>113</v>
      </c>
      <c r="L30" s="16">
        <v>1243.3948013630572</v>
      </c>
      <c r="M30" s="16">
        <v>1244.7402464145162</v>
      </c>
      <c r="N30" s="16">
        <v>1454.951845502223</v>
      </c>
      <c r="O30" s="16">
        <v>1458.805538292138</v>
      </c>
      <c r="P30" s="16">
        <v>1443.4494401959228</v>
      </c>
      <c r="Q30" s="16">
        <v>616.238532435352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4.25" customHeight="1" x14ac:dyDescent="0.25">
      <c r="A31" s="12" t="s">
        <v>114</v>
      </c>
      <c r="B31" s="13">
        <v>988.95103670913761</v>
      </c>
      <c r="C31" s="14">
        <v>1139.737997520142</v>
      </c>
      <c r="D31" s="14" t="s">
        <v>115</v>
      </c>
      <c r="E31" s="14">
        <v>2034.123451793824</v>
      </c>
      <c r="F31" s="14">
        <v>1744.6772742493533</v>
      </c>
      <c r="G31" s="14">
        <v>1701.5745370483169</v>
      </c>
      <c r="H31" s="14">
        <v>1690.5111023190027</v>
      </c>
      <c r="I31" s="14">
        <v>1582.2463842368566</v>
      </c>
      <c r="J31" s="14">
        <v>1622.5781407338804</v>
      </c>
      <c r="K31" s="14">
        <v>1663.6627709232889</v>
      </c>
      <c r="L31" s="14">
        <v>1679.50577152964</v>
      </c>
      <c r="M31" s="14">
        <v>1795.115536577817</v>
      </c>
      <c r="N31" s="14">
        <v>2022.1811079806682</v>
      </c>
      <c r="O31" s="14">
        <v>2288.544624973893</v>
      </c>
      <c r="P31" s="14">
        <v>2348.666274617216</v>
      </c>
      <c r="Q31" s="14">
        <v>1309.5644231309384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4.25" customHeight="1" x14ac:dyDescent="0.25">
      <c r="A32" s="12" t="s">
        <v>116</v>
      </c>
      <c r="B32" s="15">
        <v>831.51297210143161</v>
      </c>
      <c r="C32" s="16">
        <v>771.4645901583109</v>
      </c>
      <c r="D32" s="16">
        <v>848.68407988893216</v>
      </c>
      <c r="E32" s="16">
        <v>644.57449926014931</v>
      </c>
      <c r="F32" s="16">
        <v>842.48312354886809</v>
      </c>
      <c r="G32" s="16" t="s">
        <v>117</v>
      </c>
      <c r="H32" s="16">
        <v>830.85992617660361</v>
      </c>
      <c r="I32" s="16">
        <v>682.24702948424351</v>
      </c>
      <c r="J32" s="16">
        <v>853.66014903925009</v>
      </c>
      <c r="K32" s="16">
        <v>984.51787626540408</v>
      </c>
      <c r="L32" s="16">
        <v>912.08174921975751</v>
      </c>
      <c r="M32" s="16">
        <v>851.26622649766205</v>
      </c>
      <c r="N32" s="16">
        <v>941.2376792026032</v>
      </c>
      <c r="O32" s="16">
        <v>937.83655555792825</v>
      </c>
      <c r="P32" s="16">
        <v>924.06131804960023</v>
      </c>
      <c r="Q32" s="16" t="s">
        <v>118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4.25" customHeight="1" x14ac:dyDescent="0.25">
      <c r="A33" s="12" t="s">
        <v>119</v>
      </c>
      <c r="B33" s="13">
        <v>14975.857163193839</v>
      </c>
      <c r="C33" s="14">
        <v>18495.034406528801</v>
      </c>
      <c r="D33" s="14">
        <v>23954.250577868301</v>
      </c>
      <c r="E33" s="14">
        <v>30450.526537029258</v>
      </c>
      <c r="F33" s="14">
        <v>27728.3478</v>
      </c>
      <c r="G33" s="14" t="s">
        <v>120</v>
      </c>
      <c r="H33" s="14">
        <v>36982.13870748</v>
      </c>
      <c r="I33" s="14">
        <v>38816.271714910006</v>
      </c>
      <c r="J33" s="14">
        <v>38010.528550489995</v>
      </c>
      <c r="K33" s="14">
        <v>39965.341779910006</v>
      </c>
      <c r="L33" s="14">
        <v>33807.894904709996</v>
      </c>
      <c r="M33" s="14">
        <v>33300.291480389998</v>
      </c>
      <c r="N33" s="14">
        <v>34478.38693665</v>
      </c>
      <c r="O33" s="14">
        <v>35439.502074210002</v>
      </c>
      <c r="P33" s="14">
        <v>34309.050526729996</v>
      </c>
      <c r="Q33" s="14">
        <v>28472.778574099997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4.25" customHeight="1" x14ac:dyDescent="0.25">
      <c r="A34" s="12" t="s">
        <v>121</v>
      </c>
      <c r="B34" s="15">
        <v>616.11316580562595</v>
      </c>
      <c r="C34" s="16">
        <v>744.54203283212064</v>
      </c>
      <c r="D34" s="16">
        <v>813.33967298358334</v>
      </c>
      <c r="E34" s="16">
        <v>867.25298929025132</v>
      </c>
      <c r="F34" s="16">
        <v>914.9110816270985</v>
      </c>
      <c r="G34" s="16" t="s">
        <v>122</v>
      </c>
      <c r="H34" s="16">
        <v>501.69311904217125</v>
      </c>
      <c r="I34" s="16">
        <v>482.85589800199187</v>
      </c>
      <c r="J34" s="16">
        <v>492.58989254231022</v>
      </c>
      <c r="K34" s="16">
        <v>556.8113402246471</v>
      </c>
      <c r="L34" s="16">
        <v>647.72157270593118</v>
      </c>
      <c r="M34" s="16">
        <v>530.32283102666327</v>
      </c>
      <c r="N34" s="16">
        <v>551.45127498174691</v>
      </c>
      <c r="O34" s="16">
        <v>570.18909086866051</v>
      </c>
      <c r="P34" s="16">
        <v>617.71156461856185</v>
      </c>
      <c r="Q34" s="16" t="s">
        <v>123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4.25" customHeight="1" x14ac:dyDescent="0.25">
      <c r="A35" s="12" t="s">
        <v>124</v>
      </c>
      <c r="B35" s="13">
        <v>4367.2849841495954</v>
      </c>
      <c r="C35" s="14">
        <v>5236.6896636945248</v>
      </c>
      <c r="D35" s="14">
        <v>6764.5501989221284</v>
      </c>
      <c r="E35" s="14">
        <v>7942.5525363361903</v>
      </c>
      <c r="F35" s="14">
        <v>6884.92207664736</v>
      </c>
      <c r="G35" s="14" t="s">
        <v>125</v>
      </c>
      <c r="H35" s="14">
        <v>7464.33</v>
      </c>
      <c r="I35" s="14">
        <v>7400.52</v>
      </c>
      <c r="J35" s="14">
        <v>7808.7</v>
      </c>
      <c r="K35" s="14">
        <v>9024.08</v>
      </c>
      <c r="L35" s="14">
        <v>8173.92</v>
      </c>
      <c r="M35" s="14">
        <v>8949.9699999999993</v>
      </c>
      <c r="N35" s="14">
        <v>9374.99</v>
      </c>
      <c r="O35" s="14">
        <v>10799.76</v>
      </c>
      <c r="P35" s="14">
        <v>11449.24</v>
      </c>
      <c r="Q35" s="14">
        <v>8155.68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4.25" customHeight="1" x14ac:dyDescent="0.25">
      <c r="A36" s="12" t="s">
        <v>126</v>
      </c>
      <c r="B36" s="15">
        <v>64.357442961126026</v>
      </c>
      <c r="C36" s="16">
        <v>60.577043873661303</v>
      </c>
      <c r="D36" s="16">
        <v>85.911206028061486</v>
      </c>
      <c r="E36" s="16">
        <v>126.74438284445482</v>
      </c>
      <c r="F36" s="16">
        <v>153.4658926063847</v>
      </c>
      <c r="G36" s="16">
        <v>298.40887672515214</v>
      </c>
      <c r="H36" s="16" t="s">
        <v>127</v>
      </c>
      <c r="I36" s="16">
        <v>420.77041027520187</v>
      </c>
      <c r="J36" s="16">
        <v>496.70501485013199</v>
      </c>
      <c r="K36" s="16">
        <v>453.20036070453608</v>
      </c>
      <c r="L36" s="16">
        <v>390.80755808521934</v>
      </c>
      <c r="M36" s="16">
        <v>443.60025169866714</v>
      </c>
      <c r="N36" s="16">
        <v>480.88406825235819</v>
      </c>
      <c r="O36" s="16">
        <v>557.10343512199859</v>
      </c>
      <c r="P36" s="16">
        <v>539.89939237175406</v>
      </c>
      <c r="Q36" s="16" t="s">
        <v>128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4.25" customHeight="1" x14ac:dyDescent="0.25">
      <c r="A37" s="12" t="s">
        <v>129</v>
      </c>
      <c r="B37" s="13" t="s">
        <v>130</v>
      </c>
      <c r="C37" s="14">
        <v>34.491170677830404</v>
      </c>
      <c r="D37" s="14">
        <v>30.79529867498621</v>
      </c>
      <c r="E37" s="14">
        <v>83.324250489693654</v>
      </c>
      <c r="F37" s="14">
        <v>49.93199500072808</v>
      </c>
      <c r="G37" s="14">
        <v>79.49155595037729</v>
      </c>
      <c r="H37" s="14">
        <v>111.68240282087774</v>
      </c>
      <c r="I37" s="14">
        <v>89.458715282306088</v>
      </c>
      <c r="J37" s="14">
        <v>127.01116601441851</v>
      </c>
      <c r="K37" s="14">
        <v>72.259242584209957</v>
      </c>
      <c r="L37" s="14">
        <v>57.299409484831102</v>
      </c>
      <c r="M37" s="14">
        <v>72.852059276211207</v>
      </c>
      <c r="N37" s="14">
        <v>98.048505575933675</v>
      </c>
      <c r="O37" s="14">
        <v>104.91614090601462</v>
      </c>
      <c r="P37" s="14" t="s">
        <v>131</v>
      </c>
      <c r="Q37" s="14" t="s">
        <v>132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4.25" customHeight="1" x14ac:dyDescent="0.25">
      <c r="A38" s="12" t="s">
        <v>133</v>
      </c>
      <c r="B38" s="15">
        <v>276.72703536239146</v>
      </c>
      <c r="C38" s="16">
        <v>386.35418375896984</v>
      </c>
      <c r="D38" s="16">
        <v>496.06536505793264</v>
      </c>
      <c r="E38" s="16">
        <v>607.26605985000253</v>
      </c>
      <c r="F38" s="16">
        <v>482.7394257313062</v>
      </c>
      <c r="G38" s="16">
        <v>506.88808304127662</v>
      </c>
      <c r="H38" s="16">
        <v>585.70465260836727</v>
      </c>
      <c r="I38" s="16" t="s">
        <v>134</v>
      </c>
      <c r="J38" s="16">
        <v>646.28238490078343</v>
      </c>
      <c r="K38" s="16">
        <v>628.93505559275559</v>
      </c>
      <c r="L38" s="16">
        <v>501.42323918626693</v>
      </c>
      <c r="M38" s="16">
        <v>559.98833337264455</v>
      </c>
      <c r="N38" s="16">
        <v>605.95656966354659</v>
      </c>
      <c r="O38" s="16">
        <v>689.40235347406144</v>
      </c>
      <c r="P38" s="16">
        <v>738.03192365045902</v>
      </c>
      <c r="Q38" s="16">
        <v>289.86997240122759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4.25" customHeight="1" x14ac:dyDescent="0.25">
      <c r="A39" s="12" t="s">
        <v>135</v>
      </c>
      <c r="B39" s="13">
        <v>1118.1057318049182</v>
      </c>
      <c r="C39" s="14">
        <v>1324.645885340648</v>
      </c>
      <c r="D39" s="14">
        <v>1432.8661757171199</v>
      </c>
      <c r="E39" s="14">
        <v>1527.39404035436</v>
      </c>
      <c r="F39" s="14">
        <v>1811.872467782779</v>
      </c>
      <c r="G39" s="14" t="s">
        <v>136</v>
      </c>
      <c r="H39" s="14">
        <v>2730.1225192762527</v>
      </c>
      <c r="I39" s="14">
        <v>3192.10649197775</v>
      </c>
      <c r="J39" s="14">
        <v>3493.7227097632754</v>
      </c>
      <c r="K39" s="14">
        <v>3810.8093060241372</v>
      </c>
      <c r="L39" s="14">
        <v>3954.7298317739401</v>
      </c>
      <c r="M39" s="14">
        <v>4032.9054579055128</v>
      </c>
      <c r="N39" s="14">
        <v>4608.2237206485006</v>
      </c>
      <c r="O39" s="14">
        <v>5451.2373834348</v>
      </c>
      <c r="P39" s="14">
        <v>6086.28007826868</v>
      </c>
      <c r="Q39" s="14">
        <v>1945.1624842548699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4.25" customHeight="1" x14ac:dyDescent="0.25">
      <c r="A40" s="12" t="s">
        <v>137</v>
      </c>
      <c r="B40" s="15">
        <v>970.31557248144281</v>
      </c>
      <c r="C40" s="16">
        <v>1017.4347785996362</v>
      </c>
      <c r="D40" s="16">
        <v>1371.7775715636815</v>
      </c>
      <c r="E40" s="16">
        <v>1489.656812285572</v>
      </c>
      <c r="F40" s="16">
        <v>1253.9320575867591</v>
      </c>
      <c r="G40" s="16">
        <v>1295.7668448287554</v>
      </c>
      <c r="H40" s="16">
        <v>1860.5210756050537</v>
      </c>
      <c r="I40" s="16">
        <v>1628.1043587014135</v>
      </c>
      <c r="J40" s="16">
        <v>1946.3909781445884</v>
      </c>
      <c r="K40" s="16">
        <v>2031.0787087520325</v>
      </c>
      <c r="L40" s="16">
        <v>1516.546446999384</v>
      </c>
      <c r="M40" s="16" t="s">
        <v>138</v>
      </c>
      <c r="N40" s="16">
        <v>1945.1739945222989</v>
      </c>
      <c r="O40" s="16">
        <v>2116.7515929232736</v>
      </c>
      <c r="P40" s="16">
        <v>2205.2101672769659</v>
      </c>
      <c r="Q40" s="16" t="s">
        <v>139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4.25" customHeight="1" x14ac:dyDescent="0.25">
      <c r="A41" s="12" t="s">
        <v>140</v>
      </c>
      <c r="B41" s="13">
        <v>60288.780505854964</v>
      </c>
      <c r="C41" s="14">
        <v>66374.927570123051</v>
      </c>
      <c r="D41" s="14">
        <v>71144.43772914102</v>
      </c>
      <c r="E41" s="14">
        <v>75491.106960221485</v>
      </c>
      <c r="F41" s="14">
        <v>69106.139075049097</v>
      </c>
      <c r="G41" s="14">
        <v>76929.188986895635</v>
      </c>
      <c r="H41" s="14">
        <v>85332.373496427739</v>
      </c>
      <c r="I41" s="14">
        <v>92039.910125290116</v>
      </c>
      <c r="J41" s="14">
        <v>93625.570157832262</v>
      </c>
      <c r="K41" s="14">
        <v>92835.162818355617</v>
      </c>
      <c r="L41" s="14">
        <v>85007.381297099724</v>
      </c>
      <c r="M41" s="14">
        <v>87478.688096836951</v>
      </c>
      <c r="N41" s="14">
        <v>94753.221151255115</v>
      </c>
      <c r="O41" s="14">
        <v>103527.5235770587</v>
      </c>
      <c r="P41" s="14">
        <v>105022.97432675381</v>
      </c>
      <c r="Q41" s="14">
        <v>85569.110474517583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4.25" customHeight="1" x14ac:dyDescent="0.25">
      <c r="A42" s="12" t="s">
        <v>141</v>
      </c>
      <c r="B42" s="15" t="s">
        <v>142</v>
      </c>
      <c r="C42" s="16" t="s">
        <v>143</v>
      </c>
      <c r="D42" s="16" t="s">
        <v>144</v>
      </c>
      <c r="E42" s="16" t="s">
        <v>145</v>
      </c>
      <c r="F42" s="16" t="s">
        <v>146</v>
      </c>
      <c r="G42" s="16" t="s">
        <v>147</v>
      </c>
      <c r="H42" s="16" t="s">
        <v>148</v>
      </c>
      <c r="I42" s="16" t="s">
        <v>149</v>
      </c>
      <c r="J42" s="16" t="s">
        <v>150</v>
      </c>
      <c r="K42" s="16" t="s">
        <v>151</v>
      </c>
      <c r="L42" s="16" t="s">
        <v>152</v>
      </c>
      <c r="M42" s="16" t="s">
        <v>153</v>
      </c>
      <c r="N42" s="16">
        <v>3453.7193579677437</v>
      </c>
      <c r="O42" s="16">
        <v>3649.6047297305031</v>
      </c>
      <c r="P42" s="16">
        <v>3770.8971826366146</v>
      </c>
      <c r="Q42" s="16" t="s">
        <v>154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4.25" customHeight="1" x14ac:dyDescent="0.25">
      <c r="A43" s="12" t="s">
        <v>155</v>
      </c>
      <c r="B43" s="13" t="s">
        <v>156</v>
      </c>
      <c r="C43" s="14" t="s">
        <v>157</v>
      </c>
      <c r="D43" s="14" t="s">
        <v>158</v>
      </c>
      <c r="E43" s="14" t="s">
        <v>159</v>
      </c>
      <c r="F43" s="14" t="s">
        <v>160</v>
      </c>
      <c r="G43" s="14" t="s">
        <v>161</v>
      </c>
      <c r="H43" s="14" t="s">
        <v>162</v>
      </c>
      <c r="I43" s="14" t="s">
        <v>163</v>
      </c>
      <c r="J43" s="14" t="s">
        <v>164</v>
      </c>
      <c r="K43" s="14" t="s">
        <v>165</v>
      </c>
      <c r="L43" s="14" t="s">
        <v>166</v>
      </c>
      <c r="M43" s="14" t="s">
        <v>167</v>
      </c>
      <c r="N43" s="14" t="s">
        <v>168</v>
      </c>
      <c r="O43" s="14" t="s">
        <v>169</v>
      </c>
      <c r="P43" s="14" t="s">
        <v>170</v>
      </c>
      <c r="Q43" s="14" t="s">
        <v>171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4.25" customHeight="1" x14ac:dyDescent="0.25">
      <c r="A44" s="12" t="s">
        <v>172</v>
      </c>
      <c r="B44" s="15" t="s">
        <v>173</v>
      </c>
      <c r="C44" s="16" t="s">
        <v>174</v>
      </c>
      <c r="D44" s="16" t="s">
        <v>175</v>
      </c>
      <c r="E44" s="16" t="s">
        <v>176</v>
      </c>
      <c r="F44" s="16" t="s">
        <v>177</v>
      </c>
      <c r="G44" s="16" t="s">
        <v>178</v>
      </c>
      <c r="H44" s="16" t="s">
        <v>179</v>
      </c>
      <c r="I44" s="16" t="s">
        <v>180</v>
      </c>
      <c r="J44" s="16" t="s">
        <v>181</v>
      </c>
      <c r="K44" s="16" t="s">
        <v>182</v>
      </c>
      <c r="L44" s="16" t="s">
        <v>183</v>
      </c>
      <c r="M44" s="16" t="s">
        <v>184</v>
      </c>
      <c r="N44" s="16" t="s">
        <v>185</v>
      </c>
      <c r="O44" s="16" t="s">
        <v>186</v>
      </c>
      <c r="P44" s="16" t="s">
        <v>187</v>
      </c>
      <c r="Q44" s="16" t="s">
        <v>188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4.25" customHeight="1" x14ac:dyDescent="0.25">
      <c r="A45" s="12" t="s">
        <v>189</v>
      </c>
      <c r="B45" s="13">
        <v>6991.7495875972299</v>
      </c>
      <c r="C45" s="14">
        <v>7736.8835548664401</v>
      </c>
      <c r="D45" s="14">
        <v>9022.2749292633707</v>
      </c>
      <c r="E45" s="14">
        <v>10613.886831471858</v>
      </c>
      <c r="F45" s="14">
        <v>8441.6109529389596</v>
      </c>
      <c r="G45" s="14">
        <v>10846.976459566289</v>
      </c>
      <c r="H45" s="14">
        <v>12911.821776005709</v>
      </c>
      <c r="I45" s="14">
        <v>12269.369465853029</v>
      </c>
      <c r="J45" s="14">
        <v>12116.748074386182</v>
      </c>
      <c r="K45" s="14">
        <v>10681.02511779216</v>
      </c>
      <c r="L45" s="14">
        <v>9520.1549922869908</v>
      </c>
      <c r="M45" s="14">
        <v>9525.8307932510506</v>
      </c>
      <c r="N45" s="14">
        <v>9789.1817649996483</v>
      </c>
      <c r="O45" s="14">
        <v>9940.336348385219</v>
      </c>
      <c r="P45" s="14">
        <v>9259.3671219810003</v>
      </c>
      <c r="Q45" s="14">
        <v>6317.8707967531491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4.25" customHeight="1" x14ac:dyDescent="0.25">
      <c r="A46" s="12" t="s">
        <v>190</v>
      </c>
      <c r="B46" s="15">
        <v>47380.140883241329</v>
      </c>
      <c r="C46" s="16">
        <v>54441.185845766522</v>
      </c>
      <c r="D46" s="16">
        <v>64453.682301504115</v>
      </c>
      <c r="E46" s="16">
        <v>69906.235238040608</v>
      </c>
      <c r="F46" s="16">
        <v>64669.934378785154</v>
      </c>
      <c r="G46" s="16">
        <v>80541.05647732559</v>
      </c>
      <c r="H46" s="16">
        <v>91303.60290931334</v>
      </c>
      <c r="I46" s="16">
        <v>98504.137880529874</v>
      </c>
      <c r="J46" s="16">
        <v>104776.78500134875</v>
      </c>
      <c r="K46" s="16">
        <v>106921.69847595322</v>
      </c>
      <c r="L46" s="16">
        <v>104356.15398620503</v>
      </c>
      <c r="M46" s="16">
        <v>98510.222276545683</v>
      </c>
      <c r="N46" s="16">
        <v>104096.17427484323</v>
      </c>
      <c r="O46" s="16">
        <v>113149.46437412745</v>
      </c>
      <c r="P46" s="16">
        <v>101178.88149180706</v>
      </c>
      <c r="Q46" s="16">
        <v>63789.817719762221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4.25" customHeight="1" x14ac:dyDescent="0.25">
      <c r="A47" s="12" t="s">
        <v>191</v>
      </c>
      <c r="B47" s="13">
        <v>7786.9421165262484</v>
      </c>
      <c r="C47" s="14">
        <v>9125.6576175428145</v>
      </c>
      <c r="D47" s="14">
        <v>12003.448173063513</v>
      </c>
      <c r="E47" s="14">
        <v>14710.736961729166</v>
      </c>
      <c r="F47" s="14">
        <v>15914.066364454548</v>
      </c>
      <c r="G47" s="14">
        <v>23715.055402828293</v>
      </c>
      <c r="H47" s="14">
        <v>32225.654661501823</v>
      </c>
      <c r="I47" s="14">
        <v>37804.652712760239</v>
      </c>
      <c r="J47" s="14">
        <v>45227.504370549112</v>
      </c>
      <c r="K47" s="14">
        <v>45232.566462727722</v>
      </c>
      <c r="L47" s="14">
        <v>33403.611176113409</v>
      </c>
      <c r="M47" s="14">
        <v>32993.688116363795</v>
      </c>
      <c r="N47" s="14">
        <v>38827.04304939408</v>
      </c>
      <c r="O47" s="14">
        <v>43651.369059590703</v>
      </c>
      <c r="P47" s="14">
        <v>43496.374742867338</v>
      </c>
      <c r="Q47" s="14" t="s">
        <v>192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4.25" customHeight="1" x14ac:dyDescent="0.25">
      <c r="A48" s="12" t="s">
        <v>193</v>
      </c>
      <c r="B48" s="15" t="s">
        <v>194</v>
      </c>
      <c r="C48" s="16">
        <v>94070.982714432204</v>
      </c>
      <c r="D48" s="16">
        <v>125446.57264460729</v>
      </c>
      <c r="E48" s="16">
        <v>145343.32061584131</v>
      </c>
      <c r="F48" s="16">
        <v>122563.48324524</v>
      </c>
      <c r="G48" s="16">
        <v>117532.1442432242</v>
      </c>
      <c r="H48" s="16">
        <v>201047.00499882002</v>
      </c>
      <c r="I48" s="16">
        <v>201575.599551878</v>
      </c>
      <c r="J48" s="16">
        <v>207005.80268867669</v>
      </c>
      <c r="K48" s="16">
        <v>219140.7516639065</v>
      </c>
      <c r="L48" s="16">
        <v>217399.03585679879</v>
      </c>
      <c r="M48" s="16">
        <v>208403.83020757471</v>
      </c>
      <c r="N48" s="16">
        <v>213063.5581707395</v>
      </c>
      <c r="O48" s="16">
        <v>233566.79656314082</v>
      </c>
      <c r="P48" s="16">
        <v>244359.1552907044</v>
      </c>
      <c r="Q48" s="16">
        <v>235209.03794980279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4.25" customHeight="1" x14ac:dyDescent="0.25">
      <c r="A49" s="12" t="s">
        <v>195</v>
      </c>
      <c r="B49" s="13">
        <v>2956.1575457868053</v>
      </c>
      <c r="C49" s="14">
        <v>3695.4855319854769</v>
      </c>
      <c r="D49" s="14">
        <v>4571.9640641626793</v>
      </c>
      <c r="E49" s="14">
        <v>5465.0435104389298</v>
      </c>
      <c r="F49" s="14">
        <v>5372.1837962178097</v>
      </c>
      <c r="G49" s="14">
        <v>6023.5362464611999</v>
      </c>
      <c r="H49" s="14">
        <v>6525.6974186379703</v>
      </c>
      <c r="I49" s="14">
        <v>7547.8340521090495</v>
      </c>
      <c r="J49" s="14">
        <v>8284.4933392577896</v>
      </c>
      <c r="K49" s="14">
        <v>8527.7327121566505</v>
      </c>
      <c r="L49" s="14">
        <v>8434.4221793966099</v>
      </c>
      <c r="M49" s="14">
        <v>8705.602437746611</v>
      </c>
      <c r="N49" s="14">
        <v>9536.0247973555397</v>
      </c>
      <c r="O49" s="14">
        <v>10617.36243508424</v>
      </c>
      <c r="P49" s="14">
        <v>10588.864000531441</v>
      </c>
      <c r="Q49" s="14">
        <v>5662.2304311302696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4.25" customHeight="1" x14ac:dyDescent="0.25">
      <c r="A50" s="12" t="s">
        <v>196</v>
      </c>
      <c r="B50" s="15">
        <v>42.734267668643788</v>
      </c>
      <c r="C50" s="16">
        <v>46.853112673364741</v>
      </c>
      <c r="D50" s="16">
        <v>55.063957362979288</v>
      </c>
      <c r="E50" s="16">
        <v>64.576021948513997</v>
      </c>
      <c r="F50" s="16">
        <v>59.063388673221226</v>
      </c>
      <c r="G50" s="16">
        <v>64.920289216760324</v>
      </c>
      <c r="H50" s="16">
        <v>73.94608328970142</v>
      </c>
      <c r="I50" s="16">
        <v>70.035455424341862</v>
      </c>
      <c r="J50" s="16" t="s">
        <v>197</v>
      </c>
      <c r="K50" s="16">
        <v>99.219875885875766</v>
      </c>
      <c r="L50" s="16">
        <v>80.04246539429738</v>
      </c>
      <c r="M50" s="16">
        <v>77.317431831318515</v>
      </c>
      <c r="N50" s="16">
        <v>88.72777070742228</v>
      </c>
      <c r="O50" s="16">
        <v>105.78745806550536</v>
      </c>
      <c r="P50" s="16">
        <v>101.65048948560134</v>
      </c>
      <c r="Q50" s="16" t="s">
        <v>198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4.25" customHeight="1" x14ac:dyDescent="0.25">
      <c r="A51" s="12" t="s">
        <v>199</v>
      </c>
      <c r="B51" s="13">
        <v>343.2</v>
      </c>
      <c r="C51" s="14">
        <v>432.9</v>
      </c>
      <c r="D51" s="14">
        <v>392.4</v>
      </c>
      <c r="E51" s="14">
        <v>828.2</v>
      </c>
      <c r="F51" s="14">
        <v>649.9</v>
      </c>
      <c r="G51" s="14">
        <v>388.6</v>
      </c>
      <c r="H51" s="14" t="s">
        <v>200</v>
      </c>
      <c r="I51" s="14">
        <v>287.69199085220299</v>
      </c>
      <c r="J51" s="14">
        <v>296.08883151051299</v>
      </c>
      <c r="K51" s="14">
        <v>314.79742956693298</v>
      </c>
      <c r="L51" s="14">
        <v>173.34883472371899</v>
      </c>
      <c r="M51" s="14">
        <v>127.808325862671</v>
      </c>
      <c r="N51" s="14">
        <v>108.135751211189</v>
      </c>
      <c r="O51" s="14">
        <v>114.79470230987408</v>
      </c>
      <c r="P51" s="14">
        <v>141.8917534840196</v>
      </c>
      <c r="Q51" s="14" t="s">
        <v>201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4.25" customHeight="1" x14ac:dyDescent="0.25">
      <c r="A52" s="12" t="s">
        <v>202</v>
      </c>
      <c r="B52" s="15">
        <v>220.48724947409374</v>
      </c>
      <c r="C52" s="16">
        <v>266.02147840112485</v>
      </c>
      <c r="D52" s="16" t="s">
        <v>203</v>
      </c>
      <c r="E52" s="16">
        <v>179.60932570851574</v>
      </c>
      <c r="F52" s="16">
        <v>488.42798809615829</v>
      </c>
      <c r="G52" s="16">
        <v>470.74059535370606</v>
      </c>
      <c r="H52" s="16">
        <v>591.79074669840099</v>
      </c>
      <c r="I52" s="16">
        <v>304.84373710133957</v>
      </c>
      <c r="J52" s="16">
        <v>580.42461797596366</v>
      </c>
      <c r="K52" s="16">
        <v>641.69378001532471</v>
      </c>
      <c r="L52" s="16">
        <v>400.09839724056019</v>
      </c>
      <c r="M52" s="16">
        <v>240.71000555981234</v>
      </c>
      <c r="N52" s="16" t="s">
        <v>204</v>
      </c>
      <c r="O52" s="16" t="s">
        <v>205</v>
      </c>
      <c r="P52" s="16" t="s">
        <v>206</v>
      </c>
      <c r="Q52" s="16" t="s">
        <v>207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4.25" customHeight="1" x14ac:dyDescent="0.25">
      <c r="A53" s="12" t="s">
        <v>208</v>
      </c>
      <c r="B53" s="13">
        <v>3197.0937093677703</v>
      </c>
      <c r="C53" s="14">
        <v>3588.342113415903</v>
      </c>
      <c r="D53" s="14">
        <v>4119.7118192894404</v>
      </c>
      <c r="E53" s="14">
        <v>4604.2587945689202</v>
      </c>
      <c r="F53" s="14">
        <v>4153.5049728959139</v>
      </c>
      <c r="G53" s="14">
        <v>5021.4617780058898</v>
      </c>
      <c r="H53" s="14">
        <v>5782.2326656657197</v>
      </c>
      <c r="I53" s="14">
        <v>6208.5513331645698</v>
      </c>
      <c r="J53" s="14">
        <v>6949.1714557456708</v>
      </c>
      <c r="K53" s="14">
        <v>7106.1177822006302</v>
      </c>
      <c r="L53" s="14">
        <v>7693.59662989759</v>
      </c>
      <c r="M53" s="14">
        <v>8537.1269065182605</v>
      </c>
      <c r="N53" s="14">
        <v>8597.6723509961212</v>
      </c>
      <c r="O53" s="14">
        <v>9054.7706836588986</v>
      </c>
      <c r="P53" s="14">
        <v>9598.38539307471</v>
      </c>
      <c r="Q53" s="14" t="s">
        <v>209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4.25" customHeight="1" x14ac:dyDescent="0.25">
      <c r="A54" s="12" t="s">
        <v>210</v>
      </c>
      <c r="B54" s="15">
        <v>934.81495015667474</v>
      </c>
      <c r="C54" s="16">
        <v>954.18366987649449</v>
      </c>
      <c r="D54" s="16">
        <v>1047.8866416070182</v>
      </c>
      <c r="E54" s="16">
        <v>1159.8720310487872</v>
      </c>
      <c r="F54" s="16">
        <v>1176.5075252709728</v>
      </c>
      <c r="G54" s="16">
        <v>1184.2018872567821</v>
      </c>
      <c r="H54" s="16" t="s">
        <v>211</v>
      </c>
      <c r="I54" s="16">
        <v>984.70856874526771</v>
      </c>
      <c r="J54" s="16">
        <v>935.27811727931282</v>
      </c>
      <c r="K54" s="16">
        <v>904.12254592379873</v>
      </c>
      <c r="L54" s="16">
        <v>766.16471721146775</v>
      </c>
      <c r="M54" s="16">
        <v>913.95035118322494</v>
      </c>
      <c r="N54" s="16">
        <v>973.38980456384047</v>
      </c>
      <c r="O54" s="16">
        <v>1166.7518418909913</v>
      </c>
      <c r="P54" s="16">
        <v>1162.2066999573312</v>
      </c>
      <c r="Q54" s="16" t="s">
        <v>212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4.25" customHeight="1" x14ac:dyDescent="0.25">
      <c r="A55" s="12" t="s">
        <v>213</v>
      </c>
      <c r="B55" s="13">
        <v>9086.2022122486978</v>
      </c>
      <c r="C55" s="14">
        <v>10270.40579756941</v>
      </c>
      <c r="D55" s="14">
        <v>12347.992284509161</v>
      </c>
      <c r="E55" s="14">
        <v>14190.367668935591</v>
      </c>
      <c r="F55" s="14">
        <v>11436.005898515339</v>
      </c>
      <c r="G55" s="14">
        <v>10815.789833203755</v>
      </c>
      <c r="H55" s="14">
        <v>12191.014777561299</v>
      </c>
      <c r="I55" s="14">
        <v>12254.259235938729</v>
      </c>
      <c r="J55" s="14">
        <v>13014.665530111179</v>
      </c>
      <c r="K55" s="14">
        <v>12464.293139262683</v>
      </c>
      <c r="L55" s="14">
        <v>11684.279968524474</v>
      </c>
      <c r="M55" s="14">
        <v>13051.008786296983</v>
      </c>
      <c r="N55" s="14">
        <v>14773.948041034679</v>
      </c>
      <c r="O55" s="14">
        <v>16261.33262201111</v>
      </c>
      <c r="P55" s="14">
        <v>16702.329196261802</v>
      </c>
      <c r="Q55" s="14">
        <v>9832.2332060427852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4.25" customHeight="1" x14ac:dyDescent="0.25">
      <c r="A56" s="12" t="s">
        <v>214</v>
      </c>
      <c r="B56" s="15" t="s">
        <v>215</v>
      </c>
      <c r="C56" s="16" t="s">
        <v>216</v>
      </c>
      <c r="D56" s="16" t="s">
        <v>217</v>
      </c>
      <c r="E56" s="16" t="s">
        <v>218</v>
      </c>
      <c r="F56" s="16" t="s">
        <v>219</v>
      </c>
      <c r="G56" s="16" t="s">
        <v>220</v>
      </c>
      <c r="H56" s="16" t="s">
        <v>221</v>
      </c>
      <c r="I56" s="16">
        <v>2538.5888268156423</v>
      </c>
      <c r="J56" s="16">
        <v>2624.1050279329611</v>
      </c>
      <c r="K56" s="16">
        <v>2777.8201117318436</v>
      </c>
      <c r="L56" s="16">
        <v>2656.921787709497</v>
      </c>
      <c r="M56" s="16">
        <v>2478.3921787709501</v>
      </c>
      <c r="N56" s="16">
        <v>2198.0739259776533</v>
      </c>
      <c r="O56" s="16">
        <v>2015.6814776536312</v>
      </c>
      <c r="P56" s="16">
        <v>2305.5991316145255</v>
      </c>
      <c r="Q56" s="16" t="s">
        <v>222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4.25" customHeight="1" x14ac:dyDescent="0.25">
      <c r="A57" s="12" t="s">
        <v>223</v>
      </c>
      <c r="B57" s="13" t="s">
        <v>224</v>
      </c>
      <c r="C57" s="14" t="s">
        <v>225</v>
      </c>
      <c r="D57" s="14" t="s">
        <v>226</v>
      </c>
      <c r="E57" s="14" t="s">
        <v>227</v>
      </c>
      <c r="F57" s="14" t="s">
        <v>228</v>
      </c>
      <c r="G57" s="14" t="s">
        <v>229</v>
      </c>
      <c r="H57" s="14" t="s">
        <v>230</v>
      </c>
      <c r="I57" s="14">
        <v>1488.472625698324</v>
      </c>
      <c r="J57" s="14">
        <v>1544.5810055865923</v>
      </c>
      <c r="K57" s="14">
        <v>1645.1564245810055</v>
      </c>
      <c r="L57" s="14">
        <v>1557.1117318435754</v>
      </c>
      <c r="M57" s="14">
        <v>1421.8491620111733</v>
      </c>
      <c r="N57" s="14">
        <v>1341.011783452514</v>
      </c>
      <c r="O57" s="14">
        <v>1348.7662092681564</v>
      </c>
      <c r="P57" s="14">
        <v>1375.9349997039103</v>
      </c>
      <c r="Q57" s="14" t="s">
        <v>231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4.25" customHeight="1" x14ac:dyDescent="0.25">
      <c r="A58" s="12" t="s">
        <v>232</v>
      </c>
      <c r="B58" s="15">
        <v>6001.1744055202271</v>
      </c>
      <c r="C58" s="16">
        <v>6576.6869363334399</v>
      </c>
      <c r="D58" s="16">
        <v>8297.8539269241937</v>
      </c>
      <c r="E58" s="16" t="s">
        <v>233</v>
      </c>
      <c r="F58" s="16">
        <v>9303.0298608879457</v>
      </c>
      <c r="G58" s="16">
        <v>9375.7179794047424</v>
      </c>
      <c r="H58" s="16">
        <v>10552.687684285222</v>
      </c>
      <c r="I58" s="16">
        <v>9885.6242198862637</v>
      </c>
      <c r="J58" s="16">
        <v>11067.736869215802</v>
      </c>
      <c r="K58" s="16">
        <v>11717.460507184531</v>
      </c>
      <c r="L58" s="16">
        <v>10709.385695930554</v>
      </c>
      <c r="M58" s="16">
        <v>11907.298089180982</v>
      </c>
      <c r="N58" s="16">
        <v>13645.554816004676</v>
      </c>
      <c r="O58" s="16">
        <v>14636.989450785881</v>
      </c>
      <c r="P58" s="16">
        <v>14439.604718235119</v>
      </c>
      <c r="Q58" s="16">
        <v>12730.782962488485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4.25" customHeight="1" x14ac:dyDescent="0.25">
      <c r="A59" s="12" t="s">
        <v>234</v>
      </c>
      <c r="B59" s="13">
        <v>12847.146804457143</v>
      </c>
      <c r="C59" s="14">
        <v>15527.769014456448</v>
      </c>
      <c r="D59" s="14">
        <v>18953.945846687569</v>
      </c>
      <c r="E59" s="14">
        <v>23745.968518753441</v>
      </c>
      <c r="F59" s="14">
        <v>20607.05238629238</v>
      </c>
      <c r="G59" s="14">
        <v>21956.477923408136</v>
      </c>
      <c r="H59" s="14">
        <v>24928.711132559562</v>
      </c>
      <c r="I59" s="14">
        <v>24235.793375267189</v>
      </c>
      <c r="J59" s="14">
        <v>23982.989400142425</v>
      </c>
      <c r="K59" s="14">
        <v>25071.891760851333</v>
      </c>
      <c r="L59" s="14">
        <v>23277.379645137604</v>
      </c>
      <c r="M59" s="14">
        <v>24359.437709460242</v>
      </c>
      <c r="N59" s="14">
        <v>27388.97202359376</v>
      </c>
      <c r="O59" s="14">
        <v>30604.621639439287</v>
      </c>
      <c r="P59" s="14">
        <v>30440.388645160965</v>
      </c>
      <c r="Q59" s="14">
        <v>26103.189422354888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4.25" customHeight="1" x14ac:dyDescent="0.25">
      <c r="A60" s="12" t="s">
        <v>235</v>
      </c>
      <c r="B60" s="15" t="s">
        <v>236</v>
      </c>
      <c r="C60" s="16" t="s">
        <v>237</v>
      </c>
      <c r="D60" s="16" t="s">
        <v>238</v>
      </c>
      <c r="E60" s="16" t="s">
        <v>239</v>
      </c>
      <c r="F60" s="16" t="s">
        <v>240</v>
      </c>
      <c r="G60" s="16" t="s">
        <v>241</v>
      </c>
      <c r="H60" s="16" t="s">
        <v>242</v>
      </c>
      <c r="I60" s="16" t="s">
        <v>243</v>
      </c>
      <c r="J60" s="16" t="s">
        <v>244</v>
      </c>
      <c r="K60" s="16" t="s">
        <v>245</v>
      </c>
      <c r="L60" s="16" t="s">
        <v>246</v>
      </c>
      <c r="M60" s="16" t="s">
        <v>247</v>
      </c>
      <c r="N60" s="16" t="s">
        <v>248</v>
      </c>
      <c r="O60" s="16" t="s">
        <v>249</v>
      </c>
      <c r="P60" s="16" t="s">
        <v>250</v>
      </c>
      <c r="Q60" s="16" t="s">
        <v>251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4.25" customHeight="1" x14ac:dyDescent="0.25">
      <c r="A61" s="12" t="s">
        <v>252</v>
      </c>
      <c r="B61" s="13" t="s">
        <v>253</v>
      </c>
      <c r="C61" s="14">
        <v>53281.438460192236</v>
      </c>
      <c r="D61" s="14">
        <v>63306.239930800271</v>
      </c>
      <c r="E61" s="14">
        <v>74183.217449277639</v>
      </c>
      <c r="F61" s="14">
        <v>57183.625615023084</v>
      </c>
      <c r="G61" s="14">
        <v>61574.179059719521</v>
      </c>
      <c r="H61" s="14">
        <v>67393.811943763634</v>
      </c>
      <c r="I61" s="14">
        <v>67417.638028806978</v>
      </c>
      <c r="J61" s="14">
        <v>71522.289006412335</v>
      </c>
      <c r="K61" s="14">
        <v>73423.074306928378</v>
      </c>
      <c r="L61" s="14">
        <v>64413.326745050887</v>
      </c>
      <c r="M61" s="14">
        <v>63465.82032283696</v>
      </c>
      <c r="N61" s="14">
        <v>72098.654717412966</v>
      </c>
      <c r="O61" s="14">
        <v>81431.059520138646</v>
      </c>
      <c r="P61" s="14">
        <v>83504.074192492932</v>
      </c>
      <c r="Q61" s="14">
        <v>72719.442083602145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4.25" customHeight="1" x14ac:dyDescent="0.25">
      <c r="A62" s="12" t="s">
        <v>254</v>
      </c>
      <c r="B62" s="15">
        <v>248.36682215382538</v>
      </c>
      <c r="C62" s="16">
        <v>251.45593373883784</v>
      </c>
      <c r="D62" s="16">
        <v>248.47373129793328</v>
      </c>
      <c r="E62" s="16">
        <v>296.88669318763681</v>
      </c>
      <c r="F62" s="16">
        <v>322.03847603828473</v>
      </c>
      <c r="G62" s="16">
        <v>335.73972687527078</v>
      </c>
      <c r="H62" s="16">
        <v>326.96755026136469</v>
      </c>
      <c r="I62" s="16">
        <v>339.44215933963909</v>
      </c>
      <c r="J62" s="16">
        <v>796.51251118325911</v>
      </c>
      <c r="K62" s="16">
        <v>863.2977750685784</v>
      </c>
      <c r="L62" s="16">
        <v>943.34908845374753</v>
      </c>
      <c r="M62" s="16">
        <v>970.89241503488631</v>
      </c>
      <c r="N62" s="16">
        <v>984.59374296646411</v>
      </c>
      <c r="O62" s="16">
        <v>1041.1152374521719</v>
      </c>
      <c r="P62" s="16">
        <v>1153.5055142921451</v>
      </c>
      <c r="Q62" s="16" t="s">
        <v>255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4.25" customHeight="1" x14ac:dyDescent="0.25">
      <c r="A63" s="12" t="s">
        <v>256</v>
      </c>
      <c r="B63" s="13">
        <v>86.448513703703696</v>
      </c>
      <c r="C63" s="14">
        <v>100.17104518518518</v>
      </c>
      <c r="D63" s="14">
        <v>108.82587259259259</v>
      </c>
      <c r="E63" s="14">
        <v>112.84858185185185</v>
      </c>
      <c r="F63" s="14">
        <v>111.1338748148148</v>
      </c>
      <c r="G63" s="14">
        <v>136.82122555555554</v>
      </c>
      <c r="H63" s="14">
        <v>154.78604148148148</v>
      </c>
      <c r="I63" s="14">
        <v>121.67123703703703</v>
      </c>
      <c r="J63" s="14">
        <v>128.6150362962963</v>
      </c>
      <c r="K63" s="14" t="s">
        <v>257</v>
      </c>
      <c r="L63" s="14">
        <v>221.02382266032222</v>
      </c>
      <c r="M63" s="14">
        <v>231.7527970082437</v>
      </c>
      <c r="N63" s="14">
        <v>191.37527438169627</v>
      </c>
      <c r="O63" s="14">
        <v>141.41689932607591</v>
      </c>
      <c r="P63" s="14" t="s">
        <v>258</v>
      </c>
      <c r="Q63" s="14" t="s">
        <v>259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4.25" customHeight="1" x14ac:dyDescent="0.25">
      <c r="A64" s="12" t="s">
        <v>260</v>
      </c>
      <c r="B64" s="15">
        <v>6181.5</v>
      </c>
      <c r="C64" s="16">
        <v>6630.9</v>
      </c>
      <c r="D64" s="16">
        <v>6850.3</v>
      </c>
      <c r="E64" s="16">
        <v>6876.4</v>
      </c>
      <c r="F64" s="16">
        <v>6292.8</v>
      </c>
      <c r="G64" s="16" t="s">
        <v>261</v>
      </c>
      <c r="H64" s="16">
        <v>5822.7</v>
      </c>
      <c r="I64" s="16">
        <v>6140</v>
      </c>
      <c r="J64" s="16">
        <v>6411.9</v>
      </c>
      <c r="K64" s="16">
        <v>7053.7</v>
      </c>
      <c r="L64" s="16">
        <v>7541.8</v>
      </c>
      <c r="M64" s="16">
        <v>8309.2000000000007</v>
      </c>
      <c r="N64" s="16">
        <v>8856.7999999999993</v>
      </c>
      <c r="O64" s="16">
        <v>9413.6</v>
      </c>
      <c r="P64" s="16">
        <v>9316.5</v>
      </c>
      <c r="Q64" s="16">
        <v>4147.2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4.25" customHeight="1" x14ac:dyDescent="0.25">
      <c r="A65" s="12" t="s">
        <v>262</v>
      </c>
      <c r="B65" s="13">
        <v>1535.7591603703702</v>
      </c>
      <c r="C65" s="14">
        <v>1534.8643281481479</v>
      </c>
      <c r="D65" s="14">
        <v>1640.9544525925926</v>
      </c>
      <c r="E65" s="14">
        <v>1660.8588614814814</v>
      </c>
      <c r="F65" s="14">
        <v>1525.916241851852</v>
      </c>
      <c r="G65" s="14">
        <v>1552.3339762592593</v>
      </c>
      <c r="H65" s="14">
        <v>1632.0772162962962</v>
      </c>
      <c r="I65" s="14">
        <v>1637.1095383333331</v>
      </c>
      <c r="J65" s="14">
        <v>1695.1755902222224</v>
      </c>
      <c r="K65" s="14" t="s">
        <v>263</v>
      </c>
      <c r="L65" s="14">
        <v>3324.2349618547182</v>
      </c>
      <c r="M65" s="14">
        <v>3361.5426504340958</v>
      </c>
      <c r="N65" s="14">
        <v>3466.9469249254807</v>
      </c>
      <c r="O65" s="14">
        <v>3854.6870410068141</v>
      </c>
      <c r="P65" s="14" t="s">
        <v>264</v>
      </c>
      <c r="Q65" s="14" t="s">
        <v>265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4.25" customHeight="1" x14ac:dyDescent="0.25">
      <c r="A66" s="12" t="s">
        <v>266</v>
      </c>
      <c r="B66" s="15">
        <v>1018.1213591352727</v>
      </c>
      <c r="C66" s="16">
        <v>1042.5308208587574</v>
      </c>
      <c r="D66" s="16">
        <v>1206.0899268713001</v>
      </c>
      <c r="E66" s="16">
        <v>1447.6162055197228</v>
      </c>
      <c r="F66" s="16">
        <v>1342.5240619550518</v>
      </c>
      <c r="G66" s="16">
        <v>1478.2216395347982</v>
      </c>
      <c r="H66" s="16">
        <v>1593.4700941825947</v>
      </c>
      <c r="I66" s="16">
        <v>1810.012633216543</v>
      </c>
      <c r="J66" s="16">
        <v>2047.36802636018</v>
      </c>
      <c r="K66" s="16">
        <v>2352.2880067942992</v>
      </c>
      <c r="L66" s="16">
        <v>2397.3127373768548</v>
      </c>
      <c r="M66" s="16" t="s">
        <v>267</v>
      </c>
      <c r="N66" s="16">
        <v>2979.1225618439157</v>
      </c>
      <c r="O66" s="16">
        <v>3248.9508445150973</v>
      </c>
      <c r="P66" s="16">
        <v>3348.738284689724</v>
      </c>
      <c r="Q66" s="16">
        <v>1766.8228678101859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4.25" customHeight="1" x14ac:dyDescent="0.25">
      <c r="A67" s="12" t="s">
        <v>268</v>
      </c>
      <c r="B67" s="13">
        <v>14642.6</v>
      </c>
      <c r="C67" s="14">
        <v>16134.5</v>
      </c>
      <c r="D67" s="14">
        <v>19943.400000000001</v>
      </c>
      <c r="E67" s="14">
        <v>24911.9</v>
      </c>
      <c r="F67" s="14">
        <v>21519.8</v>
      </c>
      <c r="G67" s="14">
        <v>23807</v>
      </c>
      <c r="H67" s="14">
        <v>19139.599999999999</v>
      </c>
      <c r="I67" s="14">
        <v>21766.799999999999</v>
      </c>
      <c r="J67" s="14">
        <v>18261.5</v>
      </c>
      <c r="K67" s="14">
        <v>21897.599999999999</v>
      </c>
      <c r="L67" s="14">
        <v>18538.5</v>
      </c>
      <c r="M67" s="14">
        <v>13606</v>
      </c>
      <c r="N67" s="14">
        <v>19535.3</v>
      </c>
      <c r="O67" s="14">
        <v>23573.7</v>
      </c>
      <c r="P67" s="14">
        <v>25050.5</v>
      </c>
      <c r="Q67" s="14" t="s">
        <v>269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4.25" customHeight="1" x14ac:dyDescent="0.25">
      <c r="A68" s="12" t="s">
        <v>270</v>
      </c>
      <c r="B68" s="15">
        <v>1478.03</v>
      </c>
      <c r="C68" s="16">
        <v>1515.97</v>
      </c>
      <c r="D68" s="16">
        <v>1555.56</v>
      </c>
      <c r="E68" s="16">
        <v>1534.25</v>
      </c>
      <c r="F68" s="16">
        <v>1292.2155032553821</v>
      </c>
      <c r="G68" s="16">
        <v>1497.96121465485</v>
      </c>
      <c r="H68" s="16">
        <v>1635.9619548122639</v>
      </c>
      <c r="I68" s="16">
        <v>1868.0223375214282</v>
      </c>
      <c r="J68" s="16">
        <v>2141.8585361454798</v>
      </c>
      <c r="K68" s="16">
        <v>2325.7783034866734</v>
      </c>
      <c r="L68" s="16">
        <v>2477.0824556882903</v>
      </c>
      <c r="M68" s="16">
        <v>2548.8829779531598</v>
      </c>
      <c r="N68" s="16">
        <v>2557.3173465238633</v>
      </c>
      <c r="O68" s="16">
        <v>2829.3863743219013</v>
      </c>
      <c r="P68" s="16">
        <v>3234.1577740736739</v>
      </c>
      <c r="Q68" s="16">
        <v>2132.2389079491127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4.25" customHeight="1" x14ac:dyDescent="0.25">
      <c r="A69" s="12" t="s">
        <v>271</v>
      </c>
      <c r="B69" s="13" t="s">
        <v>272</v>
      </c>
      <c r="C69" s="14" t="s">
        <v>273</v>
      </c>
      <c r="D69" s="14" t="s">
        <v>274</v>
      </c>
      <c r="E69" s="14" t="s">
        <v>275</v>
      </c>
      <c r="F69" s="14" t="s">
        <v>276</v>
      </c>
      <c r="G69" s="14" t="s">
        <v>277</v>
      </c>
      <c r="H69" s="14" t="s">
        <v>278</v>
      </c>
      <c r="I69" s="14" t="s">
        <v>279</v>
      </c>
      <c r="J69" s="14" t="s">
        <v>280</v>
      </c>
      <c r="K69" s="14" t="s">
        <v>281</v>
      </c>
      <c r="L69" s="14" t="s">
        <v>282</v>
      </c>
      <c r="M69" s="14" t="s">
        <v>283</v>
      </c>
      <c r="N69" s="14" t="s">
        <v>284</v>
      </c>
      <c r="O69" s="14" t="s">
        <v>285</v>
      </c>
      <c r="P69" s="14" t="s">
        <v>286</v>
      </c>
      <c r="Q69" s="14" t="s">
        <v>287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4.25" customHeight="1" x14ac:dyDescent="0.25">
      <c r="A70" s="12" t="s">
        <v>288</v>
      </c>
      <c r="B70" s="15" t="s">
        <v>289</v>
      </c>
      <c r="C70" s="16" t="s">
        <v>290</v>
      </c>
      <c r="D70" s="16" t="s">
        <v>291</v>
      </c>
      <c r="E70" s="16" t="s">
        <v>292</v>
      </c>
      <c r="F70" s="16" t="s">
        <v>293</v>
      </c>
      <c r="G70" s="16" t="s">
        <v>294</v>
      </c>
      <c r="H70" s="16" t="s">
        <v>295</v>
      </c>
      <c r="I70" s="16" t="s">
        <v>296</v>
      </c>
      <c r="J70" s="16" t="s">
        <v>297</v>
      </c>
      <c r="K70" s="16" t="s">
        <v>298</v>
      </c>
      <c r="L70" s="16" t="s">
        <v>299</v>
      </c>
      <c r="M70" s="16" t="s">
        <v>300</v>
      </c>
      <c r="N70" s="16" t="s">
        <v>301</v>
      </c>
      <c r="O70" s="16" t="s">
        <v>302</v>
      </c>
      <c r="P70" s="16" t="s">
        <v>303</v>
      </c>
      <c r="Q70" s="16" t="s">
        <v>304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4.25" customHeight="1" x14ac:dyDescent="0.25">
      <c r="A71" s="12" t="s">
        <v>305</v>
      </c>
      <c r="B71" s="13">
        <v>3471.2783321667721</v>
      </c>
      <c r="C71" s="14">
        <v>3828.6328428370221</v>
      </c>
      <c r="D71" s="14">
        <v>4707.1859333769489</v>
      </c>
      <c r="E71" s="14">
        <v>5696.2308964347976</v>
      </c>
      <c r="F71" s="14">
        <v>4617.3344158458858</v>
      </c>
      <c r="G71" s="14">
        <v>4736.17072451284</v>
      </c>
      <c r="H71" s="14">
        <v>5657.0848943716392</v>
      </c>
      <c r="I71" s="14">
        <v>6024.2737569559704</v>
      </c>
      <c r="J71" s="14">
        <v>6673.1285920730452</v>
      </c>
      <c r="K71" s="14">
        <v>7149.607840887058</v>
      </c>
      <c r="L71" s="14">
        <v>5858.9932093576599</v>
      </c>
      <c r="M71" s="14">
        <v>6102.2048585327566</v>
      </c>
      <c r="N71" s="14">
        <v>6891.7512413033191</v>
      </c>
      <c r="O71" s="14">
        <v>7817.9903446682556</v>
      </c>
      <c r="P71" s="14">
        <v>8031.7556393236609</v>
      </c>
      <c r="Q71" s="14">
        <v>6466.5746950342709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4.25" customHeight="1" x14ac:dyDescent="0.25">
      <c r="A72" s="12" t="s">
        <v>306</v>
      </c>
      <c r="B72" s="15">
        <v>203.32552939946234</v>
      </c>
      <c r="C72" s="16">
        <v>277.27345010539796</v>
      </c>
      <c r="D72" s="16">
        <v>493.05480979338898</v>
      </c>
      <c r="E72" s="16">
        <v>255.09981802533696</v>
      </c>
      <c r="F72" s="16">
        <v>210.51944029066192</v>
      </c>
      <c r="G72" s="16">
        <v>257.53897505152111</v>
      </c>
      <c r="H72" s="16" t="s">
        <v>307</v>
      </c>
      <c r="I72" s="16">
        <v>112.23435383404578</v>
      </c>
      <c r="J72" s="16">
        <v>25.435007348690167</v>
      </c>
      <c r="K72" s="16">
        <v>88.31716618921962</v>
      </c>
      <c r="L72" s="16">
        <v>74.940463021772217</v>
      </c>
      <c r="M72" s="16">
        <v>59.311731745971038</v>
      </c>
      <c r="N72" s="16">
        <v>121.95598003201449</v>
      </c>
      <c r="O72" s="16">
        <v>71.068472503615297</v>
      </c>
      <c r="P72" s="16">
        <v>88.791273245092427</v>
      </c>
      <c r="Q72" s="16">
        <v>68.490209403604155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4.25" customHeight="1" x14ac:dyDescent="0.25">
      <c r="A73" s="12" t="s">
        <v>308</v>
      </c>
      <c r="B73" s="13">
        <v>1012.1339424099343</v>
      </c>
      <c r="C73" s="14">
        <v>1142.9447536583548</v>
      </c>
      <c r="D73" s="14">
        <v>1298.8489059489068</v>
      </c>
      <c r="E73" s="14">
        <v>1776.7048542435759</v>
      </c>
      <c r="F73" s="14">
        <v>1735.2460828294334</v>
      </c>
      <c r="G73" s="14">
        <v>2164.7182342964084</v>
      </c>
      <c r="H73" s="14">
        <v>2802.1629780127719</v>
      </c>
      <c r="I73" s="14">
        <v>2736.95464641238</v>
      </c>
      <c r="J73" s="14">
        <v>3102.0192970305097</v>
      </c>
      <c r="K73" s="14">
        <v>2967.3933719498514</v>
      </c>
      <c r="L73" s="14">
        <v>3087.1700872281917</v>
      </c>
      <c r="M73" s="14">
        <v>3094.7460615941991</v>
      </c>
      <c r="N73" s="14">
        <v>3607.7417894191763</v>
      </c>
      <c r="O73" s="14">
        <v>4919.3311569480593</v>
      </c>
      <c r="P73" s="14" t="s">
        <v>309</v>
      </c>
      <c r="Q73" s="14" t="s">
        <v>310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4.25" customHeight="1" x14ac:dyDescent="0.25">
      <c r="A74" s="12" t="s">
        <v>311</v>
      </c>
      <c r="B74" s="15">
        <v>497264.77559566114</v>
      </c>
      <c r="C74" s="16">
        <v>548933.64694276487</v>
      </c>
      <c r="D74" s="16">
        <v>671510.21309163549</v>
      </c>
      <c r="E74" s="16" t="s">
        <v>312</v>
      </c>
      <c r="F74" s="16">
        <v>689521.63340711221</v>
      </c>
      <c r="G74" s="16">
        <v>714958.66907287121</v>
      </c>
      <c r="H74" s="16">
        <v>804253.79043118842</v>
      </c>
      <c r="I74" s="16">
        <v>809091.43487394415</v>
      </c>
      <c r="J74" s="16">
        <v>874251.25135090901</v>
      </c>
      <c r="K74" s="16">
        <v>954739.62328770361</v>
      </c>
      <c r="L74" s="16">
        <v>895793.12334443617</v>
      </c>
      <c r="M74" s="16">
        <v>902522.13032444951</v>
      </c>
      <c r="N74" s="16">
        <v>1009938.3629657549</v>
      </c>
      <c r="O74" s="16">
        <v>1114931.865603674</v>
      </c>
      <c r="P74" s="16">
        <v>1121075.9525017606</v>
      </c>
      <c r="Q74" s="16">
        <v>964763.89973636484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4.25" customHeight="1" x14ac:dyDescent="0.25">
      <c r="A75" s="12" t="s">
        <v>313</v>
      </c>
      <c r="B75" s="13">
        <v>132.51141744148302</v>
      </c>
      <c r="C75" s="14">
        <v>174.523433877348</v>
      </c>
      <c r="D75" s="14">
        <v>214.44347879588301</v>
      </c>
      <c r="E75" s="14">
        <v>251.88106465877499</v>
      </c>
      <c r="F75" s="14">
        <v>169.96653889528702</v>
      </c>
      <c r="G75" s="14">
        <v>190.68082983481898</v>
      </c>
      <c r="H75" s="14">
        <v>206.807177135329</v>
      </c>
      <c r="I75" s="14" t="s">
        <v>314</v>
      </c>
      <c r="J75" s="14" t="s">
        <v>315</v>
      </c>
      <c r="K75" s="14" t="s">
        <v>316</v>
      </c>
      <c r="L75" s="14" t="s">
        <v>317</v>
      </c>
      <c r="M75" s="14" t="s">
        <v>318</v>
      </c>
      <c r="N75" s="14" t="s">
        <v>319</v>
      </c>
      <c r="O75" s="14" t="s">
        <v>320</v>
      </c>
      <c r="P75" s="14" t="s">
        <v>321</v>
      </c>
      <c r="Q75" s="14" t="s">
        <v>322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4.25" customHeight="1" x14ac:dyDescent="0.25">
      <c r="A76" s="12" t="s">
        <v>323</v>
      </c>
      <c r="B76" s="15" t="s">
        <v>324</v>
      </c>
      <c r="C76" s="16">
        <v>882.9836407873695</v>
      </c>
      <c r="D76" s="16">
        <v>925.22519814894042</v>
      </c>
      <c r="E76" s="16">
        <v>1114.5676108161679</v>
      </c>
      <c r="F76" s="16">
        <v>804.64031671645807</v>
      </c>
      <c r="G76" s="16">
        <v>987.38255803752213</v>
      </c>
      <c r="H76" s="16">
        <v>1172.6862320549981</v>
      </c>
      <c r="I76" s="16">
        <v>1222.5702730027153</v>
      </c>
      <c r="J76" s="16">
        <v>1234.2882935246057</v>
      </c>
      <c r="K76" s="16">
        <v>1334.6776340476608</v>
      </c>
      <c r="L76" s="16">
        <v>1311.677735403073</v>
      </c>
      <c r="M76" s="16">
        <v>1382.5325906629423</v>
      </c>
      <c r="N76" s="16">
        <v>1480.1053525581478</v>
      </c>
      <c r="O76" s="16">
        <v>1657.2030398158176</v>
      </c>
      <c r="P76" s="16">
        <v>1612.695566045694</v>
      </c>
      <c r="Q76" s="16">
        <v>413.83126849374531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4.25" customHeight="1" x14ac:dyDescent="0.25">
      <c r="A77" s="12" t="s">
        <v>325</v>
      </c>
      <c r="B77" s="13" t="s">
        <v>326</v>
      </c>
      <c r="C77" s="14">
        <v>11777.098339123639</v>
      </c>
      <c r="D77" s="14">
        <v>13985.414284819322</v>
      </c>
      <c r="E77" s="14">
        <v>23168.550957757518</v>
      </c>
      <c r="F77" s="14">
        <v>19889.490569113193</v>
      </c>
      <c r="G77" s="14">
        <v>20787.946575324666</v>
      </c>
      <c r="H77" s="14">
        <v>24211.995085125793</v>
      </c>
      <c r="I77" s="14">
        <v>24565.270390483925</v>
      </c>
      <c r="J77" s="14">
        <v>26306.612124641444</v>
      </c>
      <c r="K77" s="14">
        <v>26124.920153113089</v>
      </c>
      <c r="L77" s="14">
        <v>25625.589872694123</v>
      </c>
      <c r="M77" s="14">
        <v>25429.132016395473</v>
      </c>
      <c r="N77" s="14">
        <v>28879.562903764563</v>
      </c>
      <c r="O77" s="14">
        <v>31707.385914789436</v>
      </c>
      <c r="P77" s="14">
        <v>35588.889387554169</v>
      </c>
      <c r="Q77" s="14" t="s">
        <v>327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4.25" customHeight="1" x14ac:dyDescent="0.25">
      <c r="A78" s="12" t="s">
        <v>328</v>
      </c>
      <c r="B78" s="15">
        <v>153205.0105866479</v>
      </c>
      <c r="C78" s="16">
        <v>165492.60256467454</v>
      </c>
      <c r="D78" s="16">
        <v>196787.48466395828</v>
      </c>
      <c r="E78" s="16">
        <v>224346.4039969756</v>
      </c>
      <c r="F78" s="16">
        <v>194161.14969707429</v>
      </c>
      <c r="G78" s="16">
        <v>201658.28167092043</v>
      </c>
      <c r="H78" s="16">
        <v>236833.91104947761</v>
      </c>
      <c r="I78" s="16">
        <v>234313.85217601166</v>
      </c>
      <c r="J78" s="16">
        <v>254218.95854422185</v>
      </c>
      <c r="K78" s="16">
        <v>272955.5393109186</v>
      </c>
      <c r="L78" s="16">
        <v>255580.68934655841</v>
      </c>
      <c r="M78" s="16">
        <v>259215.22084845882</v>
      </c>
      <c r="N78" s="16">
        <v>274990.25925485237</v>
      </c>
      <c r="O78" s="16">
        <v>302543.30177794653</v>
      </c>
      <c r="P78" s="16">
        <v>294034.85194304428</v>
      </c>
      <c r="Q78" s="16">
        <v>245894.80686316607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4.25" customHeight="1" x14ac:dyDescent="0.25">
      <c r="A79" s="12" t="s">
        <v>329</v>
      </c>
      <c r="B79" s="13">
        <v>1073.8667128941529</v>
      </c>
      <c r="C79" s="14">
        <v>1028.3723746946282</v>
      </c>
      <c r="D79" s="14">
        <v>1144.2379995989115</v>
      </c>
      <c r="E79" s="14" t="s">
        <v>330</v>
      </c>
      <c r="F79" s="14">
        <v>1141.9358957722884</v>
      </c>
      <c r="G79" s="14">
        <v>970.04739664536498</v>
      </c>
      <c r="H79" s="14">
        <v>1124.7072622338442</v>
      </c>
      <c r="I79" s="14">
        <v>1006.8103286146442</v>
      </c>
      <c r="J79" s="14">
        <v>1017.8509666194067</v>
      </c>
      <c r="K79" s="14">
        <v>1092.8145898707592</v>
      </c>
      <c r="L79" s="14">
        <v>993.00477595570408</v>
      </c>
      <c r="M79" s="14">
        <v>1023.7718087115414</v>
      </c>
      <c r="N79" s="14" t="s">
        <v>331</v>
      </c>
      <c r="O79" s="14" t="s">
        <v>332</v>
      </c>
      <c r="P79" s="14" t="s">
        <v>333</v>
      </c>
      <c r="Q79" s="14" t="s">
        <v>334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4.25" customHeight="1" x14ac:dyDescent="0.25">
      <c r="A80" s="12" t="s">
        <v>335</v>
      </c>
      <c r="B80" s="15">
        <v>145.51589710562396</v>
      </c>
      <c r="C80" s="16" t="s">
        <v>336</v>
      </c>
      <c r="D80" s="16">
        <v>179.2070786468899</v>
      </c>
      <c r="E80" s="16">
        <v>139.37180777801291</v>
      </c>
      <c r="F80" s="16">
        <v>241.2801181030888</v>
      </c>
      <c r="G80" s="16">
        <v>482.55989191912187</v>
      </c>
      <c r="H80" s="16">
        <v>325.74667349418741</v>
      </c>
      <c r="I80" s="16">
        <v>264.56576056700612</v>
      </c>
      <c r="J80" s="16">
        <v>271.70267554358475</v>
      </c>
      <c r="K80" s="16">
        <v>145.43451726801399</v>
      </c>
      <c r="L80" s="16">
        <v>277.33559318186047</v>
      </c>
      <c r="M80" s="16" t="s">
        <v>337</v>
      </c>
      <c r="N80" s="16" t="s">
        <v>338</v>
      </c>
      <c r="O80" s="16" t="s">
        <v>339</v>
      </c>
      <c r="P80" s="16" t="s">
        <v>340</v>
      </c>
      <c r="Q80" s="16" t="s">
        <v>341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4.25" customHeight="1" x14ac:dyDescent="0.25">
      <c r="A81" s="12" t="s">
        <v>342</v>
      </c>
      <c r="B81" s="13">
        <v>82.210476831497544</v>
      </c>
      <c r="C81" s="14">
        <v>92.079930235189011</v>
      </c>
      <c r="D81" s="14">
        <v>127.94591251236004</v>
      </c>
      <c r="E81" s="14">
        <v>117.5780779975015</v>
      </c>
      <c r="F81" s="14">
        <v>104.19478056663829</v>
      </c>
      <c r="G81" s="14">
        <v>130.64479034847304</v>
      </c>
      <c r="H81" s="14">
        <v>135.42329386151758</v>
      </c>
      <c r="I81" s="14">
        <v>148.89573772936424</v>
      </c>
      <c r="J81" s="14">
        <v>130.09827294324043</v>
      </c>
      <c r="K81" s="14">
        <v>144.99436664088114</v>
      </c>
      <c r="L81" s="14">
        <v>155.0918322512353</v>
      </c>
      <c r="M81" s="14">
        <v>136.61091898287549</v>
      </c>
      <c r="N81" s="14">
        <v>135.64591038768941</v>
      </c>
      <c r="O81" s="14">
        <v>196.68840612154679</v>
      </c>
      <c r="P81" s="14" t="s">
        <v>343</v>
      </c>
      <c r="Q81" s="14" t="s">
        <v>344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4.25" customHeight="1" x14ac:dyDescent="0.25">
      <c r="A82" s="12" t="s">
        <v>345</v>
      </c>
      <c r="B82" s="15">
        <v>737.90210144000002</v>
      </c>
      <c r="C82" s="16">
        <v>913.49578913999994</v>
      </c>
      <c r="D82" s="16">
        <v>1107.0399573699999</v>
      </c>
      <c r="E82" s="16">
        <v>1270.85744028</v>
      </c>
      <c r="F82" s="16">
        <v>1329.3041752300001</v>
      </c>
      <c r="G82" s="16">
        <v>1640.8456748399999</v>
      </c>
      <c r="H82" s="16">
        <v>2018.9177967799999</v>
      </c>
      <c r="I82" s="16">
        <v>2561.9779114499997</v>
      </c>
      <c r="J82" s="16">
        <v>2980.93834526</v>
      </c>
      <c r="K82" s="16">
        <v>3043.59354261</v>
      </c>
      <c r="L82" s="16">
        <v>3087.12188281</v>
      </c>
      <c r="M82" s="16">
        <v>3313.0354386999998</v>
      </c>
      <c r="N82" s="16">
        <v>3990.1165689099998</v>
      </c>
      <c r="O82" s="16">
        <v>4490.1144332200001</v>
      </c>
      <c r="P82" s="16">
        <v>4600.4993390399995</v>
      </c>
      <c r="Q82" s="16">
        <v>1585.81840012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4.25" customHeight="1" x14ac:dyDescent="0.25">
      <c r="A83" s="12" t="s">
        <v>346</v>
      </c>
      <c r="B83" s="13">
        <v>162683.44747158999</v>
      </c>
      <c r="C83" s="14">
        <v>184644.93984192607</v>
      </c>
      <c r="D83" s="14">
        <v>214440.29036517287</v>
      </c>
      <c r="E83" s="14">
        <v>244341.7219021903</v>
      </c>
      <c r="F83" s="14">
        <v>226697.92259610078</v>
      </c>
      <c r="G83" s="14">
        <v>230931.41891269834</v>
      </c>
      <c r="H83" s="14">
        <v>255812.05695326006</v>
      </c>
      <c r="I83" s="14">
        <v>255914.12666642424</v>
      </c>
      <c r="J83" s="14">
        <v>276805.66994457279</v>
      </c>
      <c r="K83" s="14">
        <v>303309.33044437133</v>
      </c>
      <c r="L83" s="14">
        <v>280879.59886491363</v>
      </c>
      <c r="M83" s="14">
        <v>293160.24428919307</v>
      </c>
      <c r="N83" s="14">
        <v>321567.92344152014</v>
      </c>
      <c r="O83" s="14">
        <v>353816.89424114529</v>
      </c>
      <c r="P83" s="14">
        <v>352277.38085083931</v>
      </c>
      <c r="Q83" s="14">
        <v>310623.97915810364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4.25" customHeight="1" x14ac:dyDescent="0.25">
      <c r="A84" s="12" t="s">
        <v>347</v>
      </c>
      <c r="B84" s="15">
        <v>1106.4893099999999</v>
      </c>
      <c r="C84" s="16">
        <v>1382.84629620344</v>
      </c>
      <c r="D84" s="16">
        <v>1831.86482672949</v>
      </c>
      <c r="E84" s="16">
        <v>1800.8987389241199</v>
      </c>
      <c r="F84" s="16">
        <v>1769.71</v>
      </c>
      <c r="G84" s="16">
        <v>1477.3</v>
      </c>
      <c r="H84" s="16" t="s">
        <v>348</v>
      </c>
      <c r="I84" s="16">
        <v>3259.6755408351996</v>
      </c>
      <c r="J84" s="16">
        <v>2454.0440410746232</v>
      </c>
      <c r="K84" s="16">
        <v>2044.681622388566</v>
      </c>
      <c r="L84" s="16">
        <v>6142.19302270341</v>
      </c>
      <c r="M84" s="16">
        <v>6332.9821567781091</v>
      </c>
      <c r="N84" s="16">
        <v>6601.99</v>
      </c>
      <c r="O84" s="16">
        <v>7572.0362668018397</v>
      </c>
      <c r="P84" s="16">
        <v>9924.8109052589298</v>
      </c>
      <c r="Q84" s="16" t="s">
        <v>349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4.25" customHeight="1" x14ac:dyDescent="0.25">
      <c r="A85" s="12" t="s">
        <v>350</v>
      </c>
      <c r="B85" s="13">
        <v>34045.529046511409</v>
      </c>
      <c r="C85" s="14">
        <v>35916.377309553369</v>
      </c>
      <c r="D85" s="14">
        <v>43279.467947899364</v>
      </c>
      <c r="E85" s="14">
        <v>50753.851262036973</v>
      </c>
      <c r="F85" s="14" t="s">
        <v>351</v>
      </c>
      <c r="G85" s="14">
        <v>37660.362569224548</v>
      </c>
      <c r="H85" s="14">
        <v>40197.276221995329</v>
      </c>
      <c r="I85" s="14">
        <v>35329.588220116668</v>
      </c>
      <c r="J85" s="14">
        <v>37200.344516828132</v>
      </c>
      <c r="K85" s="14">
        <v>41273.732823392762</v>
      </c>
      <c r="L85" s="14">
        <v>35106.606354025629</v>
      </c>
      <c r="M85" s="14">
        <v>33075.837344666405</v>
      </c>
      <c r="N85" s="14">
        <v>38401.943375567556</v>
      </c>
      <c r="O85" s="14">
        <v>43659.23548397694</v>
      </c>
      <c r="P85" s="14">
        <v>44875.697908207258</v>
      </c>
      <c r="Q85" s="14">
        <v>25985.705038200223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4.25" customHeight="1" x14ac:dyDescent="0.25">
      <c r="A86" s="12" t="s">
        <v>352</v>
      </c>
      <c r="B86" s="15">
        <v>116.00612999999998</v>
      </c>
      <c r="C86" s="16">
        <v>130.02097555555557</v>
      </c>
      <c r="D86" s="16">
        <v>168.81379703703703</v>
      </c>
      <c r="E86" s="16">
        <v>167.33413740740741</v>
      </c>
      <c r="F86" s="16">
        <v>151.94461259259259</v>
      </c>
      <c r="G86" s="16">
        <v>152.6358811111111</v>
      </c>
      <c r="H86" s="16">
        <v>159.0284425925926</v>
      </c>
      <c r="I86" s="16">
        <v>163.67751629629629</v>
      </c>
      <c r="J86" s="16">
        <v>163.21603259259257</v>
      </c>
      <c r="K86" s="16" t="s">
        <v>353</v>
      </c>
      <c r="L86" s="16">
        <v>467.06623586950741</v>
      </c>
      <c r="M86" s="16">
        <v>485.01579786271481</v>
      </c>
      <c r="N86" s="16">
        <v>536.90200931504808</v>
      </c>
      <c r="O86" s="16">
        <v>606.67514433594067</v>
      </c>
      <c r="P86" s="16" t="s">
        <v>354</v>
      </c>
      <c r="Q86" s="16" t="s">
        <v>355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4.25" customHeight="1" x14ac:dyDescent="0.25">
      <c r="A87" s="12" t="s">
        <v>356</v>
      </c>
      <c r="B87" s="13">
        <v>1307.8</v>
      </c>
      <c r="C87" s="14">
        <v>1518.9</v>
      </c>
      <c r="D87" s="14">
        <v>1731.2</v>
      </c>
      <c r="E87" s="14" t="s">
        <v>357</v>
      </c>
      <c r="F87" s="14">
        <v>2246.5805999999998</v>
      </c>
      <c r="G87" s="14">
        <v>2404.72534</v>
      </c>
      <c r="H87" s="14">
        <v>2592.3443900000002</v>
      </c>
      <c r="I87" s="14">
        <v>2795.2643800000001</v>
      </c>
      <c r="J87" s="14">
        <v>2997.14482</v>
      </c>
      <c r="K87" s="14">
        <v>3196.61411</v>
      </c>
      <c r="L87" s="14">
        <v>3242.5864999999999</v>
      </c>
      <c r="M87" s="14">
        <v>3414.1116999999999</v>
      </c>
      <c r="N87" s="14">
        <v>3600.1384200000002</v>
      </c>
      <c r="O87" s="14">
        <v>3706.9815800000001</v>
      </c>
      <c r="P87" s="14">
        <v>3680.8726000000001</v>
      </c>
      <c r="Q87" s="14">
        <v>2604.0469899999998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4.25" customHeight="1" x14ac:dyDescent="0.25">
      <c r="A88" s="12" t="s">
        <v>358</v>
      </c>
      <c r="B88" s="15">
        <v>82.89</v>
      </c>
      <c r="C88" s="16">
        <v>63.51</v>
      </c>
      <c r="D88" s="16">
        <v>48.7</v>
      </c>
      <c r="E88" s="16">
        <v>102.9</v>
      </c>
      <c r="F88" s="16" t="s">
        <v>359</v>
      </c>
      <c r="G88" s="16">
        <v>62.41</v>
      </c>
      <c r="H88" s="16">
        <v>77.38</v>
      </c>
      <c r="I88" s="16">
        <v>159.06</v>
      </c>
      <c r="J88" s="16">
        <v>103.53</v>
      </c>
      <c r="K88" s="16">
        <v>63.7504855890584</v>
      </c>
      <c r="L88" s="16">
        <v>78.448486585573704</v>
      </c>
      <c r="M88" s="16">
        <v>52.9309904635085</v>
      </c>
      <c r="N88" s="16">
        <v>52.36</v>
      </c>
      <c r="O88" s="16">
        <v>101.01</v>
      </c>
      <c r="P88" s="16">
        <v>95.38</v>
      </c>
      <c r="Q88" s="16" t="s">
        <v>360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4.25" customHeight="1" x14ac:dyDescent="0.25">
      <c r="A89" s="12" t="s">
        <v>361</v>
      </c>
      <c r="B89" s="13">
        <v>5.1680846265380902</v>
      </c>
      <c r="C89" s="14">
        <v>3.42519387359033</v>
      </c>
      <c r="D89" s="14" t="s">
        <v>362</v>
      </c>
      <c r="E89" s="14">
        <v>43.770488717187099</v>
      </c>
      <c r="F89" s="14">
        <v>33.120280567403597</v>
      </c>
      <c r="G89" s="14">
        <v>43.990266456952398</v>
      </c>
      <c r="H89" s="14">
        <v>44.649105690826701</v>
      </c>
      <c r="I89" s="14">
        <v>21.685624957898099</v>
      </c>
      <c r="J89" s="14">
        <v>38.139419018285103</v>
      </c>
      <c r="K89" s="14">
        <v>46.923358336085002</v>
      </c>
      <c r="L89" s="14">
        <v>36.270010758191098</v>
      </c>
      <c r="M89" s="14">
        <v>21.185549999999999</v>
      </c>
      <c r="N89" s="14">
        <v>34.866037490083009</v>
      </c>
      <c r="O89" s="14">
        <v>40.895624873557658</v>
      </c>
      <c r="P89" s="14">
        <v>43.016088506670954</v>
      </c>
      <c r="Q89" s="14" t="s">
        <v>363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4.25" customHeight="1" x14ac:dyDescent="0.25">
      <c r="A90" s="12" t="s">
        <v>364</v>
      </c>
      <c r="B90" s="15">
        <v>147.86600000000001</v>
      </c>
      <c r="C90" s="16">
        <v>147.64400000000001</v>
      </c>
      <c r="D90" s="16">
        <v>172.89699999999999</v>
      </c>
      <c r="E90" s="16">
        <v>211.880848717585</v>
      </c>
      <c r="F90" s="16">
        <v>170.30704571520099</v>
      </c>
      <c r="G90" s="16">
        <v>248.05030738422701</v>
      </c>
      <c r="H90" s="16">
        <v>297.598304335455</v>
      </c>
      <c r="I90" s="16">
        <v>297.76991896527898</v>
      </c>
      <c r="J90" s="16">
        <v>164.69</v>
      </c>
      <c r="K90" s="16">
        <v>180.84076625109</v>
      </c>
      <c r="L90" s="16" t="s">
        <v>365</v>
      </c>
      <c r="M90" s="16">
        <v>240.1433831940183</v>
      </c>
      <c r="N90" s="16">
        <v>206.28510394296299</v>
      </c>
      <c r="O90" s="16">
        <v>198.1276268711656</v>
      </c>
      <c r="P90" s="16">
        <v>237.67337254275301</v>
      </c>
      <c r="Q90" s="16" t="s">
        <v>366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4.25" customHeight="1" x14ac:dyDescent="0.25">
      <c r="A91" s="12" t="s">
        <v>367</v>
      </c>
      <c r="B91" s="13">
        <v>145.46</v>
      </c>
      <c r="C91" s="14">
        <v>193.93</v>
      </c>
      <c r="D91" s="14">
        <v>257.11</v>
      </c>
      <c r="E91" s="14">
        <v>426.99877263000002</v>
      </c>
      <c r="F91" s="14">
        <v>483.01008389999998</v>
      </c>
      <c r="G91" s="14">
        <v>453.00240851000001</v>
      </c>
      <c r="H91" s="14">
        <v>543.60489440000015</v>
      </c>
      <c r="I91" s="14">
        <v>548.99517759999992</v>
      </c>
      <c r="J91" s="14">
        <v>651.99820061000003</v>
      </c>
      <c r="K91" s="14">
        <v>701.18685149329201</v>
      </c>
      <c r="L91" s="14">
        <v>723.509513549026</v>
      </c>
      <c r="M91" s="14">
        <v>622.54335860648303</v>
      </c>
      <c r="N91" s="14">
        <v>534.65185743581299</v>
      </c>
      <c r="O91" s="14">
        <v>699.91504934991599</v>
      </c>
      <c r="P91" s="14">
        <v>528.76443437691296</v>
      </c>
      <c r="Q91" s="14" t="s">
        <v>368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4.25" customHeight="1" x14ac:dyDescent="0.25">
      <c r="A92" s="12" t="s">
        <v>369</v>
      </c>
      <c r="B92" s="15">
        <v>1773.8441727555871</v>
      </c>
      <c r="C92" s="16">
        <v>1828.574586864476</v>
      </c>
      <c r="D92" s="16">
        <v>1841.5517874919351</v>
      </c>
      <c r="E92" s="16">
        <v>2017.0448055953132</v>
      </c>
      <c r="F92" s="16">
        <v>1871.4078284288182</v>
      </c>
      <c r="G92" s="16">
        <v>2107.5754961344605</v>
      </c>
      <c r="H92" s="16">
        <v>2253.952808957451</v>
      </c>
      <c r="I92" s="16">
        <v>2247.1439015397741</v>
      </c>
      <c r="J92" s="16">
        <v>2343.0416864908725</v>
      </c>
      <c r="K92" s="16">
        <v>2676.4190500334794</v>
      </c>
      <c r="L92" s="16">
        <v>2939.7141709668017</v>
      </c>
      <c r="M92" s="16">
        <v>2789.0700815722398</v>
      </c>
      <c r="N92" s="16">
        <v>2751.4132831396173</v>
      </c>
      <c r="O92" s="16">
        <v>2821.2837735953494</v>
      </c>
      <c r="P92" s="16">
        <v>2966.4096144461068</v>
      </c>
      <c r="Q92" s="16" t="s">
        <v>370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4.25" customHeight="1" x14ac:dyDescent="0.25">
      <c r="A93" s="12" t="s">
        <v>371</v>
      </c>
      <c r="B93" s="13">
        <v>13124.251573965374</v>
      </c>
      <c r="C93" s="14">
        <v>14070.308107197246</v>
      </c>
      <c r="D93" s="14">
        <v>17707.709320553993</v>
      </c>
      <c r="E93" s="14">
        <v>20767.650477268766</v>
      </c>
      <c r="F93" s="14">
        <v>18834.325199233452</v>
      </c>
      <c r="G93" s="14">
        <v>19640.071484513373</v>
      </c>
      <c r="H93" s="14">
        <v>22565.31400014324</v>
      </c>
      <c r="I93" s="14">
        <v>20750.129603772912</v>
      </c>
      <c r="J93" s="14">
        <v>22632.845142668488</v>
      </c>
      <c r="K93" s="14">
        <v>24913.832608704404</v>
      </c>
      <c r="L93" s="14">
        <v>22495.739309905606</v>
      </c>
      <c r="M93" s="14">
        <v>24215.314774695591</v>
      </c>
      <c r="N93" s="14">
        <v>26965.871575214867</v>
      </c>
      <c r="O93" s="14">
        <v>29912.847708456855</v>
      </c>
      <c r="P93" s="14">
        <v>30335.840062715815</v>
      </c>
      <c r="Q93" s="14">
        <v>22363.860665038421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4.25" customHeight="1" x14ac:dyDescent="0.25">
      <c r="A94" s="12" t="s">
        <v>372</v>
      </c>
      <c r="B94" s="15">
        <v>2221.5139277795547</v>
      </c>
      <c r="C94" s="16">
        <v>2197.3936414993741</v>
      </c>
      <c r="D94" s="16">
        <v>3015.5550512212649</v>
      </c>
      <c r="E94" s="16">
        <v>2777.3196099995434</v>
      </c>
      <c r="F94" s="16">
        <v>2677.9611634414755</v>
      </c>
      <c r="G94" s="16">
        <v>3016.0554414925455</v>
      </c>
      <c r="H94" s="16">
        <v>3453.1223410041125</v>
      </c>
      <c r="I94" s="16">
        <v>3497.6671206279871</v>
      </c>
      <c r="J94" s="16">
        <v>4004.2905607959319</v>
      </c>
      <c r="K94" s="16">
        <v>4308.0214122444086</v>
      </c>
      <c r="L94" s="16">
        <v>4365.6072912873751</v>
      </c>
      <c r="M94" s="16">
        <v>5404.5319813256629</v>
      </c>
      <c r="N94" s="16">
        <v>6347.8722904890865</v>
      </c>
      <c r="O94" s="16">
        <v>6544.070165520483</v>
      </c>
      <c r="P94" s="16">
        <v>5675.3208038379971</v>
      </c>
      <c r="Q94" s="16">
        <v>2784.4983959369101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4.25" customHeight="1" x14ac:dyDescent="0.25">
      <c r="A95" s="12" t="s">
        <v>373</v>
      </c>
      <c r="B95" s="13">
        <v>52178.951919488485</v>
      </c>
      <c r="C95" s="14">
        <v>69439.848437881708</v>
      </c>
      <c r="D95" s="14">
        <v>86552.459544114536</v>
      </c>
      <c r="E95" s="14">
        <v>106054.23910462054</v>
      </c>
      <c r="F95" s="14" t="s">
        <v>374</v>
      </c>
      <c r="G95" s="14">
        <v>117068.31167444398</v>
      </c>
      <c r="H95" s="14">
        <v>138527.91566469372</v>
      </c>
      <c r="I95" s="14">
        <v>145524.59655841629</v>
      </c>
      <c r="J95" s="14">
        <v>149163.63186611747</v>
      </c>
      <c r="K95" s="14">
        <v>157196.13816365649</v>
      </c>
      <c r="L95" s="14">
        <v>156278.17357594965</v>
      </c>
      <c r="M95" s="14">
        <v>161818.7829276961</v>
      </c>
      <c r="N95" s="14">
        <v>185294.01427693281</v>
      </c>
      <c r="O95" s="14">
        <v>204955.57885390703</v>
      </c>
      <c r="P95" s="14">
        <v>214761.53967090021</v>
      </c>
      <c r="Q95" s="14">
        <v>203252.8099748808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4.25" customHeight="1" x14ac:dyDescent="0.25">
      <c r="A96" s="12" t="s">
        <v>375</v>
      </c>
      <c r="B96" s="15">
        <v>12997.157822546509</v>
      </c>
      <c r="C96" s="16">
        <v>9149.0869416260612</v>
      </c>
      <c r="D96" s="16">
        <v>10964.374107645821</v>
      </c>
      <c r="E96" s="16">
        <v>13845.460473618879</v>
      </c>
      <c r="F96" s="16">
        <v>12055.619119597681</v>
      </c>
      <c r="G96" s="16" t="s">
        <v>376</v>
      </c>
      <c r="H96" s="16">
        <v>21888.154371106648</v>
      </c>
      <c r="I96" s="16">
        <v>23660.062832573571</v>
      </c>
      <c r="J96" s="16">
        <v>22943.904589541758</v>
      </c>
      <c r="K96" s="16">
        <v>23530.927575082143</v>
      </c>
      <c r="L96" s="16">
        <v>22220.88144453643</v>
      </c>
      <c r="M96" s="16">
        <v>23323.541061059317</v>
      </c>
      <c r="N96" s="16">
        <v>25327.655425032168</v>
      </c>
      <c r="O96" s="16">
        <v>31206.848719376263</v>
      </c>
      <c r="P96" s="16">
        <v>31641.579362153221</v>
      </c>
      <c r="Q96" s="16">
        <v>14872.015294970521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4.25" customHeight="1" x14ac:dyDescent="0.25">
      <c r="A97" s="12" t="s">
        <v>377</v>
      </c>
      <c r="B97" s="13" t="s">
        <v>378</v>
      </c>
      <c r="C97" s="14" t="s">
        <v>379</v>
      </c>
      <c r="D97" s="14" t="s">
        <v>380</v>
      </c>
      <c r="E97" s="14" t="s">
        <v>381</v>
      </c>
      <c r="F97" s="14" t="s">
        <v>382</v>
      </c>
      <c r="G97" s="14" t="s">
        <v>383</v>
      </c>
      <c r="H97" s="14" t="s">
        <v>384</v>
      </c>
      <c r="I97" s="14" t="s">
        <v>385</v>
      </c>
      <c r="J97" s="14" t="s">
        <v>386</v>
      </c>
      <c r="K97" s="14" t="s">
        <v>387</v>
      </c>
      <c r="L97" s="14" t="s">
        <v>388</v>
      </c>
      <c r="M97" s="14" t="s">
        <v>389</v>
      </c>
      <c r="N97" s="14" t="s">
        <v>390</v>
      </c>
      <c r="O97" s="14" t="s">
        <v>391</v>
      </c>
      <c r="P97" s="14" t="s">
        <v>392</v>
      </c>
      <c r="Q97" s="14" t="s">
        <v>393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4.25" customHeight="1" x14ac:dyDescent="0.25">
      <c r="A98" s="12" t="s">
        <v>394</v>
      </c>
      <c r="B98" s="15">
        <v>355.2</v>
      </c>
      <c r="C98" s="16">
        <v>357.1</v>
      </c>
      <c r="D98" s="16">
        <v>867.9</v>
      </c>
      <c r="E98" s="16">
        <v>1496.4</v>
      </c>
      <c r="F98" s="16">
        <v>2193.4</v>
      </c>
      <c r="G98" s="16">
        <v>2833.6</v>
      </c>
      <c r="H98" s="16">
        <v>2822</v>
      </c>
      <c r="I98" s="16">
        <v>2833</v>
      </c>
      <c r="J98" s="16" t="s">
        <v>395</v>
      </c>
      <c r="K98" s="16">
        <v>3579.6</v>
      </c>
      <c r="L98" s="16">
        <v>5033.1000000000004</v>
      </c>
      <c r="M98" s="16">
        <v>5531.3</v>
      </c>
      <c r="N98" s="16">
        <v>6045.1559999999999</v>
      </c>
      <c r="O98" s="16">
        <v>5570.8</v>
      </c>
      <c r="P98" s="16">
        <v>7317.7</v>
      </c>
      <c r="Q98" s="16" t="s">
        <v>396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4.25" customHeight="1" x14ac:dyDescent="0.25">
      <c r="A99" s="12" t="s">
        <v>397</v>
      </c>
      <c r="B99" s="13">
        <v>54956.632353608285</v>
      </c>
      <c r="C99" s="14">
        <v>65095.994817481209</v>
      </c>
      <c r="D99" s="14">
        <v>81157.647642314667</v>
      </c>
      <c r="E99" s="14">
        <v>89062.745475288684</v>
      </c>
      <c r="F99" s="14">
        <v>84029.042130161833</v>
      </c>
      <c r="G99" s="14">
        <v>89075.445634631993</v>
      </c>
      <c r="H99" s="14">
        <v>104212.48039641495</v>
      </c>
      <c r="I99" s="14">
        <v>104209.19840964045</v>
      </c>
      <c r="J99" s="14">
        <v>116292.934714406</v>
      </c>
      <c r="K99" s="14" t="s">
        <v>398</v>
      </c>
      <c r="L99" s="14">
        <v>133338.97780207751</v>
      </c>
      <c r="M99" s="14">
        <v>149413.51805101888</v>
      </c>
      <c r="N99" s="14">
        <v>183367.18516622792</v>
      </c>
      <c r="O99" s="14">
        <v>222073.8253118319</v>
      </c>
      <c r="P99" s="14">
        <v>247650.16721858806</v>
      </c>
      <c r="Q99" s="14" t="s">
        <v>399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4.25" customHeight="1" x14ac:dyDescent="0.25">
      <c r="A100" s="12" t="s">
        <v>400</v>
      </c>
      <c r="B100" s="15">
        <v>17348.5</v>
      </c>
      <c r="C100" s="16">
        <v>18975.900000000001</v>
      </c>
      <c r="D100" s="16">
        <v>21299.3</v>
      </c>
      <c r="E100" s="16">
        <v>24905.9</v>
      </c>
      <c r="F100" s="16">
        <v>22385.8</v>
      </c>
      <c r="G100" s="16">
        <v>25304.400000000001</v>
      </c>
      <c r="H100" s="16">
        <v>29435.8</v>
      </c>
      <c r="I100" s="16">
        <v>31913.599999999999</v>
      </c>
      <c r="J100" s="16">
        <v>35907.800000000003</v>
      </c>
      <c r="K100" s="16">
        <v>36714.5</v>
      </c>
      <c r="L100" s="16" t="s">
        <v>401</v>
      </c>
      <c r="M100" s="16">
        <v>39631.699999999997</v>
      </c>
      <c r="N100" s="16">
        <v>43908.6</v>
      </c>
      <c r="O100" s="16">
        <v>50478.8</v>
      </c>
      <c r="P100" s="16">
        <v>55341.599999999999</v>
      </c>
      <c r="Q100" s="16">
        <v>53694.3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4.25" customHeight="1" x14ac:dyDescent="0.25">
      <c r="A101" s="12" t="s">
        <v>402</v>
      </c>
      <c r="B101" s="13">
        <v>92015.863394127446</v>
      </c>
      <c r="C101" s="14">
        <v>102473.96699942261</v>
      </c>
      <c r="D101" s="14">
        <v>116676.59414310948</v>
      </c>
      <c r="E101" s="14">
        <v>116251.58457590728</v>
      </c>
      <c r="F101" s="14">
        <v>97271.953906807132</v>
      </c>
      <c r="G101" s="14">
        <v>100964.7922580086</v>
      </c>
      <c r="H101" s="14">
        <v>111499.35296504319</v>
      </c>
      <c r="I101" s="14">
        <v>109228.21487757159</v>
      </c>
      <c r="J101" s="14">
        <v>112288.94981442652</v>
      </c>
      <c r="K101" s="14">
        <v>114301.50001376828</v>
      </c>
      <c r="L101" s="14">
        <v>98203.794969993076</v>
      </c>
      <c r="M101" s="14">
        <v>100843.85662215277</v>
      </c>
      <c r="N101" s="14">
        <v>112710.01922702567</v>
      </c>
      <c r="O101" s="14">
        <v>123108.43607995444</v>
      </c>
      <c r="P101" s="14">
        <v>122167.81207072534</v>
      </c>
      <c r="Q101" s="14">
        <v>87625.96981833996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4.25" customHeight="1" x14ac:dyDescent="0.25">
      <c r="A102" s="12" t="s">
        <v>403</v>
      </c>
      <c r="B102" s="15">
        <v>2329.6730137034201</v>
      </c>
      <c r="C102" s="16">
        <v>2648.67783197466</v>
      </c>
      <c r="D102" s="16">
        <v>2706.5540606723798</v>
      </c>
      <c r="E102" s="16">
        <v>2795.22262511485</v>
      </c>
      <c r="F102" s="16">
        <v>2650.5572076590402</v>
      </c>
      <c r="G102" s="16">
        <v>2634.01528169217</v>
      </c>
      <c r="H102" s="16" t="s">
        <v>404</v>
      </c>
      <c r="I102" s="16">
        <v>2755.7229796016841</v>
      </c>
      <c r="J102" s="16">
        <v>2755.1158401124776</v>
      </c>
      <c r="K102" s="16">
        <v>2952.2048944218664</v>
      </c>
      <c r="L102" s="16">
        <v>3058.76664398719</v>
      </c>
      <c r="M102" s="16">
        <v>3216.4545999470747</v>
      </c>
      <c r="N102" s="16">
        <v>3518.8506648372149</v>
      </c>
      <c r="O102" s="16">
        <v>3829.215299669971</v>
      </c>
      <c r="P102" s="16">
        <v>4336.2405171269102</v>
      </c>
      <c r="Q102" s="16" t="s">
        <v>405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4.25" customHeight="1" x14ac:dyDescent="0.25">
      <c r="A103" s="12" t="s">
        <v>406</v>
      </c>
      <c r="B103" s="13">
        <v>101960.55268309999</v>
      </c>
      <c r="C103" s="14">
        <v>109345.58636254417</v>
      </c>
      <c r="D103" s="14">
        <v>121579.39105868824</v>
      </c>
      <c r="E103" s="14">
        <v>141040.14345565502</v>
      </c>
      <c r="F103" s="14">
        <v>120914.19384258431</v>
      </c>
      <c r="G103" s="14">
        <v>134553.2843948112</v>
      </c>
      <c r="H103" s="14">
        <v>140709.39242819152</v>
      </c>
      <c r="I103" s="14">
        <v>136973.98746215805</v>
      </c>
      <c r="J103" s="14">
        <v>135398.40306411739</v>
      </c>
      <c r="K103" s="14">
        <v>163793.00342282359</v>
      </c>
      <c r="L103" s="14">
        <v>162672.97512219773</v>
      </c>
      <c r="M103" s="14">
        <v>175703.54779434163</v>
      </c>
      <c r="N103" s="14">
        <v>186848.56832012424</v>
      </c>
      <c r="O103" s="14">
        <v>194249.76181027526</v>
      </c>
      <c r="P103" s="14">
        <v>209453.32214495502</v>
      </c>
      <c r="Q103" s="14">
        <v>161844.39851175778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4.25" customHeight="1" x14ac:dyDescent="0.25">
      <c r="A104" s="12" t="s">
        <v>407</v>
      </c>
      <c r="B104" s="15">
        <v>2412.4118476727785</v>
      </c>
      <c r="C104" s="16">
        <v>2996.8970380818059</v>
      </c>
      <c r="D104" s="16">
        <v>3656.136542182327</v>
      </c>
      <c r="E104" s="16">
        <v>4761.8916926201709</v>
      </c>
      <c r="F104" s="16">
        <v>4686.0563380281692</v>
      </c>
      <c r="G104" s="16" t="s">
        <v>408</v>
      </c>
      <c r="H104" s="16">
        <v>5737.4647887323945</v>
      </c>
      <c r="I104" s="16">
        <v>6420.704225352114</v>
      </c>
      <c r="J104" s="16">
        <v>6315.2112676056349</v>
      </c>
      <c r="K104" s="16">
        <v>7139.5774647887329</v>
      </c>
      <c r="L104" s="16">
        <v>6287.6056338028175</v>
      </c>
      <c r="M104" s="16">
        <v>5989.2957746478869</v>
      </c>
      <c r="N104" s="16">
        <v>6788.7323943661977</v>
      </c>
      <c r="O104" s="16">
        <v>7342.3943661971834</v>
      </c>
      <c r="P104" s="16">
        <v>7974.140845070423</v>
      </c>
      <c r="Q104" s="16" t="s">
        <v>409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4.25" customHeight="1" x14ac:dyDescent="0.25">
      <c r="A105" s="12" t="s">
        <v>410</v>
      </c>
      <c r="B105" s="13">
        <v>2087.321796078646</v>
      </c>
      <c r="C105" s="14">
        <v>2676.8907856164697</v>
      </c>
      <c r="D105" s="14">
        <v>3424.8325972737453</v>
      </c>
      <c r="E105" s="14">
        <v>4292.4157689625099</v>
      </c>
      <c r="F105" s="14">
        <v>4103.6787809367461</v>
      </c>
      <c r="G105" s="14">
        <v>4118.9640330025259</v>
      </c>
      <c r="H105" s="14">
        <v>4337.7399168470602</v>
      </c>
      <c r="I105" s="14">
        <v>5430.9082961671893</v>
      </c>
      <c r="J105" s="14">
        <v>5970.5840644320097</v>
      </c>
      <c r="K105" s="14">
        <v>7002.4843432696107</v>
      </c>
      <c r="L105" s="14">
        <v>6177.4321541537893</v>
      </c>
      <c r="M105" s="14">
        <v>6084.5298230447506</v>
      </c>
      <c r="N105" s="14">
        <v>6504.8801030899294</v>
      </c>
      <c r="O105" s="14">
        <v>7319.9135778564505</v>
      </c>
      <c r="P105" s="14">
        <v>7745.2978786248905</v>
      </c>
      <c r="Q105" s="14">
        <v>5032.0376676460701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4.25" customHeight="1" x14ac:dyDescent="0.25">
      <c r="A106" s="12" t="s">
        <v>411</v>
      </c>
      <c r="B106" s="15">
        <v>1882.771508165868</v>
      </c>
      <c r="C106" s="16">
        <v>2436.7652601592517</v>
      </c>
      <c r="D106" s="16">
        <v>2939.6333745976708</v>
      </c>
      <c r="E106" s="16">
        <v>3261.8824975003331</v>
      </c>
      <c r="F106" s="16">
        <v>2893.0665689876228</v>
      </c>
      <c r="G106" s="16">
        <v>3772.1803459601483</v>
      </c>
      <c r="H106" s="16" t="s">
        <v>412</v>
      </c>
      <c r="I106" s="16">
        <v>4993.1353365668992</v>
      </c>
      <c r="J106" s="16">
        <v>5132.0183844873645</v>
      </c>
      <c r="K106" s="16">
        <v>5024.1964229861524</v>
      </c>
      <c r="L106" s="16">
        <v>4638.1509643464497</v>
      </c>
      <c r="M106" s="16">
        <v>4165.1258989286307</v>
      </c>
      <c r="N106" s="16">
        <v>4647.5097982307552</v>
      </c>
      <c r="O106" s="16">
        <v>5477.4825190242918</v>
      </c>
      <c r="P106" s="16">
        <v>5619.8555385513991</v>
      </c>
      <c r="Q106" s="16" t="s">
        <v>413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4.25" customHeight="1" x14ac:dyDescent="0.25">
      <c r="A107" s="12" t="s">
        <v>414</v>
      </c>
      <c r="B107" s="13" t="s">
        <v>415</v>
      </c>
      <c r="C107" s="14" t="s">
        <v>416</v>
      </c>
      <c r="D107" s="14">
        <v>10.067294122437174</v>
      </c>
      <c r="E107" s="14">
        <v>11.568555614125687</v>
      </c>
      <c r="F107" s="14">
        <v>12.400282448416647</v>
      </c>
      <c r="G107" s="14">
        <v>12.479371006561836</v>
      </c>
      <c r="H107" s="14">
        <v>14.328137196259307</v>
      </c>
      <c r="I107" s="14">
        <v>16.235497060801901</v>
      </c>
      <c r="J107" s="14">
        <v>14.235597325631018</v>
      </c>
      <c r="K107" s="14">
        <v>12.628797739870079</v>
      </c>
      <c r="L107" s="14">
        <v>15.713093492517332</v>
      </c>
      <c r="M107" s="14">
        <v>22.738236337008018</v>
      </c>
      <c r="N107" s="14">
        <v>14.203120947159334</v>
      </c>
      <c r="O107" s="14">
        <v>10.748249696412067</v>
      </c>
      <c r="P107" s="14">
        <v>20.172880312195293</v>
      </c>
      <c r="Q107" s="14" t="s">
        <v>417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4.25" customHeight="1" x14ac:dyDescent="0.25">
      <c r="A108" s="12" t="s">
        <v>418</v>
      </c>
      <c r="B108" s="15">
        <v>50537.7</v>
      </c>
      <c r="C108" s="16">
        <v>57012</v>
      </c>
      <c r="D108" s="16">
        <v>71413</v>
      </c>
      <c r="E108" s="16">
        <v>91045.4</v>
      </c>
      <c r="F108" s="16">
        <v>72541.3</v>
      </c>
      <c r="G108" s="16">
        <v>82948.7</v>
      </c>
      <c r="H108" s="16">
        <v>90559.7</v>
      </c>
      <c r="I108" s="16">
        <v>103134.3</v>
      </c>
      <c r="J108" s="16">
        <v>103324.2</v>
      </c>
      <c r="K108" s="16">
        <v>111902.3</v>
      </c>
      <c r="L108" s="16">
        <v>97498.6</v>
      </c>
      <c r="M108" s="16">
        <v>94809.1</v>
      </c>
      <c r="N108" s="16">
        <v>89701.3</v>
      </c>
      <c r="O108" s="16">
        <v>103677.5</v>
      </c>
      <c r="P108" s="16">
        <v>103838.9</v>
      </c>
      <c r="Q108" s="16">
        <v>90106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4.25" customHeight="1" x14ac:dyDescent="0.25">
      <c r="A109" s="12" t="s">
        <v>419</v>
      </c>
      <c r="B109" s="13">
        <v>333.33276581899565</v>
      </c>
      <c r="C109" s="14">
        <v>391.59754532879674</v>
      </c>
      <c r="D109" s="14">
        <v>487.13811145824394</v>
      </c>
      <c r="E109" s="14">
        <v>622.78941563917942</v>
      </c>
      <c r="F109" s="14">
        <v>728.78412375911569</v>
      </c>
      <c r="G109" s="14">
        <v>757.53931865098457</v>
      </c>
      <c r="H109" s="14">
        <v>1149.6713353452242</v>
      </c>
      <c r="I109" s="14">
        <v>1137.4534881317775</v>
      </c>
      <c r="J109" s="14" t="s">
        <v>420</v>
      </c>
      <c r="K109" s="14">
        <v>1234.4933077576461</v>
      </c>
      <c r="L109" s="14">
        <v>1056.7889932035469</v>
      </c>
      <c r="M109" s="14">
        <v>1256.1036955328971</v>
      </c>
      <c r="N109" s="14">
        <v>1559.9778373777381</v>
      </c>
      <c r="O109" s="14">
        <v>1834.7356370853151</v>
      </c>
      <c r="P109" s="14">
        <v>1871.6733237635058</v>
      </c>
      <c r="Q109" s="14">
        <v>1141.7920875794077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4.25" customHeight="1" x14ac:dyDescent="0.25">
      <c r="A110" s="12" t="s">
        <v>421</v>
      </c>
      <c r="B110" s="15">
        <v>4774.6575342465758</v>
      </c>
      <c r="C110" s="16">
        <v>8444.1790501616724</v>
      </c>
      <c r="D110" s="16">
        <v>10168.74757646639</v>
      </c>
      <c r="E110" s="16">
        <v>11959.102530226521</v>
      </c>
      <c r="F110" s="16" t="s">
        <v>422</v>
      </c>
      <c r="G110" s="16">
        <v>9009.4383541469379</v>
      </c>
      <c r="H110" s="16">
        <v>10097.022363280146</v>
      </c>
      <c r="I110" s="16">
        <v>8836.5075424805455</v>
      </c>
      <c r="J110" s="16">
        <v>6179.5025056991799</v>
      </c>
      <c r="K110" s="16">
        <v>6268.2028101733504</v>
      </c>
      <c r="L110" s="16">
        <v>6055.6042206902348</v>
      </c>
      <c r="M110" s="16">
        <v>5529.1031434620281</v>
      </c>
      <c r="N110" s="16">
        <v>5279.2858276628504</v>
      </c>
      <c r="O110" s="16">
        <v>8118.8222354383252</v>
      </c>
      <c r="P110" s="16">
        <v>8036.1104197064478</v>
      </c>
      <c r="Q110" s="16" t="s">
        <v>423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4.25" customHeight="1" x14ac:dyDescent="0.25">
      <c r="A111" s="12" t="s">
        <v>424</v>
      </c>
      <c r="B111" s="13">
        <v>259.41641131697099</v>
      </c>
      <c r="C111" s="14">
        <v>378.72497315088333</v>
      </c>
      <c r="D111" s="14">
        <v>684.76748636741809</v>
      </c>
      <c r="E111" s="14">
        <v>806.47881175224495</v>
      </c>
      <c r="F111" s="14">
        <v>638.17868579999993</v>
      </c>
      <c r="G111" s="14" t="s">
        <v>425</v>
      </c>
      <c r="H111" s="14">
        <v>860.24997099999996</v>
      </c>
      <c r="I111" s="14">
        <v>987.36603049999997</v>
      </c>
      <c r="J111" s="14">
        <v>1058.5535597000001</v>
      </c>
      <c r="K111" s="14">
        <v>900.75113792499997</v>
      </c>
      <c r="L111" s="14">
        <v>853.58390299999996</v>
      </c>
      <c r="M111" s="14">
        <v>841.03069000000005</v>
      </c>
      <c r="N111" s="14">
        <v>823.76</v>
      </c>
      <c r="O111" s="14">
        <v>829.91120699999999</v>
      </c>
      <c r="P111" s="14">
        <v>1082.6592579999999</v>
      </c>
      <c r="Q111" s="14" t="s">
        <v>426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4.25" customHeight="1" x14ac:dyDescent="0.25">
      <c r="A112" s="12" t="s">
        <v>427</v>
      </c>
      <c r="B112" s="15">
        <v>204.23494271518251</v>
      </c>
      <c r="C112" s="16">
        <v>223.4332396907698</v>
      </c>
      <c r="D112" s="16">
        <v>278.14111392032498</v>
      </c>
      <c r="E112" s="16">
        <v>401.62527850899733</v>
      </c>
      <c r="F112" s="16">
        <v>397.2620226770776</v>
      </c>
      <c r="G112" s="16">
        <v>510.99390283079697</v>
      </c>
      <c r="H112" s="16">
        <v>549.64279033667196</v>
      </c>
      <c r="I112" s="16" t="s">
        <v>428</v>
      </c>
      <c r="J112" s="16">
        <v>782.56379870845797</v>
      </c>
      <c r="K112" s="16">
        <v>764.44320760065398</v>
      </c>
      <c r="L112" s="16">
        <v>844.07286990605496</v>
      </c>
      <c r="M112" s="16">
        <v>834.86268082311199</v>
      </c>
      <c r="N112" s="16">
        <v>780.560350641225</v>
      </c>
      <c r="O112" s="16">
        <v>985.35265436176394</v>
      </c>
      <c r="P112" s="16">
        <v>1179.236084538255</v>
      </c>
      <c r="Q112" s="16" t="s">
        <v>429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4.25" customHeight="1" x14ac:dyDescent="0.25">
      <c r="A113" s="12" t="s">
        <v>430</v>
      </c>
      <c r="B113" s="13">
        <v>2466.7257951671418</v>
      </c>
      <c r="C113" s="14">
        <v>3035.273273403443</v>
      </c>
      <c r="D113" s="14">
        <v>4373.6259112406942</v>
      </c>
      <c r="E113" s="14">
        <v>5371.0914467283737</v>
      </c>
      <c r="F113" s="14">
        <v>4390.3549768221128</v>
      </c>
      <c r="G113" s="14">
        <v>4035.4205385281361</v>
      </c>
      <c r="H113" s="14">
        <v>4810.6868308914991</v>
      </c>
      <c r="I113" s="14">
        <v>4801.350692335619</v>
      </c>
      <c r="J113" s="14">
        <v>5140.0790411507814</v>
      </c>
      <c r="K113" s="14">
        <v>5469.2455962393988</v>
      </c>
      <c r="L113" s="14">
        <v>4843.6098004324786</v>
      </c>
      <c r="M113" s="14">
        <v>5116.7687896622629</v>
      </c>
      <c r="N113" s="14">
        <v>5650.8808193087443</v>
      </c>
      <c r="O113" s="14">
        <v>6290.3784023718054</v>
      </c>
      <c r="P113" s="14">
        <v>6252.710327543301</v>
      </c>
      <c r="Q113" s="14">
        <v>5028.2499084184255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4.25" customHeight="1" x14ac:dyDescent="0.25">
      <c r="A114" s="12" t="s">
        <v>431</v>
      </c>
      <c r="B114" s="15">
        <v>10864.126831232139</v>
      </c>
      <c r="C114" s="16">
        <v>11672.77100432206</v>
      </c>
      <c r="D114" s="16">
        <v>12758.46574892569</v>
      </c>
      <c r="E114" s="16">
        <v>17635.563692620752</v>
      </c>
      <c r="F114" s="16">
        <v>16909.944078072618</v>
      </c>
      <c r="G114" s="16">
        <v>16040.142516584196</v>
      </c>
      <c r="H114" s="16">
        <v>18580.071738352002</v>
      </c>
      <c r="I114" s="16">
        <v>15124.761889360001</v>
      </c>
      <c r="J114" s="16">
        <v>15475.98981492</v>
      </c>
      <c r="K114" s="16">
        <v>14751.139510205898</v>
      </c>
      <c r="L114" s="16">
        <v>15909.856065456299</v>
      </c>
      <c r="M114" s="16">
        <v>15193.032746827799</v>
      </c>
      <c r="N114" s="16">
        <v>15184.954540998002</v>
      </c>
      <c r="O114" s="16">
        <v>15619.144594435818</v>
      </c>
      <c r="P114" s="16">
        <v>13638.329489110802</v>
      </c>
      <c r="Q114" s="16" t="s">
        <v>432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4.25" customHeight="1" x14ac:dyDescent="0.25">
      <c r="A115" s="12" t="s">
        <v>433</v>
      </c>
      <c r="B115" s="13" t="s">
        <v>434</v>
      </c>
      <c r="C115" s="14">
        <v>38.796016183677224</v>
      </c>
      <c r="D115" s="14">
        <v>42.5607024563989</v>
      </c>
      <c r="E115" s="14">
        <v>48.338915489642098</v>
      </c>
      <c r="F115" s="14">
        <v>41.538682848472462</v>
      </c>
      <c r="G115" s="14">
        <v>46.128173808384553</v>
      </c>
      <c r="H115" s="14">
        <v>45.963693060276938</v>
      </c>
      <c r="I115" s="14">
        <v>41.376765712007966</v>
      </c>
      <c r="J115" s="14">
        <v>32.843200376955636</v>
      </c>
      <c r="K115" s="14">
        <v>29.877224793025896</v>
      </c>
      <c r="L115" s="14">
        <v>45.68068896153472</v>
      </c>
      <c r="M115" s="14">
        <v>59.156078820115439</v>
      </c>
      <c r="N115" s="14">
        <v>33.36541144226986</v>
      </c>
      <c r="O115" s="14">
        <v>32.39399784926254</v>
      </c>
      <c r="P115" s="14">
        <v>29.193988792320329</v>
      </c>
      <c r="Q115" s="14">
        <v>11.898506280565424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4.25" customHeight="1" x14ac:dyDescent="0.25">
      <c r="A116" s="12" t="s">
        <v>435</v>
      </c>
      <c r="B116" s="15">
        <v>213.23872771459048</v>
      </c>
      <c r="C116" s="16">
        <v>336.49706576952963</v>
      </c>
      <c r="D116" s="16">
        <v>346.17246559456407</v>
      </c>
      <c r="E116" s="16">
        <v>509.60573486248461</v>
      </c>
      <c r="F116" s="16">
        <v>274.10065089781398</v>
      </c>
      <c r="G116" s="16" t="s">
        <v>436</v>
      </c>
      <c r="H116" s="16">
        <v>120.74197660942539</v>
      </c>
      <c r="I116" s="16">
        <v>99.40111165322881</v>
      </c>
      <c r="J116" s="16">
        <v>95.390473945446502</v>
      </c>
      <c r="K116" s="16">
        <v>245.69429695278001</v>
      </c>
      <c r="L116" s="16">
        <v>198.80096482713878</v>
      </c>
      <c r="M116" s="16">
        <v>87.122223126173495</v>
      </c>
      <c r="N116" s="16">
        <v>61.7707445932542</v>
      </c>
      <c r="O116" s="16">
        <v>10.38826320732659</v>
      </c>
      <c r="P116" s="16">
        <v>11.078084782354168</v>
      </c>
      <c r="Q116" s="16" t="s">
        <v>437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4.25" customHeight="1" x14ac:dyDescent="0.25">
      <c r="A117" s="12" t="s">
        <v>438</v>
      </c>
      <c r="B117" s="13">
        <v>534</v>
      </c>
      <c r="C117" s="14">
        <v>489</v>
      </c>
      <c r="D117" s="14">
        <v>108.5</v>
      </c>
      <c r="E117" s="14">
        <v>207.7</v>
      </c>
      <c r="F117" s="14">
        <v>385</v>
      </c>
      <c r="G117" s="14">
        <v>410.1</v>
      </c>
      <c r="H117" s="14">
        <v>40.200000000000003</v>
      </c>
      <c r="I117" s="14">
        <v>152.19999999999999</v>
      </c>
      <c r="J117" s="14">
        <v>179.9</v>
      </c>
      <c r="K117" s="14" t="s">
        <v>439</v>
      </c>
      <c r="L117" s="14">
        <v>483</v>
      </c>
      <c r="M117" s="14">
        <v>85.5</v>
      </c>
      <c r="N117" s="14">
        <v>107</v>
      </c>
      <c r="O117" s="14">
        <v>133.69999999999999</v>
      </c>
      <c r="P117" s="14" t="s">
        <v>440</v>
      </c>
      <c r="Q117" s="14" t="s">
        <v>441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4.25" customHeight="1" x14ac:dyDescent="0.25">
      <c r="A118" s="12" t="s">
        <v>442</v>
      </c>
      <c r="B118" s="15">
        <v>3119.1305773705367</v>
      </c>
      <c r="C118" s="16">
        <v>3679.5252274141048</v>
      </c>
      <c r="D118" s="16">
        <v>4322.0370498557531</v>
      </c>
      <c r="E118" s="16">
        <v>5088.8235845895351</v>
      </c>
      <c r="F118" s="16">
        <v>3899.7637834561165</v>
      </c>
      <c r="G118" s="16">
        <v>4318.3192779913397</v>
      </c>
      <c r="H118" s="16">
        <v>5551.274925011764</v>
      </c>
      <c r="I118" s="16">
        <v>6068.1796306003553</v>
      </c>
      <c r="J118" s="16">
        <v>7224.2601840290145</v>
      </c>
      <c r="K118" s="16">
        <v>7813.3860190969253</v>
      </c>
      <c r="L118" s="16">
        <v>6687.2820828499935</v>
      </c>
      <c r="M118" s="16">
        <v>7542.9094991579786</v>
      </c>
      <c r="N118" s="16">
        <v>9464.3500698792104</v>
      </c>
      <c r="O118" s="16">
        <v>11405.924827298646</v>
      </c>
      <c r="P118" s="16">
        <v>13246.651713633679</v>
      </c>
      <c r="Q118" s="16">
        <v>12310.269881110007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4.25" customHeight="1" x14ac:dyDescent="0.25">
      <c r="A119" s="12" t="s">
        <v>443</v>
      </c>
      <c r="B119" s="13">
        <v>41741.378559561686</v>
      </c>
      <c r="C119" s="14">
        <v>51946.223202853478</v>
      </c>
      <c r="D119" s="14">
        <v>62492.677233100949</v>
      </c>
      <c r="E119" s="14">
        <v>64399.929126185678</v>
      </c>
      <c r="F119" s="14">
        <v>56996.337793715727</v>
      </c>
      <c r="G119" s="14">
        <v>62755.785953882783</v>
      </c>
      <c r="H119" s="14">
        <v>71464.214380225283</v>
      </c>
      <c r="I119" s="14">
        <v>76841.747163838125</v>
      </c>
      <c r="J119" s="14">
        <v>86896.241534189379</v>
      </c>
      <c r="K119" s="14">
        <v>104078.62177415851</v>
      </c>
      <c r="L119" s="14">
        <v>99565.616055854611</v>
      </c>
      <c r="M119" s="14">
        <v>99533.671322738286</v>
      </c>
      <c r="N119" s="14">
        <v>104625.88442045837</v>
      </c>
      <c r="O119" s="14">
        <v>112639.05237857878</v>
      </c>
      <c r="P119" s="14">
        <v>110577.68791177205</v>
      </c>
      <c r="Q119" s="14">
        <v>110805.65109212942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4.25" customHeight="1" x14ac:dyDescent="0.25">
      <c r="A120" s="12" t="s">
        <v>444</v>
      </c>
      <c r="B120" s="15" t="s">
        <v>445</v>
      </c>
      <c r="C120" s="16">
        <v>665.86120988765595</v>
      </c>
      <c r="D120" s="16">
        <v>1013.9439427222898</v>
      </c>
      <c r="E120" s="16">
        <v>1346.0918926486754</v>
      </c>
      <c r="F120" s="16">
        <v>912.80378075453382</v>
      </c>
      <c r="G120" s="16">
        <v>1005.4688565888164</v>
      </c>
      <c r="H120" s="16">
        <v>1197.4960113616269</v>
      </c>
      <c r="I120" s="16">
        <v>1334.4511650951215</v>
      </c>
      <c r="J120" s="16">
        <v>1323.7458935512475</v>
      </c>
      <c r="K120" s="16">
        <v>1367.4518527170562</v>
      </c>
      <c r="L120" s="16">
        <v>1107.108609107024</v>
      </c>
      <c r="M120" s="16">
        <v>1229.9659129341276</v>
      </c>
      <c r="N120" s="16">
        <v>1342.6952417111765</v>
      </c>
      <c r="O120" s="16">
        <v>1371.7715229191656</v>
      </c>
      <c r="P120" s="16">
        <v>1480.0492957934428</v>
      </c>
      <c r="Q120" s="16" t="s">
        <v>446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4.25" customHeight="1" x14ac:dyDescent="0.25">
      <c r="A121" s="12" t="s">
        <v>447</v>
      </c>
      <c r="B121" s="13">
        <v>67.320471929419512</v>
      </c>
      <c r="C121" s="14">
        <v>64.513315601206074</v>
      </c>
      <c r="D121" s="14">
        <v>74.014039976421401</v>
      </c>
      <c r="E121" s="14">
        <v>74.402761140037555</v>
      </c>
      <c r="F121" s="14">
        <v>79.091250398460645</v>
      </c>
      <c r="G121" s="14">
        <v>80.092629947384367</v>
      </c>
      <c r="H121" s="14">
        <v>86.309155473076061</v>
      </c>
      <c r="I121" s="14">
        <v>105.26667030061286</v>
      </c>
      <c r="J121" s="14">
        <v>111.0253130911439</v>
      </c>
      <c r="K121" s="14">
        <v>109.3974802475433</v>
      </c>
      <c r="L121" s="14">
        <v>116.29402762923399</v>
      </c>
      <c r="M121" s="14">
        <v>113.930534030601</v>
      </c>
      <c r="N121" s="14">
        <v>143.53130139297301</v>
      </c>
      <c r="O121" s="14">
        <v>166.80745394910898</v>
      </c>
      <c r="P121" s="14">
        <v>182.31306115013899</v>
      </c>
      <c r="Q121" s="14" t="s">
        <v>448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4.25" customHeight="1" x14ac:dyDescent="0.25">
      <c r="A122" s="12" t="s">
        <v>449</v>
      </c>
      <c r="B122" s="15">
        <v>19749.687611225112</v>
      </c>
      <c r="C122" s="16">
        <v>21080.904110555744</v>
      </c>
      <c r="D122" s="16">
        <v>29075.806054604807</v>
      </c>
      <c r="E122" s="16">
        <v>30751.381926505601</v>
      </c>
      <c r="F122" s="16">
        <v>28291.461583767879</v>
      </c>
      <c r="G122" s="16" t="s">
        <v>450</v>
      </c>
      <c r="H122" s="16">
        <v>38842.713816305033</v>
      </c>
      <c r="I122" s="16">
        <v>40581.121798653054</v>
      </c>
      <c r="J122" s="16">
        <v>42100.106117604861</v>
      </c>
      <c r="K122" s="16">
        <v>42056.108582043118</v>
      </c>
      <c r="L122" s="16">
        <v>34937.198257677352</v>
      </c>
      <c r="M122" s="16">
        <v>35600.533127701106</v>
      </c>
      <c r="N122" s="16">
        <v>37115.785947341443</v>
      </c>
      <c r="O122" s="16">
        <v>40230.526273838899</v>
      </c>
      <c r="P122" s="16">
        <v>40991.018396892832</v>
      </c>
      <c r="Q122" s="16">
        <v>21859.190683022392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4.25" customHeight="1" x14ac:dyDescent="0.25">
      <c r="A123" s="12" t="s">
        <v>451</v>
      </c>
      <c r="B123" s="13">
        <v>322.87915633336104</v>
      </c>
      <c r="C123" s="14">
        <v>551.86851643421903</v>
      </c>
      <c r="D123" s="14">
        <v>1576.9252336408501</v>
      </c>
      <c r="E123" s="14">
        <v>1638.3683979502398</v>
      </c>
      <c r="F123" s="14">
        <v>1543.1556996684999</v>
      </c>
      <c r="G123" s="14">
        <v>1809.9350239353801</v>
      </c>
      <c r="H123" s="14" t="s">
        <v>452</v>
      </c>
      <c r="I123" s="14">
        <v>2171.5273990140299</v>
      </c>
      <c r="J123" s="14">
        <v>2576.9287597133898</v>
      </c>
      <c r="K123" s="14">
        <v>2998.3306461837201</v>
      </c>
      <c r="L123" s="14">
        <v>2905.26758977999</v>
      </c>
      <c r="M123" s="14">
        <v>2891.3586495738</v>
      </c>
      <c r="N123" s="14">
        <v>3000.7331302641501</v>
      </c>
      <c r="O123" s="14">
        <v>3245.07416608633</v>
      </c>
      <c r="P123" s="14">
        <v>3358.2973505297</v>
      </c>
      <c r="Q123" s="14" t="s">
        <v>453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4.25" customHeight="1" x14ac:dyDescent="0.25">
      <c r="A124" s="12" t="s">
        <v>454</v>
      </c>
      <c r="B124" s="15" t="s">
        <v>455</v>
      </c>
      <c r="C124" s="16">
        <v>313.35455956883038</v>
      </c>
      <c r="D124" s="16">
        <v>377.18032329310603</v>
      </c>
      <c r="E124" s="16">
        <v>455.77848286843295</v>
      </c>
      <c r="F124" s="16">
        <v>355.79177813785168</v>
      </c>
      <c r="G124" s="16">
        <v>383.70445573401457</v>
      </c>
      <c r="H124" s="16">
        <v>410.87926047243639</v>
      </c>
      <c r="I124" s="16">
        <v>344.96182007809392</v>
      </c>
      <c r="J124" s="16">
        <v>428.56040796636444</v>
      </c>
      <c r="K124" s="16">
        <v>456.37778285730718</v>
      </c>
      <c r="L124" s="16">
        <v>432.89800186269514</v>
      </c>
      <c r="M124" s="16">
        <v>459.65150835051475</v>
      </c>
      <c r="N124" s="16">
        <v>508.66593738746172</v>
      </c>
      <c r="O124" s="16">
        <v>600.65628943082493</v>
      </c>
      <c r="P124" s="16" t="s">
        <v>456</v>
      </c>
      <c r="Q124" s="16" t="s">
        <v>457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4.25" customHeight="1" x14ac:dyDescent="0.25">
      <c r="A125" s="12" t="s">
        <v>458</v>
      </c>
      <c r="B125" s="13">
        <v>4152.1439095377555</v>
      </c>
      <c r="C125" s="14">
        <v>5156.5049263937508</v>
      </c>
      <c r="D125" s="14">
        <v>6626.3564862653084</v>
      </c>
      <c r="E125" s="14">
        <v>9825.1059334148104</v>
      </c>
      <c r="F125" s="14">
        <v>9876.6639433009368</v>
      </c>
      <c r="G125" s="14">
        <v>10045.804323845248</v>
      </c>
      <c r="H125" s="14">
        <v>11325.29581618954</v>
      </c>
      <c r="I125" s="14">
        <v>11106.476286900081</v>
      </c>
      <c r="J125" s="14">
        <v>12157.9153737089</v>
      </c>
      <c r="K125" s="14">
        <v>13361.425075107059</v>
      </c>
      <c r="L125" s="14">
        <v>13491.086335822269</v>
      </c>
      <c r="M125" s="14">
        <v>13848.775040191922</v>
      </c>
      <c r="N125" s="14">
        <v>15313.350942182593</v>
      </c>
      <c r="O125" s="14">
        <v>16409.835906760749</v>
      </c>
      <c r="P125" s="14">
        <v>16881.518158243205</v>
      </c>
      <c r="Q125" s="14">
        <v>15833.777455003861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4.25" customHeight="1" x14ac:dyDescent="0.25">
      <c r="A126" s="12" t="s">
        <v>459</v>
      </c>
      <c r="B126" s="15" t="s">
        <v>460</v>
      </c>
      <c r="C126" s="16">
        <v>9.7514936352617099</v>
      </c>
      <c r="D126" s="16">
        <v>9.4019842757032794</v>
      </c>
      <c r="E126" s="16">
        <v>9.5278062030557802</v>
      </c>
      <c r="F126" s="16">
        <v>10.1474502163704</v>
      </c>
      <c r="G126" s="16">
        <v>9.3894668753810002</v>
      </c>
      <c r="H126" s="16">
        <v>10.751673588542101</v>
      </c>
      <c r="I126" s="16">
        <v>9.91415700054654</v>
      </c>
      <c r="J126" s="16">
        <v>11.033075651494899</v>
      </c>
      <c r="K126" s="16">
        <v>12.894269190814201</v>
      </c>
      <c r="L126" s="16">
        <v>8.5301328560400496</v>
      </c>
      <c r="M126" s="16">
        <v>8.4351230000000008</v>
      </c>
      <c r="N126" s="16">
        <v>27.438154898149399</v>
      </c>
      <c r="O126" s="16">
        <v>42.907691508592706</v>
      </c>
      <c r="P126" s="16" t="s">
        <v>461</v>
      </c>
      <c r="Q126" s="16" t="s">
        <v>462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4.25" customHeight="1" x14ac:dyDescent="0.25">
      <c r="A127" s="12" t="s">
        <v>463</v>
      </c>
      <c r="B127" s="13" t="s">
        <v>464</v>
      </c>
      <c r="C127" s="14" t="s">
        <v>465</v>
      </c>
      <c r="D127" s="14" t="s">
        <v>466</v>
      </c>
      <c r="E127" s="14" t="s">
        <v>467</v>
      </c>
      <c r="F127" s="14" t="s">
        <v>468</v>
      </c>
      <c r="G127" s="14" t="s">
        <v>469</v>
      </c>
      <c r="H127" s="14" t="s">
        <v>470</v>
      </c>
      <c r="I127" s="14">
        <v>145.16530702816641</v>
      </c>
      <c r="J127" s="14">
        <v>186.24401424818322</v>
      </c>
      <c r="K127" s="14">
        <v>278.80437460843837</v>
      </c>
      <c r="L127" s="14">
        <v>246.17657052755879</v>
      </c>
      <c r="M127" s="14">
        <v>269.93011275743129</v>
      </c>
      <c r="N127" s="14" t="s">
        <v>471</v>
      </c>
      <c r="O127" s="14">
        <v>166.75192037702348</v>
      </c>
      <c r="P127" s="14">
        <v>205.48933486336</v>
      </c>
      <c r="Q127" s="14" t="s">
        <v>472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4.25" customHeight="1" x14ac:dyDescent="0.25">
      <c r="A128" s="12" t="s">
        <v>473</v>
      </c>
      <c r="B128" s="15">
        <v>1618.1035214174829</v>
      </c>
      <c r="C128" s="16">
        <v>1671.303452100397</v>
      </c>
      <c r="D128" s="16">
        <v>2205.1721576821437</v>
      </c>
      <c r="E128" s="16">
        <v>2543.86559640935</v>
      </c>
      <c r="F128" s="16">
        <v>2238.9643412294613</v>
      </c>
      <c r="G128" s="16">
        <v>2695.0858652386073</v>
      </c>
      <c r="H128" s="16">
        <v>3260.9636273110773</v>
      </c>
      <c r="I128" s="16">
        <v>3407.9383133259803</v>
      </c>
      <c r="J128" s="16" t="s">
        <v>474</v>
      </c>
      <c r="K128" s="16">
        <v>2904.0597579228011</v>
      </c>
      <c r="L128" s="16">
        <v>2732.8074146724375</v>
      </c>
      <c r="M128" s="16">
        <v>2824.9315403299825</v>
      </c>
      <c r="N128" s="16">
        <v>3049.9381623537388</v>
      </c>
      <c r="O128" s="16">
        <v>3219.8300900262598</v>
      </c>
      <c r="P128" s="16">
        <v>2949.8548110291063</v>
      </c>
      <c r="Q128" s="16" t="s">
        <v>475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4.25" customHeight="1" x14ac:dyDescent="0.25">
      <c r="A129" s="12" t="s">
        <v>476</v>
      </c>
      <c r="B129" s="13">
        <v>15735.902249999999</v>
      </c>
      <c r="C129" s="14" t="s">
        <v>477</v>
      </c>
      <c r="D129" s="14">
        <v>17536.170575</v>
      </c>
      <c r="E129" s="14">
        <v>17972.443778000001</v>
      </c>
      <c r="F129" s="14">
        <v>15109.638853</v>
      </c>
      <c r="G129" s="14">
        <v>15489.279713</v>
      </c>
      <c r="H129" s="14">
        <v>15823.117912</v>
      </c>
      <c r="I129" s="14">
        <v>16392.783198000001</v>
      </c>
      <c r="J129" s="14">
        <v>18093.732853000001</v>
      </c>
      <c r="K129" s="14">
        <v>21182.296657999999</v>
      </c>
      <c r="L129" s="14">
        <v>22903.316166000001</v>
      </c>
      <c r="M129" s="14">
        <v>24219.263042999999</v>
      </c>
      <c r="N129" s="14">
        <v>27590.963124000002</v>
      </c>
      <c r="O129" s="14">
        <v>29013.573538000001</v>
      </c>
      <c r="P129" s="14">
        <v>31695.198475000001</v>
      </c>
      <c r="Q129" s="14">
        <v>17107.783504999999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4.25" customHeight="1" x14ac:dyDescent="0.25">
      <c r="A130" s="12" t="s">
        <v>478</v>
      </c>
      <c r="B130" s="15" t="s">
        <v>479</v>
      </c>
      <c r="C130" s="16" t="s">
        <v>480</v>
      </c>
      <c r="D130" s="16" t="s">
        <v>481</v>
      </c>
      <c r="E130" s="16" t="s">
        <v>482</v>
      </c>
      <c r="F130" s="16" t="s">
        <v>483</v>
      </c>
      <c r="G130" s="16">
        <v>35.286099999999998</v>
      </c>
      <c r="H130" s="16">
        <v>32.368299999999998</v>
      </c>
      <c r="I130" s="16">
        <v>33.936900000000001</v>
      </c>
      <c r="J130" s="16">
        <v>34.093400000000003</v>
      </c>
      <c r="K130" s="16">
        <v>38.1004</v>
      </c>
      <c r="L130" s="16" t="s">
        <v>484</v>
      </c>
      <c r="M130" s="16" t="s">
        <v>485</v>
      </c>
      <c r="N130" s="16" t="s">
        <v>486</v>
      </c>
      <c r="O130" s="16" t="s">
        <v>487</v>
      </c>
      <c r="P130" s="16" t="s">
        <v>488</v>
      </c>
      <c r="Q130" s="16" t="s">
        <v>489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4.25" customHeight="1" x14ac:dyDescent="0.25">
      <c r="A131" s="12" t="s">
        <v>490</v>
      </c>
      <c r="B131" s="13">
        <v>446.12</v>
      </c>
      <c r="C131" s="14">
        <v>535.1</v>
      </c>
      <c r="D131" s="14">
        <v>719.45</v>
      </c>
      <c r="E131" s="14">
        <v>970</v>
      </c>
      <c r="F131" s="14" t="s">
        <v>491</v>
      </c>
      <c r="G131" s="14">
        <v>788.03</v>
      </c>
      <c r="H131" s="14">
        <v>998.14</v>
      </c>
      <c r="I131" s="14">
        <v>1020.18</v>
      </c>
      <c r="J131" s="14">
        <v>1142.54</v>
      </c>
      <c r="K131" s="14">
        <v>1142.22</v>
      </c>
      <c r="L131" s="14">
        <v>981.48</v>
      </c>
      <c r="M131" s="14">
        <v>1066.69</v>
      </c>
      <c r="N131" s="14">
        <v>1249.32</v>
      </c>
      <c r="O131" s="14">
        <v>1473.23</v>
      </c>
      <c r="P131" s="14">
        <v>1542.24</v>
      </c>
      <c r="Q131" s="14">
        <v>1276.68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4.25" customHeight="1" x14ac:dyDescent="0.25">
      <c r="A132" s="12" t="s">
        <v>492</v>
      </c>
      <c r="B132" s="15">
        <v>414.44195871905202</v>
      </c>
      <c r="C132" s="16">
        <v>485.80349049263543</v>
      </c>
      <c r="D132" s="16">
        <v>573.79076126077962</v>
      </c>
      <c r="E132" s="16">
        <v>519.39037248184502</v>
      </c>
      <c r="F132" s="16">
        <v>417.59838557258587</v>
      </c>
      <c r="G132" s="16">
        <v>485.80826962894042</v>
      </c>
      <c r="H132" s="16">
        <v>520.94037793353425</v>
      </c>
      <c r="I132" s="16">
        <v>651.53381137453857</v>
      </c>
      <c r="J132" s="16">
        <v>688.76305409395297</v>
      </c>
      <c r="K132" s="16">
        <v>607.00730283173107</v>
      </c>
      <c r="L132" s="16">
        <v>688.84763521652997</v>
      </c>
      <c r="M132" s="16">
        <v>800.883305217979</v>
      </c>
      <c r="N132" s="16">
        <v>966.340992747776</v>
      </c>
      <c r="O132" s="16">
        <v>1157.4532726947862</v>
      </c>
      <c r="P132" s="16">
        <v>1232.732095806052</v>
      </c>
      <c r="Q132" s="16">
        <v>634.60778071700997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4.25" customHeight="1" x14ac:dyDescent="0.25">
      <c r="A133" s="12" t="s">
        <v>493</v>
      </c>
      <c r="B133" s="13" t="s">
        <v>494</v>
      </c>
      <c r="C133" s="14" t="s">
        <v>495</v>
      </c>
      <c r="D133" s="14">
        <v>933.06688752932791</v>
      </c>
      <c r="E133" s="14">
        <v>1194.3816620297741</v>
      </c>
      <c r="F133" s="14">
        <v>1053.5264330899133</v>
      </c>
      <c r="G133" s="14" t="s">
        <v>496</v>
      </c>
      <c r="H133" s="14">
        <v>1272.2239644277968</v>
      </c>
      <c r="I133" s="14">
        <v>1202.9656737717219</v>
      </c>
      <c r="J133" s="14">
        <v>1317.106532698095</v>
      </c>
      <c r="K133" s="14">
        <v>1369.1776046169175</v>
      </c>
      <c r="L133" s="14">
        <v>1347.2447698322699</v>
      </c>
      <c r="M133" s="14">
        <v>1396.2904160014955</v>
      </c>
      <c r="N133" s="14">
        <v>1590.9803323979104</v>
      </c>
      <c r="O133" s="14">
        <v>1832.1812563779436</v>
      </c>
      <c r="P133" s="14">
        <v>1895.1258101827043</v>
      </c>
      <c r="Q133" s="14">
        <v>769.41049129079647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4.25" customHeight="1" x14ac:dyDescent="0.25">
      <c r="A134" s="12" t="s">
        <v>497</v>
      </c>
      <c r="B134" s="15">
        <v>14.804107037037035</v>
      </c>
      <c r="C134" s="16">
        <v>14.750259629629628</v>
      </c>
      <c r="D134" s="16">
        <v>14.718782592592595</v>
      </c>
      <c r="E134" s="16">
        <v>13.898907407407407</v>
      </c>
      <c r="F134" s="16">
        <v>11.798103703703703</v>
      </c>
      <c r="G134" s="16">
        <v>11.27521111111111</v>
      </c>
      <c r="H134" s="16">
        <v>11.958223703703702</v>
      </c>
      <c r="I134" s="16">
        <v>13.295805925925926</v>
      </c>
      <c r="J134" s="16">
        <v>13.947157407407406</v>
      </c>
      <c r="K134" s="16" t="s">
        <v>498</v>
      </c>
      <c r="L134" s="16">
        <v>16.052326632964071</v>
      </c>
      <c r="M134" s="16">
        <v>14.364372280549629</v>
      </c>
      <c r="N134" s="16">
        <v>13.276686411185185</v>
      </c>
      <c r="O134" s="16">
        <v>17.155595455036</v>
      </c>
      <c r="P134" s="16" t="s">
        <v>499</v>
      </c>
      <c r="Q134" s="16" t="s">
        <v>500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4.25" customHeight="1" x14ac:dyDescent="0.25">
      <c r="A135" s="12" t="s">
        <v>501</v>
      </c>
      <c r="B135" s="13">
        <v>9264.0505151526795</v>
      </c>
      <c r="C135" s="14">
        <v>11376.690496128866</v>
      </c>
      <c r="D135" s="14">
        <v>14064.836643038818</v>
      </c>
      <c r="E135" s="14">
        <v>15301.689024615651</v>
      </c>
      <c r="F135" s="14">
        <v>14832.715837725371</v>
      </c>
      <c r="G135" s="14">
        <v>14736.068691774284</v>
      </c>
      <c r="H135" s="14">
        <v>15899.061611108316</v>
      </c>
      <c r="I135" s="14">
        <v>15346.623448194898</v>
      </c>
      <c r="J135" s="14">
        <v>14352.647008953545</v>
      </c>
      <c r="K135" s="14" t="s">
        <v>502</v>
      </c>
      <c r="L135" s="14">
        <v>14673.499896873365</v>
      </c>
      <c r="M135" s="14">
        <v>15340.235467311561</v>
      </c>
      <c r="N135" s="14">
        <v>17330.125310149331</v>
      </c>
      <c r="O135" s="14">
        <v>18633.703347663683</v>
      </c>
      <c r="P135" s="14">
        <v>19353.280375711958</v>
      </c>
      <c r="Q135" s="14">
        <v>13855.044726288574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4.25" customHeight="1" x14ac:dyDescent="0.25">
      <c r="A136" s="12" t="s">
        <v>503</v>
      </c>
      <c r="B136" s="15">
        <v>341.96913520800001</v>
      </c>
      <c r="C136" s="16">
        <v>395.63920297100401</v>
      </c>
      <c r="D136" s="16">
        <v>458.72858203131</v>
      </c>
      <c r="E136" s="16">
        <v>555.30072970953802</v>
      </c>
      <c r="F136" s="16">
        <v>611.67046011613706</v>
      </c>
      <c r="G136" s="16">
        <v>244.89907151053771</v>
      </c>
      <c r="H136" s="16">
        <v>365.99300805279898</v>
      </c>
      <c r="I136" s="16">
        <v>792.11004735423808</v>
      </c>
      <c r="J136" s="16">
        <v>645.46864375792302</v>
      </c>
      <c r="K136" s="16">
        <v>724.85102353345201</v>
      </c>
      <c r="L136" s="16">
        <v>722.62071602700303</v>
      </c>
      <c r="M136" s="16">
        <v>440.45045122413302</v>
      </c>
      <c r="N136" s="16">
        <v>657.51005028707505</v>
      </c>
      <c r="O136" s="16">
        <v>779.17930522654899</v>
      </c>
      <c r="P136" s="16">
        <v>931.04477707260799</v>
      </c>
      <c r="Q136" s="16">
        <v>763.55918645645795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4.25" customHeight="1" x14ac:dyDescent="0.25">
      <c r="A137" s="12" t="s">
        <v>504</v>
      </c>
      <c r="B137" s="13">
        <v>280.77263918807677</v>
      </c>
      <c r="C137" s="14">
        <v>313.62290321842289</v>
      </c>
      <c r="D137" s="14">
        <v>334.84142072393996</v>
      </c>
      <c r="E137" s="14">
        <v>356.70864920255411</v>
      </c>
      <c r="F137" s="14">
        <v>349.19054016094458</v>
      </c>
      <c r="G137" s="14">
        <v>369.23518814668779</v>
      </c>
      <c r="H137" s="14">
        <v>758.46389246399212</v>
      </c>
      <c r="I137" s="14">
        <v>1231.3084219937884</v>
      </c>
      <c r="J137" s="14" t="s">
        <v>505</v>
      </c>
      <c r="K137" s="14">
        <v>3114.4011288248316</v>
      </c>
      <c r="L137" s="14">
        <v>3748.5946679119629</v>
      </c>
      <c r="M137" s="14">
        <v>3782.0234235476437</v>
      </c>
      <c r="N137" s="14">
        <v>3818.1169267525956</v>
      </c>
      <c r="O137" s="14">
        <v>4652.250415762398</v>
      </c>
      <c r="P137" s="14">
        <v>6682.5409832499545</v>
      </c>
      <c r="Q137" s="14" t="s">
        <v>506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4.25" customHeight="1" x14ac:dyDescent="0.25">
      <c r="A138" s="12" t="s">
        <v>507</v>
      </c>
      <c r="B138" s="15">
        <v>411.0065822189693</v>
      </c>
      <c r="C138" s="16">
        <v>526.03695383931063</v>
      </c>
      <c r="D138" s="16">
        <v>597.84853156716622</v>
      </c>
      <c r="E138" s="16">
        <v>555.24003761881136</v>
      </c>
      <c r="F138" s="16" t="s">
        <v>508</v>
      </c>
      <c r="G138" s="16">
        <v>678.49084672771312</v>
      </c>
      <c r="H138" s="16">
        <v>796.98245633869317</v>
      </c>
      <c r="I138" s="16">
        <v>710.13511789962411</v>
      </c>
      <c r="J138" s="16">
        <v>580.52487231522105</v>
      </c>
      <c r="K138" s="16">
        <v>999.61380619449096</v>
      </c>
      <c r="L138" s="16">
        <v>877.88561544582171</v>
      </c>
      <c r="M138" s="16">
        <v>535.42343345774475</v>
      </c>
      <c r="N138" s="16">
        <v>737.28678751344921</v>
      </c>
      <c r="O138" s="16">
        <v>758.24540821067762</v>
      </c>
      <c r="P138" s="16">
        <v>676.75982096220423</v>
      </c>
      <c r="Q138" s="16">
        <v>392.5927617182262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4.25" customHeight="1" x14ac:dyDescent="0.25">
      <c r="A139" s="12" t="s">
        <v>509</v>
      </c>
      <c r="B139" s="13" t="s">
        <v>510</v>
      </c>
      <c r="C139" s="14" t="s">
        <v>511</v>
      </c>
      <c r="D139" s="14" t="s">
        <v>512</v>
      </c>
      <c r="E139" s="14" t="s">
        <v>513</v>
      </c>
      <c r="F139" s="14">
        <v>1.5747645620670334</v>
      </c>
      <c r="G139" s="14">
        <v>3.6380111329122777</v>
      </c>
      <c r="H139" s="14">
        <v>4.1988131160746889</v>
      </c>
      <c r="I139" s="14">
        <v>3.8727379833039075</v>
      </c>
      <c r="J139" s="14">
        <v>28.642449353901238</v>
      </c>
      <c r="K139" s="14">
        <v>32.824116597421202</v>
      </c>
      <c r="L139" s="14">
        <v>22.447326918096419</v>
      </c>
      <c r="M139" s="14">
        <v>18.163846166419216</v>
      </c>
      <c r="N139" s="14">
        <v>20.530901166863917</v>
      </c>
      <c r="O139" s="14">
        <v>19.240644273782632</v>
      </c>
      <c r="P139" s="14" t="s">
        <v>514</v>
      </c>
      <c r="Q139" s="14" t="s">
        <v>515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4.25" customHeight="1" x14ac:dyDescent="0.25">
      <c r="A140" s="12" t="s">
        <v>516</v>
      </c>
      <c r="B140" s="15">
        <v>380.34696690497776</v>
      </c>
      <c r="C140" s="16">
        <v>385.69763369750308</v>
      </c>
      <c r="D140" s="16">
        <v>511.33325499030241</v>
      </c>
      <c r="E140" s="16">
        <v>723.66331088644506</v>
      </c>
      <c r="F140" s="16">
        <v>704.78141950236818</v>
      </c>
      <c r="G140" s="16">
        <v>670.9448958067436</v>
      </c>
      <c r="H140" s="16">
        <v>863.47084415638244</v>
      </c>
      <c r="I140" s="16">
        <v>924.62521797407828</v>
      </c>
      <c r="J140" s="16">
        <v>1188.3692700277813</v>
      </c>
      <c r="K140" s="16">
        <v>1388.5079647505888</v>
      </c>
      <c r="L140" s="16">
        <v>1430.4791930981612</v>
      </c>
      <c r="M140" s="16">
        <v>1354.2989548256896</v>
      </c>
      <c r="N140" s="16">
        <v>1594.768869066249</v>
      </c>
      <c r="O140" s="16">
        <v>1749.3005754249882</v>
      </c>
      <c r="P140" s="16">
        <v>1620.9716998381275</v>
      </c>
      <c r="Q140" s="16">
        <v>904.03708171513961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4.25" customHeight="1" x14ac:dyDescent="0.25">
      <c r="A141" s="12" t="s">
        <v>517</v>
      </c>
      <c r="B141" s="13">
        <v>1911.4837988826814</v>
      </c>
      <c r="C141" s="14">
        <v>2043.7675977653628</v>
      </c>
      <c r="D141" s="14">
        <v>2148.4748603351954</v>
      </c>
      <c r="E141" s="14">
        <v>2109.8910614525144</v>
      </c>
      <c r="F141" s="14">
        <v>2089.6592178770952</v>
      </c>
      <c r="G141" s="14" t="s">
        <v>518</v>
      </c>
      <c r="H141" s="14" t="s">
        <v>519</v>
      </c>
      <c r="I141" s="14" t="s">
        <v>520</v>
      </c>
      <c r="J141" s="14" t="s">
        <v>521</v>
      </c>
      <c r="K141" s="14" t="s">
        <v>522</v>
      </c>
      <c r="L141" s="14" t="s">
        <v>523</v>
      </c>
      <c r="M141" s="14" t="s">
        <v>524</v>
      </c>
      <c r="N141" s="14" t="s">
        <v>525</v>
      </c>
      <c r="O141" s="14" t="s">
        <v>526</v>
      </c>
      <c r="P141" s="14" t="s">
        <v>527</v>
      </c>
      <c r="Q141" s="14" t="s">
        <v>528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4.25" customHeight="1" x14ac:dyDescent="0.25">
      <c r="A142" s="12" t="s">
        <v>529</v>
      </c>
      <c r="B142" s="15">
        <v>92556.139377550382</v>
      </c>
      <c r="C142" s="16">
        <v>97648.444588749466</v>
      </c>
      <c r="D142" s="16">
        <v>118962.68625590415</v>
      </c>
      <c r="E142" s="16">
        <v>135393.59633748169</v>
      </c>
      <c r="F142" s="16">
        <v>127280.9502028838</v>
      </c>
      <c r="G142" s="16">
        <v>124714.61868311683</v>
      </c>
      <c r="H142" s="16">
        <v>137213.31268662054</v>
      </c>
      <c r="I142" s="16">
        <v>132551.66635276083</v>
      </c>
      <c r="J142" s="16">
        <v>143413.72672929999</v>
      </c>
      <c r="K142" s="16">
        <v>156246.48213481423</v>
      </c>
      <c r="L142" s="16">
        <v>168659.98123790885</v>
      </c>
      <c r="M142" s="16">
        <v>157659.63807195768</v>
      </c>
      <c r="N142" s="16">
        <v>175165.72267400534</v>
      </c>
      <c r="O142" s="16">
        <v>201175.75343250952</v>
      </c>
      <c r="P142" s="16">
        <v>202820.19946550354</v>
      </c>
      <c r="Q142" s="16">
        <v>186327.85678337418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4.25" customHeight="1" x14ac:dyDescent="0.25">
      <c r="A143" s="12" t="s">
        <v>530</v>
      </c>
      <c r="B143" s="13">
        <v>371.53909752655665</v>
      </c>
      <c r="C143" s="14">
        <v>444.40099346870323</v>
      </c>
      <c r="D143" s="14">
        <v>518.26610999409138</v>
      </c>
      <c r="E143" s="14" t="s">
        <v>531</v>
      </c>
      <c r="F143" s="14">
        <v>482.53218982290178</v>
      </c>
      <c r="G143" s="14">
        <v>523.96726864251116</v>
      </c>
      <c r="H143" s="14">
        <v>612.8970067775582</v>
      </c>
      <c r="I143" s="14">
        <v>614.35388775140166</v>
      </c>
      <c r="J143" s="14">
        <v>669.54449194561812</v>
      </c>
      <c r="K143" s="14">
        <v>609.27943438253953</v>
      </c>
      <c r="L143" s="14">
        <v>532.11407410202526</v>
      </c>
      <c r="M143" s="14">
        <v>539.98383750137555</v>
      </c>
      <c r="N143" s="14" t="s">
        <v>532</v>
      </c>
      <c r="O143" s="14" t="s">
        <v>533</v>
      </c>
      <c r="P143" s="14" t="s">
        <v>534</v>
      </c>
      <c r="Q143" s="14" t="s">
        <v>535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4.25" customHeight="1" x14ac:dyDescent="0.25">
      <c r="A144" s="12" t="s">
        <v>536</v>
      </c>
      <c r="B144" s="15">
        <v>10151.887791966805</v>
      </c>
      <c r="C144" s="16">
        <v>9836.61414094258</v>
      </c>
      <c r="D144" s="16">
        <v>11604.387759010537</v>
      </c>
      <c r="E144" s="16">
        <v>11815.479343120473</v>
      </c>
      <c r="F144" s="16">
        <v>10192.22800005822</v>
      </c>
      <c r="G144" s="16">
        <v>11568.279653649215</v>
      </c>
      <c r="H144" s="16">
        <v>13239.592159071168</v>
      </c>
      <c r="I144" s="16">
        <v>13140.976900261689</v>
      </c>
      <c r="J144" s="16">
        <v>13503.696641405766</v>
      </c>
      <c r="K144" s="16">
        <v>14599.794938139999</v>
      </c>
      <c r="L144" s="16">
        <v>15052.627985578996</v>
      </c>
      <c r="M144" s="16">
        <v>15798.053695566468</v>
      </c>
      <c r="N144" s="16">
        <v>17138.776691456736</v>
      </c>
      <c r="O144" s="16">
        <v>17792.553290665473</v>
      </c>
      <c r="P144" s="16">
        <v>17468.653571526196</v>
      </c>
      <c r="Q144" s="16">
        <v>11782.186009906412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4.25" customHeight="1" x14ac:dyDescent="0.25">
      <c r="A145" s="12" t="s">
        <v>537</v>
      </c>
      <c r="B145" s="13" t="s">
        <v>538</v>
      </c>
      <c r="C145" s="14">
        <v>468.7</v>
      </c>
      <c r="D145" s="14">
        <v>526.4</v>
      </c>
      <c r="E145" s="14">
        <v>778.8</v>
      </c>
      <c r="F145" s="14">
        <v>735.7</v>
      </c>
      <c r="G145" s="14">
        <v>818.9</v>
      </c>
      <c r="H145" s="14">
        <v>986.5</v>
      </c>
      <c r="I145" s="14">
        <v>1080.4000000000001</v>
      </c>
      <c r="J145" s="14">
        <v>1111.9000000000001</v>
      </c>
      <c r="K145" s="14">
        <v>1193.9000000000001</v>
      </c>
      <c r="L145" s="14">
        <v>1253.4000000000001</v>
      </c>
      <c r="M145" s="14">
        <v>1394.1</v>
      </c>
      <c r="N145" s="14">
        <v>1557.6</v>
      </c>
      <c r="O145" s="14">
        <v>1363.6</v>
      </c>
      <c r="P145" s="14">
        <v>1373.1</v>
      </c>
      <c r="Q145" s="14">
        <v>943.3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4.25" customHeight="1" x14ac:dyDescent="0.25">
      <c r="A146" s="12" t="s">
        <v>539</v>
      </c>
      <c r="B146" s="15">
        <v>87.575661707776916</v>
      </c>
      <c r="C146" s="16">
        <v>90.636825116495601</v>
      </c>
      <c r="D146" s="16">
        <v>84.745387619412199</v>
      </c>
      <c r="E146" s="16">
        <v>131.50447208834774</v>
      </c>
      <c r="F146" s="16">
        <v>100.32460089442795</v>
      </c>
      <c r="G146" s="16">
        <v>119.15255390216166</v>
      </c>
      <c r="H146" s="16" t="s">
        <v>540</v>
      </c>
      <c r="I146" s="16">
        <v>75.439274961525669</v>
      </c>
      <c r="J146" s="16">
        <v>147.57249546277393</v>
      </c>
      <c r="K146" s="16">
        <v>283.79811604090253</v>
      </c>
      <c r="L146" s="16">
        <v>231.59976446208196</v>
      </c>
      <c r="M146" s="16">
        <v>198.36651393777049</v>
      </c>
      <c r="N146" s="16">
        <v>223.82796737013547</v>
      </c>
      <c r="O146" s="16">
        <v>246.95570189711395</v>
      </c>
      <c r="P146" s="16">
        <v>260.66806488408429</v>
      </c>
      <c r="Q146" s="16" t="s">
        <v>541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4.25" customHeight="1" x14ac:dyDescent="0.25">
      <c r="A147" s="12" t="s">
        <v>542</v>
      </c>
      <c r="B147" s="13">
        <v>1792.5866277490186</v>
      </c>
      <c r="C147" s="14">
        <v>2298.6327162492976</v>
      </c>
      <c r="D147" s="14">
        <v>1443.1362366482379</v>
      </c>
      <c r="E147" s="14">
        <v>2263.0461120353661</v>
      </c>
      <c r="F147" s="14">
        <v>2218.1722725685113</v>
      </c>
      <c r="G147" s="14">
        <v>3080.5346483568187</v>
      </c>
      <c r="H147" s="14">
        <v>3386.5335612546132</v>
      </c>
      <c r="I147" s="14">
        <v>2400.2649889967429</v>
      </c>
      <c r="J147" s="14">
        <v>2396.1623750102081</v>
      </c>
      <c r="K147" s="14" t="s">
        <v>543</v>
      </c>
      <c r="L147" s="14">
        <v>3160.0294936996165</v>
      </c>
      <c r="M147" s="14">
        <v>3743.64491285345</v>
      </c>
      <c r="N147" s="14">
        <v>5030.49851856224</v>
      </c>
      <c r="O147" s="14">
        <v>4817.7755650046101</v>
      </c>
      <c r="P147" s="14">
        <v>4949.1739170794199</v>
      </c>
      <c r="Q147" s="14">
        <v>3993.0125902487734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4.25" customHeight="1" x14ac:dyDescent="0.25">
      <c r="A148" s="12" t="s">
        <v>544</v>
      </c>
      <c r="B148" s="15">
        <v>686.66773232038099</v>
      </c>
      <c r="C148" s="16">
        <v>757.77880683488797</v>
      </c>
      <c r="D148" s="16">
        <v>1053.0780656486629</v>
      </c>
      <c r="E148" s="16">
        <v>1260.7521567008</v>
      </c>
      <c r="F148" s="16">
        <v>1103.7468092548202</v>
      </c>
      <c r="G148" s="16">
        <v>989.19613085559797</v>
      </c>
      <c r="H148" s="16">
        <v>1455.6189221380268</v>
      </c>
      <c r="I148" s="16">
        <v>1367.1233221364682</v>
      </c>
      <c r="J148" s="16">
        <v>1533.502209259012</v>
      </c>
      <c r="K148" s="16">
        <v>1729.7294752142629</v>
      </c>
      <c r="L148" s="16">
        <v>1528.4831085581272</v>
      </c>
      <c r="M148" s="16">
        <v>1536.47713032723</v>
      </c>
      <c r="N148" s="16">
        <v>1626.224466997636</v>
      </c>
      <c r="O148" s="16">
        <v>1860.9803080449453</v>
      </c>
      <c r="P148" s="16">
        <v>1828.7265793984179</v>
      </c>
      <c r="Q148" s="16">
        <v>1654.8495566130468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4.25" customHeight="1" x14ac:dyDescent="0.25">
      <c r="A149" s="12" t="s">
        <v>545</v>
      </c>
      <c r="B149" s="13">
        <v>29834.223943742301</v>
      </c>
      <c r="C149" s="14">
        <v>32009.792045022703</v>
      </c>
      <c r="D149" s="14">
        <v>37824.191553984027</v>
      </c>
      <c r="E149" s="14">
        <v>42627.771769333551</v>
      </c>
      <c r="F149" s="14">
        <v>35397.117754779843</v>
      </c>
      <c r="G149" s="14">
        <v>41452.747068671895</v>
      </c>
      <c r="H149" s="14">
        <v>40942.048761421567</v>
      </c>
      <c r="I149" s="14" t="s">
        <v>546</v>
      </c>
      <c r="J149" s="14">
        <v>48631.841408698579</v>
      </c>
      <c r="K149" s="14">
        <v>49369.677939844682</v>
      </c>
      <c r="L149" s="14">
        <v>41647.232363417825</v>
      </c>
      <c r="M149" s="14">
        <v>41465.196721084867</v>
      </c>
      <c r="N149" s="14">
        <v>40543.264085533374</v>
      </c>
      <c r="O149" s="14">
        <v>43445.031777207572</v>
      </c>
      <c r="P149" s="14">
        <v>43426.759222428547</v>
      </c>
      <c r="Q149" s="14" t="s">
        <v>547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4.25" customHeight="1" x14ac:dyDescent="0.25">
      <c r="A150" s="12" t="s">
        <v>548</v>
      </c>
      <c r="B150" s="15">
        <v>938.88166449934988</v>
      </c>
      <c r="C150" s="16">
        <v>1310.7932379713914</v>
      </c>
      <c r="D150" s="16">
        <v>1682.7048114434331</v>
      </c>
      <c r="E150" s="16">
        <v>1825.747724317295</v>
      </c>
      <c r="F150" s="16">
        <v>1620.2860858257477</v>
      </c>
      <c r="G150" s="16">
        <v>1807.5422626788036</v>
      </c>
      <c r="H150" s="16">
        <v>2321.9563084377555</v>
      </c>
      <c r="I150" s="16">
        <v>2686.9827275592975</v>
      </c>
      <c r="J150" s="16">
        <v>2955.3976735653059</v>
      </c>
      <c r="K150" s="16">
        <v>3130.4025527037447</v>
      </c>
      <c r="L150" s="16">
        <v>3395.4745231729521</v>
      </c>
      <c r="M150" s="16">
        <v>3503.4684603047331</v>
      </c>
      <c r="N150" s="16">
        <v>4078.896154880832</v>
      </c>
      <c r="O150" s="16">
        <v>4591.3015293756825</v>
      </c>
      <c r="P150" s="16">
        <v>5000.7994569560205</v>
      </c>
      <c r="Q150" s="16" t="s">
        <v>549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4.25" customHeight="1" x14ac:dyDescent="0.25">
      <c r="A151" s="12" t="s">
        <v>550</v>
      </c>
      <c r="B151" s="13" t="s">
        <v>551</v>
      </c>
      <c r="C151" s="14">
        <v>3475</v>
      </c>
      <c r="D151" s="14">
        <v>3728</v>
      </c>
      <c r="E151" s="14">
        <v>4249</v>
      </c>
      <c r="F151" s="14">
        <v>3957</v>
      </c>
      <c r="G151" s="14">
        <v>6575</v>
      </c>
      <c r="H151" s="14">
        <v>5105</v>
      </c>
      <c r="I151" s="14">
        <v>6582</v>
      </c>
      <c r="J151" s="14">
        <v>4928</v>
      </c>
      <c r="K151" s="14">
        <v>5817</v>
      </c>
      <c r="L151" s="14">
        <v>5897</v>
      </c>
      <c r="M151" s="14">
        <v>5049.2110000000002</v>
      </c>
      <c r="N151" s="14">
        <v>6328.44</v>
      </c>
      <c r="O151" s="14">
        <v>5932.89</v>
      </c>
      <c r="P151" s="14">
        <v>5781.25</v>
      </c>
      <c r="Q151" s="14">
        <v>5448.9250000000002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4.25" customHeight="1" x14ac:dyDescent="0.25">
      <c r="A152" s="12" t="s">
        <v>552</v>
      </c>
      <c r="B152" s="15" t="s">
        <v>553</v>
      </c>
      <c r="C152" s="16">
        <v>70.500912866397798</v>
      </c>
      <c r="D152" s="16">
        <v>78.2033630364418</v>
      </c>
      <c r="E152" s="16">
        <v>87.572494844778802</v>
      </c>
      <c r="F152" s="16">
        <v>84.403357998784202</v>
      </c>
      <c r="G152" s="16">
        <v>84.010651274529806</v>
      </c>
      <c r="H152" s="16">
        <v>101.897440824832</v>
      </c>
      <c r="I152" s="16">
        <v>116.61375831924701</v>
      </c>
      <c r="J152" s="16">
        <v>124.84784631770501</v>
      </c>
      <c r="K152" s="16">
        <v>139.24830606461799</v>
      </c>
      <c r="L152" s="16">
        <v>164.28990714702002</v>
      </c>
      <c r="M152" s="16">
        <v>157.48626999885801</v>
      </c>
      <c r="N152" s="16">
        <v>132.767504053095</v>
      </c>
      <c r="O152" s="16" t="s">
        <v>554</v>
      </c>
      <c r="P152" s="16" t="s">
        <v>555</v>
      </c>
      <c r="Q152" s="16" t="s">
        <v>556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4.25" customHeight="1" x14ac:dyDescent="0.25">
      <c r="A153" s="12" t="s">
        <v>557</v>
      </c>
      <c r="B153" s="13">
        <v>3175.4</v>
      </c>
      <c r="C153" s="14">
        <v>3979</v>
      </c>
      <c r="D153" s="14">
        <v>4352.2</v>
      </c>
      <c r="E153" s="14">
        <v>5165.2</v>
      </c>
      <c r="F153" s="14">
        <v>5494.8</v>
      </c>
      <c r="G153" s="14">
        <v>6412</v>
      </c>
      <c r="H153" s="14">
        <v>8108.5</v>
      </c>
      <c r="I153" s="14" t="s">
        <v>558</v>
      </c>
      <c r="J153" s="14">
        <v>10800.5</v>
      </c>
      <c r="K153" s="14">
        <v>11437.6</v>
      </c>
      <c r="L153" s="14">
        <v>11865.5</v>
      </c>
      <c r="M153" s="14">
        <v>12275.088010219999</v>
      </c>
      <c r="N153" s="14">
        <v>13336.2429973</v>
      </c>
      <c r="O153" s="14">
        <v>13796.35622127</v>
      </c>
      <c r="P153" s="14">
        <v>13932.590929</v>
      </c>
      <c r="Q153" s="14" t="s">
        <v>559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4.25" customHeight="1" x14ac:dyDescent="0.25">
      <c r="A154" s="12" t="s">
        <v>560</v>
      </c>
      <c r="B154" s="15">
        <v>302.92168825364365</v>
      </c>
      <c r="C154" s="16">
        <v>315.49412809644866</v>
      </c>
      <c r="D154" s="16">
        <v>360.17736461173831</v>
      </c>
      <c r="E154" s="16">
        <v>363.05929061948001</v>
      </c>
      <c r="F154" s="16">
        <v>185.39687477468235</v>
      </c>
      <c r="G154" s="16">
        <v>309.43567091183212</v>
      </c>
      <c r="H154" s="16">
        <v>422.87923445244655</v>
      </c>
      <c r="I154" s="16">
        <v>478.60572494772754</v>
      </c>
      <c r="J154" s="16">
        <v>417.61745120121515</v>
      </c>
      <c r="K154" s="16">
        <v>210.64604413470519</v>
      </c>
      <c r="L154" s="16">
        <v>146.03403370485603</v>
      </c>
      <c r="M154" s="16">
        <v>125.51473417044026</v>
      </c>
      <c r="N154" s="16">
        <v>297.77351250054176</v>
      </c>
      <c r="O154" s="16">
        <v>388.4113348010801</v>
      </c>
      <c r="P154" s="16" t="s">
        <v>561</v>
      </c>
      <c r="Q154" s="16" t="s">
        <v>562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4.25" customHeight="1" x14ac:dyDescent="0.25">
      <c r="A155" s="12" t="s">
        <v>563</v>
      </c>
      <c r="B155" s="13">
        <v>281.3751029464857</v>
      </c>
      <c r="C155" s="14">
        <v>349.1435601685431</v>
      </c>
      <c r="D155" s="14">
        <v>504.20152368999635</v>
      </c>
      <c r="E155" s="14">
        <v>482.19814261759052</v>
      </c>
      <c r="F155" s="14">
        <v>606.17063019646309</v>
      </c>
      <c r="G155" s="14">
        <v>714.54427882899108</v>
      </c>
      <c r="H155" s="14">
        <v>800.44591189138703</v>
      </c>
      <c r="I155" s="14">
        <v>827.09739254696592</v>
      </c>
      <c r="J155" s="14">
        <v>928.23991241989006</v>
      </c>
      <c r="K155" s="14">
        <v>990.31976779158788</v>
      </c>
      <c r="L155" s="14">
        <v>949.32764522136199</v>
      </c>
      <c r="M155" s="14">
        <v>1008.0345188008981</v>
      </c>
      <c r="N155" s="14">
        <v>1117.3459060943551</v>
      </c>
      <c r="O155" s="14">
        <v>1173.6863709474769</v>
      </c>
      <c r="P155" s="14">
        <v>1154.8785710047441</v>
      </c>
      <c r="Q155" s="14">
        <v>845.68716927140201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4.25" customHeight="1" x14ac:dyDescent="0.25">
      <c r="A156" s="12" t="s">
        <v>564</v>
      </c>
      <c r="B156" s="15">
        <v>2015.796223362692</v>
      </c>
      <c r="C156" s="16">
        <v>2295.4037654880467</v>
      </c>
      <c r="D156" s="16">
        <v>2830.558818167558</v>
      </c>
      <c r="E156" s="16">
        <v>3288.2808841250639</v>
      </c>
      <c r="F156" s="16">
        <v>3439.0834186449888</v>
      </c>
      <c r="G156" s="16">
        <v>3273.0414563429272</v>
      </c>
      <c r="H156" s="16">
        <v>3565.2922901876354</v>
      </c>
      <c r="I156" s="16">
        <v>4194.0248119694897</v>
      </c>
      <c r="J156" s="16">
        <v>5166.9713399843104</v>
      </c>
      <c r="K156" s="16">
        <v>5657.2909459415796</v>
      </c>
      <c r="L156" s="16">
        <v>5959.4578182571604</v>
      </c>
      <c r="M156" s="16">
        <v>6136.9583755478498</v>
      </c>
      <c r="N156" s="16">
        <v>7007.7817329574991</v>
      </c>
      <c r="O156" s="16">
        <v>6778.3117531967109</v>
      </c>
      <c r="P156" s="16">
        <v>7194.182906755831</v>
      </c>
      <c r="Q156" s="16" t="s">
        <v>565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4.25" customHeight="1" x14ac:dyDescent="0.25">
      <c r="A157" s="12" t="s">
        <v>566</v>
      </c>
      <c r="B157" s="13" t="s">
        <v>567</v>
      </c>
      <c r="C157" s="14">
        <v>11064.226221569999</v>
      </c>
      <c r="D157" s="14">
        <v>13501.71468006</v>
      </c>
      <c r="E157" s="14">
        <v>13054.789170870001</v>
      </c>
      <c r="F157" s="14">
        <v>14084.130105620001</v>
      </c>
      <c r="G157" s="14">
        <v>17782.239990921298</v>
      </c>
      <c r="H157" s="14">
        <v>18878.20124729097</v>
      </c>
      <c r="I157" s="14">
        <v>20439.20204133368</v>
      </c>
      <c r="J157" s="14">
        <v>23335.156028354402</v>
      </c>
      <c r="K157" s="14">
        <v>25498.091520581878</v>
      </c>
      <c r="L157" s="14">
        <v>29065.047720154802</v>
      </c>
      <c r="M157" s="14">
        <v>31203.605094039038</v>
      </c>
      <c r="N157" s="14">
        <v>34831.647256775301</v>
      </c>
      <c r="O157" s="14">
        <v>38397.082673113095</v>
      </c>
      <c r="P157" s="14">
        <v>41264.018636127897</v>
      </c>
      <c r="Q157" s="14">
        <v>31410.399359388499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4.25" customHeight="1" x14ac:dyDescent="0.25">
      <c r="A158" s="12" t="s">
        <v>568</v>
      </c>
      <c r="B158" s="15">
        <v>18045</v>
      </c>
      <c r="C158" s="16">
        <v>22246</v>
      </c>
      <c r="D158" s="16">
        <v>31404</v>
      </c>
      <c r="E158" s="16">
        <v>37764</v>
      </c>
      <c r="F158" s="16">
        <v>31069</v>
      </c>
      <c r="G158" s="16">
        <v>34669</v>
      </c>
      <c r="H158" s="16">
        <v>39922</v>
      </c>
      <c r="I158" s="16">
        <v>40015</v>
      </c>
      <c r="J158" s="16">
        <v>43625</v>
      </c>
      <c r="K158" s="16">
        <v>47580</v>
      </c>
      <c r="L158" s="16">
        <v>44077</v>
      </c>
      <c r="M158" s="16">
        <v>48712</v>
      </c>
      <c r="N158" s="16">
        <v>57714</v>
      </c>
      <c r="O158" s="16">
        <v>67992</v>
      </c>
      <c r="P158" s="16">
        <v>69903</v>
      </c>
      <c r="Q158" s="16">
        <v>67199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4.25" customHeight="1" x14ac:dyDescent="0.25">
      <c r="A159" s="12" t="s">
        <v>569</v>
      </c>
      <c r="B159" s="13">
        <v>15096.851050867945</v>
      </c>
      <c r="C159" s="14">
        <v>18586.805937243294</v>
      </c>
      <c r="D159" s="14">
        <v>23657.320953387094</v>
      </c>
      <c r="E159" s="14">
        <v>26465.589565427974</v>
      </c>
      <c r="F159" s="14">
        <v>23112.663366634177</v>
      </c>
      <c r="G159" s="14">
        <v>23065.422037950921</v>
      </c>
      <c r="H159" s="14">
        <v>26941.228740875245</v>
      </c>
      <c r="I159" s="14">
        <v>25536.534058049063</v>
      </c>
      <c r="J159" s="14">
        <v>29209.250812848986</v>
      </c>
      <c r="K159" s="14">
        <v>30608.949901893884</v>
      </c>
      <c r="L159" s="14">
        <v>27635.516750911069</v>
      </c>
      <c r="M159" s="14">
        <v>29426.546477115829</v>
      </c>
      <c r="N159" s="14">
        <v>35034.574502098483</v>
      </c>
      <c r="O159" s="14">
        <v>39350.782296263802</v>
      </c>
      <c r="P159" s="14">
        <v>39884.410584821511</v>
      </c>
      <c r="Q159" s="14">
        <v>25583.576900774289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4.25" customHeight="1" x14ac:dyDescent="0.25">
      <c r="A160" s="12" t="s">
        <v>570</v>
      </c>
      <c r="B160" s="15" t="s">
        <v>571</v>
      </c>
      <c r="C160" s="16" t="s">
        <v>572</v>
      </c>
      <c r="D160" s="16" t="s">
        <v>573</v>
      </c>
      <c r="E160" s="16" t="s">
        <v>574</v>
      </c>
      <c r="F160" s="16" t="s">
        <v>575</v>
      </c>
      <c r="G160" s="16" t="s">
        <v>576</v>
      </c>
      <c r="H160" s="16">
        <v>7393.6813186813179</v>
      </c>
      <c r="I160" s="16">
        <v>9922.2527472527472</v>
      </c>
      <c r="J160" s="16">
        <v>11174.45054945055</v>
      </c>
      <c r="K160" s="16">
        <v>13526.373626373626</v>
      </c>
      <c r="L160" s="16">
        <v>14996.97802197802</v>
      </c>
      <c r="M160" s="16">
        <v>15175.54945054945</v>
      </c>
      <c r="N160" s="16">
        <v>17706.043956043952</v>
      </c>
      <c r="O160" s="16">
        <v>18272.527472527472</v>
      </c>
      <c r="P160" s="16">
        <v>19111.263736263736</v>
      </c>
      <c r="Q160" s="16">
        <v>19429.395604395602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4.25" customHeight="1" x14ac:dyDescent="0.25">
      <c r="A161" s="12" t="s">
        <v>577</v>
      </c>
      <c r="B161" s="13" t="s">
        <v>578</v>
      </c>
      <c r="C161" s="14">
        <v>12268.192990708641</v>
      </c>
      <c r="D161" s="14">
        <v>13092.35429211253</v>
      </c>
      <c r="E161" s="14">
        <v>16356.330994212456</v>
      </c>
      <c r="F161" s="14">
        <v>11798.530482581162</v>
      </c>
      <c r="G161" s="14">
        <v>10380.510348256279</v>
      </c>
      <c r="H161" s="14">
        <v>12085.19740243568</v>
      </c>
      <c r="I161" s="14">
        <v>12692.032820168704</v>
      </c>
      <c r="J161" s="14">
        <v>18102.045639647655</v>
      </c>
      <c r="K161" s="14">
        <v>20692.073725574188</v>
      </c>
      <c r="L161" s="14">
        <v>19050.853404788162</v>
      </c>
      <c r="M161" s="14">
        <v>20884.911476320627</v>
      </c>
      <c r="N161" s="14">
        <v>24594.588932184419</v>
      </c>
      <c r="O161" s="14">
        <v>28055.095562426985</v>
      </c>
      <c r="P161" s="14">
        <v>30279.435283507988</v>
      </c>
      <c r="Q161" s="14">
        <v>27162.831685031364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4.25" customHeight="1" x14ac:dyDescent="0.25">
      <c r="A162" s="12" t="s">
        <v>579</v>
      </c>
      <c r="B162" s="15">
        <v>28845.41</v>
      </c>
      <c r="C162" s="16">
        <v>35718.53</v>
      </c>
      <c r="D162" s="16">
        <v>43860.06</v>
      </c>
      <c r="E162" s="16">
        <v>57135.95</v>
      </c>
      <c r="F162" s="16">
        <v>45796.5</v>
      </c>
      <c r="G162" s="16">
        <v>49158.95</v>
      </c>
      <c r="H162" s="16">
        <v>58039.06</v>
      </c>
      <c r="I162" s="16">
        <v>62340.02</v>
      </c>
      <c r="J162" s="16">
        <v>70122.509999999995</v>
      </c>
      <c r="K162" s="16">
        <v>65744.490000000005</v>
      </c>
      <c r="L162" s="16">
        <v>51615.86</v>
      </c>
      <c r="M162" s="16">
        <v>50643.6</v>
      </c>
      <c r="N162" s="16">
        <v>57541.39</v>
      </c>
      <c r="O162" s="16">
        <v>64646.239999999998</v>
      </c>
      <c r="P162" s="16">
        <v>61910.02</v>
      </c>
      <c r="Q162" s="16">
        <v>46886.48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4.25" customHeight="1" x14ac:dyDescent="0.25">
      <c r="A163" s="12" t="s">
        <v>580</v>
      </c>
      <c r="B163" s="13" t="s">
        <v>581</v>
      </c>
      <c r="C163" s="14" t="s">
        <v>582</v>
      </c>
      <c r="D163" s="14" t="s">
        <v>583</v>
      </c>
      <c r="E163" s="14" t="s">
        <v>584</v>
      </c>
      <c r="F163" s="14" t="s">
        <v>585</v>
      </c>
      <c r="G163" s="14" t="s">
        <v>586</v>
      </c>
      <c r="H163" s="14">
        <v>489.05289542703997</v>
      </c>
      <c r="I163" s="14">
        <v>529.63037635418493</v>
      </c>
      <c r="J163" s="14">
        <v>595.82190618564107</v>
      </c>
      <c r="K163" s="14">
        <v>605.18705288376793</v>
      </c>
      <c r="L163" s="14">
        <v>766.98029845023802</v>
      </c>
      <c r="M163" s="14">
        <v>790.03501995142494</v>
      </c>
      <c r="N163" s="14">
        <v>863.44019732238291</v>
      </c>
      <c r="O163" s="14">
        <v>913.63046856837605</v>
      </c>
      <c r="P163" s="14">
        <v>1014.9730681961429</v>
      </c>
      <c r="Q163" s="14" t="s">
        <v>587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4.25" customHeight="1" x14ac:dyDescent="0.25">
      <c r="A164" s="12" t="s">
        <v>588</v>
      </c>
      <c r="B164" s="15" t="s">
        <v>589</v>
      </c>
      <c r="C164" s="16">
        <v>138.71464803922373</v>
      </c>
      <c r="D164" s="16">
        <v>167.90404939620868</v>
      </c>
      <c r="E164" s="16">
        <v>168.87613800247166</v>
      </c>
      <c r="F164" s="16">
        <v>162.05458480544596</v>
      </c>
      <c r="G164" s="16">
        <v>171.8309667335983</v>
      </c>
      <c r="H164" s="16">
        <v>181.33542118129108</v>
      </c>
      <c r="I164" s="16">
        <v>190.99343405405386</v>
      </c>
      <c r="J164" s="16">
        <v>206.19741850567709</v>
      </c>
      <c r="K164" s="16">
        <v>198.42773988303395</v>
      </c>
      <c r="L164" s="16">
        <v>197.63000267209298</v>
      </c>
      <c r="M164" s="16">
        <v>211.99424730031654</v>
      </c>
      <c r="N164" s="16">
        <v>241.05043867214701</v>
      </c>
      <c r="O164" s="16">
        <v>263.46805030455118</v>
      </c>
      <c r="P164" s="16" t="s">
        <v>590</v>
      </c>
      <c r="Q164" s="16" t="s">
        <v>591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4.25" customHeight="1" x14ac:dyDescent="0.25">
      <c r="A165" s="12" t="s">
        <v>592</v>
      </c>
      <c r="B165" s="13">
        <v>9.1533949466530906</v>
      </c>
      <c r="C165" s="14">
        <v>8.4039585593320201</v>
      </c>
      <c r="D165" s="14">
        <v>6.70017</v>
      </c>
      <c r="E165" s="14">
        <v>9.6779760065078797</v>
      </c>
      <c r="F165" s="14">
        <v>10.406677830604199</v>
      </c>
      <c r="G165" s="14">
        <v>13.380435842225799</v>
      </c>
      <c r="H165" s="14">
        <v>18.398166963251768</v>
      </c>
      <c r="I165" s="14">
        <v>17.887692811763621</v>
      </c>
      <c r="J165" s="14">
        <v>36.186267081705502</v>
      </c>
      <c r="K165" s="14">
        <v>69.878602905300596</v>
      </c>
      <c r="L165" s="14">
        <v>78.677460584726603</v>
      </c>
      <c r="M165" s="14">
        <v>82.919550875364493</v>
      </c>
      <c r="N165" s="14">
        <v>76.563490961778101</v>
      </c>
      <c r="O165" s="14">
        <v>82.204752138353896</v>
      </c>
      <c r="P165" s="14">
        <v>59.953843339925299</v>
      </c>
      <c r="Q165" s="14" t="s">
        <v>593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4.25" customHeight="1" x14ac:dyDescent="0.25">
      <c r="A166" s="12" t="s">
        <v>594</v>
      </c>
      <c r="B166" s="15" t="s">
        <v>595</v>
      </c>
      <c r="C166" s="16">
        <v>14182.581742826666</v>
      </c>
      <c r="D166" s="16">
        <v>16393.799114186666</v>
      </c>
      <c r="E166" s="16">
        <v>9373.1149333333342</v>
      </c>
      <c r="F166" s="16">
        <v>9749.3470666666653</v>
      </c>
      <c r="G166" s="16">
        <v>10688.506666666666</v>
      </c>
      <c r="H166" s="16">
        <v>11488.744533333334</v>
      </c>
      <c r="I166" s="16">
        <v>11049.854799999999</v>
      </c>
      <c r="J166" s="16">
        <v>11844.650533333333</v>
      </c>
      <c r="K166" s="16">
        <v>12516.283493333334</v>
      </c>
      <c r="L166" s="16">
        <v>14473.861388933332</v>
      </c>
      <c r="M166" s="16">
        <v>17252.608810618669</v>
      </c>
      <c r="N166" s="16">
        <v>18131.640640000001</v>
      </c>
      <c r="O166" s="16">
        <v>20529.382179439999</v>
      </c>
      <c r="P166" s="16">
        <v>24242.759025866664</v>
      </c>
      <c r="Q166" s="16">
        <v>9961.7652511090946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4.25" customHeight="1" x14ac:dyDescent="0.25">
      <c r="A167" s="12" t="s">
        <v>596</v>
      </c>
      <c r="B167" s="13" t="s">
        <v>597</v>
      </c>
      <c r="C167" s="14">
        <v>801.68349338537064</v>
      </c>
      <c r="D167" s="14">
        <v>1193.9610143204352</v>
      </c>
      <c r="E167" s="14">
        <v>1290.7846334511075</v>
      </c>
      <c r="F167" s="14">
        <v>1021.8301514523821</v>
      </c>
      <c r="G167" s="14">
        <v>1049.2846009723232</v>
      </c>
      <c r="H167" s="14">
        <v>1168.2663459444368</v>
      </c>
      <c r="I167" s="14">
        <v>1221.1286846179571</v>
      </c>
      <c r="J167" s="14">
        <v>1329.4349464749569</v>
      </c>
      <c r="K167" s="14">
        <v>1322.4896330448373</v>
      </c>
      <c r="L167" s="14">
        <v>1193.6441758646622</v>
      </c>
      <c r="M167" s="14">
        <v>1218.606914352644</v>
      </c>
      <c r="N167" s="14">
        <v>1307.5947201835056</v>
      </c>
      <c r="O167" s="14">
        <v>1420.9455980258363</v>
      </c>
      <c r="P167" s="14" t="s">
        <v>598</v>
      </c>
      <c r="Q167" s="14" t="s">
        <v>599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4.25" customHeight="1" x14ac:dyDescent="0.25">
      <c r="A168" s="12" t="s">
        <v>600</v>
      </c>
      <c r="B168" s="15" t="s">
        <v>601</v>
      </c>
      <c r="C168" s="16" t="s">
        <v>602</v>
      </c>
      <c r="D168" s="16" t="s">
        <v>603</v>
      </c>
      <c r="E168" s="16">
        <v>4030.2876083095898</v>
      </c>
      <c r="F168" s="16">
        <v>3494.8203079775285</v>
      </c>
      <c r="G168" s="16">
        <v>3519.7017969403669</v>
      </c>
      <c r="H168" s="16">
        <v>4211.4167570389682</v>
      </c>
      <c r="I168" s="16">
        <v>3969.6547701437084</v>
      </c>
      <c r="J168" s="16">
        <v>4549.0964664373505</v>
      </c>
      <c r="K168" s="16">
        <v>5042.9993573138436</v>
      </c>
      <c r="L168" s="16">
        <v>4738.3971930776588</v>
      </c>
      <c r="M168" s="16">
        <v>5055.5836215431118</v>
      </c>
      <c r="N168" s="16">
        <v>5954.0244138636644</v>
      </c>
      <c r="O168" s="16">
        <v>7137.1692926901169</v>
      </c>
      <c r="P168" s="16">
        <v>7754.7735254115505</v>
      </c>
      <c r="Q168" s="16">
        <v>7053.6866568464638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4.25" customHeight="1" x14ac:dyDescent="0.25">
      <c r="A169" s="12" t="s">
        <v>604</v>
      </c>
      <c r="B169" s="13">
        <v>369.56829701343599</v>
      </c>
      <c r="C169" s="14">
        <v>431.16209605708201</v>
      </c>
      <c r="D169" s="14" t="s">
        <v>605</v>
      </c>
      <c r="E169" s="14">
        <v>464.46017437402497</v>
      </c>
      <c r="F169" s="14">
        <v>417.99576386588802</v>
      </c>
      <c r="G169" s="14">
        <v>440.51438129054895</v>
      </c>
      <c r="H169" s="14">
        <v>465.559712541929</v>
      </c>
      <c r="I169" s="14">
        <v>673.66664177766097</v>
      </c>
      <c r="J169" s="14">
        <v>826.684609718346</v>
      </c>
      <c r="K169" s="14">
        <v>834.19321381642101</v>
      </c>
      <c r="L169" s="14">
        <v>847.69638419325804</v>
      </c>
      <c r="M169" s="14">
        <v>893.7418090614691</v>
      </c>
      <c r="N169" s="14">
        <v>998.11559301711611</v>
      </c>
      <c r="O169" s="14">
        <v>1105.7247809979019</v>
      </c>
      <c r="P169" s="14">
        <v>1126.0095973623631</v>
      </c>
      <c r="Q169" s="14">
        <v>669.59375854590598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4.25" customHeight="1" x14ac:dyDescent="0.25">
      <c r="A170" s="12" t="s">
        <v>606</v>
      </c>
      <c r="B170" s="15">
        <v>78.151172552583986</v>
      </c>
      <c r="C170" s="16">
        <v>40.023538664127521</v>
      </c>
      <c r="D170" s="16">
        <v>43.363645968364608</v>
      </c>
      <c r="E170" s="16">
        <v>58.960039306915782</v>
      </c>
      <c r="F170" s="16">
        <v>100.65697929622704</v>
      </c>
      <c r="G170" s="16">
        <v>56.694492459268226</v>
      </c>
      <c r="H170" s="16">
        <v>156.74018251687315</v>
      </c>
      <c r="I170" s="16">
        <v>177.83864888957027</v>
      </c>
      <c r="J170" s="16">
        <v>221.21922253463001</v>
      </c>
      <c r="K170" s="16">
        <v>204.53964787956301</v>
      </c>
      <c r="L170" s="16">
        <v>200.303629994446</v>
      </c>
      <c r="M170" s="16" t="s">
        <v>607</v>
      </c>
      <c r="N170" s="16">
        <v>77.461381497866441</v>
      </c>
      <c r="O170" s="16">
        <v>79.153722642321398</v>
      </c>
      <c r="P170" s="16">
        <v>74.604792443925646</v>
      </c>
      <c r="Q170" s="16" t="s">
        <v>608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4.25" customHeight="1" x14ac:dyDescent="0.25">
      <c r="A171" s="12" t="s">
        <v>609</v>
      </c>
      <c r="B171" s="13">
        <v>45604.971168245567</v>
      </c>
      <c r="C171" s="14">
        <v>58325.165729630069</v>
      </c>
      <c r="D171" s="14">
        <v>73516.34096792835</v>
      </c>
      <c r="E171" s="14">
        <v>89164.246424707468</v>
      </c>
      <c r="F171" s="14">
        <v>81011.212132343659</v>
      </c>
      <c r="G171" s="14">
        <v>100382.44479620611</v>
      </c>
      <c r="H171" s="14">
        <v>119268.46644156429</v>
      </c>
      <c r="I171" s="14">
        <v>129448.89205744669</v>
      </c>
      <c r="J171" s="14">
        <v>142027.73115959403</v>
      </c>
      <c r="K171" s="14">
        <v>153777.04115859675</v>
      </c>
      <c r="L171" s="14">
        <v>153199.6435910025</v>
      </c>
      <c r="M171" s="14">
        <v>151921.72012784134</v>
      </c>
      <c r="N171" s="14">
        <v>170956.7137969115</v>
      </c>
      <c r="O171" s="14">
        <v>206747.61678230035</v>
      </c>
      <c r="P171" s="14">
        <v>217186.95899180864</v>
      </c>
      <c r="Q171" s="14">
        <v>187564.45953046723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4.25" customHeight="1" x14ac:dyDescent="0.25">
      <c r="A172" s="12" t="s">
        <v>610</v>
      </c>
      <c r="B172" s="15" t="s">
        <v>611</v>
      </c>
      <c r="C172" s="16" t="s">
        <v>612</v>
      </c>
      <c r="D172" s="16" t="s">
        <v>613</v>
      </c>
      <c r="E172" s="16" t="s">
        <v>614</v>
      </c>
      <c r="F172" s="16" t="s">
        <v>615</v>
      </c>
      <c r="G172" s="16" t="s">
        <v>616</v>
      </c>
      <c r="H172" s="16" t="s">
        <v>617</v>
      </c>
      <c r="I172" s="16">
        <v>1039.6089385474859</v>
      </c>
      <c r="J172" s="16">
        <v>1062.7597765363128</v>
      </c>
      <c r="K172" s="16">
        <v>1115.3128491620112</v>
      </c>
      <c r="L172" s="16">
        <v>1086.7709497206704</v>
      </c>
      <c r="M172" s="16">
        <v>1032.2625698324023</v>
      </c>
      <c r="N172" s="16">
        <v>839.13840369832394</v>
      </c>
      <c r="O172" s="16">
        <v>653.24376000558664</v>
      </c>
      <c r="P172" s="16">
        <v>909.68145034636871</v>
      </c>
      <c r="Q172" s="16" t="s">
        <v>618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4.25" customHeight="1" x14ac:dyDescent="0.25">
      <c r="A173" s="12" t="s">
        <v>619</v>
      </c>
      <c r="B173" s="13">
        <v>6398.9276758789456</v>
      </c>
      <c r="C173" s="14">
        <v>7393.0156898827154</v>
      </c>
      <c r="D173" s="14">
        <v>8686.9045574549418</v>
      </c>
      <c r="E173" s="14">
        <v>9494.3832395557565</v>
      </c>
      <c r="F173" s="14">
        <v>6614.882957071688</v>
      </c>
      <c r="G173" s="14">
        <v>6412.0185107028565</v>
      </c>
      <c r="H173" s="14">
        <v>7276.1129245536285</v>
      </c>
      <c r="I173" s="14">
        <v>7768.71346184902</v>
      </c>
      <c r="J173" s="14">
        <v>9251.1557670752991</v>
      </c>
      <c r="K173" s="14">
        <v>9142.5652271385097</v>
      </c>
      <c r="L173" s="14">
        <v>8122.0617525939988</v>
      </c>
      <c r="M173" s="14">
        <v>9243.3620221219335</v>
      </c>
      <c r="N173" s="14">
        <v>10577.200739178719</v>
      </c>
      <c r="O173" s="14">
        <v>12058.285730911817</v>
      </c>
      <c r="P173" s="14">
        <v>12318.388172015495</v>
      </c>
      <c r="Q173" s="14">
        <v>10123.653714667316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4.25" customHeight="1" x14ac:dyDescent="0.25">
      <c r="A174" s="12" t="s">
        <v>620</v>
      </c>
      <c r="B174" s="15">
        <v>3976</v>
      </c>
      <c r="C174" s="16">
        <v>4358.3622367393409</v>
      </c>
      <c r="D174" s="16">
        <v>5456.646676432998</v>
      </c>
      <c r="E174" s="16" t="s">
        <v>621</v>
      </c>
      <c r="F174" s="16">
        <v>6234.2807628060982</v>
      </c>
      <c r="G174" s="16">
        <v>6244.0776310181782</v>
      </c>
      <c r="H174" s="16">
        <v>6928.3145944467533</v>
      </c>
      <c r="I174" s="16">
        <v>6605.9921430556296</v>
      </c>
      <c r="J174" s="16">
        <v>7128.7926440666415</v>
      </c>
      <c r="K174" s="16">
        <v>7578.7738439300119</v>
      </c>
      <c r="L174" s="16">
        <v>6601.0357559191925</v>
      </c>
      <c r="M174" s="16">
        <v>7211.7894115114268</v>
      </c>
      <c r="N174" s="16">
        <v>8389.3620337073826</v>
      </c>
      <c r="O174" s="16">
        <v>9544.8991030268571</v>
      </c>
      <c r="P174" s="16">
        <v>9561.7890313921434</v>
      </c>
      <c r="Q174" s="16">
        <v>7861.2334099118962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4.25" customHeight="1" x14ac:dyDescent="0.25">
      <c r="A175" s="12" t="s">
        <v>622</v>
      </c>
      <c r="B175" s="13">
        <v>41.423536701244061</v>
      </c>
      <c r="C175" s="14" t="s">
        <v>623</v>
      </c>
      <c r="D175" s="14">
        <v>54.198061256753235</v>
      </c>
      <c r="E175" s="14">
        <v>49.55696788166869</v>
      </c>
      <c r="F175" s="14">
        <v>59.187724402979008</v>
      </c>
      <c r="G175" s="14">
        <v>91.707420510264441</v>
      </c>
      <c r="H175" s="14">
        <v>117.49418298111041</v>
      </c>
      <c r="I175" s="14">
        <v>119.11419021761535</v>
      </c>
      <c r="J175" s="14">
        <v>125.7019294910006</v>
      </c>
      <c r="K175" s="14">
        <v>112.56133601103316</v>
      </c>
      <c r="L175" s="14">
        <v>105.22700431924257</v>
      </c>
      <c r="M175" s="14">
        <v>122.72126439945883</v>
      </c>
      <c r="N175" s="14">
        <v>125.8964308604605</v>
      </c>
      <c r="O175" s="14">
        <v>144.67627916508238</v>
      </c>
      <c r="P175" s="14">
        <v>130.36831254655863</v>
      </c>
      <c r="Q175" s="14">
        <v>50.121312454028292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4.25" customHeight="1" x14ac:dyDescent="0.25">
      <c r="A176" s="12" t="s">
        <v>624</v>
      </c>
      <c r="B176" s="15" t="s">
        <v>625</v>
      </c>
      <c r="C176" s="16" t="s">
        <v>626</v>
      </c>
      <c r="D176" s="16" t="s">
        <v>627</v>
      </c>
      <c r="E176" s="16" t="s">
        <v>628</v>
      </c>
      <c r="F176" s="16" t="s">
        <v>629</v>
      </c>
      <c r="G176" s="16" t="s">
        <v>630</v>
      </c>
      <c r="H176" s="16" t="s">
        <v>631</v>
      </c>
      <c r="I176" s="16" t="s">
        <v>632</v>
      </c>
      <c r="J176" s="16" t="s">
        <v>633</v>
      </c>
      <c r="K176" s="16" t="s">
        <v>634</v>
      </c>
      <c r="L176" s="16" t="s">
        <v>635</v>
      </c>
      <c r="M176" s="16" t="s">
        <v>636</v>
      </c>
      <c r="N176" s="16" t="s">
        <v>637</v>
      </c>
      <c r="O176" s="16" t="s">
        <v>638</v>
      </c>
      <c r="P176" s="16" t="s">
        <v>639</v>
      </c>
      <c r="Q176" s="16" t="s">
        <v>640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4.25" customHeight="1" x14ac:dyDescent="0.25">
      <c r="A177" s="12" t="s">
        <v>641</v>
      </c>
      <c r="B177" s="13">
        <v>11828.676644757892</v>
      </c>
      <c r="C177" s="14">
        <v>13059.10303130049</v>
      </c>
      <c r="D177" s="14">
        <v>14839.599047482952</v>
      </c>
      <c r="E177" s="14">
        <v>13998.745175213953</v>
      </c>
      <c r="F177" s="14">
        <v>13200.646308404681</v>
      </c>
      <c r="G177" s="14">
        <v>16063.001335639217</v>
      </c>
      <c r="H177" s="14">
        <v>17346.359993041628</v>
      </c>
      <c r="I177" s="14">
        <v>17639.832075083825</v>
      </c>
      <c r="J177" s="14">
        <v>16815.204181693589</v>
      </c>
      <c r="K177" s="14">
        <v>16829.170423456133</v>
      </c>
      <c r="L177" s="14">
        <v>15049.836031164903</v>
      </c>
      <c r="M177" s="14">
        <v>14360.97400461703</v>
      </c>
      <c r="N177" s="14">
        <v>15773.420371479247</v>
      </c>
      <c r="O177" s="14">
        <v>15968.936313070537</v>
      </c>
      <c r="P177" s="14">
        <v>14726.970847546876</v>
      </c>
      <c r="Q177" s="14">
        <v>7527.8689893988858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4.25" customHeight="1" x14ac:dyDescent="0.25">
      <c r="A178" s="12" t="s">
        <v>642</v>
      </c>
      <c r="B178" s="15" t="s">
        <v>643</v>
      </c>
      <c r="C178" s="16" t="s">
        <v>644</v>
      </c>
      <c r="D178" s="16" t="s">
        <v>645</v>
      </c>
      <c r="E178" s="16" t="s">
        <v>646</v>
      </c>
      <c r="F178" s="16" t="s">
        <v>647</v>
      </c>
      <c r="G178" s="16" t="s">
        <v>648</v>
      </c>
      <c r="H178" s="16" t="s">
        <v>649</v>
      </c>
      <c r="I178" s="16" t="s">
        <v>650</v>
      </c>
      <c r="J178" s="16" t="s">
        <v>651</v>
      </c>
      <c r="K178" s="16" t="s">
        <v>652</v>
      </c>
      <c r="L178" s="16">
        <v>90.63</v>
      </c>
      <c r="M178" s="16">
        <v>177.85</v>
      </c>
      <c r="N178" s="16">
        <v>195.49199999999999</v>
      </c>
      <c r="O178" s="16">
        <v>148.19999999999999</v>
      </c>
      <c r="P178" s="16">
        <v>104.63</v>
      </c>
      <c r="Q178" s="16" t="s">
        <v>653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4.25" customHeight="1" x14ac:dyDescent="0.25">
      <c r="A179" s="12" t="s">
        <v>654</v>
      </c>
      <c r="B179" s="13">
        <v>92856.757565917913</v>
      </c>
      <c r="C179" s="14">
        <v>104875.19633785971</v>
      </c>
      <c r="D179" s="14">
        <v>121064.39026599485</v>
      </c>
      <c r="E179" s="14">
        <v>134139.42602026212</v>
      </c>
      <c r="F179" s="14">
        <v>114474.24841128787</v>
      </c>
      <c r="G179" s="14">
        <v>113968.89149624811</v>
      </c>
      <c r="H179" s="14">
        <v>133463.67949293816</v>
      </c>
      <c r="I179" s="14">
        <v>124867.48062631855</v>
      </c>
      <c r="J179" s="14">
        <v>130021.69063172577</v>
      </c>
      <c r="K179" s="14">
        <v>137530.67468007217</v>
      </c>
      <c r="L179" s="14">
        <v>121449.66822270847</v>
      </c>
      <c r="M179" s="14">
        <v>130643.57262458099</v>
      </c>
      <c r="N179" s="14">
        <v>144413.17165263355</v>
      </c>
      <c r="O179" s="14">
        <v>155547.03946434095</v>
      </c>
      <c r="P179" s="14">
        <v>157102.23454228928</v>
      </c>
      <c r="Q179" s="14">
        <v>89973.303998595366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4.25" customHeight="1" x14ac:dyDescent="0.25">
      <c r="A180" s="12" t="s">
        <v>655</v>
      </c>
      <c r="B180" s="15">
        <v>1540.12976</v>
      </c>
      <c r="C180" s="16">
        <v>1624.9090000000001</v>
      </c>
      <c r="D180" s="16">
        <v>1775</v>
      </c>
      <c r="E180" s="16">
        <v>2002.4</v>
      </c>
      <c r="F180" s="16">
        <v>1892.4</v>
      </c>
      <c r="G180" s="16">
        <v>2474.19</v>
      </c>
      <c r="H180" s="16">
        <v>3083.88</v>
      </c>
      <c r="I180" s="16" t="s">
        <v>656</v>
      </c>
      <c r="J180" s="16">
        <v>4685.0812252180594</v>
      </c>
      <c r="K180" s="16">
        <v>5604.95709929444</v>
      </c>
      <c r="L180" s="16">
        <v>6396.6630052638302</v>
      </c>
      <c r="M180" s="16">
        <v>7138.1150986643897</v>
      </c>
      <c r="N180" s="16">
        <v>7723.7624422594799</v>
      </c>
      <c r="O180" s="16">
        <v>8374.1584438400005</v>
      </c>
      <c r="P180" s="16">
        <v>7474.3102199840005</v>
      </c>
      <c r="Q180" s="16" t="s">
        <v>657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4.25" customHeight="1" x14ac:dyDescent="0.25">
      <c r="A181" s="12" t="s">
        <v>658</v>
      </c>
      <c r="B181" s="13">
        <v>163.21599444444445</v>
      </c>
      <c r="C181" s="14">
        <v>177.49361555555555</v>
      </c>
      <c r="D181" s="14">
        <v>175.49348777777777</v>
      </c>
      <c r="E181" s="14">
        <v>165.8186351851852</v>
      </c>
      <c r="F181" s="14">
        <v>137.33842703703704</v>
      </c>
      <c r="G181" s="14">
        <v>150.22823740740739</v>
      </c>
      <c r="H181" s="14">
        <v>174.83741666666666</v>
      </c>
      <c r="I181" s="14">
        <v>194.4293988888889</v>
      </c>
      <c r="J181" s="14">
        <v>236.17164814814811</v>
      </c>
      <c r="K181" s="14" t="s">
        <v>659</v>
      </c>
      <c r="L181" s="14">
        <v>496.17317894846667</v>
      </c>
      <c r="M181" s="14">
        <v>478.85050894797774</v>
      </c>
      <c r="N181" s="14">
        <v>478.82945617697033</v>
      </c>
      <c r="O181" s="14">
        <v>571.69818868810364</v>
      </c>
      <c r="P181" s="14" t="s">
        <v>660</v>
      </c>
      <c r="Q181" s="14" t="s">
        <v>661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4.25" customHeight="1" x14ac:dyDescent="0.25">
      <c r="A182" s="12" t="s">
        <v>662</v>
      </c>
      <c r="B182" s="15">
        <v>436.14964740740743</v>
      </c>
      <c r="C182" s="16">
        <v>343.56666962962953</v>
      </c>
      <c r="D182" s="16">
        <v>355.91351259259255</v>
      </c>
      <c r="E182" s="16">
        <v>363.58958999999999</v>
      </c>
      <c r="F182" s="16">
        <v>352.63447444444444</v>
      </c>
      <c r="G182" s="16">
        <v>369.98055629629624</v>
      </c>
      <c r="H182" s="16">
        <v>380.57319148148144</v>
      </c>
      <c r="I182" s="16">
        <v>391.63803481481477</v>
      </c>
      <c r="J182" s="16">
        <v>408.99824296296293</v>
      </c>
      <c r="K182" s="16" t="s">
        <v>663</v>
      </c>
      <c r="L182" s="16">
        <v>867.26267083924813</v>
      </c>
      <c r="M182" s="16">
        <v>829.49888121619256</v>
      </c>
      <c r="N182" s="16">
        <v>941.51652233584809</v>
      </c>
      <c r="O182" s="16">
        <v>1076.9694480655965</v>
      </c>
      <c r="P182" s="16" t="s">
        <v>664</v>
      </c>
      <c r="Q182" s="16" t="s">
        <v>665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4.25" customHeight="1" x14ac:dyDescent="0.25">
      <c r="A183" s="12" t="s">
        <v>666</v>
      </c>
      <c r="B183" s="13">
        <v>157.97691851851852</v>
      </c>
      <c r="C183" s="14">
        <v>170.83625185185184</v>
      </c>
      <c r="D183" s="14">
        <v>160.87274814814813</v>
      </c>
      <c r="E183" s="14">
        <v>152.98486148148146</v>
      </c>
      <c r="F183" s="14">
        <v>138.95533740740737</v>
      </c>
      <c r="G183" s="14">
        <v>138.18749925925925</v>
      </c>
      <c r="H183" s="14">
        <v>139.37255518518518</v>
      </c>
      <c r="I183" s="14">
        <v>140.48989703703703</v>
      </c>
      <c r="J183" s="14">
        <v>140.66847925925924</v>
      </c>
      <c r="K183" s="14" t="s">
        <v>667</v>
      </c>
      <c r="L183" s="14">
        <v>237.60674794857258</v>
      </c>
      <c r="M183" s="14">
        <v>255.7971748509496</v>
      </c>
      <c r="N183" s="14">
        <v>249.98445732665886</v>
      </c>
      <c r="O183" s="14">
        <v>275.64866161232891</v>
      </c>
      <c r="P183" s="14" t="s">
        <v>668</v>
      </c>
      <c r="Q183" s="14" t="s">
        <v>669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4.25" customHeight="1" x14ac:dyDescent="0.25">
      <c r="A184" s="12" t="s">
        <v>670</v>
      </c>
      <c r="B184" s="15">
        <v>147.02359470824931</v>
      </c>
      <c r="C184" s="16">
        <v>273.923790112137</v>
      </c>
      <c r="D184" s="16">
        <v>510.41290150132602</v>
      </c>
      <c r="E184" s="16">
        <v>417.49369043297099</v>
      </c>
      <c r="F184" s="16">
        <v>324.032972827945</v>
      </c>
      <c r="G184" s="16" t="s">
        <v>671</v>
      </c>
      <c r="H184" s="16">
        <v>832.74406244806198</v>
      </c>
      <c r="I184" s="16">
        <v>1058.801929753196</v>
      </c>
      <c r="J184" s="16">
        <v>1257.9759285550729</v>
      </c>
      <c r="K184" s="16">
        <v>1568.0549245966979</v>
      </c>
      <c r="L184" s="16">
        <v>1727.32196550146</v>
      </c>
      <c r="M184" s="16">
        <v>1544.5707379150788</v>
      </c>
      <c r="N184" s="16">
        <v>1780.1203456311</v>
      </c>
      <c r="O184" s="16">
        <v>1511.0258041164529</v>
      </c>
      <c r="P184" s="16">
        <v>1366.595698976771</v>
      </c>
      <c r="Q184" s="16" t="s">
        <v>672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4.25" customHeight="1" x14ac:dyDescent="0.25">
      <c r="A185" s="12" t="s">
        <v>673</v>
      </c>
      <c r="B185" s="13">
        <v>204.1</v>
      </c>
      <c r="C185" s="14">
        <v>236.6</v>
      </c>
      <c r="D185" s="14">
        <v>253.4</v>
      </c>
      <c r="E185" s="14">
        <v>284.2</v>
      </c>
      <c r="F185" s="14">
        <v>286.7</v>
      </c>
      <c r="G185" s="14">
        <v>241.4</v>
      </c>
      <c r="H185" s="14">
        <v>200.76637046637211</v>
      </c>
      <c r="I185" s="14">
        <v>171.51060329999999</v>
      </c>
      <c r="J185" s="14">
        <v>172.16362323862558</v>
      </c>
      <c r="K185" s="14">
        <v>202.6813455661873</v>
      </c>
      <c r="L185" s="14">
        <v>177.38737801730585</v>
      </c>
      <c r="M185" s="14">
        <v>166.12635998540804</v>
      </c>
      <c r="N185" s="14" t="s">
        <v>674</v>
      </c>
      <c r="O185" s="14">
        <v>170.7342692863142</v>
      </c>
      <c r="P185" s="14">
        <v>157.37147897052969</v>
      </c>
      <c r="Q185" s="14" t="s">
        <v>675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4.25" customHeight="1" x14ac:dyDescent="0.25">
      <c r="A186" s="12" t="s">
        <v>676</v>
      </c>
      <c r="B186" s="15">
        <v>38113.559603229834</v>
      </c>
      <c r="C186" s="16">
        <v>43403.125758290167</v>
      </c>
      <c r="D186" s="16">
        <v>53777.95180768572</v>
      </c>
      <c r="E186" s="16">
        <v>59684.860667999856</v>
      </c>
      <c r="F186" s="16">
        <v>50375.602116879396</v>
      </c>
      <c r="G186" s="16">
        <v>54051.178672498812</v>
      </c>
      <c r="H186" s="16" t="s">
        <v>677</v>
      </c>
      <c r="I186" s="16">
        <v>64911.302488551351</v>
      </c>
      <c r="J186" s="16">
        <v>75199.146326119662</v>
      </c>
      <c r="K186" s="16">
        <v>75630.85168076925</v>
      </c>
      <c r="L186" s="16">
        <v>71218.289150604716</v>
      </c>
      <c r="M186" s="16">
        <v>70108.748343649248</v>
      </c>
      <c r="N186" s="16">
        <v>71868.045390332103</v>
      </c>
      <c r="O186" s="16">
        <v>73503.011562212647</v>
      </c>
      <c r="P186" s="16">
        <v>78242.346788498457</v>
      </c>
      <c r="Q186" s="16">
        <v>69889.271349684481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4.25" customHeight="1" x14ac:dyDescent="0.25">
      <c r="A187" s="12" t="s">
        <v>678</v>
      </c>
      <c r="B187" s="13">
        <v>68926.80632175022</v>
      </c>
      <c r="C187" s="14">
        <v>74010.329285127096</v>
      </c>
      <c r="D187" s="14">
        <v>88687.695361607315</v>
      </c>
      <c r="E187" s="14">
        <v>100780.19010253614</v>
      </c>
      <c r="F187" s="14">
        <v>96693.520044642661</v>
      </c>
      <c r="G187" s="14">
        <v>100264.70426283209</v>
      </c>
      <c r="H187" s="14">
        <v>114101.71195801368</v>
      </c>
      <c r="I187" s="14">
        <v>117202.28949481058</v>
      </c>
      <c r="J187" s="14">
        <v>119367.33017525933</v>
      </c>
      <c r="K187" s="14">
        <v>127525.27299736362</v>
      </c>
      <c r="L187" s="14">
        <v>121894.33428799521</v>
      </c>
      <c r="M187" s="14">
        <v>124317.02443173132</v>
      </c>
      <c r="N187" s="14">
        <v>126357.25011156563</v>
      </c>
      <c r="O187" s="14">
        <v>135703.41015317987</v>
      </c>
      <c r="P187" s="14">
        <v>131266.86303164574</v>
      </c>
      <c r="Q187" s="14">
        <v>115006.01013358761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4.25" customHeight="1" x14ac:dyDescent="0.25">
      <c r="A188" s="12" t="s">
        <v>679</v>
      </c>
      <c r="B188" s="15">
        <v>2910</v>
      </c>
      <c r="C188" s="16">
        <v>2924</v>
      </c>
      <c r="D188" s="16">
        <v>3861.3484421200001</v>
      </c>
      <c r="E188" s="16">
        <v>4415.3151513200701</v>
      </c>
      <c r="F188" s="16">
        <v>4798.4157190505503</v>
      </c>
      <c r="G188" s="16">
        <v>7333.04102010109</v>
      </c>
      <c r="H188" s="16" t="s">
        <v>680</v>
      </c>
      <c r="I188" s="16" t="s">
        <v>681</v>
      </c>
      <c r="J188" s="16" t="s">
        <v>682</v>
      </c>
      <c r="K188" s="16" t="s">
        <v>683</v>
      </c>
      <c r="L188" s="16" t="s">
        <v>684</v>
      </c>
      <c r="M188" s="16" t="s">
        <v>685</v>
      </c>
      <c r="N188" s="16" t="s">
        <v>686</v>
      </c>
      <c r="O188" s="16" t="s">
        <v>687</v>
      </c>
      <c r="P188" s="16" t="s">
        <v>688</v>
      </c>
      <c r="Q188" s="16" t="s">
        <v>689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4.25" customHeight="1" x14ac:dyDescent="0.25">
      <c r="A189" s="12" t="s">
        <v>690</v>
      </c>
      <c r="B189" s="13" t="s">
        <v>691</v>
      </c>
      <c r="C189" s="14" t="s">
        <v>692</v>
      </c>
      <c r="D189" s="14" t="s">
        <v>693</v>
      </c>
      <c r="E189" s="14" t="s">
        <v>694</v>
      </c>
      <c r="F189" s="14" t="s">
        <v>695</v>
      </c>
      <c r="G189" s="14" t="s">
        <v>696</v>
      </c>
      <c r="H189" s="14" t="s">
        <v>697</v>
      </c>
      <c r="I189" s="14" t="s">
        <v>698</v>
      </c>
      <c r="J189" s="14" t="s">
        <v>699</v>
      </c>
      <c r="K189" s="14" t="s">
        <v>700</v>
      </c>
      <c r="L189" s="14" t="s">
        <v>701</v>
      </c>
      <c r="M189" s="14" t="s">
        <v>702</v>
      </c>
      <c r="N189" s="14" t="s">
        <v>703</v>
      </c>
      <c r="O189" s="14" t="s">
        <v>704</v>
      </c>
      <c r="P189" s="14" t="s">
        <v>705</v>
      </c>
      <c r="Q189" s="14" t="s">
        <v>706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4.25" customHeight="1" x14ac:dyDescent="0.25">
      <c r="A190" s="12" t="s">
        <v>707</v>
      </c>
      <c r="B190" s="15">
        <v>146.34180000000001</v>
      </c>
      <c r="C190" s="16">
        <v>134.21469999999999</v>
      </c>
      <c r="D190" s="16">
        <v>148.69210000000001</v>
      </c>
      <c r="E190" s="16">
        <v>181.40899999999999</v>
      </c>
      <c r="F190" s="16">
        <v>178.8708</v>
      </c>
      <c r="G190" s="16" t="s">
        <v>708</v>
      </c>
      <c r="H190" s="16">
        <v>459.24391100000003</v>
      </c>
      <c r="I190" s="16">
        <v>487.640558</v>
      </c>
      <c r="J190" s="16">
        <v>363.37935900000002</v>
      </c>
      <c r="K190" s="16">
        <v>309.50101699999999</v>
      </c>
      <c r="L190" s="16">
        <v>252.390533</v>
      </c>
      <c r="M190" s="16">
        <v>231.82504</v>
      </c>
      <c r="N190" s="16">
        <v>252.00051999999999</v>
      </c>
      <c r="O190" s="16">
        <v>242.22076000000001</v>
      </c>
      <c r="P190" s="16">
        <v>242.35830000000001</v>
      </c>
      <c r="Q190" s="16">
        <v>138.53331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4.25" customHeight="1" x14ac:dyDescent="0.25">
      <c r="A191" s="12" t="s">
        <v>709</v>
      </c>
      <c r="B191" s="13">
        <v>1269.16058439526</v>
      </c>
      <c r="C191" s="14">
        <v>1528.0640264208901</v>
      </c>
      <c r="D191" s="14">
        <v>1875.7376807452599</v>
      </c>
      <c r="E191" s="14">
        <v>1998.7635425148399</v>
      </c>
      <c r="F191" s="14">
        <v>1854.64415277232</v>
      </c>
      <c r="G191" s="14" t="s">
        <v>710</v>
      </c>
      <c r="H191" s="14">
        <v>2300.335</v>
      </c>
      <c r="I191" s="14">
        <v>2786.4139513073901</v>
      </c>
      <c r="J191" s="14">
        <v>3201.6553150623999</v>
      </c>
      <c r="K191" s="14">
        <v>3395.964452128776</v>
      </c>
      <c r="L191" s="14">
        <v>3412.3827763377676</v>
      </c>
      <c r="M191" s="14">
        <v>3599.2985500943432</v>
      </c>
      <c r="N191" s="14">
        <v>3811.9767883473451</v>
      </c>
      <c r="O191" s="14">
        <v>4014.6686136860499</v>
      </c>
      <c r="P191" s="14">
        <v>4280.590080492826</v>
      </c>
      <c r="Q191" s="14" t="s">
        <v>711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4.25" customHeight="1" x14ac:dyDescent="0.25">
      <c r="A192" s="12" t="s">
        <v>712</v>
      </c>
      <c r="B192" s="15" t="s">
        <v>713</v>
      </c>
      <c r="C192" s="16">
        <v>24611.78</v>
      </c>
      <c r="D192" s="16">
        <v>30113.9</v>
      </c>
      <c r="E192" s="16">
        <v>33124.72000000003</v>
      </c>
      <c r="F192" s="16">
        <v>30204.22673326396</v>
      </c>
      <c r="G192" s="16">
        <v>34339.814271888055</v>
      </c>
      <c r="H192" s="16">
        <v>41544.596360647905</v>
      </c>
      <c r="I192" s="16">
        <v>46521.371221714297</v>
      </c>
      <c r="J192" s="16">
        <v>54804.079249323397</v>
      </c>
      <c r="K192" s="16">
        <v>51940.180537107495</v>
      </c>
      <c r="L192" s="16">
        <v>58082.146243216303</v>
      </c>
      <c r="M192" s="16">
        <v>63786.404938557804</v>
      </c>
      <c r="N192" s="16">
        <v>70964.140350499598</v>
      </c>
      <c r="O192" s="16">
        <v>77473.628712641294</v>
      </c>
      <c r="P192" s="16">
        <v>81177.527678501909</v>
      </c>
      <c r="Q192" s="16">
        <v>31703.29971434292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4.25" customHeight="1" x14ac:dyDescent="0.25">
      <c r="A193" s="12" t="s">
        <v>714</v>
      </c>
      <c r="B193" s="13" t="s">
        <v>715</v>
      </c>
      <c r="C193" s="14">
        <v>34.090316623921098</v>
      </c>
      <c r="D193" s="14">
        <v>62.511297016121702</v>
      </c>
      <c r="E193" s="14">
        <v>44.082679037830303</v>
      </c>
      <c r="F193" s="14">
        <v>51.554597639734702</v>
      </c>
      <c r="G193" s="14">
        <v>67.809551000576405</v>
      </c>
      <c r="H193" s="14">
        <v>72.5815496844412</v>
      </c>
      <c r="I193" s="14">
        <v>69.424234903944807</v>
      </c>
      <c r="J193" s="14">
        <v>70.192320814950406</v>
      </c>
      <c r="K193" s="14">
        <v>74.112458396432586</v>
      </c>
      <c r="L193" s="14" t="s">
        <v>716</v>
      </c>
      <c r="M193" s="14">
        <v>76.735500000000002</v>
      </c>
      <c r="N193" s="14">
        <v>93.20224495905299</v>
      </c>
      <c r="O193" s="14">
        <v>97.268318551455494</v>
      </c>
      <c r="P193" s="14">
        <v>91.513792211974206</v>
      </c>
      <c r="Q193" s="14">
        <v>45.845944810204429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4.25" customHeight="1" x14ac:dyDescent="0.25">
      <c r="A194" s="12" t="s">
        <v>717</v>
      </c>
      <c r="B194" s="15">
        <v>176.9836509203183</v>
      </c>
      <c r="C194" s="16">
        <v>200.89941036307144</v>
      </c>
      <c r="D194" s="16">
        <v>236.32894138774745</v>
      </c>
      <c r="E194" s="16">
        <v>284.23539960389002</v>
      </c>
      <c r="F194" s="16">
        <v>294.73238008556831</v>
      </c>
      <c r="G194" s="16">
        <v>320.53726590818303</v>
      </c>
      <c r="H194" s="16" t="s">
        <v>718</v>
      </c>
      <c r="I194" s="16">
        <v>457.66780744988807</v>
      </c>
      <c r="J194" s="16">
        <v>486.12124884347497</v>
      </c>
      <c r="K194" s="16">
        <v>489.50928955313117</v>
      </c>
      <c r="L194" s="16">
        <v>487.737680744199</v>
      </c>
      <c r="M194" s="16">
        <v>541.87842320107904</v>
      </c>
      <c r="N194" s="16">
        <v>569.99380884880679</v>
      </c>
      <c r="O194" s="16">
        <v>621.89358988107142</v>
      </c>
      <c r="P194" s="16" t="s">
        <v>719</v>
      </c>
      <c r="Q194" s="16" t="s">
        <v>720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4.25" customHeight="1" x14ac:dyDescent="0.25">
      <c r="A195" s="12" t="s">
        <v>721</v>
      </c>
      <c r="B195" s="13">
        <v>24.847911533713205</v>
      </c>
      <c r="C195" s="14">
        <v>32.394214282866429</v>
      </c>
      <c r="D195" s="14">
        <v>24.052550599113555</v>
      </c>
      <c r="E195" s="14">
        <v>38.027516262893052</v>
      </c>
      <c r="F195" s="14">
        <v>33.984978511426363</v>
      </c>
      <c r="G195" s="14">
        <v>35.308025777939349</v>
      </c>
      <c r="H195" s="14" t="s">
        <v>722</v>
      </c>
      <c r="I195" s="14">
        <v>63.62139017876612</v>
      </c>
      <c r="J195" s="14">
        <v>76.814444763168936</v>
      </c>
      <c r="K195" s="14">
        <v>56.780635322379737</v>
      </c>
      <c r="L195" s="14">
        <v>48.59785174832232</v>
      </c>
      <c r="M195" s="14">
        <v>78.00238202908038</v>
      </c>
      <c r="N195" s="14">
        <v>81.219173930983686</v>
      </c>
      <c r="O195" s="14">
        <v>90.533092369419606</v>
      </c>
      <c r="P195" s="14">
        <v>96.78412779226511</v>
      </c>
      <c r="Q195" s="14">
        <v>74.753322058261034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4.25" customHeight="1" x14ac:dyDescent="0.25">
      <c r="A196" s="12" t="s">
        <v>723</v>
      </c>
      <c r="B196" s="15">
        <v>896.9</v>
      </c>
      <c r="C196" s="16">
        <v>814.8</v>
      </c>
      <c r="D196" s="16">
        <v>923.8</v>
      </c>
      <c r="E196" s="16">
        <v>936.5</v>
      </c>
      <c r="F196" s="16">
        <v>764.8</v>
      </c>
      <c r="G196" s="16">
        <v>874.2</v>
      </c>
      <c r="H196" s="16" t="s">
        <v>724</v>
      </c>
      <c r="I196" s="16">
        <v>1288.5041169875701</v>
      </c>
      <c r="J196" s="16">
        <v>1236.9782003525199</v>
      </c>
      <c r="K196" s="16">
        <v>1364.1653554854699</v>
      </c>
      <c r="L196" s="16">
        <v>1124.9974167786979</v>
      </c>
      <c r="M196" s="16">
        <v>956.08653277111694</v>
      </c>
      <c r="N196" s="16">
        <v>979.938422928004</v>
      </c>
      <c r="O196" s="16">
        <v>814.30654368474097</v>
      </c>
      <c r="P196" s="16">
        <v>807.57766675530195</v>
      </c>
      <c r="Q196" s="16" t="s">
        <v>725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4.25" customHeight="1" x14ac:dyDescent="0.25">
      <c r="A197" s="12" t="s">
        <v>726</v>
      </c>
      <c r="B197" s="13">
        <v>3876.8080569329286</v>
      </c>
      <c r="C197" s="14">
        <v>4153.0399504141542</v>
      </c>
      <c r="D197" s="14">
        <v>4772.1233326613155</v>
      </c>
      <c r="E197" s="14">
        <v>5831.4723009394056</v>
      </c>
      <c r="F197" s="14">
        <v>5333.8764325785496</v>
      </c>
      <c r="G197" s="14">
        <v>5631.7591169484413</v>
      </c>
      <c r="H197" s="14">
        <v>4618.3243160050779</v>
      </c>
      <c r="I197" s="14">
        <v>5076.6645147177196</v>
      </c>
      <c r="J197" s="14">
        <v>4830.6772193127881</v>
      </c>
      <c r="K197" s="14">
        <v>4733.7682418601917</v>
      </c>
      <c r="L197" s="14">
        <v>3294.1566303447398</v>
      </c>
      <c r="M197" s="14">
        <v>3249.0184820223199</v>
      </c>
      <c r="N197" s="14">
        <v>3273.7530611612265</v>
      </c>
      <c r="O197" s="14">
        <v>3854.8976147898093</v>
      </c>
      <c r="P197" s="14">
        <v>4173.9915713425689</v>
      </c>
      <c r="Q197" s="14" t="s">
        <v>727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4.25" customHeight="1" x14ac:dyDescent="0.25">
      <c r="A198" s="12" t="s">
        <v>728</v>
      </c>
      <c r="B198" s="15" t="s">
        <v>729</v>
      </c>
      <c r="C198" s="16">
        <v>26093</v>
      </c>
      <c r="D198" s="16">
        <v>30006</v>
      </c>
      <c r="E198" s="16">
        <v>37112</v>
      </c>
      <c r="F198" s="16">
        <v>35816</v>
      </c>
      <c r="G198" s="16">
        <v>36449</v>
      </c>
      <c r="H198" s="16">
        <v>41255</v>
      </c>
      <c r="I198" s="16">
        <v>43568</v>
      </c>
      <c r="J198" s="16">
        <v>58870</v>
      </c>
      <c r="K198" s="16">
        <v>62290</v>
      </c>
      <c r="L198" s="16">
        <v>55488</v>
      </c>
      <c r="M198" s="16">
        <v>46328</v>
      </c>
      <c r="N198" s="16">
        <v>53481</v>
      </c>
      <c r="O198" s="16">
        <v>58627</v>
      </c>
      <c r="P198" s="16">
        <v>63590</v>
      </c>
      <c r="Q198" s="16">
        <v>34659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4.25" customHeight="1" x14ac:dyDescent="0.25">
      <c r="A199" s="12" t="s">
        <v>730</v>
      </c>
      <c r="B199" s="13" t="s">
        <v>731</v>
      </c>
      <c r="C199" s="14" t="s">
        <v>732</v>
      </c>
      <c r="D199" s="14" t="s">
        <v>733</v>
      </c>
      <c r="E199" s="14" t="s">
        <v>734</v>
      </c>
      <c r="F199" s="14" t="s">
        <v>735</v>
      </c>
      <c r="G199" s="14" t="s">
        <v>736</v>
      </c>
      <c r="H199" s="14" t="s">
        <v>737</v>
      </c>
      <c r="I199" s="14" t="s">
        <v>738</v>
      </c>
      <c r="J199" s="14" t="s">
        <v>739</v>
      </c>
      <c r="K199" s="14" t="s">
        <v>740</v>
      </c>
      <c r="L199" s="14" t="s">
        <v>741</v>
      </c>
      <c r="M199" s="14" t="s">
        <v>742</v>
      </c>
      <c r="N199" s="14" t="s">
        <v>743</v>
      </c>
      <c r="O199" s="14" t="s">
        <v>744</v>
      </c>
      <c r="P199" s="14" t="s">
        <v>745</v>
      </c>
      <c r="Q199" s="14" t="s">
        <v>746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4.25" customHeight="1" x14ac:dyDescent="0.25">
      <c r="A200" s="12" t="s">
        <v>747</v>
      </c>
      <c r="B200" s="15" t="s">
        <v>748</v>
      </c>
      <c r="C200" s="16" t="s">
        <v>749</v>
      </c>
      <c r="D200" s="16" t="s">
        <v>750</v>
      </c>
      <c r="E200" s="16" t="s">
        <v>751</v>
      </c>
      <c r="F200" s="16" t="s">
        <v>752</v>
      </c>
      <c r="G200" s="16" t="s">
        <v>753</v>
      </c>
      <c r="H200" s="16" t="s">
        <v>754</v>
      </c>
      <c r="I200" s="16" t="s">
        <v>755</v>
      </c>
      <c r="J200" s="16" t="s">
        <v>756</v>
      </c>
      <c r="K200" s="16" t="s">
        <v>757</v>
      </c>
      <c r="L200" s="16">
        <v>649.916368664429</v>
      </c>
      <c r="M200" s="16">
        <v>736.688029180792</v>
      </c>
      <c r="N200" s="16">
        <v>600.27314212804799</v>
      </c>
      <c r="O200" s="16">
        <v>821.02378863487399</v>
      </c>
      <c r="P200" s="16" t="s">
        <v>758</v>
      </c>
      <c r="Q200" s="16" t="s">
        <v>759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4.25" customHeight="1" x14ac:dyDescent="0.25">
      <c r="A201" s="12" t="s">
        <v>760</v>
      </c>
      <c r="B201" s="13">
        <v>2.2902424758649773</v>
      </c>
      <c r="C201" s="14">
        <v>2.5972851308003624</v>
      </c>
      <c r="D201" s="14">
        <v>2.8655736444709925</v>
      </c>
      <c r="E201" s="14">
        <v>3.5180466735625946</v>
      </c>
      <c r="F201" s="14">
        <v>2.9386676645227654</v>
      </c>
      <c r="G201" s="14">
        <v>4.045881464246933</v>
      </c>
      <c r="H201" s="14">
        <v>4.346056532019384</v>
      </c>
      <c r="I201" s="14">
        <v>4.4944121580953009</v>
      </c>
      <c r="J201" s="14">
        <v>5.3796751895388057</v>
      </c>
      <c r="K201" s="14">
        <v>5.3410971121907922</v>
      </c>
      <c r="L201" s="14">
        <v>6.5514753167084381</v>
      </c>
      <c r="M201" s="14">
        <v>7.1193025533374756</v>
      </c>
      <c r="N201" s="14">
        <v>8.4714139258615688</v>
      </c>
      <c r="O201" s="14">
        <v>8.5404159905050587</v>
      </c>
      <c r="P201" s="14">
        <v>9.7640924698273341</v>
      </c>
      <c r="Q201" s="14" t="s">
        <v>761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4.25" customHeight="1" x14ac:dyDescent="0.25">
      <c r="A202" s="12" t="s">
        <v>762</v>
      </c>
      <c r="B202" s="15">
        <v>526.16534858667103</v>
      </c>
      <c r="C202" s="16">
        <v>547.95290003923196</v>
      </c>
      <c r="D202" s="16">
        <v>662.87191979427803</v>
      </c>
      <c r="E202" s="16">
        <v>832.09083004277693</v>
      </c>
      <c r="F202" s="16">
        <v>1027.1835360028451</v>
      </c>
      <c r="G202" s="16">
        <v>1304.10356404105</v>
      </c>
      <c r="H202" s="16">
        <v>1779.3527031370299</v>
      </c>
      <c r="I202" s="16">
        <v>2125.3559733040938</v>
      </c>
      <c r="J202" s="16">
        <v>2103.0610758904372</v>
      </c>
      <c r="K202" s="16">
        <v>2180.5217826718304</v>
      </c>
      <c r="L202" s="16">
        <v>2061.4625250919298</v>
      </c>
      <c r="M202" s="16">
        <v>1915.2319192106099</v>
      </c>
      <c r="N202" s="16">
        <v>1648.5746846072432</v>
      </c>
      <c r="O202" s="16">
        <v>1990.762429902795</v>
      </c>
      <c r="P202" s="16">
        <v>2029.1231796801151</v>
      </c>
      <c r="Q202" s="16" t="s">
        <v>763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4.25" customHeight="1" x14ac:dyDescent="0.25">
      <c r="A203" s="12" t="s">
        <v>764</v>
      </c>
      <c r="B203" s="13">
        <v>10442</v>
      </c>
      <c r="C203" s="14">
        <v>12181</v>
      </c>
      <c r="D203" s="14">
        <v>15244</v>
      </c>
      <c r="E203" s="14">
        <v>19292</v>
      </c>
      <c r="F203" s="14">
        <v>14946</v>
      </c>
      <c r="G203" s="14">
        <v>18327</v>
      </c>
      <c r="H203" s="14">
        <v>21269</v>
      </c>
      <c r="I203" s="14">
        <v>22089</v>
      </c>
      <c r="J203" s="14">
        <v>22613</v>
      </c>
      <c r="K203" s="14">
        <v>14884</v>
      </c>
      <c r="L203" s="14">
        <v>12442</v>
      </c>
      <c r="M203" s="14">
        <v>12448</v>
      </c>
      <c r="N203" s="14">
        <v>14243</v>
      </c>
      <c r="O203" s="14">
        <v>15836</v>
      </c>
      <c r="P203" s="14">
        <v>17465</v>
      </c>
      <c r="Q203" s="14">
        <v>15509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4.25" customHeight="1" x14ac:dyDescent="0.25">
      <c r="A204" s="12" t="s">
        <v>765</v>
      </c>
      <c r="B204" s="15">
        <v>246901.51437014155</v>
      </c>
      <c r="C204" s="16">
        <v>285343.41065539967</v>
      </c>
      <c r="D204" s="16">
        <v>337297.40450947284</v>
      </c>
      <c r="E204" s="16">
        <v>327148.19467880117</v>
      </c>
      <c r="F204" s="16">
        <v>283024.86151488771</v>
      </c>
      <c r="G204" s="16">
        <v>289754.82626513788</v>
      </c>
      <c r="H204" s="16">
        <v>333572.21012676647</v>
      </c>
      <c r="I204" s="16">
        <v>339527.90977807093</v>
      </c>
      <c r="J204" s="16">
        <v>362553.36104998813</v>
      </c>
      <c r="K204" s="16">
        <v>388801.12926540669</v>
      </c>
      <c r="L204" s="16">
        <v>369218.92003743246</v>
      </c>
      <c r="M204" s="16">
        <v>358714.42905777507</v>
      </c>
      <c r="N204" s="16">
        <v>369591.95238249353</v>
      </c>
      <c r="O204" s="16">
        <v>414046.1947783847</v>
      </c>
      <c r="P204" s="16">
        <v>403645.92424817214</v>
      </c>
      <c r="Q204" s="16">
        <v>342744.84966471611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4.25" customHeight="1" x14ac:dyDescent="0.25">
      <c r="A205" s="12" t="s">
        <v>766</v>
      </c>
      <c r="B205" s="13">
        <v>378490</v>
      </c>
      <c r="C205" s="14">
        <v>423086</v>
      </c>
      <c r="D205" s="14">
        <v>495658</v>
      </c>
      <c r="E205" s="14">
        <v>540790</v>
      </c>
      <c r="F205" s="14">
        <v>522458</v>
      </c>
      <c r="G205" s="14">
        <v>582045</v>
      </c>
      <c r="H205" s="14">
        <v>644669</v>
      </c>
      <c r="I205" s="14">
        <v>684822</v>
      </c>
      <c r="J205" s="14">
        <v>719531</v>
      </c>
      <c r="K205" s="14">
        <v>756702</v>
      </c>
      <c r="L205" s="14">
        <v>768365</v>
      </c>
      <c r="M205" s="14">
        <v>780528</v>
      </c>
      <c r="N205" s="14">
        <v>830388</v>
      </c>
      <c r="O205" s="14">
        <v>862432</v>
      </c>
      <c r="P205" s="14">
        <v>875830</v>
      </c>
      <c r="Q205" s="14">
        <v>692123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4.25" customHeight="1" x14ac:dyDescent="0.25">
      <c r="A206" s="12" t="s">
        <v>767</v>
      </c>
      <c r="B206" s="15">
        <v>1311.2827752976164</v>
      </c>
      <c r="C206" s="16">
        <v>1387.427515854303</v>
      </c>
      <c r="D206" s="16">
        <v>1833.4515694527001</v>
      </c>
      <c r="E206" s="16">
        <v>2276.7422319101038</v>
      </c>
      <c r="F206" s="16">
        <v>2319.6574965823515</v>
      </c>
      <c r="G206" s="16">
        <v>2688.158503119957</v>
      </c>
      <c r="H206" s="16">
        <v>3641.9116562474178</v>
      </c>
      <c r="I206" s="16" t="s">
        <v>768</v>
      </c>
      <c r="J206" s="16">
        <v>5118.9651358792999</v>
      </c>
      <c r="K206" s="16">
        <v>4965.05456877917</v>
      </c>
      <c r="L206" s="16">
        <v>5193.8030561302203</v>
      </c>
      <c r="M206" s="16">
        <v>4847.9522330520522</v>
      </c>
      <c r="N206" s="16">
        <v>5675.8349666563299</v>
      </c>
      <c r="O206" s="16">
        <v>5410.0356736967606</v>
      </c>
      <c r="P206" s="16">
        <v>5259.8109994757797</v>
      </c>
      <c r="Q206" s="16">
        <v>3552.9513827739556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4.25" customHeight="1" x14ac:dyDescent="0.25">
      <c r="A207" s="12" t="s">
        <v>769</v>
      </c>
      <c r="B207" s="13" t="s">
        <v>770</v>
      </c>
      <c r="C207" s="14" t="s">
        <v>771</v>
      </c>
      <c r="D207" s="14" t="s">
        <v>772</v>
      </c>
      <c r="E207" s="14" t="s">
        <v>773</v>
      </c>
      <c r="F207" s="14" t="s">
        <v>774</v>
      </c>
      <c r="G207" s="14">
        <v>1405.289145064613</v>
      </c>
      <c r="H207" s="14">
        <v>1832.3028404444831</v>
      </c>
      <c r="I207" s="14">
        <v>2125.0563812063829</v>
      </c>
      <c r="J207" s="14">
        <v>2432.326917530826</v>
      </c>
      <c r="K207" s="14">
        <v>2370.4505481433403</v>
      </c>
      <c r="L207" s="14">
        <v>2357.7952064213337</v>
      </c>
      <c r="M207" s="14" t="s">
        <v>775</v>
      </c>
      <c r="N207" s="14">
        <v>2250.6856328919503</v>
      </c>
      <c r="O207" s="14">
        <v>2749.5472300890797</v>
      </c>
      <c r="P207" s="14">
        <v>3094.8114261222599</v>
      </c>
      <c r="Q207" s="14">
        <v>1699.53192503066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4.25" customHeight="1" x14ac:dyDescent="0.25">
      <c r="A208" s="12" t="s">
        <v>776</v>
      </c>
      <c r="B208" s="15">
        <v>138.84665976090162</v>
      </c>
      <c r="C208" s="16">
        <v>145.81857016527556</v>
      </c>
      <c r="D208" s="16">
        <v>185.93533507816824</v>
      </c>
      <c r="E208" s="16">
        <v>233.55937407378741</v>
      </c>
      <c r="F208" s="16">
        <v>248.25401606976993</v>
      </c>
      <c r="G208" s="16" t="s">
        <v>777</v>
      </c>
      <c r="H208" s="16">
        <v>283.1984737937687</v>
      </c>
      <c r="I208" s="16">
        <v>301.76316119167365</v>
      </c>
      <c r="J208" s="16">
        <v>352.40879733270197</v>
      </c>
      <c r="K208" s="16">
        <v>333.59684433131304</v>
      </c>
      <c r="L208" s="16">
        <v>282.74538881209003</v>
      </c>
      <c r="M208" s="16">
        <v>331.36807072027528</v>
      </c>
      <c r="N208" s="16">
        <v>348.83963420664247</v>
      </c>
      <c r="O208" s="16">
        <v>454.14576331590251</v>
      </c>
      <c r="P208" s="16">
        <v>336.92076310222438</v>
      </c>
      <c r="Q208" s="16" t="s">
        <v>778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4.25" customHeight="1" x14ac:dyDescent="0.25">
      <c r="A209" s="12" t="s">
        <v>779</v>
      </c>
      <c r="B209" s="13" t="s">
        <v>780</v>
      </c>
      <c r="C209" s="14">
        <v>1548</v>
      </c>
      <c r="D209" s="14">
        <v>1869</v>
      </c>
      <c r="E209" s="14">
        <v>2187</v>
      </c>
      <c r="F209" s="14">
        <v>2144</v>
      </c>
      <c r="G209" s="14">
        <v>1848</v>
      </c>
      <c r="H209" s="14">
        <v>1912</v>
      </c>
      <c r="I209" s="14">
        <v>2160</v>
      </c>
      <c r="J209" s="14">
        <v>2216</v>
      </c>
      <c r="K209" s="14">
        <v>2130</v>
      </c>
      <c r="L209" s="14">
        <v>1635</v>
      </c>
      <c r="M209" s="14">
        <v>1285</v>
      </c>
      <c r="N209" s="14" t="s">
        <v>781</v>
      </c>
      <c r="O209" s="14" t="s">
        <v>782</v>
      </c>
      <c r="P209" s="14" t="s">
        <v>783</v>
      </c>
      <c r="Q209" s="14" t="s">
        <v>784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4.25" customHeight="1" x14ac:dyDescent="0.25">
      <c r="A210" s="12" t="s">
        <v>785</v>
      </c>
      <c r="B210" s="15">
        <v>4176</v>
      </c>
      <c r="C210" s="16">
        <v>5100</v>
      </c>
      <c r="D210" s="16">
        <v>6030</v>
      </c>
      <c r="E210" s="16">
        <v>7006</v>
      </c>
      <c r="F210" s="16">
        <v>5766</v>
      </c>
      <c r="G210" s="16">
        <v>7460</v>
      </c>
      <c r="H210" s="16">
        <v>8879</v>
      </c>
      <c r="I210" s="16">
        <v>9620</v>
      </c>
      <c r="J210" s="16" t="s">
        <v>786</v>
      </c>
      <c r="K210" s="16">
        <v>10970</v>
      </c>
      <c r="L210" s="16">
        <v>11250</v>
      </c>
      <c r="M210" s="16">
        <v>12500</v>
      </c>
      <c r="N210" s="16">
        <v>13070</v>
      </c>
      <c r="O210" s="16">
        <v>14790.5</v>
      </c>
      <c r="P210" s="16">
        <v>16637</v>
      </c>
      <c r="Q210" s="16" t="s">
        <v>787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4.25" customHeight="1" x14ac:dyDescent="0.25">
      <c r="A211" s="12" t="s">
        <v>788</v>
      </c>
      <c r="B211" s="13">
        <v>225.19262329023701</v>
      </c>
      <c r="C211" s="14">
        <v>179.59131294391702</v>
      </c>
      <c r="D211" s="14">
        <v>259.04339290934399</v>
      </c>
      <c r="E211" s="14">
        <v>353.98330059147798</v>
      </c>
      <c r="F211" s="14">
        <v>330.33111624782998</v>
      </c>
      <c r="G211" s="14">
        <v>550.8484639541889</v>
      </c>
      <c r="H211" s="14">
        <v>748.27304123121496</v>
      </c>
      <c r="I211" s="14">
        <v>737.25341951691792</v>
      </c>
      <c r="J211" s="14">
        <v>914.039673096559</v>
      </c>
      <c r="K211" s="14">
        <v>789.89667948183705</v>
      </c>
      <c r="L211" s="14">
        <v>576.64982452652498</v>
      </c>
      <c r="M211" s="14">
        <v>501.126088431102</v>
      </c>
      <c r="N211" s="14">
        <v>609.67176851761303</v>
      </c>
      <c r="O211" s="14">
        <v>752.11089389277197</v>
      </c>
      <c r="P211" s="14">
        <v>768.50069226744995</v>
      </c>
      <c r="Q211" s="14" t="s">
        <v>789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4.25" customHeight="1" x14ac:dyDescent="0.25">
      <c r="A212" s="12" t="s">
        <v>790</v>
      </c>
      <c r="B212" s="15" t="s">
        <v>791</v>
      </c>
      <c r="C212" s="16" t="s">
        <v>792</v>
      </c>
      <c r="D212" s="16" t="s">
        <v>793</v>
      </c>
      <c r="E212" s="16" t="s">
        <v>794</v>
      </c>
      <c r="F212" s="16" t="s">
        <v>795</v>
      </c>
      <c r="G212" s="16" t="s">
        <v>796</v>
      </c>
      <c r="H212" s="16" t="s">
        <v>797</v>
      </c>
      <c r="I212" s="16" t="s">
        <v>798</v>
      </c>
      <c r="J212" s="16" t="s">
        <v>799</v>
      </c>
      <c r="K212" s="16" t="s">
        <v>800</v>
      </c>
      <c r="L212" s="16" t="s">
        <v>801</v>
      </c>
      <c r="M212" s="16" t="s">
        <v>802</v>
      </c>
      <c r="N212" s="16" t="s">
        <v>803</v>
      </c>
      <c r="O212" s="16" t="s">
        <v>804</v>
      </c>
      <c r="P212" s="16" t="s">
        <v>805</v>
      </c>
      <c r="Q212" s="16" t="s">
        <v>806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4.25" customHeight="1" x14ac:dyDescent="0.25">
      <c r="A213" s="12" t="s">
        <v>807</v>
      </c>
      <c r="B213" s="13" t="s">
        <v>808</v>
      </c>
      <c r="C213" s="14" t="s">
        <v>809</v>
      </c>
      <c r="D213" s="14" t="s">
        <v>810</v>
      </c>
      <c r="E213" s="14" t="s">
        <v>811</v>
      </c>
      <c r="F213" s="14" t="s">
        <v>812</v>
      </c>
      <c r="G213" s="14" t="s">
        <v>813</v>
      </c>
      <c r="H213" s="14" t="s">
        <v>814</v>
      </c>
      <c r="I213" s="14" t="s">
        <v>815</v>
      </c>
      <c r="J213" s="14" t="s">
        <v>816</v>
      </c>
      <c r="K213" s="14" t="s">
        <v>817</v>
      </c>
      <c r="L213" s="14" t="s">
        <v>818</v>
      </c>
      <c r="M213" s="14" t="s">
        <v>819</v>
      </c>
      <c r="N213" s="14" t="s">
        <v>820</v>
      </c>
      <c r="O213" s="14" t="s">
        <v>821</v>
      </c>
      <c r="P213" s="14" t="s">
        <v>822</v>
      </c>
      <c r="Q213" s="14" t="s">
        <v>823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4.25" customHeight="1" x14ac:dyDescent="0.25">
      <c r="A214" s="12" t="s">
        <v>824</v>
      </c>
      <c r="B214" s="15">
        <v>372.08184565688185</v>
      </c>
      <c r="C214" s="16">
        <v>548.84</v>
      </c>
      <c r="D214" s="16">
        <v>723.82</v>
      </c>
      <c r="E214" s="16">
        <v>1205.4100000000001</v>
      </c>
      <c r="F214" s="16">
        <v>1237.18</v>
      </c>
      <c r="G214" s="16">
        <v>1622.24</v>
      </c>
      <c r="H214" s="16">
        <v>1267.3340000000001</v>
      </c>
      <c r="I214" s="16">
        <v>1577.15311436344</v>
      </c>
      <c r="J214" s="16">
        <v>1725.630063006746</v>
      </c>
      <c r="K214" s="16">
        <v>1706.6581015204511</v>
      </c>
      <c r="L214" s="16">
        <v>428.42627821947406</v>
      </c>
      <c r="M214" s="16">
        <v>465.63258023999998</v>
      </c>
      <c r="N214" s="16" t="s">
        <v>825</v>
      </c>
      <c r="O214" s="16" t="s">
        <v>826</v>
      </c>
      <c r="P214" s="16" t="s">
        <v>827</v>
      </c>
      <c r="Q214" s="16" t="s">
        <v>828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4.25" customHeight="1" x14ac:dyDescent="0.25">
      <c r="A215" s="12" t="s">
        <v>829</v>
      </c>
      <c r="B215" s="13" t="s">
        <v>830</v>
      </c>
      <c r="C215" s="14" t="s">
        <v>831</v>
      </c>
      <c r="D215" s="14" t="s">
        <v>832</v>
      </c>
      <c r="E215" s="14" t="s">
        <v>833</v>
      </c>
      <c r="F215" s="14" t="s">
        <v>834</v>
      </c>
      <c r="G215" s="14" t="s">
        <v>835</v>
      </c>
      <c r="H215" s="14" t="s">
        <v>836</v>
      </c>
      <c r="I215" s="14" t="s">
        <v>837</v>
      </c>
      <c r="J215" s="14" t="s">
        <v>838</v>
      </c>
      <c r="K215" s="14" t="s">
        <v>839</v>
      </c>
      <c r="L215" s="14" t="s">
        <v>840</v>
      </c>
      <c r="M215" s="14" t="s">
        <v>841</v>
      </c>
      <c r="N215" s="14" t="s">
        <v>842</v>
      </c>
      <c r="O215" s="14" t="s">
        <v>843</v>
      </c>
      <c r="P215" s="14" t="s">
        <v>844</v>
      </c>
      <c r="Q215" s="14" t="s">
        <v>845</v>
      </c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</row>
    <row r="216" spans="1:33" ht="14.25" customHeight="1" x14ac:dyDescent="0.25">
      <c r="A216" s="12" t="s">
        <v>846</v>
      </c>
      <c r="B216" s="15" t="s">
        <v>847</v>
      </c>
      <c r="C216" s="16">
        <v>562.28408357115802</v>
      </c>
      <c r="D216" s="16">
        <v>671.52576710764595</v>
      </c>
      <c r="E216" s="16">
        <v>618.54133364614302</v>
      </c>
      <c r="F216" s="16">
        <v>528.54936838440005</v>
      </c>
      <c r="G216" s="16">
        <v>570.85256965278006</v>
      </c>
      <c r="H216" s="16">
        <v>665.40410172223199</v>
      </c>
      <c r="I216" s="16">
        <v>990.09573847801698</v>
      </c>
      <c r="J216" s="16">
        <v>758.01942895701598</v>
      </c>
      <c r="K216" s="16">
        <v>850.86642360819701</v>
      </c>
      <c r="L216" s="16">
        <v>861.51207407359198</v>
      </c>
      <c r="M216" s="16">
        <v>885.10277544281303</v>
      </c>
      <c r="N216" s="16">
        <v>864.94028694980398</v>
      </c>
      <c r="O216" s="16">
        <v>953.20479502841897</v>
      </c>
      <c r="P216" s="16">
        <v>1011.822349759305</v>
      </c>
      <c r="Q216" s="16">
        <v>538.96912766886896</v>
      </c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</row>
    <row r="217" spans="1:33" ht="14.25" customHeight="1" x14ac:dyDescent="0.25">
      <c r="A217" s="18" t="s">
        <v>848</v>
      </c>
      <c r="B217" s="13" t="s">
        <v>849</v>
      </c>
      <c r="C217" s="14" t="s">
        <v>850</v>
      </c>
      <c r="D217" s="14" t="s">
        <v>851</v>
      </c>
      <c r="E217" s="14" t="s">
        <v>852</v>
      </c>
      <c r="F217" s="14" t="s">
        <v>853</v>
      </c>
      <c r="G217" s="14">
        <v>288.42287337314497</v>
      </c>
      <c r="H217" s="14">
        <v>342.57146704388305</v>
      </c>
      <c r="I217" s="14">
        <v>340.855975508119</v>
      </c>
      <c r="J217" s="14">
        <v>353.90653523701297</v>
      </c>
      <c r="K217" s="14">
        <v>363.26354100780998</v>
      </c>
      <c r="L217" s="14">
        <v>386.68341259664999</v>
      </c>
      <c r="M217" s="14">
        <v>396.73956857471899</v>
      </c>
      <c r="N217" s="14">
        <v>418.88463999999999</v>
      </c>
      <c r="O217" s="14" t="s">
        <v>854</v>
      </c>
      <c r="P217" s="14" t="s">
        <v>855</v>
      </c>
      <c r="Q217" s="14" t="s">
        <v>856</v>
      </c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</row>
    <row r="218" spans="1:33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4.25" customHeight="1" x14ac:dyDescent="0.25">
      <c r="A219" s="65" t="s">
        <v>857</v>
      </c>
      <c r="B219" s="65"/>
      <c r="C219" s="65"/>
      <c r="D219" s="65"/>
      <c r="E219" s="65"/>
      <c r="F219" s="65"/>
      <c r="G219" s="65"/>
      <c r="H219" s="65"/>
      <c r="I219" s="65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4.25" customHeight="1" x14ac:dyDescent="0.25">
      <c r="A220" s="1" t="s">
        <v>858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4.25" customHeight="1" x14ac:dyDescent="0.25">
      <c r="A221" s="65" t="s">
        <v>859</v>
      </c>
      <c r="B221" s="65"/>
      <c r="C221" s="65"/>
      <c r="D221" s="65"/>
      <c r="E221" s="65"/>
      <c r="F221" s="65"/>
      <c r="G221" s="65"/>
      <c r="H221" s="65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4.25" customHeight="1" x14ac:dyDescent="0.25">
      <c r="A222" s="66" t="s">
        <v>860</v>
      </c>
      <c r="B222" s="66"/>
      <c r="C222" s="66"/>
      <c r="D222" s="66"/>
      <c r="E222" s="66"/>
      <c r="F222" s="66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4.25" customHeight="1" x14ac:dyDescent="0.25">
      <c r="A223" s="65" t="s">
        <v>861</v>
      </c>
      <c r="B223" s="65"/>
      <c r="C223" s="65"/>
      <c r="D223" s="65"/>
      <c r="E223" s="65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5" spans="2:17" s="20" customFormat="1" ht="14.5" customHeight="1" x14ac:dyDescent="0.25">
      <c r="B225" s="36">
        <f>(SUM(B6:B217)-B74)/1000</f>
        <v>2378.4599461932112</v>
      </c>
      <c r="C225" s="36">
        <f t="shared" ref="C225:Q225" si="0">(SUM(C6:C217)-C74)/1000</f>
        <v>2865.3136352114134</v>
      </c>
      <c r="D225" s="36">
        <f t="shared" si="0"/>
        <v>3501.6876496944747</v>
      </c>
      <c r="E225" s="36" t="e">
        <f t="shared" si="0"/>
        <v>#VALUE!</v>
      </c>
      <c r="F225" s="36">
        <f t="shared" si="0"/>
        <v>3378.1250075524167</v>
      </c>
      <c r="G225" s="36">
        <f t="shared" si="0"/>
        <v>3688.5950869631879</v>
      </c>
      <c r="H225" s="36">
        <f t="shared" si="0"/>
        <v>4270.9535900435822</v>
      </c>
      <c r="I225" s="36">
        <f t="shared" si="0"/>
        <v>4417.6653965954938</v>
      </c>
      <c r="J225" s="36">
        <f t="shared" si="0"/>
        <v>4740.2930268838609</v>
      </c>
      <c r="K225" s="36">
        <f t="shared" si="0"/>
        <v>4911.1346309958653</v>
      </c>
      <c r="L225" s="36">
        <f t="shared" si="0"/>
        <v>4803.3437595581981</v>
      </c>
      <c r="M225" s="36">
        <f t="shared" si="0"/>
        <v>4906.3909700727399</v>
      </c>
      <c r="N225" s="36">
        <f t="shared" si="0"/>
        <v>5326.6082161951472</v>
      </c>
      <c r="O225" s="36">
        <f t="shared" si="0"/>
        <v>5841.6854506954678</v>
      </c>
      <c r="P225" s="36">
        <f t="shared" si="0"/>
        <v>5916.72849707552</v>
      </c>
      <c r="Q225" s="36">
        <f t="shared" si="0"/>
        <v>4324.1236613666697</v>
      </c>
    </row>
  </sheetData>
  <mergeCells count="6">
    <mergeCell ref="A223:E223"/>
    <mergeCell ref="A222:F222"/>
    <mergeCell ref="A1:M1"/>
    <mergeCell ref="A219:I219"/>
    <mergeCell ref="A221:H22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AA032-34D2-44B4-B1B8-B3C22A471A13}">
  <dimension ref="A1:AG225"/>
  <sheetViews>
    <sheetView showGridLines="0" workbookViewId="0">
      <pane xSplit="1" ySplit="5" topLeftCell="F214" activePane="bottomRight" state="frozen"/>
      <selection pane="topRight"/>
      <selection pane="bottomLeft"/>
      <selection pane="bottomRight" activeCell="A224" sqref="A224"/>
    </sheetView>
  </sheetViews>
  <sheetFormatPr defaultColWidth="10.1796875" defaultRowHeight="14.5" customHeight="1" x14ac:dyDescent="0.25"/>
  <cols>
    <col min="1" max="1" width="34" style="20" customWidth="1"/>
    <col min="2" max="3" width="10.26953125" style="20" customWidth="1"/>
    <col min="4" max="4" width="9.7265625" style="20" customWidth="1"/>
    <col min="5" max="5" width="11.1796875" style="20" customWidth="1"/>
    <col min="6" max="10" width="10.26953125" style="20" customWidth="1"/>
    <col min="11" max="11" width="11.1796875" style="20" customWidth="1"/>
    <col min="12" max="12" width="10.26953125" style="20" customWidth="1"/>
    <col min="13" max="15" width="9.7265625" style="20" customWidth="1"/>
    <col min="16" max="16" width="11" style="20" customWidth="1"/>
    <col min="17" max="17" width="9.7265625" style="20" customWidth="1"/>
    <col min="18" max="18" width="9.453125" style="20" customWidth="1"/>
    <col min="19" max="21" width="10.26953125" style="20" customWidth="1"/>
    <col min="22" max="22" width="9.453125" style="20" customWidth="1"/>
    <col min="23" max="25" width="10.26953125" style="20" customWidth="1"/>
    <col min="26" max="28" width="11.54296875" style="20" customWidth="1"/>
    <col min="29" max="29" width="10.26953125" style="20" customWidth="1"/>
    <col min="30" max="33" width="11.54296875" style="20" customWidth="1"/>
    <col min="34" max="16384" width="10.1796875" style="20"/>
  </cols>
  <sheetData>
    <row r="1" spans="1:33" ht="19.5" customHeight="1" x14ac:dyDescent="0.25">
      <c r="A1" s="58" t="s">
        <v>864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25">
      <c r="A6" s="28" t="s">
        <v>19</v>
      </c>
      <c r="B6" s="26" t="s">
        <v>20</v>
      </c>
      <c r="C6" s="26" t="s">
        <v>20</v>
      </c>
      <c r="D6" s="26" t="s">
        <v>20</v>
      </c>
      <c r="E6" s="26">
        <v>752.6</v>
      </c>
      <c r="F6" s="26">
        <v>851.20529269466397</v>
      </c>
      <c r="G6" s="26">
        <v>1083.1647105156321</v>
      </c>
      <c r="H6" s="26">
        <v>1557.2056384284779</v>
      </c>
      <c r="I6" s="26">
        <v>1779.8465594938589</v>
      </c>
      <c r="J6" s="26">
        <v>1528.557315686634</v>
      </c>
      <c r="K6" s="26">
        <v>1498.6179134492961</v>
      </c>
      <c r="L6" s="26">
        <v>1216.0872909244399</v>
      </c>
      <c r="M6" s="26">
        <v>1118.28329009971</v>
      </c>
      <c r="N6" s="26">
        <v>1240.2413860306849</v>
      </c>
      <c r="O6" s="26">
        <v>1387.9744834090673</v>
      </c>
      <c r="P6" s="26">
        <v>1212.7875507108022</v>
      </c>
      <c r="Q6" s="26">
        <v>1103.4903517145381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25">
      <c r="A7" s="27" t="s">
        <v>24</v>
      </c>
      <c r="B7" s="24">
        <v>1382.8904039711399</v>
      </c>
      <c r="C7" s="24">
        <v>1573.356056715802</v>
      </c>
      <c r="D7" s="24">
        <v>1924.4372056299519</v>
      </c>
      <c r="E7" s="24">
        <v>2371.9</v>
      </c>
      <c r="F7" s="24">
        <v>2232.3798985757021</v>
      </c>
      <c r="G7" s="24">
        <v>2004.8064251774879</v>
      </c>
      <c r="H7" s="24">
        <v>2248.27941793114</v>
      </c>
      <c r="I7" s="24">
        <v>1870.5928928523927</v>
      </c>
      <c r="J7" s="24">
        <v>1979.7363404622818</v>
      </c>
      <c r="K7" s="24">
        <v>2068.7707325787846</v>
      </c>
      <c r="L7" s="24">
        <v>1666.9038188757204</v>
      </c>
      <c r="M7" s="24">
        <v>1770.8739147056742</v>
      </c>
      <c r="N7" s="24">
        <v>2016.6090741689081</v>
      </c>
      <c r="O7" s="24">
        <v>2309.3060388155718</v>
      </c>
      <c r="P7" s="24">
        <v>2393.7213472868011</v>
      </c>
      <c r="Q7" s="24">
        <v>1342.3967397029362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25">
      <c r="A8" s="27" t="s">
        <v>26</v>
      </c>
      <c r="B8" s="26">
        <v>4822.9999999997754</v>
      </c>
      <c r="C8" s="26">
        <v>4837.0000000002501</v>
      </c>
      <c r="D8" s="26">
        <v>6795.5220788986962</v>
      </c>
      <c r="E8" s="26">
        <v>11088.122209897478</v>
      </c>
      <c r="F8" s="26">
        <v>11634.437041013796</v>
      </c>
      <c r="G8" s="26">
        <v>11847.6</v>
      </c>
      <c r="H8" s="26">
        <v>12586.338089378949</v>
      </c>
      <c r="I8" s="26">
        <v>10873.36099422818</v>
      </c>
      <c r="J8" s="26">
        <v>10794.635232370125</v>
      </c>
      <c r="K8" s="26">
        <v>11807.321607738064</v>
      </c>
      <c r="L8" s="26">
        <v>11029.027741283357</v>
      </c>
      <c r="M8" s="26">
        <v>10879.459439861062</v>
      </c>
      <c r="N8" s="26">
        <v>11272.716129227718</v>
      </c>
      <c r="O8" s="26">
        <v>11768.931226190305</v>
      </c>
      <c r="P8" s="26">
        <v>9936.5714081725746</v>
      </c>
      <c r="Q8" s="26" t="s">
        <v>20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25">
      <c r="A9" s="27" t="s">
        <v>29</v>
      </c>
      <c r="B9" s="24" t="s">
        <v>20</v>
      </c>
      <c r="C9" s="24" t="s">
        <v>20</v>
      </c>
      <c r="D9" s="24" t="s">
        <v>20</v>
      </c>
      <c r="E9" s="24" t="s">
        <v>20</v>
      </c>
      <c r="F9" s="24" t="s">
        <v>20</v>
      </c>
      <c r="G9" s="24" t="s">
        <v>20</v>
      </c>
      <c r="H9" s="24" t="s">
        <v>20</v>
      </c>
      <c r="I9" s="24" t="s">
        <v>20</v>
      </c>
      <c r="J9" s="24" t="s">
        <v>20</v>
      </c>
      <c r="K9" s="24" t="s">
        <v>20</v>
      </c>
      <c r="L9" s="24" t="s">
        <v>20</v>
      </c>
      <c r="M9" s="24" t="s">
        <v>20</v>
      </c>
      <c r="N9" s="24" t="s">
        <v>20</v>
      </c>
      <c r="O9" s="24" t="s">
        <v>20</v>
      </c>
      <c r="P9" s="24">
        <v>558.29999999999995</v>
      </c>
      <c r="Q9" s="24" t="s">
        <v>20</v>
      </c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25">
      <c r="A10" s="27" t="s">
        <v>46</v>
      </c>
      <c r="B10" s="26">
        <v>6790.9831792857603</v>
      </c>
      <c r="C10" s="26">
        <v>7511.1848332760001</v>
      </c>
      <c r="D10" s="26">
        <v>12643.2456504</v>
      </c>
      <c r="E10" s="26">
        <v>22139.344808869999</v>
      </c>
      <c r="F10" s="26">
        <v>19169.400000000001</v>
      </c>
      <c r="G10" s="26">
        <v>18754.364334220001</v>
      </c>
      <c r="H10" s="26">
        <v>23669.885103083998</v>
      </c>
      <c r="I10" s="26">
        <v>22144.345920194501</v>
      </c>
      <c r="J10" s="26">
        <v>23062.08537203442</v>
      </c>
      <c r="K10" s="26">
        <v>24957.647236609322</v>
      </c>
      <c r="L10" s="26">
        <v>17276.227851215197</v>
      </c>
      <c r="M10" s="26">
        <v>12616.53904226154</v>
      </c>
      <c r="N10" s="26">
        <v>13793.293931814782</v>
      </c>
      <c r="O10" s="26">
        <v>10089.508253058599</v>
      </c>
      <c r="P10" s="26">
        <v>8172.2702542675106</v>
      </c>
      <c r="Q10" s="26">
        <v>5579.8737582255599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25">
      <c r="A11" s="27" t="s">
        <v>48</v>
      </c>
      <c r="B11" s="24">
        <v>56.266826296296294</v>
      </c>
      <c r="C11" s="24">
        <v>91.547697640740736</v>
      </c>
      <c r="D11" s="24">
        <v>102.93143962962962</v>
      </c>
      <c r="E11" s="24">
        <v>102.37198703703703</v>
      </c>
      <c r="F11" s="24">
        <v>69.944166296296302</v>
      </c>
      <c r="G11" s="24">
        <v>54.756078888888887</v>
      </c>
      <c r="H11" s="24">
        <v>55.154712222222216</v>
      </c>
      <c r="I11" s="24">
        <v>55.57051629629629</v>
      </c>
      <c r="J11" s="24">
        <v>56.205828148148143</v>
      </c>
      <c r="K11" s="24">
        <v>97.4</v>
      </c>
      <c r="L11" s="24">
        <v>97.288747910287043</v>
      </c>
      <c r="M11" s="24">
        <v>103.10261097910295</v>
      </c>
      <c r="N11" s="24">
        <v>136.99414085479484</v>
      </c>
      <c r="O11" s="24">
        <v>115.14577087278776</v>
      </c>
      <c r="P11" s="24" t="s">
        <v>20</v>
      </c>
      <c r="Q11" s="24" t="s">
        <v>20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25">
      <c r="A12" s="27" t="s">
        <v>52</v>
      </c>
      <c r="B12" s="26">
        <v>227.36574518518518</v>
      </c>
      <c r="C12" s="26">
        <v>258.71091148148145</v>
      </c>
      <c r="D12" s="26">
        <v>283.46118000000001</v>
      </c>
      <c r="E12" s="26">
        <v>282.32210814814812</v>
      </c>
      <c r="F12" s="26">
        <v>227.5704174074074</v>
      </c>
      <c r="G12" s="26">
        <v>225.04633777777775</v>
      </c>
      <c r="H12" s="26">
        <v>210.92353444444441</v>
      </c>
      <c r="I12" s="26">
        <v>204.07992037037036</v>
      </c>
      <c r="J12" s="26">
        <v>219.51892962962961</v>
      </c>
      <c r="K12" s="26">
        <v>391.9</v>
      </c>
      <c r="L12" s="26">
        <v>426.05058929644071</v>
      </c>
      <c r="M12" s="26">
        <v>480.04002519566666</v>
      </c>
      <c r="N12" s="26">
        <v>476.81966178288889</v>
      </c>
      <c r="O12" s="26">
        <v>511.29489846428146</v>
      </c>
      <c r="P12" s="26" t="s">
        <v>20</v>
      </c>
      <c r="Q12" s="26" t="s">
        <v>20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25">
      <c r="A13" s="27" t="s">
        <v>56</v>
      </c>
      <c r="B13" s="24">
        <v>7496.89</v>
      </c>
      <c r="C13" s="24">
        <v>8674</v>
      </c>
      <c r="D13" s="24">
        <v>11027.21851988699</v>
      </c>
      <c r="E13" s="24">
        <v>13646.484098479568</v>
      </c>
      <c r="F13" s="24">
        <v>12536.652813239041</v>
      </c>
      <c r="G13" s="24">
        <v>14620.732010520469</v>
      </c>
      <c r="H13" s="24">
        <v>17649.469312459951</v>
      </c>
      <c r="I13" s="24">
        <v>18344.32545352956</v>
      </c>
      <c r="J13" s="24">
        <v>19008.807883714118</v>
      </c>
      <c r="K13" s="24">
        <v>18037.663981127622</v>
      </c>
      <c r="L13" s="24">
        <v>19028.557043220699</v>
      </c>
      <c r="M13" s="24">
        <v>21876.362069761002</v>
      </c>
      <c r="N13" s="24">
        <v>25201.640554206639</v>
      </c>
      <c r="O13" s="24">
        <v>24238.789560704299</v>
      </c>
      <c r="P13" s="24">
        <v>19349.326303167498</v>
      </c>
      <c r="Q13" s="24">
        <v>11770.00772056176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25">
      <c r="A14" s="27" t="s">
        <v>58</v>
      </c>
      <c r="B14" s="26">
        <v>578.07111024936103</v>
      </c>
      <c r="C14" s="26">
        <v>682.02512535379299</v>
      </c>
      <c r="D14" s="26">
        <v>954.19956766294001</v>
      </c>
      <c r="E14" s="26">
        <v>1148.4997294338032</v>
      </c>
      <c r="F14" s="26">
        <v>1061.9858340752321</v>
      </c>
      <c r="G14" s="26">
        <v>1273.953432043651</v>
      </c>
      <c r="H14" s="26">
        <v>1376.4399419126848</v>
      </c>
      <c r="I14" s="26">
        <v>1503.76615144281</v>
      </c>
      <c r="J14" s="26">
        <v>1645.0169868356561</v>
      </c>
      <c r="K14" s="26">
        <v>1733.702538224466</v>
      </c>
      <c r="L14" s="26">
        <v>1608.8945074425199</v>
      </c>
      <c r="M14" s="26">
        <v>1601.06255558623</v>
      </c>
      <c r="N14" s="26">
        <v>1862.8551272848958</v>
      </c>
      <c r="O14" s="26">
        <v>2161.5006194605598</v>
      </c>
      <c r="P14" s="26">
        <v>2454.0642908027403</v>
      </c>
      <c r="Q14" s="26">
        <v>963.20256788663494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25">
      <c r="A15" s="27" t="s">
        <v>59</v>
      </c>
      <c r="B15" s="24">
        <v>711.66727812469958</v>
      </c>
      <c r="C15" s="24">
        <v>755.19202668678952</v>
      </c>
      <c r="D15" s="24">
        <v>785.41899441340786</v>
      </c>
      <c r="E15" s="24">
        <v>793.91061452513952</v>
      </c>
      <c r="F15" s="24">
        <v>692.56983240223462</v>
      </c>
      <c r="G15" s="24">
        <v>679.32960893854749</v>
      </c>
      <c r="H15" s="24">
        <v>843.35195530726253</v>
      </c>
      <c r="I15" s="24">
        <v>824.46927374301674</v>
      </c>
      <c r="J15" s="24">
        <v>892.55486983240223</v>
      </c>
      <c r="K15" s="24">
        <v>912.03915642458094</v>
      </c>
      <c r="L15" s="24">
        <v>880.53432067039114</v>
      </c>
      <c r="M15" s="24">
        <v>872.4</v>
      </c>
      <c r="N15" s="24">
        <v>914.19172364620056</v>
      </c>
      <c r="O15" s="24">
        <v>1038.6156241102453</v>
      </c>
      <c r="P15" s="24">
        <v>1035.83384408811</v>
      </c>
      <c r="Q15" s="24">
        <v>805.79120389313243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25">
      <c r="A16" s="27" t="s">
        <v>61</v>
      </c>
      <c r="B16" s="26">
        <v>31054.904800195043</v>
      </c>
      <c r="C16" s="26">
        <v>33268.598508298965</v>
      </c>
      <c r="D16" s="26">
        <v>42155.002504446951</v>
      </c>
      <c r="E16" s="26">
        <v>49691.815670864627</v>
      </c>
      <c r="F16" s="26">
        <v>42887.582891508537</v>
      </c>
      <c r="G16" s="26">
        <v>51589.637032832135</v>
      </c>
      <c r="H16" s="26">
        <v>62395.164372950669</v>
      </c>
      <c r="I16" s="26">
        <v>66763.017033807322</v>
      </c>
      <c r="J16" s="26">
        <v>67808.128849744142</v>
      </c>
      <c r="K16" s="26">
        <v>67779.830803474644</v>
      </c>
      <c r="L16" s="26">
        <v>63655.911035350116</v>
      </c>
      <c r="M16" s="26">
        <v>62465.913927574074</v>
      </c>
      <c r="N16" s="26">
        <v>68474.071646272976</v>
      </c>
      <c r="O16" s="26">
        <v>73319.314344484068</v>
      </c>
      <c r="P16" s="26">
        <v>72035.35715577862</v>
      </c>
      <c r="Q16" s="26">
        <v>38346.870525643957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25">
      <c r="A17" s="27" t="s">
        <v>62</v>
      </c>
      <c r="B17" s="24">
        <v>35791.150155690142</v>
      </c>
      <c r="C17" s="24">
        <v>35229</v>
      </c>
      <c r="D17" s="24">
        <v>41038.319833389418</v>
      </c>
      <c r="E17" s="24">
        <v>45276.532790322584</v>
      </c>
      <c r="F17" s="24">
        <v>39073.103975231104</v>
      </c>
      <c r="G17" s="24">
        <v>38748.808837950914</v>
      </c>
      <c r="H17" s="24">
        <v>44523.534821327063</v>
      </c>
      <c r="I17" s="24">
        <v>44107.796910642151</v>
      </c>
      <c r="J17" s="24">
        <v>51038.394109864588</v>
      </c>
      <c r="K17" s="24">
        <v>55204.948406134245</v>
      </c>
      <c r="L17" s="24">
        <v>47705.645910205683</v>
      </c>
      <c r="M17" s="24">
        <v>49748.429077543609</v>
      </c>
      <c r="N17" s="24">
        <v>55852.310917678027</v>
      </c>
      <c r="O17" s="24">
        <v>63840.780132930515</v>
      </c>
      <c r="P17" s="24">
        <v>65317.018025811798</v>
      </c>
      <c r="Q17" s="24">
        <v>55949.16025289605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25">
      <c r="A18" s="27" t="s">
        <v>64</v>
      </c>
      <c r="B18" s="26">
        <v>2658.8</v>
      </c>
      <c r="C18" s="26">
        <v>2938.6</v>
      </c>
      <c r="D18" s="26">
        <v>3385.2</v>
      </c>
      <c r="E18" s="26">
        <v>3915.6819999999998</v>
      </c>
      <c r="F18" s="26">
        <v>3673.4589999999998</v>
      </c>
      <c r="G18" s="26">
        <v>3929.451</v>
      </c>
      <c r="H18" s="26">
        <v>5839.5010000000002</v>
      </c>
      <c r="I18" s="26">
        <v>7429.58</v>
      </c>
      <c r="J18" s="26">
        <v>8319.9</v>
      </c>
      <c r="K18" s="26">
        <v>10386.721</v>
      </c>
      <c r="L18" s="26">
        <v>8672.8510000000006</v>
      </c>
      <c r="M18" s="26">
        <v>7522.8050000000003</v>
      </c>
      <c r="N18" s="26">
        <v>8067.7520000000004</v>
      </c>
      <c r="O18" s="26">
        <v>6752.7579999999998</v>
      </c>
      <c r="P18" s="26">
        <v>6377.14310001376</v>
      </c>
      <c r="Q18" s="26">
        <v>5461.2550000000001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25">
      <c r="A19" s="27" t="s">
        <v>66</v>
      </c>
      <c r="B19" s="24">
        <v>1286.4090948150001</v>
      </c>
      <c r="C19" s="24">
        <v>1610.87</v>
      </c>
      <c r="D19" s="24">
        <v>1579.58980787322</v>
      </c>
      <c r="E19" s="24">
        <v>1402.9019750310001</v>
      </c>
      <c r="F19" s="24">
        <v>1196.0630000000001</v>
      </c>
      <c r="G19" s="24">
        <v>1181.098</v>
      </c>
      <c r="H19" s="24">
        <v>1292.4169999999999</v>
      </c>
      <c r="I19" s="24">
        <v>1537.6610000000001</v>
      </c>
      <c r="J19" s="24">
        <v>1628.2660000000001</v>
      </c>
      <c r="K19" s="24">
        <v>1727.8209676925039</v>
      </c>
      <c r="L19" s="24">
        <v>1277.8588202917001</v>
      </c>
      <c r="M19" s="24">
        <v>1835.5388255846221</v>
      </c>
      <c r="N19" s="24">
        <v>1812.4614422823272</v>
      </c>
      <c r="O19" s="24">
        <v>1799.488919948488</v>
      </c>
      <c r="P19" s="24">
        <v>1825.4224389352917</v>
      </c>
      <c r="Q19" s="24" t="s">
        <v>20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25">
      <c r="A20" s="27" t="s">
        <v>68</v>
      </c>
      <c r="B20" s="26">
        <v>1416.2234042553191</v>
      </c>
      <c r="C20" s="26">
        <v>1605.2393617021278</v>
      </c>
      <c r="D20" s="26">
        <v>1700.93085106383</v>
      </c>
      <c r="E20" s="26">
        <v>2030.0531914893618</v>
      </c>
      <c r="F20" s="26">
        <v>1740.9574468085104</v>
      </c>
      <c r="G20" s="26">
        <v>1905.0531914893618</v>
      </c>
      <c r="H20" s="26">
        <v>1778.4574468085104</v>
      </c>
      <c r="I20" s="26">
        <v>6044.6808510638293</v>
      </c>
      <c r="J20" s="26">
        <v>7051.3297872340418</v>
      </c>
      <c r="K20" s="26">
        <v>6764.4148936170213</v>
      </c>
      <c r="L20" s="26">
        <v>6592.3</v>
      </c>
      <c r="M20" s="26">
        <v>7499.7340425531911</v>
      </c>
      <c r="N20" s="26">
        <v>7800.2659574468089</v>
      </c>
      <c r="O20" s="26">
        <v>8076.8617021276596</v>
      </c>
      <c r="P20" s="26" t="s">
        <v>20</v>
      </c>
      <c r="Q20" s="26" t="s">
        <v>20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25">
      <c r="A21" s="27" t="s">
        <v>72</v>
      </c>
      <c r="B21" s="24">
        <v>2364.5</v>
      </c>
      <c r="C21" s="24">
        <v>2538.1741284411537</v>
      </c>
      <c r="D21" s="24">
        <v>3083.4290870383061</v>
      </c>
      <c r="E21" s="24">
        <v>3756.6502558906595</v>
      </c>
      <c r="F21" s="24">
        <v>3395.0363022419697</v>
      </c>
      <c r="G21" s="24">
        <v>4389.1732724222638</v>
      </c>
      <c r="H21" s="24">
        <v>5270.7362805479052</v>
      </c>
      <c r="I21" s="24">
        <v>5578.2708161543342</v>
      </c>
      <c r="J21" s="24">
        <v>6567.8261427158532</v>
      </c>
      <c r="K21" s="24">
        <v>7770.2215023473218</v>
      </c>
      <c r="L21" s="24">
        <v>7719.4763057297687</v>
      </c>
      <c r="M21" s="24">
        <v>7801.9897996637637</v>
      </c>
      <c r="N21" s="24">
        <v>8498.3439849529477</v>
      </c>
      <c r="O21" s="24">
        <v>9619.1700197746322</v>
      </c>
      <c r="P21" s="24">
        <v>9557.7827970521703</v>
      </c>
      <c r="Q21" s="24">
        <v>8405.8843262027058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25">
      <c r="A22" s="27" t="s">
        <v>74</v>
      </c>
      <c r="B22" s="26">
        <v>522.22835401773</v>
      </c>
      <c r="C22" s="26">
        <v>529.56442441692502</v>
      </c>
      <c r="D22" s="26">
        <v>574.502119620445</v>
      </c>
      <c r="E22" s="26">
        <v>662.59878975274</v>
      </c>
      <c r="F22" s="26">
        <v>627.91735481861497</v>
      </c>
      <c r="G22" s="26">
        <v>670.09717500903002</v>
      </c>
      <c r="H22" s="26">
        <v>520.91537684314005</v>
      </c>
      <c r="I22" s="26">
        <v>569.47991240961005</v>
      </c>
      <c r="J22" s="26">
        <v>745.25011962578503</v>
      </c>
      <c r="K22" s="26">
        <v>687.39940147895004</v>
      </c>
      <c r="L22" s="26">
        <v>712.55750909759502</v>
      </c>
      <c r="M22" s="26">
        <v>678.64345709067504</v>
      </c>
      <c r="N22" s="26" t="s">
        <v>20</v>
      </c>
      <c r="O22" s="26" t="s">
        <v>20</v>
      </c>
      <c r="P22" s="26" t="s">
        <v>20</v>
      </c>
      <c r="Q22" s="26" t="s">
        <v>20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25">
      <c r="A23" s="27" t="s">
        <v>79</v>
      </c>
      <c r="B23" s="24">
        <v>1141</v>
      </c>
      <c r="C23" s="24">
        <v>1711.1</v>
      </c>
      <c r="D23" s="24">
        <v>2098.9</v>
      </c>
      <c r="E23" s="24">
        <v>2769.1</v>
      </c>
      <c r="F23" s="24">
        <v>2238.3000000000002</v>
      </c>
      <c r="G23" s="24">
        <v>3026.1</v>
      </c>
      <c r="H23" s="24">
        <v>3373.9</v>
      </c>
      <c r="I23" s="24">
        <v>4066.3</v>
      </c>
      <c r="J23" s="24">
        <v>5278.6</v>
      </c>
      <c r="K23" s="24">
        <v>5761</v>
      </c>
      <c r="L23" s="24">
        <v>4414.8999999999996</v>
      </c>
      <c r="M23" s="24">
        <v>4381.3999999999996</v>
      </c>
      <c r="N23" s="24">
        <v>4826.2</v>
      </c>
      <c r="O23" s="24">
        <v>5406.1</v>
      </c>
      <c r="P23" s="24">
        <v>5852.2</v>
      </c>
      <c r="Q23" s="24">
        <v>4934.5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25">
      <c r="A24" s="27" t="s">
        <v>80</v>
      </c>
      <c r="B24" s="26">
        <v>52477.183490061616</v>
      </c>
      <c r="C24" s="26">
        <v>54292.258519580537</v>
      </c>
      <c r="D24" s="26">
        <v>69958.253213528995</v>
      </c>
      <c r="E24" s="26">
        <v>89311.4</v>
      </c>
      <c r="F24" s="26">
        <v>82483.676090665555</v>
      </c>
      <c r="G24" s="26">
        <v>87990.967136940802</v>
      </c>
      <c r="H24" s="26">
        <v>96856.031289948514</v>
      </c>
      <c r="I24" s="26">
        <v>99257.792539931979</v>
      </c>
      <c r="J24" s="26">
        <v>105240.79108132889</v>
      </c>
      <c r="K24" s="26">
        <v>117586.83033717764</v>
      </c>
      <c r="L24" s="26">
        <v>104311.65043413345</v>
      </c>
      <c r="M24" s="26">
        <v>105118.66312096703</v>
      </c>
      <c r="N24" s="26">
        <v>115230.67361597992</v>
      </c>
      <c r="O24" s="26">
        <v>124874.43970048557</v>
      </c>
      <c r="P24" s="26">
        <v>122529.52993406406</v>
      </c>
      <c r="Q24" s="26">
        <v>115388.31360813028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25">
      <c r="A25" s="27" t="s">
        <v>82</v>
      </c>
      <c r="B25" s="24" t="s">
        <v>20</v>
      </c>
      <c r="C25" s="24" t="s">
        <v>20</v>
      </c>
      <c r="D25" s="24" t="s">
        <v>20</v>
      </c>
      <c r="E25" s="24" t="s">
        <v>20</v>
      </c>
      <c r="F25" s="24" t="s">
        <v>20</v>
      </c>
      <c r="G25" s="24" t="s">
        <v>20</v>
      </c>
      <c r="H25" s="24" t="s">
        <v>20</v>
      </c>
      <c r="I25" s="24" t="s">
        <v>20</v>
      </c>
      <c r="J25" s="24" t="s">
        <v>20</v>
      </c>
      <c r="K25" s="24" t="s">
        <v>20</v>
      </c>
      <c r="L25" s="24" t="s">
        <v>20</v>
      </c>
      <c r="M25" s="24" t="s">
        <v>20</v>
      </c>
      <c r="N25" s="24" t="s">
        <v>20</v>
      </c>
      <c r="O25" s="24" t="s">
        <v>20</v>
      </c>
      <c r="P25" s="24" t="s">
        <v>20</v>
      </c>
      <c r="Q25" s="24" t="s">
        <v>20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25">
      <c r="A26" s="27" t="s">
        <v>99</v>
      </c>
      <c r="B26" s="26">
        <v>158.79247552801399</v>
      </c>
      <c r="C26" s="26">
        <v>152.15993488610914</v>
      </c>
      <c r="D26" s="26">
        <v>168.1563064713975</v>
      </c>
      <c r="E26" s="26">
        <v>169.57524706993379</v>
      </c>
      <c r="F26" s="26">
        <v>161.74682665639298</v>
      </c>
      <c r="G26" s="26">
        <v>162.39115252475676</v>
      </c>
      <c r="H26" s="26">
        <v>171.1</v>
      </c>
      <c r="I26" s="26">
        <v>188.07180764602049</v>
      </c>
      <c r="J26" s="26">
        <v>207.79083143789001</v>
      </c>
      <c r="K26" s="26">
        <v>224.59066049895051</v>
      </c>
      <c r="L26" s="26">
        <v>221.35765990836799</v>
      </c>
      <c r="M26" s="26">
        <v>215.68231019475354</v>
      </c>
      <c r="N26" s="26">
        <v>240.52070833049251</v>
      </c>
      <c r="O26" s="26">
        <v>237.85776157798099</v>
      </c>
      <c r="P26" s="26">
        <v>263.69111448021653</v>
      </c>
      <c r="Q26" s="26" t="s">
        <v>20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25">
      <c r="A27" s="27" t="s">
        <v>102</v>
      </c>
      <c r="B27" s="24">
        <v>281.34404403667213</v>
      </c>
      <c r="C27" s="24">
        <v>356.30717776783928</v>
      </c>
      <c r="D27" s="24">
        <v>501.40220117369694</v>
      </c>
      <c r="E27" s="24">
        <v>512.08739637397184</v>
      </c>
      <c r="F27" s="24">
        <v>497.88491264957173</v>
      </c>
      <c r="G27" s="24">
        <v>515.19797108143939</v>
      </c>
      <c r="H27" s="24">
        <v>504.5</v>
      </c>
      <c r="I27" s="24">
        <v>585.12053910534053</v>
      </c>
      <c r="J27" s="24">
        <v>761.20256392921965</v>
      </c>
      <c r="K27" s="24">
        <v>886.56192731466615</v>
      </c>
      <c r="L27" s="24">
        <v>577.25092579280863</v>
      </c>
      <c r="M27" s="24">
        <v>769.50881659719687</v>
      </c>
      <c r="N27" s="24">
        <v>693.63712776244654</v>
      </c>
      <c r="O27" s="24">
        <v>768.75053129578794</v>
      </c>
      <c r="P27" s="24">
        <v>805.66451810689148</v>
      </c>
      <c r="Q27" s="24" t="s">
        <v>20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25">
      <c r="A28" s="27" t="s">
        <v>105</v>
      </c>
      <c r="B28" s="26" t="s">
        <v>20</v>
      </c>
      <c r="C28" s="26">
        <v>861.9</v>
      </c>
      <c r="D28" s="26">
        <v>1115.1868532281499</v>
      </c>
      <c r="E28" s="26">
        <v>1041.5079123064691</v>
      </c>
      <c r="F28" s="26">
        <v>984.17545053129902</v>
      </c>
      <c r="G28" s="26">
        <v>1013.319126847825</v>
      </c>
      <c r="H28" s="26">
        <v>896.83481339642208</v>
      </c>
      <c r="I28" s="26">
        <v>898.60379929163503</v>
      </c>
      <c r="J28" s="26">
        <v>895.44749648281891</v>
      </c>
      <c r="K28" s="26">
        <v>987.42780400081892</v>
      </c>
      <c r="L28" s="26">
        <v>888.31045592187706</v>
      </c>
      <c r="M28" s="26">
        <v>944.17845307222399</v>
      </c>
      <c r="N28" s="26">
        <v>949.85803326335895</v>
      </c>
      <c r="O28" s="26">
        <v>1096.6345563619179</v>
      </c>
      <c r="P28" s="26">
        <v>1073.18528964659</v>
      </c>
      <c r="Q28" s="26" t="s">
        <v>20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25">
      <c r="A29" s="27" t="s">
        <v>109</v>
      </c>
      <c r="B29" s="24" t="s">
        <v>20</v>
      </c>
      <c r="C29" s="24">
        <v>64.5</v>
      </c>
      <c r="D29" s="24">
        <v>89.442902267592231</v>
      </c>
      <c r="E29" s="24">
        <v>120.70060864536389</v>
      </c>
      <c r="F29" s="24">
        <v>98.719404641971877</v>
      </c>
      <c r="G29" s="24">
        <v>140.21979204433379</v>
      </c>
      <c r="H29" s="24">
        <v>176.57487419474646</v>
      </c>
      <c r="I29" s="24">
        <v>195.44161054199643</v>
      </c>
      <c r="J29" s="24">
        <v>177.35838040424025</v>
      </c>
      <c r="K29" s="24">
        <v>189.53535257353977</v>
      </c>
      <c r="L29" s="24">
        <v>195.09597916457216</v>
      </c>
      <c r="M29" s="24">
        <v>207.4002657767586</v>
      </c>
      <c r="N29" s="24">
        <v>209.8361913838076</v>
      </c>
      <c r="O29" s="24">
        <v>228.26195702100205</v>
      </c>
      <c r="P29" s="24">
        <v>219.21830215426706</v>
      </c>
      <c r="Q29" s="24">
        <v>206.6797138966395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25">
      <c r="A30" s="27" t="s">
        <v>112</v>
      </c>
      <c r="B30" s="26">
        <v>681.95442619000005</v>
      </c>
      <c r="C30" s="26">
        <v>824.79448500000001</v>
      </c>
      <c r="D30" s="26">
        <v>896.73158554999998</v>
      </c>
      <c r="E30" s="26">
        <v>1014.028</v>
      </c>
      <c r="F30" s="26">
        <v>1012.22</v>
      </c>
      <c r="G30" s="26">
        <v>1148.813465</v>
      </c>
      <c r="H30" s="26">
        <v>1650.7334559999999</v>
      </c>
      <c r="I30" s="26">
        <v>1921.4226219873901</v>
      </c>
      <c r="J30" s="26">
        <v>2331.501739031607</v>
      </c>
      <c r="K30" s="26">
        <v>3024.8</v>
      </c>
      <c r="L30" s="26">
        <v>2835.2513879661001</v>
      </c>
      <c r="M30" s="26">
        <v>2857.9279571776142</v>
      </c>
      <c r="N30" s="26">
        <v>3081.1404024289959</v>
      </c>
      <c r="O30" s="26">
        <v>3089.4721225966341</v>
      </c>
      <c r="P30" s="26">
        <v>2892.6665909999833</v>
      </c>
      <c r="Q30" s="26">
        <v>1783.3895742700231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25">
      <c r="A31" s="27" t="s">
        <v>114</v>
      </c>
      <c r="B31" s="24">
        <v>435.56519074199008</v>
      </c>
      <c r="C31" s="24">
        <v>466.72117862378826</v>
      </c>
      <c r="D31" s="24">
        <v>495.3</v>
      </c>
      <c r="E31" s="24">
        <v>594.95248931414199</v>
      </c>
      <c r="F31" s="24">
        <v>640.4477888668863</v>
      </c>
      <c r="G31" s="24">
        <v>540.90783780733284</v>
      </c>
      <c r="H31" s="24">
        <v>557.21865804776166</v>
      </c>
      <c r="I31" s="24">
        <v>513.22182070546296</v>
      </c>
      <c r="J31" s="24">
        <v>520.78965417986046</v>
      </c>
      <c r="K31" s="24">
        <v>525.08655663182799</v>
      </c>
      <c r="L31" s="24">
        <v>573.64975717785205</v>
      </c>
      <c r="M31" s="24">
        <v>595.31737681881168</v>
      </c>
      <c r="N31" s="24">
        <v>671.50700397751336</v>
      </c>
      <c r="O31" s="24">
        <v>728.56283805967121</v>
      </c>
      <c r="P31" s="24">
        <v>764.2721594579549</v>
      </c>
      <c r="Q31" s="24">
        <v>517.14358956777176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25">
      <c r="A32" s="27" t="s">
        <v>116</v>
      </c>
      <c r="B32" s="26">
        <v>594.00244295695506</v>
      </c>
      <c r="C32" s="26">
        <v>581.10114402346358</v>
      </c>
      <c r="D32" s="26">
        <v>724.35880466365597</v>
      </c>
      <c r="E32" s="26">
        <v>559.63128301890163</v>
      </c>
      <c r="F32" s="26">
        <v>794.78155620087944</v>
      </c>
      <c r="G32" s="26">
        <v>952.8</v>
      </c>
      <c r="H32" s="26">
        <v>1059.0707973361766</v>
      </c>
      <c r="I32" s="26">
        <v>1044.2847706735597</v>
      </c>
      <c r="J32" s="26">
        <v>1090.7926255645011</v>
      </c>
      <c r="K32" s="26">
        <v>1230.2311845109421</v>
      </c>
      <c r="L32" s="26">
        <v>1118.7224593344283</v>
      </c>
      <c r="M32" s="26">
        <v>1019.0675379415796</v>
      </c>
      <c r="N32" s="26">
        <v>1103.490396432172</v>
      </c>
      <c r="O32" s="26">
        <v>1206.3207870531251</v>
      </c>
      <c r="P32" s="26">
        <v>1113.1715818041312</v>
      </c>
      <c r="Q32" s="26" t="s">
        <v>20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25">
      <c r="A33" s="27" t="s">
        <v>119</v>
      </c>
      <c r="B33" s="24">
        <v>23471.147333459598</v>
      </c>
      <c r="C33" s="24">
        <v>28149.406188935052</v>
      </c>
      <c r="D33" s="24">
        <v>37172.915001241498</v>
      </c>
      <c r="E33" s="24">
        <v>47140.4046933313</v>
      </c>
      <c r="F33" s="24">
        <v>46974.1414</v>
      </c>
      <c r="G33" s="24">
        <v>60827.8</v>
      </c>
      <c r="H33" s="24">
        <v>74148.583665490005</v>
      </c>
      <c r="I33" s="24">
        <v>78984.426905789995</v>
      </c>
      <c r="J33" s="24">
        <v>84382.714980339995</v>
      </c>
      <c r="K33" s="24">
        <v>88072.140088130007</v>
      </c>
      <c r="L33" s="24">
        <v>70723.36674908</v>
      </c>
      <c r="M33" s="24">
        <v>63747.069972480007</v>
      </c>
      <c r="N33" s="24">
        <v>72405.643776769997</v>
      </c>
      <c r="O33" s="24">
        <v>71173.701744610007</v>
      </c>
      <c r="P33" s="24">
        <v>69374.897076830006</v>
      </c>
      <c r="Q33" s="24">
        <v>48395.789953790001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25">
      <c r="A34" s="27" t="s">
        <v>121</v>
      </c>
      <c r="B34" s="26">
        <v>1110.1280409866954</v>
      </c>
      <c r="C34" s="26">
        <v>1213.5577734169965</v>
      </c>
      <c r="D34" s="26">
        <v>1316.8361654304776</v>
      </c>
      <c r="E34" s="26">
        <v>1402.5004744317459</v>
      </c>
      <c r="F34" s="26">
        <v>1434.1875408731428</v>
      </c>
      <c r="G34" s="26">
        <v>1269.2</v>
      </c>
      <c r="H34" s="26">
        <v>1818.0505615447212</v>
      </c>
      <c r="I34" s="26">
        <v>2639.3496200102604</v>
      </c>
      <c r="J34" s="26">
        <v>2859.2240991363501</v>
      </c>
      <c r="K34" s="26">
        <v>2186.8331364906198</v>
      </c>
      <c r="L34" s="26">
        <v>1654.0121997688746</v>
      </c>
      <c r="M34" s="26">
        <v>1644.4883343296103</v>
      </c>
      <c r="N34" s="26">
        <v>1248.9976509878711</v>
      </c>
      <c r="O34" s="26">
        <v>1575.6257563733477</v>
      </c>
      <c r="P34" s="26">
        <v>1806.3169391254253</v>
      </c>
      <c r="Q34" s="26" t="s">
        <v>20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25">
      <c r="A35" s="27" t="s">
        <v>124</v>
      </c>
      <c r="B35" s="24">
        <v>3403.8228811105369</v>
      </c>
      <c r="C35" s="24">
        <v>4105.5726741836997</v>
      </c>
      <c r="D35" s="24">
        <v>5202.2689973396</v>
      </c>
      <c r="E35" s="24">
        <v>5957.7161442934803</v>
      </c>
      <c r="F35" s="24">
        <v>5034.4276776656498</v>
      </c>
      <c r="G35" s="24">
        <v>3410.4</v>
      </c>
      <c r="H35" s="24">
        <v>3567.65</v>
      </c>
      <c r="I35" s="24">
        <v>4142.76</v>
      </c>
      <c r="J35" s="24">
        <v>4295.79</v>
      </c>
      <c r="K35" s="24">
        <v>5625.24</v>
      </c>
      <c r="L35" s="24">
        <v>4882.04</v>
      </c>
      <c r="M35" s="24">
        <v>5290.09</v>
      </c>
      <c r="N35" s="24">
        <v>5899.55</v>
      </c>
      <c r="O35" s="24">
        <v>5986.73</v>
      </c>
      <c r="P35" s="24">
        <v>5995</v>
      </c>
      <c r="Q35" s="24">
        <v>4782.58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25">
      <c r="A36" s="27" t="s">
        <v>126</v>
      </c>
      <c r="B36" s="26">
        <v>359.36651444998074</v>
      </c>
      <c r="C36" s="26">
        <v>361.01406786438338</v>
      </c>
      <c r="D36" s="26">
        <v>447.61994763346451</v>
      </c>
      <c r="E36" s="26">
        <v>609.05823938345088</v>
      </c>
      <c r="F36" s="26">
        <v>563.04423336104753</v>
      </c>
      <c r="G36" s="26">
        <v>834.1365927441409</v>
      </c>
      <c r="H36" s="26">
        <v>1144.2</v>
      </c>
      <c r="I36" s="26">
        <v>1219.0447030475366</v>
      </c>
      <c r="J36" s="26">
        <v>1426.8545590365468</v>
      </c>
      <c r="K36" s="26">
        <v>1310.2428275107766</v>
      </c>
      <c r="L36" s="26">
        <v>1166.7394308227806</v>
      </c>
      <c r="M36" s="26">
        <v>1238.9993974692861</v>
      </c>
      <c r="N36" s="26">
        <v>1373.7651040243418</v>
      </c>
      <c r="O36" s="26">
        <v>1502.7661215215805</v>
      </c>
      <c r="P36" s="26">
        <v>1461.1723977553054</v>
      </c>
      <c r="Q36" s="26" t="s">
        <v>20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25">
      <c r="A37" s="27" t="s">
        <v>129</v>
      </c>
      <c r="B37" s="24">
        <v>134.1</v>
      </c>
      <c r="C37" s="24">
        <v>202.22594148931628</v>
      </c>
      <c r="D37" s="24">
        <v>182.13182529033483</v>
      </c>
      <c r="E37" s="24">
        <v>258.77521473065354</v>
      </c>
      <c r="F37" s="24">
        <v>176.63410817529919</v>
      </c>
      <c r="G37" s="24">
        <v>168.34782090570957</v>
      </c>
      <c r="H37" s="24">
        <v>212.85114267740235</v>
      </c>
      <c r="I37" s="24">
        <v>214.27958036558783</v>
      </c>
      <c r="J37" s="24">
        <v>238.15875707153279</v>
      </c>
      <c r="K37" s="24">
        <v>269.15605774363854</v>
      </c>
      <c r="L37" s="24">
        <v>228.76580634819945</v>
      </c>
      <c r="M37" s="24">
        <v>214.72024303568938</v>
      </c>
      <c r="N37" s="24">
        <v>237.65064936989509</v>
      </c>
      <c r="O37" s="24">
        <v>229.18172630401077</v>
      </c>
      <c r="P37" s="24" t="s">
        <v>20</v>
      </c>
      <c r="Q37" s="24" t="s">
        <v>20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25">
      <c r="A38" s="27" t="s">
        <v>133</v>
      </c>
      <c r="B38" s="26">
        <v>214.67115002680947</v>
      </c>
      <c r="C38" s="26">
        <v>258.98444097192606</v>
      </c>
      <c r="D38" s="26">
        <v>301.38001978745683</v>
      </c>
      <c r="E38" s="26">
        <v>366.45439964881814</v>
      </c>
      <c r="F38" s="26">
        <v>323.14690718151655</v>
      </c>
      <c r="G38" s="26">
        <v>307.85335548630275</v>
      </c>
      <c r="H38" s="26">
        <v>333.88195216762404</v>
      </c>
      <c r="I38" s="26">
        <v>368.3</v>
      </c>
      <c r="J38" s="26">
        <v>347.2963415976302</v>
      </c>
      <c r="K38" s="26">
        <v>368.25081219213712</v>
      </c>
      <c r="L38" s="26">
        <v>276.44782137239503</v>
      </c>
      <c r="M38" s="26">
        <v>313.04550121531554</v>
      </c>
      <c r="N38" s="26">
        <v>330.23829537063432</v>
      </c>
      <c r="O38" s="26">
        <v>376.32782222037866</v>
      </c>
      <c r="P38" s="26">
        <v>363.71268992278385</v>
      </c>
      <c r="Q38" s="26">
        <v>231.5074250737635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25">
      <c r="A39" s="27" t="s">
        <v>135</v>
      </c>
      <c r="B39" s="24">
        <v>641.80479327258104</v>
      </c>
      <c r="C39" s="24">
        <v>803.97033680778793</v>
      </c>
      <c r="D39" s="24">
        <v>816.86216464688709</v>
      </c>
      <c r="E39" s="24">
        <v>900.21202869404794</v>
      </c>
      <c r="F39" s="24">
        <v>842.54863798486713</v>
      </c>
      <c r="G39" s="24">
        <v>1018.4</v>
      </c>
      <c r="H39" s="24">
        <v>1387.8782227722179</v>
      </c>
      <c r="I39" s="24">
        <v>1591.8136092487641</v>
      </c>
      <c r="J39" s="24">
        <v>1790.58175314851</v>
      </c>
      <c r="K39" s="24">
        <v>2083.7560098995368</v>
      </c>
      <c r="L39" s="24">
        <v>2242.3950551761022</v>
      </c>
      <c r="M39" s="24">
        <v>2430.495632610196</v>
      </c>
      <c r="N39" s="24">
        <v>2745.0566456741135</v>
      </c>
      <c r="O39" s="24">
        <v>3056.2624468696899</v>
      </c>
      <c r="P39" s="24">
        <v>3273.9398076194743</v>
      </c>
      <c r="Q39" s="24">
        <v>2067.892037909317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25">
      <c r="A40" s="27" t="s">
        <v>137</v>
      </c>
      <c r="B40" s="26">
        <v>1463.5860797390569</v>
      </c>
      <c r="C40" s="26">
        <v>1486.6001263927881</v>
      </c>
      <c r="D40" s="26">
        <v>1766.6327451641037</v>
      </c>
      <c r="E40" s="26">
        <v>2696.9010947530687</v>
      </c>
      <c r="F40" s="26">
        <v>1969.1740390928833</v>
      </c>
      <c r="G40" s="26">
        <v>1747.2575290504362</v>
      </c>
      <c r="H40" s="26">
        <v>1984.2116219935428</v>
      </c>
      <c r="I40" s="26">
        <v>2128.5192605583088</v>
      </c>
      <c r="J40" s="26">
        <v>2566.4402340932838</v>
      </c>
      <c r="K40" s="26">
        <v>2659.4197605767145</v>
      </c>
      <c r="L40" s="26">
        <v>2198.1973706451031</v>
      </c>
      <c r="M40" s="26">
        <v>2248.4</v>
      </c>
      <c r="N40" s="26">
        <v>2441.0199621426837</v>
      </c>
      <c r="O40" s="26">
        <v>2705.1538186576922</v>
      </c>
      <c r="P40" s="26">
        <v>2822.9814612021055</v>
      </c>
      <c r="Q40" s="26" t="s">
        <v>20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25">
      <c r="A41" s="27" t="s">
        <v>140</v>
      </c>
      <c r="B41" s="24">
        <v>65194.728778180113</v>
      </c>
      <c r="C41" s="24">
        <v>72942.113507871501</v>
      </c>
      <c r="D41" s="24">
        <v>82582.819572099295</v>
      </c>
      <c r="E41" s="24">
        <v>89925.399192056459</v>
      </c>
      <c r="F41" s="24">
        <v>83248.040464399164</v>
      </c>
      <c r="G41" s="24">
        <v>98437.352799731292</v>
      </c>
      <c r="H41" s="24">
        <v>107414.56654808464</v>
      </c>
      <c r="I41" s="24">
        <v>114024.62009939918</v>
      </c>
      <c r="J41" s="24">
        <v>115622.35968797248</v>
      </c>
      <c r="K41" s="24">
        <v>114239.10959715421</v>
      </c>
      <c r="L41" s="24">
        <v>104975.88875476386</v>
      </c>
      <c r="M41" s="24">
        <v>104550.20737472441</v>
      </c>
      <c r="N41" s="24">
        <v>111907.89178170536</v>
      </c>
      <c r="O41" s="24">
        <v>120864.29210117774</v>
      </c>
      <c r="P41" s="24">
        <v>121218.86517835896</v>
      </c>
      <c r="Q41" s="24">
        <v>91224.765829059921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25">
      <c r="A42" s="27" t="s">
        <v>141</v>
      </c>
      <c r="B42" s="26" t="s">
        <v>20</v>
      </c>
      <c r="C42" s="26" t="s">
        <v>20</v>
      </c>
      <c r="D42" s="26" t="s">
        <v>20</v>
      </c>
      <c r="E42" s="26" t="s">
        <v>20</v>
      </c>
      <c r="F42" s="26" t="s">
        <v>20</v>
      </c>
      <c r="G42" s="26" t="s">
        <v>20</v>
      </c>
      <c r="H42" s="26" t="s">
        <v>20</v>
      </c>
      <c r="I42" s="26" t="s">
        <v>20</v>
      </c>
      <c r="J42" s="26" t="s">
        <v>20</v>
      </c>
      <c r="K42" s="26" t="s">
        <v>20</v>
      </c>
      <c r="L42" s="26" t="s">
        <v>20</v>
      </c>
      <c r="M42" s="26">
        <v>1098.2</v>
      </c>
      <c r="N42" s="26">
        <v>1250.1544807502908</v>
      </c>
      <c r="O42" s="26">
        <v>1389.6940651471684</v>
      </c>
      <c r="P42" s="26">
        <v>1410.917732246829</v>
      </c>
      <c r="Q42" s="26" t="s">
        <v>20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25">
      <c r="A43" s="27" t="s">
        <v>155</v>
      </c>
      <c r="B43" s="24" t="s">
        <v>20</v>
      </c>
      <c r="C43" s="24" t="s">
        <v>20</v>
      </c>
      <c r="D43" s="24" t="s">
        <v>20</v>
      </c>
      <c r="E43" s="24" t="s">
        <v>20</v>
      </c>
      <c r="F43" s="24" t="s">
        <v>20</v>
      </c>
      <c r="G43" s="24" t="s">
        <v>20</v>
      </c>
      <c r="H43" s="24" t="s">
        <v>20</v>
      </c>
      <c r="I43" s="24" t="s">
        <v>20</v>
      </c>
      <c r="J43" s="24" t="s">
        <v>20</v>
      </c>
      <c r="K43" s="24" t="s">
        <v>20</v>
      </c>
      <c r="L43" s="24" t="s">
        <v>20</v>
      </c>
      <c r="M43" s="24" t="s">
        <v>20</v>
      </c>
      <c r="N43" s="24" t="s">
        <v>20</v>
      </c>
      <c r="O43" s="24" t="s">
        <v>20</v>
      </c>
      <c r="P43" s="24" t="s">
        <v>20</v>
      </c>
      <c r="Q43" s="24" t="s">
        <v>20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25">
      <c r="A44" s="27" t="s">
        <v>172</v>
      </c>
      <c r="B44" s="26" t="s">
        <v>20</v>
      </c>
      <c r="C44" s="26" t="s">
        <v>20</v>
      </c>
      <c r="D44" s="26" t="s">
        <v>20</v>
      </c>
      <c r="E44" s="26" t="s">
        <v>20</v>
      </c>
      <c r="F44" s="26" t="s">
        <v>20</v>
      </c>
      <c r="G44" s="26" t="s">
        <v>20</v>
      </c>
      <c r="H44" s="26" t="s">
        <v>20</v>
      </c>
      <c r="I44" s="26" t="s">
        <v>20</v>
      </c>
      <c r="J44" s="26" t="s">
        <v>20</v>
      </c>
      <c r="K44" s="26" t="s">
        <v>20</v>
      </c>
      <c r="L44" s="26" t="s">
        <v>20</v>
      </c>
      <c r="M44" s="26" t="s">
        <v>20</v>
      </c>
      <c r="N44" s="26" t="s">
        <v>20</v>
      </c>
      <c r="O44" s="26" t="s">
        <v>20</v>
      </c>
      <c r="P44" s="26" t="s">
        <v>20</v>
      </c>
      <c r="Q44" s="26" t="s">
        <v>20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25">
      <c r="A45" s="27" t="s">
        <v>189</v>
      </c>
      <c r="B45" s="24">
        <v>7525.6103331325394</v>
      </c>
      <c r="C45" s="24">
        <v>8258.5223108853406</v>
      </c>
      <c r="D45" s="24">
        <v>9452.5010309036297</v>
      </c>
      <c r="E45" s="24">
        <v>11631.279250151529</v>
      </c>
      <c r="F45" s="24">
        <v>10079.310823609101</v>
      </c>
      <c r="G45" s="24">
        <v>12604.050439594163</v>
      </c>
      <c r="H45" s="24">
        <v>15365.282654058959</v>
      </c>
      <c r="I45" s="24">
        <v>14811.667061952521</v>
      </c>
      <c r="J45" s="24">
        <v>15541.781459369</v>
      </c>
      <c r="K45" s="24">
        <v>14411.333968758669</v>
      </c>
      <c r="L45" s="24">
        <v>13094.880115752399</v>
      </c>
      <c r="M45" s="24">
        <v>12839.803476003399</v>
      </c>
      <c r="N45" s="24">
        <v>13612.755813966231</v>
      </c>
      <c r="O45" s="24">
        <v>14609.425961624949</v>
      </c>
      <c r="P45" s="24">
        <v>14362.318236760679</v>
      </c>
      <c r="Q45" s="24">
        <v>11316.164332053298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25">
      <c r="A46" s="27" t="s">
        <v>190</v>
      </c>
      <c r="B46" s="26">
        <v>56253.395084523101</v>
      </c>
      <c r="C46" s="26">
        <v>63704.532145601108</v>
      </c>
      <c r="D46" s="26">
        <v>68719.306280499004</v>
      </c>
      <c r="E46" s="26">
        <v>72609.188864486321</v>
      </c>
      <c r="F46" s="26">
        <v>61107.878216858058</v>
      </c>
      <c r="G46" s="26">
        <v>70398.365756942731</v>
      </c>
      <c r="H46" s="26">
        <v>74258.833365029961</v>
      </c>
      <c r="I46" s="26">
        <v>76618.079454940496</v>
      </c>
      <c r="J46" s="26">
        <v>75197.163101090104</v>
      </c>
      <c r="K46" s="26">
        <v>73964.403142762385</v>
      </c>
      <c r="L46" s="26">
        <v>74092.82314459492</v>
      </c>
      <c r="M46" s="26">
        <v>74478.386990177576</v>
      </c>
      <c r="N46" s="26">
        <v>77739.349905814626</v>
      </c>
      <c r="O46" s="26">
        <v>81642.991496523522</v>
      </c>
      <c r="P46" s="26">
        <v>78891.454092061351</v>
      </c>
      <c r="Q46" s="26">
        <v>51022.271213720996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25">
      <c r="A47" s="27" t="s">
        <v>191</v>
      </c>
      <c r="B47" s="24">
        <v>1504.2090082790439</v>
      </c>
      <c r="C47" s="24">
        <v>1671.0105120387718</v>
      </c>
      <c r="D47" s="24">
        <v>2262.6493961562528</v>
      </c>
      <c r="E47" s="24">
        <v>2563.671876698314</v>
      </c>
      <c r="F47" s="24">
        <v>2069.4775671579714</v>
      </c>
      <c r="G47" s="24">
        <v>2532.5560726682929</v>
      </c>
      <c r="H47" s="24">
        <v>3174.4782864057129</v>
      </c>
      <c r="I47" s="24">
        <v>3810.1054112089146</v>
      </c>
      <c r="J47" s="24">
        <v>3646.6533674827242</v>
      </c>
      <c r="K47" s="24">
        <v>3937.8459133801393</v>
      </c>
      <c r="L47" s="24">
        <v>4072.4798313408446</v>
      </c>
      <c r="M47" s="24">
        <v>4158.7141129766405</v>
      </c>
      <c r="N47" s="24">
        <v>4878.3122431656811</v>
      </c>
      <c r="O47" s="24">
        <v>5472.6569056200588</v>
      </c>
      <c r="P47" s="24">
        <v>5091.2794078023817</v>
      </c>
      <c r="Q47" s="24" t="s">
        <v>20</v>
      </c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25">
      <c r="A48" s="27" t="s">
        <v>193</v>
      </c>
      <c r="B48" s="26">
        <v>83970.7</v>
      </c>
      <c r="C48" s="26">
        <v>100838.17850336389</v>
      </c>
      <c r="D48" s="26">
        <v>129125.76353686211</v>
      </c>
      <c r="E48" s="26">
        <v>156396.8798276578</v>
      </c>
      <c r="F48" s="26">
        <v>145979.17454556553</v>
      </c>
      <c r="G48" s="26">
        <v>140934.00779706633</v>
      </c>
      <c r="H48" s="26">
        <v>247844.01872007159</v>
      </c>
      <c r="I48" s="26">
        <v>281300.4759590553</v>
      </c>
      <c r="J48" s="26">
        <v>330607.53882442997</v>
      </c>
      <c r="K48" s="26">
        <v>432883.12651874998</v>
      </c>
      <c r="L48" s="26">
        <v>435719.34394123999</v>
      </c>
      <c r="M48" s="26">
        <v>441549.74132452399</v>
      </c>
      <c r="N48" s="26">
        <v>471995.07137067197</v>
      </c>
      <c r="O48" s="26">
        <v>525735.16674326698</v>
      </c>
      <c r="P48" s="26">
        <v>505508.18620157399</v>
      </c>
      <c r="Q48" s="26">
        <v>380536.44829897629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25">
      <c r="A49" s="27" t="s">
        <v>195</v>
      </c>
      <c r="B49" s="24">
        <v>5261.0684356154297</v>
      </c>
      <c r="C49" s="24">
        <v>6003.2578953756101</v>
      </c>
      <c r="D49" s="24">
        <v>7452.9164756751497</v>
      </c>
      <c r="E49" s="24">
        <v>8732.02162841479</v>
      </c>
      <c r="F49" s="24">
        <v>8727.1712017237114</v>
      </c>
      <c r="G49" s="24">
        <v>10625.76918642869</v>
      </c>
      <c r="H49" s="24">
        <v>12134.76995483097</v>
      </c>
      <c r="I49" s="24">
        <v>13968.400600904179</v>
      </c>
      <c r="J49" s="24">
        <v>14714.215521067779</v>
      </c>
      <c r="K49" s="24">
        <v>16219.479973101768</v>
      </c>
      <c r="L49" s="24">
        <v>13960.69606901382</v>
      </c>
      <c r="M49" s="24">
        <v>12981.816436747551</v>
      </c>
      <c r="N49" s="24">
        <v>14011.569403217922</v>
      </c>
      <c r="O49" s="24">
        <v>14974.03341704533</v>
      </c>
      <c r="P49" s="24">
        <v>15013.68785469586</v>
      </c>
      <c r="Q49" s="24">
        <v>10165.19256445545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25">
      <c r="A50" s="27" t="s">
        <v>196</v>
      </c>
      <c r="B50" s="26">
        <v>45.837110820867345</v>
      </c>
      <c r="C50" s="26">
        <v>54.971269844893826</v>
      </c>
      <c r="D50" s="26">
        <v>63.551508859069621</v>
      </c>
      <c r="E50" s="26">
        <v>79.761628265549561</v>
      </c>
      <c r="F50" s="26">
        <v>84.375022165029819</v>
      </c>
      <c r="G50" s="26">
        <v>94.076670974948229</v>
      </c>
      <c r="H50" s="26">
        <v>107.64527395039183</v>
      </c>
      <c r="I50" s="26">
        <v>103.81044324569729</v>
      </c>
      <c r="J50" s="26" t="s">
        <v>20</v>
      </c>
      <c r="K50" s="26">
        <v>94.585883386855627</v>
      </c>
      <c r="L50" s="26">
        <v>81.98269399381698</v>
      </c>
      <c r="M50" s="26">
        <v>83.841755162905855</v>
      </c>
      <c r="N50" s="26">
        <v>94.638276418550888</v>
      </c>
      <c r="O50" s="26">
        <v>108.41294694069136</v>
      </c>
      <c r="P50" s="26">
        <v>111.25504941148324</v>
      </c>
      <c r="Q50" s="26" t="s">
        <v>20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25">
      <c r="A51" s="27" t="s">
        <v>199</v>
      </c>
      <c r="B51" s="24">
        <v>1169.2</v>
      </c>
      <c r="C51" s="24">
        <v>905.8</v>
      </c>
      <c r="D51" s="24">
        <v>1617.6</v>
      </c>
      <c r="E51" s="24">
        <v>2099.6</v>
      </c>
      <c r="F51" s="24">
        <v>1817.1</v>
      </c>
      <c r="G51" s="24">
        <v>2662.7</v>
      </c>
      <c r="H51" s="24">
        <v>2889.3</v>
      </c>
      <c r="I51" s="24">
        <v>2331.5773458598601</v>
      </c>
      <c r="J51" s="24">
        <v>2595.29002034427</v>
      </c>
      <c r="K51" s="24">
        <v>3082.20256030777</v>
      </c>
      <c r="L51" s="24">
        <v>2191.6421014402899</v>
      </c>
      <c r="M51" s="24">
        <v>2089.2703698820401</v>
      </c>
      <c r="N51" s="24">
        <v>1722.66569509906</v>
      </c>
      <c r="O51" s="24">
        <v>2801.73992363863</v>
      </c>
      <c r="P51" s="24">
        <v>2260.041493223192</v>
      </c>
      <c r="Q51" s="24" t="s">
        <v>20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25">
      <c r="A52" s="27" t="s">
        <v>202</v>
      </c>
      <c r="B52" s="26">
        <v>1417.1471967487967</v>
      </c>
      <c r="C52" s="26">
        <v>2425.9399378276553</v>
      </c>
      <c r="D52" s="26">
        <v>2900.4</v>
      </c>
      <c r="E52" s="26">
        <v>2696.8754497703808</v>
      </c>
      <c r="F52" s="26">
        <v>3255.2893425656325</v>
      </c>
      <c r="G52" s="26">
        <v>3325.4298670491667</v>
      </c>
      <c r="H52" s="26">
        <v>3793.4679913297164</v>
      </c>
      <c r="I52" s="26">
        <v>2876.1703281565647</v>
      </c>
      <c r="J52" s="26">
        <v>2909.3046940638333</v>
      </c>
      <c r="K52" s="26">
        <v>3735.5221343892704</v>
      </c>
      <c r="L52" s="26">
        <v>3716.9800162443516</v>
      </c>
      <c r="M52" s="26">
        <v>2215.0183850903159</v>
      </c>
      <c r="N52" s="26" t="s">
        <v>20</v>
      </c>
      <c r="O52" s="26" t="s">
        <v>20</v>
      </c>
      <c r="P52" s="26" t="s">
        <v>20</v>
      </c>
      <c r="Q52" s="26" t="s">
        <v>20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25">
      <c r="A53" s="27" t="s">
        <v>208</v>
      </c>
      <c r="B53" s="24">
        <v>1511.664438787818</v>
      </c>
      <c r="C53" s="24">
        <v>1666.8168752526019</v>
      </c>
      <c r="D53" s="24">
        <v>1935.9583054192888</v>
      </c>
      <c r="E53" s="24">
        <v>1866.649739853664</v>
      </c>
      <c r="F53" s="24">
        <v>1475.8833718220289</v>
      </c>
      <c r="G53" s="24">
        <v>1889.33775764909</v>
      </c>
      <c r="H53" s="24">
        <v>1949.4476539819789</v>
      </c>
      <c r="I53" s="24">
        <v>2224.24711173777</v>
      </c>
      <c r="J53" s="24">
        <v>2385.5639603526902</v>
      </c>
      <c r="K53" s="24">
        <v>2566.783623185906</v>
      </c>
      <c r="L53" s="24">
        <v>3084.9478737772242</v>
      </c>
      <c r="M53" s="24">
        <v>3427.2837765165741</v>
      </c>
      <c r="N53" s="24">
        <v>3837.2971335151901</v>
      </c>
      <c r="O53" s="24">
        <v>3775.1930579218551</v>
      </c>
      <c r="P53" s="24">
        <v>4039.3049004905201</v>
      </c>
      <c r="Q53" s="24" t="s">
        <v>20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25">
      <c r="A54" s="27" t="s">
        <v>210</v>
      </c>
      <c r="B54" s="26">
        <v>2272.2918494441255</v>
      </c>
      <c r="C54" s="26">
        <v>2387.5264546035046</v>
      </c>
      <c r="D54" s="26">
        <v>2647.3135079648264</v>
      </c>
      <c r="E54" s="26">
        <v>2849.7932505037679</v>
      </c>
      <c r="F54" s="26">
        <v>2786.2635400116046</v>
      </c>
      <c r="G54" s="26">
        <v>2989.695171398565</v>
      </c>
      <c r="H54" s="26">
        <v>2804.7</v>
      </c>
      <c r="I54" s="26">
        <v>2930.6977196785633</v>
      </c>
      <c r="J54" s="26">
        <v>3222.3640091381526</v>
      </c>
      <c r="K54" s="26">
        <v>3066.9190312220944</v>
      </c>
      <c r="L54" s="26">
        <v>2785.5063554619314</v>
      </c>
      <c r="M54" s="26">
        <v>2904.248738542527</v>
      </c>
      <c r="N54" s="26">
        <v>3340.7764421525699</v>
      </c>
      <c r="O54" s="26">
        <v>3468.0914332743223</v>
      </c>
      <c r="P54" s="26">
        <v>3403.4582236358506</v>
      </c>
      <c r="Q54" s="26" t="s">
        <v>20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25">
      <c r="A55" s="27" t="s">
        <v>213</v>
      </c>
      <c r="B55" s="24">
        <v>3614.3076115186159</v>
      </c>
      <c r="C55" s="24">
        <v>3838.2798392966856</v>
      </c>
      <c r="D55" s="24">
        <v>4248.9053901701818</v>
      </c>
      <c r="E55" s="24">
        <v>5350.5184829304553</v>
      </c>
      <c r="F55" s="24">
        <v>4460.0867163945295</v>
      </c>
      <c r="G55" s="24">
        <v>4118.8423451200815</v>
      </c>
      <c r="H55" s="24">
        <v>4271.7130983061024</v>
      </c>
      <c r="I55" s="24">
        <v>4017.7174491841583</v>
      </c>
      <c r="J55" s="24">
        <v>4067.9094166699133</v>
      </c>
      <c r="K55" s="24">
        <v>3852.7555990052642</v>
      </c>
      <c r="L55" s="24">
        <v>3640.3201555417368</v>
      </c>
      <c r="M55" s="24">
        <v>3942.6694277274819</v>
      </c>
      <c r="N55" s="24">
        <v>4661.7437161901271</v>
      </c>
      <c r="O55" s="24">
        <v>5467.9270665291033</v>
      </c>
      <c r="P55" s="24">
        <v>5494.591268368943</v>
      </c>
      <c r="Q55" s="24">
        <v>3990.4546004372464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25">
      <c r="A56" s="27" t="s">
        <v>214</v>
      </c>
      <c r="B56" s="26" t="s">
        <v>20</v>
      </c>
      <c r="C56" s="26" t="s">
        <v>20</v>
      </c>
      <c r="D56" s="26" t="s">
        <v>20</v>
      </c>
      <c r="E56" s="26" t="s">
        <v>20</v>
      </c>
      <c r="F56" s="26" t="s">
        <v>20</v>
      </c>
      <c r="G56" s="26" t="s">
        <v>20</v>
      </c>
      <c r="H56" s="26">
        <v>1065</v>
      </c>
      <c r="I56" s="26">
        <v>1161.8815642458101</v>
      </c>
      <c r="J56" s="26">
        <v>1176.0486033519551</v>
      </c>
      <c r="K56" s="26">
        <v>1188.0664804469272</v>
      </c>
      <c r="L56" s="26">
        <v>1206.4865921787709</v>
      </c>
      <c r="M56" s="26">
        <v>1165.8363128491621</v>
      </c>
      <c r="N56" s="26">
        <v>1237.0126161340784</v>
      </c>
      <c r="O56" s="26">
        <v>1295.878023687151</v>
      </c>
      <c r="P56" s="26">
        <v>1181.8056566759776</v>
      </c>
      <c r="Q56" s="26" t="s">
        <v>20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25">
      <c r="A57" s="27" t="s">
        <v>223</v>
      </c>
      <c r="B57" s="24" t="s">
        <v>20</v>
      </c>
      <c r="C57" s="24" t="s">
        <v>20</v>
      </c>
      <c r="D57" s="24" t="s">
        <v>20</v>
      </c>
      <c r="E57" s="24" t="s">
        <v>20</v>
      </c>
      <c r="F57" s="24" t="s">
        <v>20</v>
      </c>
      <c r="G57" s="24" t="s">
        <v>20</v>
      </c>
      <c r="H57" s="24">
        <v>823</v>
      </c>
      <c r="I57" s="24">
        <v>890.44692737430171</v>
      </c>
      <c r="J57" s="24">
        <v>909.71508379888269</v>
      </c>
      <c r="K57" s="24">
        <v>889.21787709497198</v>
      </c>
      <c r="L57" s="24">
        <v>921.27932960893861</v>
      </c>
      <c r="M57" s="24">
        <v>883.72625698324021</v>
      </c>
      <c r="N57" s="24">
        <v>963.89089004469281</v>
      </c>
      <c r="O57" s="24">
        <v>987.9890889441341</v>
      </c>
      <c r="P57" s="24">
        <v>868.95990191620115</v>
      </c>
      <c r="Q57" s="24" t="s">
        <v>20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25">
      <c r="A58" s="27" t="s">
        <v>232</v>
      </c>
      <c r="B58" s="26">
        <v>2711.8836554743934</v>
      </c>
      <c r="C58" s="26">
        <v>2977.9942497333218</v>
      </c>
      <c r="D58" s="26">
        <v>3772.6741659178356</v>
      </c>
      <c r="E58" s="26">
        <v>5788.7</v>
      </c>
      <c r="F58" s="26">
        <v>5051.0851011275226</v>
      </c>
      <c r="G58" s="26">
        <v>5343.2211515275121</v>
      </c>
      <c r="H58" s="26">
        <v>5660.9022579626262</v>
      </c>
      <c r="I58" s="26">
        <v>5526.4540664724955</v>
      </c>
      <c r="J58" s="26">
        <v>6454.5463306850206</v>
      </c>
      <c r="K58" s="26">
        <v>7140.5777924135764</v>
      </c>
      <c r="L58" s="26">
        <v>6600.3004253506087</v>
      </c>
      <c r="M58" s="26">
        <v>6925.708394063382</v>
      </c>
      <c r="N58" s="26">
        <v>8081.200546666345</v>
      </c>
      <c r="O58" s="26">
        <v>8909.7146400507499</v>
      </c>
      <c r="P58" s="26">
        <v>9529.544750948442</v>
      </c>
      <c r="Q58" s="26">
        <v>9417.7843914438254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25">
      <c r="A59" s="27" t="s">
        <v>234</v>
      </c>
      <c r="B59" s="24">
        <v>10809.651731736883</v>
      </c>
      <c r="C59" s="24">
        <v>12774.227509237331</v>
      </c>
      <c r="D59" s="24">
        <v>15337.251660500911</v>
      </c>
      <c r="E59" s="24">
        <v>18456.408324436772</v>
      </c>
      <c r="F59" s="24">
        <v>16272.646314766693</v>
      </c>
      <c r="G59" s="24">
        <v>17863.181296109811</v>
      </c>
      <c r="H59" s="24">
        <v>20310.687934045949</v>
      </c>
      <c r="I59" s="24">
        <v>20265.456587440505</v>
      </c>
      <c r="J59" s="24">
        <v>20386.006050319174</v>
      </c>
      <c r="K59" s="24">
        <v>22356.403334827126</v>
      </c>
      <c r="L59" s="24">
        <v>19755.982687713185</v>
      </c>
      <c r="M59" s="24">
        <v>19997.367298084948</v>
      </c>
      <c r="N59" s="24">
        <v>22034.201012690697</v>
      </c>
      <c r="O59" s="24">
        <v>25065.175749813036</v>
      </c>
      <c r="P59" s="24">
        <v>25806.395117153384</v>
      </c>
      <c r="Q59" s="24">
        <v>21615.943514197112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25">
      <c r="A60" s="27" t="s">
        <v>235</v>
      </c>
      <c r="B60" s="26" t="s">
        <v>20</v>
      </c>
      <c r="C60" s="26" t="s">
        <v>20</v>
      </c>
      <c r="D60" s="26" t="s">
        <v>20</v>
      </c>
      <c r="E60" s="26" t="s">
        <v>20</v>
      </c>
      <c r="F60" s="26" t="s">
        <v>20</v>
      </c>
      <c r="G60" s="26" t="s">
        <v>20</v>
      </c>
      <c r="H60" s="26" t="s">
        <v>20</v>
      </c>
      <c r="I60" s="26" t="s">
        <v>20</v>
      </c>
      <c r="J60" s="26" t="s">
        <v>20</v>
      </c>
      <c r="K60" s="26" t="s">
        <v>20</v>
      </c>
      <c r="L60" s="26" t="s">
        <v>20</v>
      </c>
      <c r="M60" s="26" t="s">
        <v>20</v>
      </c>
      <c r="N60" s="26" t="s">
        <v>20</v>
      </c>
      <c r="O60" s="26" t="s">
        <v>20</v>
      </c>
      <c r="P60" s="26" t="s">
        <v>20</v>
      </c>
      <c r="Q60" s="26" t="s">
        <v>20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25">
      <c r="A61" s="27" t="s">
        <v>252</v>
      </c>
      <c r="B61" s="24">
        <v>38415.1</v>
      </c>
      <c r="C61" s="24">
        <v>47142.116884815485</v>
      </c>
      <c r="D61" s="24">
        <v>56634.417195910646</v>
      </c>
      <c r="E61" s="24">
        <v>66459.219236812656</v>
      </c>
      <c r="F61" s="24">
        <v>55573.872664479917</v>
      </c>
      <c r="G61" s="24">
        <v>55155.680140840625</v>
      </c>
      <c r="H61" s="24">
        <v>62178.092337497284</v>
      </c>
      <c r="I61" s="24">
        <v>61910.415480239841</v>
      </c>
      <c r="J61" s="24">
        <v>64080.834818347124</v>
      </c>
      <c r="K61" s="24">
        <v>64787.276630526918</v>
      </c>
      <c r="L61" s="24">
        <v>58222.224436523735</v>
      </c>
      <c r="M61" s="24">
        <v>59554.17255334276</v>
      </c>
      <c r="N61" s="24">
        <v>63229.592687240045</v>
      </c>
      <c r="O61" s="24">
        <v>72967.327890546265</v>
      </c>
      <c r="P61" s="24">
        <v>75976.851041598697</v>
      </c>
      <c r="Q61" s="24">
        <v>69723.86681911019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25">
      <c r="A62" s="27" t="s">
        <v>254</v>
      </c>
      <c r="B62" s="26">
        <v>83.788634995301621</v>
      </c>
      <c r="C62" s="26">
        <v>89.269135330096049</v>
      </c>
      <c r="D62" s="26">
        <v>107.74753686958772</v>
      </c>
      <c r="E62" s="26">
        <v>129.50636109407441</v>
      </c>
      <c r="F62" s="26">
        <v>127.58762329719053</v>
      </c>
      <c r="G62" s="26">
        <v>119.14180091266648</v>
      </c>
      <c r="H62" s="26">
        <v>163.80731596153521</v>
      </c>
      <c r="I62" s="26">
        <v>160.00922794717562</v>
      </c>
      <c r="J62" s="26">
        <v>643.51427237073835</v>
      </c>
      <c r="K62" s="26">
        <v>531.99728037887235</v>
      </c>
      <c r="L62" s="26">
        <v>533.52464550979062</v>
      </c>
      <c r="M62" s="26">
        <v>520.70110285842907</v>
      </c>
      <c r="N62" s="26">
        <v>730.37362142696384</v>
      </c>
      <c r="O62" s="26">
        <v>586.1748818365968</v>
      </c>
      <c r="P62" s="26">
        <v>625.54298897141564</v>
      </c>
      <c r="Q62" s="26" t="s">
        <v>20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25">
      <c r="A63" s="27" t="s">
        <v>256</v>
      </c>
      <c r="B63" s="24">
        <v>50.193239259259251</v>
      </c>
      <c r="C63" s="24">
        <v>51.984005185185183</v>
      </c>
      <c r="D63" s="24">
        <v>63.987381111111105</v>
      </c>
      <c r="E63" s="24">
        <v>69.945089629629621</v>
      </c>
      <c r="F63" s="24">
        <v>66.240751111111109</v>
      </c>
      <c r="G63" s="24">
        <v>67.597068888888884</v>
      </c>
      <c r="H63" s="24">
        <v>65.870399259259258</v>
      </c>
      <c r="I63" s="24">
        <v>67.608412222222228</v>
      </c>
      <c r="J63" s="24">
        <v>70.434068888888874</v>
      </c>
      <c r="K63" s="24">
        <v>136</v>
      </c>
      <c r="L63" s="24">
        <v>131.59202150770037</v>
      </c>
      <c r="M63" s="24">
        <v>141.33833714056371</v>
      </c>
      <c r="N63" s="24">
        <v>148.00344830492293</v>
      </c>
      <c r="O63" s="24">
        <v>165.66606936505963</v>
      </c>
      <c r="P63" s="24" t="s">
        <v>20</v>
      </c>
      <c r="Q63" s="24" t="s">
        <v>20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25">
      <c r="A64" s="27" t="s">
        <v>260</v>
      </c>
      <c r="B64" s="26">
        <v>1478.2</v>
      </c>
      <c r="C64" s="26">
        <v>1582.01</v>
      </c>
      <c r="D64" s="26">
        <v>1772.4</v>
      </c>
      <c r="E64" s="26">
        <v>1989.4</v>
      </c>
      <c r="F64" s="26">
        <v>1857</v>
      </c>
      <c r="G64" s="26">
        <v>2587.5</v>
      </c>
      <c r="H64" s="26">
        <v>2899</v>
      </c>
      <c r="I64" s="26">
        <v>2938.5</v>
      </c>
      <c r="J64" s="26">
        <v>2778.3</v>
      </c>
      <c r="K64" s="26">
        <v>2969.8</v>
      </c>
      <c r="L64" s="26">
        <v>3174</v>
      </c>
      <c r="M64" s="26">
        <v>3369.6</v>
      </c>
      <c r="N64" s="26">
        <v>3307</v>
      </c>
      <c r="O64" s="26">
        <v>3917.1</v>
      </c>
      <c r="P64" s="26">
        <v>4258.2</v>
      </c>
      <c r="Q64" s="26">
        <v>3142.2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25">
      <c r="A65" s="27" t="s">
        <v>262</v>
      </c>
      <c r="B65" s="24">
        <v>806.20815111111108</v>
      </c>
      <c r="C65" s="24">
        <v>899.85983171481473</v>
      </c>
      <c r="D65" s="24">
        <v>1001.1492959259258</v>
      </c>
      <c r="E65" s="24">
        <v>1033.655087037037</v>
      </c>
      <c r="F65" s="24">
        <v>864.14123792592591</v>
      </c>
      <c r="G65" s="24">
        <v>865.49459925925919</v>
      </c>
      <c r="H65" s="24">
        <v>852.75009952592575</v>
      </c>
      <c r="I65" s="24">
        <v>837.53697499999998</v>
      </c>
      <c r="J65" s="24">
        <v>868.72310653333318</v>
      </c>
      <c r="K65" s="24">
        <v>1313.2</v>
      </c>
      <c r="L65" s="24">
        <v>1387.6459022822148</v>
      </c>
      <c r="M65" s="24">
        <v>1508.2274776970817</v>
      </c>
      <c r="N65" s="24">
        <v>1562.3029246642518</v>
      </c>
      <c r="O65" s="24">
        <v>1656.0692138460295</v>
      </c>
      <c r="P65" s="24" t="s">
        <v>20</v>
      </c>
      <c r="Q65" s="24" t="s">
        <v>20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25">
      <c r="A66" s="27" t="s">
        <v>266</v>
      </c>
      <c r="B66" s="26">
        <v>2147.9548897917271</v>
      </c>
      <c r="C66" s="26">
        <v>2347.2701873975566</v>
      </c>
      <c r="D66" s="26">
        <v>2577.5629355213641</v>
      </c>
      <c r="E66" s="26">
        <v>3019.0194503577977</v>
      </c>
      <c r="F66" s="26">
        <v>2624.3109228730582</v>
      </c>
      <c r="G66" s="26">
        <v>3000.6713791604939</v>
      </c>
      <c r="H66" s="26">
        <v>3156.1713074463314</v>
      </c>
      <c r="I66" s="26">
        <v>3204.352071662679</v>
      </c>
      <c r="J66" s="26">
        <v>3466.935469554317</v>
      </c>
      <c r="K66" s="26">
        <v>3522.9651211183527</v>
      </c>
      <c r="L66" s="26">
        <v>3202.55898296125</v>
      </c>
      <c r="M66" s="26">
        <v>3653.4</v>
      </c>
      <c r="N66" s="26">
        <v>3726.3016967812569</v>
      </c>
      <c r="O66" s="26">
        <v>3935.7043255685403</v>
      </c>
      <c r="P66" s="26">
        <v>4143.364958764927</v>
      </c>
      <c r="Q66" s="26">
        <v>2759.8397499492798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25">
      <c r="A67" s="27" t="s">
        <v>268</v>
      </c>
      <c r="B67" s="24">
        <v>10508.1</v>
      </c>
      <c r="C67" s="24">
        <v>11569.2</v>
      </c>
      <c r="D67" s="24">
        <v>14342.4</v>
      </c>
      <c r="E67" s="24">
        <v>17614.900000000001</v>
      </c>
      <c r="F67" s="24">
        <v>13935.2</v>
      </c>
      <c r="G67" s="24">
        <v>14717.7</v>
      </c>
      <c r="H67" s="24">
        <v>14069.6</v>
      </c>
      <c r="I67" s="24">
        <v>16450.400000000001</v>
      </c>
      <c r="J67" s="24">
        <v>16407.7</v>
      </c>
      <c r="K67" s="24">
        <v>17549.599999999999</v>
      </c>
      <c r="L67" s="24">
        <v>17518.900000000001</v>
      </c>
      <c r="M67" s="24">
        <v>17235.3</v>
      </c>
      <c r="N67" s="24">
        <v>17820</v>
      </c>
      <c r="O67" s="24">
        <v>18692.712500000001</v>
      </c>
      <c r="P67" s="24">
        <v>21193.212500000001</v>
      </c>
      <c r="Q67" s="24" t="s">
        <v>20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25">
      <c r="A68" s="27" t="s">
        <v>270</v>
      </c>
      <c r="B68" s="26">
        <v>1114.72</v>
      </c>
      <c r="C68" s="26">
        <v>1231.9000000000001</v>
      </c>
      <c r="D68" s="26">
        <v>1321.16</v>
      </c>
      <c r="E68" s="26">
        <v>1310.68</v>
      </c>
      <c r="F68" s="26">
        <v>983.88776700000005</v>
      </c>
      <c r="G68" s="26">
        <v>1099.6497471411951</v>
      </c>
      <c r="H68" s="26">
        <v>1186.8886568926921</v>
      </c>
      <c r="I68" s="26">
        <v>1336.7529907129801</v>
      </c>
      <c r="J68" s="26">
        <v>1471.015928740326</v>
      </c>
      <c r="K68" s="26">
        <v>1457.7736979981241</v>
      </c>
      <c r="L68" s="26">
        <v>1517.75164712892</v>
      </c>
      <c r="M68" s="26">
        <v>1741.3464073037378</v>
      </c>
      <c r="N68" s="26">
        <v>1823.8435419429759</v>
      </c>
      <c r="O68" s="26">
        <v>1947.4353776110172</v>
      </c>
      <c r="P68" s="26">
        <v>1995.0915615709901</v>
      </c>
      <c r="Q68" s="26">
        <v>1452.9305063642389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25">
      <c r="A69" s="27" t="s">
        <v>271</v>
      </c>
      <c r="B69" s="24" t="s">
        <v>20</v>
      </c>
      <c r="C69" s="24" t="s">
        <v>20</v>
      </c>
      <c r="D69" s="24" t="s">
        <v>20</v>
      </c>
      <c r="E69" s="24" t="s">
        <v>20</v>
      </c>
      <c r="F69" s="24" t="s">
        <v>20</v>
      </c>
      <c r="G69" s="24" t="s">
        <v>20</v>
      </c>
      <c r="H69" s="24" t="s">
        <v>20</v>
      </c>
      <c r="I69" s="24" t="s">
        <v>20</v>
      </c>
      <c r="J69" s="24" t="s">
        <v>20</v>
      </c>
      <c r="K69" s="24" t="s">
        <v>20</v>
      </c>
      <c r="L69" s="24" t="s">
        <v>20</v>
      </c>
      <c r="M69" s="24" t="s">
        <v>20</v>
      </c>
      <c r="N69" s="24" t="s">
        <v>20</v>
      </c>
      <c r="O69" s="24" t="s">
        <v>20</v>
      </c>
      <c r="P69" s="24" t="s">
        <v>20</v>
      </c>
      <c r="Q69" s="24" t="s">
        <v>20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25">
      <c r="A70" s="27" t="s">
        <v>288</v>
      </c>
      <c r="B70" s="26" t="s">
        <v>20</v>
      </c>
      <c r="C70" s="26" t="s">
        <v>20</v>
      </c>
      <c r="D70" s="26" t="s">
        <v>20</v>
      </c>
      <c r="E70" s="26" t="s">
        <v>20</v>
      </c>
      <c r="F70" s="26" t="s">
        <v>20</v>
      </c>
      <c r="G70" s="26" t="s">
        <v>20</v>
      </c>
      <c r="H70" s="26" t="s">
        <v>20</v>
      </c>
      <c r="I70" s="26" t="s">
        <v>20</v>
      </c>
      <c r="J70" s="26" t="s">
        <v>20</v>
      </c>
      <c r="K70" s="26" t="s">
        <v>20</v>
      </c>
      <c r="L70" s="26" t="s">
        <v>20</v>
      </c>
      <c r="M70" s="26" t="s">
        <v>20</v>
      </c>
      <c r="N70" s="26" t="s">
        <v>20</v>
      </c>
      <c r="O70" s="26" t="s">
        <v>20</v>
      </c>
      <c r="P70" s="26" t="s">
        <v>20</v>
      </c>
      <c r="Q70" s="26" t="s">
        <v>20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25">
      <c r="A71" s="27" t="s">
        <v>305</v>
      </c>
      <c r="B71" s="24">
        <v>2255.8084643915045</v>
      </c>
      <c r="C71" s="24">
        <v>2554.5635437300102</v>
      </c>
      <c r="D71" s="24">
        <v>3180.7031930982516</v>
      </c>
      <c r="E71" s="24">
        <v>3564.5338596914371</v>
      </c>
      <c r="F71" s="24">
        <v>2624.1579404779332</v>
      </c>
      <c r="G71" s="24">
        <v>2955.4092766018748</v>
      </c>
      <c r="H71" s="24">
        <v>3810.1549389285201</v>
      </c>
      <c r="I71" s="24">
        <v>4005.323578140893</v>
      </c>
      <c r="J71" s="24">
        <v>4771.6851322971097</v>
      </c>
      <c r="K71" s="24">
        <v>4902.7348855432028</v>
      </c>
      <c r="L71" s="24">
        <v>3985.2419814300997</v>
      </c>
      <c r="M71" s="24">
        <v>4328.5209628848479</v>
      </c>
      <c r="N71" s="24">
        <v>4788.1712665245168</v>
      </c>
      <c r="O71" s="24">
        <v>5586.8354976625933</v>
      </c>
      <c r="P71" s="24">
        <v>5773.7820832764701</v>
      </c>
      <c r="Q71" s="24">
        <v>6296.7494275636218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25">
      <c r="A72" s="27" t="s">
        <v>306</v>
      </c>
      <c r="B72" s="26">
        <v>403.14114408400064</v>
      </c>
      <c r="C72" s="26">
        <v>373.61454546304549</v>
      </c>
      <c r="D72" s="26">
        <v>507.51457784659846</v>
      </c>
      <c r="E72" s="26">
        <v>650.9317171399008</v>
      </c>
      <c r="F72" s="26">
        <v>562.85711429940216</v>
      </c>
      <c r="G72" s="26">
        <v>670.9125916497303</v>
      </c>
      <c r="H72" s="26">
        <v>217.5</v>
      </c>
      <c r="I72" s="26">
        <v>208.79202711673275</v>
      </c>
      <c r="J72" s="26">
        <v>233.47380183206283</v>
      </c>
      <c r="K72" s="26">
        <v>296.39139242165976</v>
      </c>
      <c r="L72" s="26">
        <v>198.5500000313159</v>
      </c>
      <c r="M72" s="26">
        <v>201.07592532610303</v>
      </c>
      <c r="N72" s="26">
        <v>340.51413732744373</v>
      </c>
      <c r="O72" s="26">
        <v>258.84755722848695</v>
      </c>
      <c r="P72" s="26">
        <v>203.05311514659931</v>
      </c>
      <c r="Q72" s="26">
        <v>196.92274421434357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25">
      <c r="A73" s="27" t="s">
        <v>308</v>
      </c>
      <c r="B73" s="24">
        <v>1193.8301800885042</v>
      </c>
      <c r="C73" s="24">
        <v>1170.5531218718934</v>
      </c>
      <c r="D73" s="24">
        <v>1748.8814954858633</v>
      </c>
      <c r="E73" s="24">
        <v>2391.5987020291486</v>
      </c>
      <c r="F73" s="24">
        <v>2223.7963810734755</v>
      </c>
      <c r="G73" s="24">
        <v>2550.1051722941452</v>
      </c>
      <c r="H73" s="24">
        <v>3425.6978367531506</v>
      </c>
      <c r="I73" s="24">
        <v>3582.6471877765721</v>
      </c>
      <c r="J73" s="24">
        <v>3460.4584504617833</v>
      </c>
      <c r="K73" s="24">
        <v>4435.6773354316438</v>
      </c>
      <c r="L73" s="24">
        <v>4883.8626692794678</v>
      </c>
      <c r="M73" s="24">
        <v>5268.7050307515219</v>
      </c>
      <c r="N73" s="24">
        <v>5074.3610811304361</v>
      </c>
      <c r="O73" s="24">
        <v>6203.1308435461597</v>
      </c>
      <c r="P73" s="24" t="s">
        <v>20</v>
      </c>
      <c r="Q73" s="24" t="s">
        <v>20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25">
      <c r="A74" s="27" t="s">
        <v>311</v>
      </c>
      <c r="B74" s="26">
        <v>456247.39515707234</v>
      </c>
      <c r="C74" s="26">
        <v>502892.95841644786</v>
      </c>
      <c r="D74" s="26">
        <v>613594.12401910184</v>
      </c>
      <c r="E74" s="26">
        <v>724985.1</v>
      </c>
      <c r="F74" s="26">
        <v>638900.18496647605</v>
      </c>
      <c r="G74" s="26">
        <v>659131.42016854219</v>
      </c>
      <c r="H74" s="26">
        <v>730937.58547173906</v>
      </c>
      <c r="I74" s="26">
        <v>717291.59013703931</v>
      </c>
      <c r="J74" s="26">
        <v>767962.74225804606</v>
      </c>
      <c r="K74" s="26">
        <v>839079.64175978024</v>
      </c>
      <c r="L74" s="26">
        <v>840618.94663004763</v>
      </c>
      <c r="M74" s="26">
        <v>849905.86603184964</v>
      </c>
      <c r="N74" s="26">
        <v>908577.93620758422</v>
      </c>
      <c r="O74" s="26">
        <v>977745.40564845409</v>
      </c>
      <c r="P74" s="26">
        <v>1054233.9716967007</v>
      </c>
      <c r="Q74" s="26">
        <v>928247.479238217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25">
      <c r="A75" s="27" t="s">
        <v>313</v>
      </c>
      <c r="B75" s="24">
        <v>229.782259221619</v>
      </c>
      <c r="C75" s="24">
        <v>274.09577920945696</v>
      </c>
      <c r="D75" s="24">
        <v>359.21436431559096</v>
      </c>
      <c r="E75" s="24">
        <v>381.87301145245999</v>
      </c>
      <c r="F75" s="24">
        <v>342.64575268571502</v>
      </c>
      <c r="G75" s="24">
        <v>366.11948568583296</v>
      </c>
      <c r="H75" s="24">
        <v>394.20338048254797</v>
      </c>
      <c r="I75" s="24" t="s">
        <v>20</v>
      </c>
      <c r="J75" s="24" t="s">
        <v>20</v>
      </c>
      <c r="K75" s="24" t="s">
        <v>20</v>
      </c>
      <c r="L75" s="24" t="s">
        <v>20</v>
      </c>
      <c r="M75" s="24" t="s">
        <v>20</v>
      </c>
      <c r="N75" s="24" t="s">
        <v>20</v>
      </c>
      <c r="O75" s="24" t="s">
        <v>20</v>
      </c>
      <c r="P75" s="24" t="s">
        <v>20</v>
      </c>
      <c r="Q75" s="24" t="s">
        <v>20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25">
      <c r="A76" s="27" t="s">
        <v>323</v>
      </c>
      <c r="B76" s="26">
        <v>529.70000000000005</v>
      </c>
      <c r="C76" s="26">
        <v>536.38314105584539</v>
      </c>
      <c r="D76" s="26">
        <v>518.55403135684128</v>
      </c>
      <c r="E76" s="26">
        <v>622.9838724425523</v>
      </c>
      <c r="F76" s="26">
        <v>465.62739718701147</v>
      </c>
      <c r="G76" s="26">
        <v>448.45934816206267</v>
      </c>
      <c r="H76" s="26">
        <v>539.78494516233138</v>
      </c>
      <c r="I76" s="26">
        <v>574.44391167789843</v>
      </c>
      <c r="J76" s="26">
        <v>605.64879330156384</v>
      </c>
      <c r="K76" s="26">
        <v>603.90211062599042</v>
      </c>
      <c r="L76" s="26">
        <v>567.58719752231048</v>
      </c>
      <c r="M76" s="26">
        <v>575.52185034961428</v>
      </c>
      <c r="N76" s="26">
        <v>651.19289222028658</v>
      </c>
      <c r="O76" s="26">
        <v>733.01123350351111</v>
      </c>
      <c r="P76" s="26">
        <v>793.19626755946672</v>
      </c>
      <c r="Q76" s="26">
        <v>493.27822707595988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25">
      <c r="A77" s="27" t="s">
        <v>325</v>
      </c>
      <c r="B77" s="24">
        <v>17335.7</v>
      </c>
      <c r="C77" s="24">
        <v>19267.90888753358</v>
      </c>
      <c r="D77" s="24">
        <v>23352.309681426796</v>
      </c>
      <c r="E77" s="24">
        <v>31894.039891907996</v>
      </c>
      <c r="F77" s="24">
        <v>28159.647783095468</v>
      </c>
      <c r="G77" s="24">
        <v>27536.452532034622</v>
      </c>
      <c r="H77" s="24">
        <v>29884.236634138229</v>
      </c>
      <c r="I77" s="24">
        <v>31485.162440406395</v>
      </c>
      <c r="J77" s="24">
        <v>32092.994998775499</v>
      </c>
      <c r="K77" s="24">
        <v>31034.762414030953</v>
      </c>
      <c r="L77" s="24">
        <v>28836.148023027345</v>
      </c>
      <c r="M77" s="24">
        <v>28536.079481359589</v>
      </c>
      <c r="N77" s="24">
        <v>30443.575827997105</v>
      </c>
      <c r="O77" s="24">
        <v>35472.813742481747</v>
      </c>
      <c r="P77" s="24">
        <v>37293.878377705689</v>
      </c>
      <c r="Q77" s="24" t="s">
        <v>20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25">
      <c r="A78" s="27" t="s">
        <v>328</v>
      </c>
      <c r="B78" s="26">
        <v>134293.78210611321</v>
      </c>
      <c r="C78" s="26">
        <v>146340.17512982499</v>
      </c>
      <c r="D78" s="26">
        <v>169398.18978552631</v>
      </c>
      <c r="E78" s="26">
        <v>194898.27651943782</v>
      </c>
      <c r="F78" s="26">
        <v>176297.27568912038</v>
      </c>
      <c r="G78" s="26">
        <v>181651.91978652583</v>
      </c>
      <c r="H78" s="26">
        <v>203138.98893349527</v>
      </c>
      <c r="I78" s="26">
        <v>202520.40921174982</v>
      </c>
      <c r="J78" s="26">
        <v>228184.98996978631</v>
      </c>
      <c r="K78" s="26">
        <v>252693.99443343451</v>
      </c>
      <c r="L78" s="26">
        <v>233351.34676696957</v>
      </c>
      <c r="M78" s="26">
        <v>236706.41435600523</v>
      </c>
      <c r="N78" s="26">
        <v>246948.31374640967</v>
      </c>
      <c r="O78" s="26">
        <v>273471.63303324865</v>
      </c>
      <c r="P78" s="26">
        <v>269916.72524716769</v>
      </c>
      <c r="Q78" s="26">
        <v>231364.50890481664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25">
      <c r="A79" s="27" t="s">
        <v>329</v>
      </c>
      <c r="B79" s="24">
        <v>721.83361277458459</v>
      </c>
      <c r="C79" s="24">
        <v>543.22811441817157</v>
      </c>
      <c r="D79" s="24">
        <v>602.76255731194817</v>
      </c>
      <c r="E79" s="24">
        <v>707.8</v>
      </c>
      <c r="F79" s="24">
        <v>705.68967591299713</v>
      </c>
      <c r="G79" s="24">
        <v>597.91583985196041</v>
      </c>
      <c r="H79" s="24">
        <v>557.37604873483042</v>
      </c>
      <c r="I79" s="24">
        <v>506.13753094215014</v>
      </c>
      <c r="J79" s="24">
        <v>495.27327385010392</v>
      </c>
      <c r="K79" s="24">
        <v>494.94036457822494</v>
      </c>
      <c r="L79" s="24">
        <v>423.62808883665338</v>
      </c>
      <c r="M79" s="24">
        <v>384.04037617417049</v>
      </c>
      <c r="N79" s="24" t="s">
        <v>20</v>
      </c>
      <c r="O79" s="24" t="s">
        <v>20</v>
      </c>
      <c r="P79" s="24" t="s">
        <v>20</v>
      </c>
      <c r="Q79" s="24" t="s">
        <v>20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25">
      <c r="A80" s="27" t="s">
        <v>335</v>
      </c>
      <c r="B80" s="26">
        <v>1033.9562822952</v>
      </c>
      <c r="C80" s="26" t="s">
        <v>20</v>
      </c>
      <c r="D80" s="26">
        <v>993.44669252781648</v>
      </c>
      <c r="E80" s="26">
        <v>1638.9061983672916</v>
      </c>
      <c r="F80" s="26">
        <v>1649.9615157281582</v>
      </c>
      <c r="G80" s="26">
        <v>1797.6156539090716</v>
      </c>
      <c r="H80" s="26">
        <v>2558.708826365028</v>
      </c>
      <c r="I80" s="26">
        <v>2401.8782034643036</v>
      </c>
      <c r="J80" s="26">
        <v>2701.2385613447223</v>
      </c>
      <c r="K80" s="26">
        <v>2379.256519616933</v>
      </c>
      <c r="L80" s="26">
        <v>1877.9084028529794</v>
      </c>
      <c r="M80" s="26" t="s">
        <v>20</v>
      </c>
      <c r="N80" s="26" t="s">
        <v>20</v>
      </c>
      <c r="O80" s="26" t="s">
        <v>20</v>
      </c>
      <c r="P80" s="26" t="s">
        <v>20</v>
      </c>
      <c r="Q80" s="26" t="s">
        <v>20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25">
      <c r="A81" s="27" t="s">
        <v>342</v>
      </c>
      <c r="B81" s="24">
        <v>46.882402249951355</v>
      </c>
      <c r="C81" s="24">
        <v>94.075639948727485</v>
      </c>
      <c r="D81" s="24">
        <v>90.978162738972273</v>
      </c>
      <c r="E81" s="24">
        <v>89.664491719023118</v>
      </c>
      <c r="F81" s="24">
        <v>85.689837450590559</v>
      </c>
      <c r="G81" s="24">
        <v>76.855516017739504</v>
      </c>
      <c r="H81" s="24">
        <v>75.820659451570435</v>
      </c>
      <c r="I81" s="24">
        <v>73.52834903095507</v>
      </c>
      <c r="J81" s="24">
        <v>65.909980956846127</v>
      </c>
      <c r="K81" s="24">
        <v>117.30370773353573</v>
      </c>
      <c r="L81" s="24">
        <v>116.56380131107615</v>
      </c>
      <c r="M81" s="24">
        <v>131.35570078457491</v>
      </c>
      <c r="N81" s="24">
        <v>121.9662827344424</v>
      </c>
      <c r="O81" s="24">
        <v>101.0580661221304</v>
      </c>
      <c r="P81" s="24" t="s">
        <v>20</v>
      </c>
      <c r="Q81" s="24" t="s">
        <v>20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25">
      <c r="A82" s="27" t="s">
        <v>345</v>
      </c>
      <c r="B82" s="26">
        <v>635.78981379999993</v>
      </c>
      <c r="C82" s="26">
        <v>733.33507362</v>
      </c>
      <c r="D82" s="26">
        <v>934.70803645000001</v>
      </c>
      <c r="E82" s="26">
        <v>1246.18944349</v>
      </c>
      <c r="F82" s="26">
        <v>977.64203491000001</v>
      </c>
      <c r="G82" s="26">
        <v>1092.5161462000001</v>
      </c>
      <c r="H82" s="26">
        <v>1265.2087788399999</v>
      </c>
      <c r="I82" s="26">
        <v>1453.84379956</v>
      </c>
      <c r="J82" s="26">
        <v>1564.6259506849999</v>
      </c>
      <c r="K82" s="26">
        <v>1737.6406810899998</v>
      </c>
      <c r="L82" s="26">
        <v>1682.98002294</v>
      </c>
      <c r="M82" s="26">
        <v>1736.0253147000001</v>
      </c>
      <c r="N82" s="26">
        <v>1965.79476297</v>
      </c>
      <c r="O82" s="26">
        <v>2246.31459331</v>
      </c>
      <c r="P82" s="26">
        <v>2424.6505434999999</v>
      </c>
      <c r="Q82" s="26">
        <v>1455.9052866500001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25">
      <c r="A83" s="27" t="s">
        <v>346</v>
      </c>
      <c r="B83" s="24">
        <v>209354.18311406494</v>
      </c>
      <c r="C83" s="24">
        <v>224518.71535883809</v>
      </c>
      <c r="D83" s="24">
        <v>258763.0425600837</v>
      </c>
      <c r="E83" s="24">
        <v>288152.90575321211</v>
      </c>
      <c r="F83" s="24">
        <v>251360.66103284131</v>
      </c>
      <c r="G83" s="24">
        <v>263977.52045743132</v>
      </c>
      <c r="H83" s="24">
        <v>297875.20189199102</v>
      </c>
      <c r="I83" s="24">
        <v>295141.56753394613</v>
      </c>
      <c r="J83" s="24">
        <v>328856.21436189051</v>
      </c>
      <c r="K83" s="24">
        <v>337052.56143059401</v>
      </c>
      <c r="L83" s="24">
        <v>301433.9050885294</v>
      </c>
      <c r="M83" s="24">
        <v>316523.70227146312</v>
      </c>
      <c r="N83" s="24">
        <v>349028.21885593695</v>
      </c>
      <c r="O83" s="24">
        <v>374247.54926112702</v>
      </c>
      <c r="P83" s="24">
        <v>375286.16069429176</v>
      </c>
      <c r="Q83" s="24">
        <v>308822.20507550187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25">
      <c r="A84" s="27" t="s">
        <v>347</v>
      </c>
      <c r="B84" s="26">
        <v>1273.09096276321</v>
      </c>
      <c r="C84" s="26">
        <v>1532.8187818861102</v>
      </c>
      <c r="D84" s="26">
        <v>1998.5899348329101</v>
      </c>
      <c r="E84" s="26">
        <v>2298.0641349361199</v>
      </c>
      <c r="F84" s="26">
        <v>2943.12</v>
      </c>
      <c r="G84" s="26">
        <v>3003.23</v>
      </c>
      <c r="H84" s="26">
        <v>3666.4</v>
      </c>
      <c r="I84" s="26">
        <v>4235.9348970381452</v>
      </c>
      <c r="J84" s="26">
        <v>4897.8070971263251</v>
      </c>
      <c r="K84" s="26">
        <v>4647.0695085323805</v>
      </c>
      <c r="L84" s="26">
        <v>7308.7901088052704</v>
      </c>
      <c r="M84" s="26">
        <v>7626.2616822564005</v>
      </c>
      <c r="N84" s="26">
        <v>9475</v>
      </c>
      <c r="O84" s="26">
        <v>10086.48295473012</v>
      </c>
      <c r="P84" s="26">
        <v>13497.556265333709</v>
      </c>
      <c r="Q84" s="26" t="s">
        <v>20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25">
      <c r="A85" s="27" t="s">
        <v>350</v>
      </c>
      <c r="B85" s="24">
        <v>14906.6716735831</v>
      </c>
      <c r="C85" s="24">
        <v>16762.809455960494</v>
      </c>
      <c r="D85" s="24">
        <v>20598.901191539</v>
      </c>
      <c r="E85" s="24">
        <v>25313.361451859582</v>
      </c>
      <c r="F85" s="24">
        <v>20261.099999999999</v>
      </c>
      <c r="G85" s="24">
        <v>20370.016489315043</v>
      </c>
      <c r="H85" s="24">
        <v>19637.063386404989</v>
      </c>
      <c r="I85" s="24">
        <v>16053.041350401731</v>
      </c>
      <c r="J85" s="24">
        <v>16329.001857202282</v>
      </c>
      <c r="K85" s="24">
        <v>16970.660130637578</v>
      </c>
      <c r="L85" s="24">
        <v>16723.922997140075</v>
      </c>
      <c r="M85" s="24">
        <v>14931.124922682942</v>
      </c>
      <c r="N85" s="24">
        <v>17669.088149249743</v>
      </c>
      <c r="O85" s="24">
        <v>21062.376432569115</v>
      </c>
      <c r="P85" s="24">
        <v>21311.529645417642</v>
      </c>
      <c r="Q85" s="24">
        <v>17587.227644881012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25">
      <c r="A86" s="27" t="s">
        <v>352</v>
      </c>
      <c r="B86" s="26">
        <v>96.196921851851855</v>
      </c>
      <c r="C86" s="26">
        <v>105.3104137037037</v>
      </c>
      <c r="D86" s="26">
        <v>108.49582074074073</v>
      </c>
      <c r="E86" s="26">
        <v>112.96988962962962</v>
      </c>
      <c r="F86" s="26">
        <v>98.102217777777781</v>
      </c>
      <c r="G86" s="26">
        <v>93.996129629629621</v>
      </c>
      <c r="H86" s="26">
        <v>100.20025296296295</v>
      </c>
      <c r="I86" s="26">
        <v>95.369028888888877</v>
      </c>
      <c r="J86" s="26">
        <v>99.010509999999996</v>
      </c>
      <c r="K86" s="26">
        <v>187.2</v>
      </c>
      <c r="L86" s="26">
        <v>200.00526017514704</v>
      </c>
      <c r="M86" s="26">
        <v>221.00492057291444</v>
      </c>
      <c r="N86" s="26">
        <v>228.85566923373776</v>
      </c>
      <c r="O86" s="26">
        <v>243.4060690746692</v>
      </c>
      <c r="P86" s="26" t="s">
        <v>20</v>
      </c>
      <c r="Q86" s="26" t="s">
        <v>20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25">
      <c r="A87" s="27" t="s">
        <v>356</v>
      </c>
      <c r="B87" s="24">
        <v>1449.6</v>
      </c>
      <c r="C87" s="24">
        <v>1778.4</v>
      </c>
      <c r="D87" s="24">
        <v>2041.2</v>
      </c>
      <c r="E87" s="24">
        <v>2444.6</v>
      </c>
      <c r="F87" s="24">
        <v>2197.7052100000001</v>
      </c>
      <c r="G87" s="24">
        <v>2468.7756800000002</v>
      </c>
      <c r="H87" s="24">
        <v>2685.1695500000001</v>
      </c>
      <c r="I87" s="24">
        <v>2872.0405799999999</v>
      </c>
      <c r="J87" s="24">
        <v>2962.9722000000002</v>
      </c>
      <c r="K87" s="24">
        <v>3122.4762500000002</v>
      </c>
      <c r="L87" s="24">
        <v>3161.8773000000001</v>
      </c>
      <c r="M87" s="24">
        <v>3191.8830800000001</v>
      </c>
      <c r="N87" s="24">
        <v>3308.6469499999998</v>
      </c>
      <c r="O87" s="24">
        <v>3541.3076000000001</v>
      </c>
      <c r="P87" s="24">
        <v>3631.51415</v>
      </c>
      <c r="Q87" s="24">
        <v>2854.2992599999998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25">
      <c r="A88" s="27" t="s">
        <v>358</v>
      </c>
      <c r="B88" s="26">
        <v>288.06</v>
      </c>
      <c r="C88" s="26">
        <v>305.37</v>
      </c>
      <c r="D88" s="26">
        <v>306.31</v>
      </c>
      <c r="E88" s="26">
        <v>446.17</v>
      </c>
      <c r="F88" s="26">
        <v>336.3</v>
      </c>
      <c r="G88" s="26">
        <v>401.96</v>
      </c>
      <c r="H88" s="26">
        <v>576.08000000000004</v>
      </c>
      <c r="I88" s="26">
        <v>891.76</v>
      </c>
      <c r="J88" s="26">
        <v>723.22</v>
      </c>
      <c r="K88" s="26">
        <v>544.95522810322404</v>
      </c>
      <c r="L88" s="26">
        <v>503.48034112355595</v>
      </c>
      <c r="M88" s="26">
        <v>708.81819464183002</v>
      </c>
      <c r="N88" s="26">
        <v>755.96</v>
      </c>
      <c r="O88" s="26">
        <v>798.03</v>
      </c>
      <c r="P88" s="26">
        <v>850.1</v>
      </c>
      <c r="Q88" s="26" t="s">
        <v>20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25">
      <c r="A89" s="27" t="s">
        <v>361</v>
      </c>
      <c r="B89" s="24">
        <v>41.735221925388593</v>
      </c>
      <c r="C89" s="24">
        <v>39.578105647097601</v>
      </c>
      <c r="D89" s="24">
        <v>68.2</v>
      </c>
      <c r="E89" s="24">
        <v>85.180951083619107</v>
      </c>
      <c r="F89" s="24">
        <v>86.880735981159901</v>
      </c>
      <c r="G89" s="24">
        <v>102.56062122812099</v>
      </c>
      <c r="H89" s="24">
        <v>99.705379545132999</v>
      </c>
      <c r="I89" s="24">
        <v>72.508584552708299</v>
      </c>
      <c r="J89" s="24">
        <v>87.225137101613598</v>
      </c>
      <c r="K89" s="24">
        <v>116.491561726155</v>
      </c>
      <c r="L89" s="24">
        <v>130.85233653665099</v>
      </c>
      <c r="M89" s="24">
        <v>82.153509999999997</v>
      </c>
      <c r="N89" s="24">
        <v>155.15178298356915</v>
      </c>
      <c r="O89" s="24">
        <v>165.88106487473871</v>
      </c>
      <c r="P89" s="24">
        <v>166.98735439178483</v>
      </c>
      <c r="Q89" s="24" t="s">
        <v>20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25">
      <c r="A90" s="27" t="s">
        <v>364</v>
      </c>
      <c r="B90" s="26">
        <v>200.89099999999999</v>
      </c>
      <c r="C90" s="26">
        <v>245.417</v>
      </c>
      <c r="D90" s="26">
        <v>272.53899999999999</v>
      </c>
      <c r="E90" s="26">
        <v>325.19308806473202</v>
      </c>
      <c r="F90" s="26">
        <v>272.42080536434401</v>
      </c>
      <c r="G90" s="26">
        <v>343.83886391713702</v>
      </c>
      <c r="H90" s="26">
        <v>433.75191795551501</v>
      </c>
      <c r="I90" s="26">
        <v>526.34116388111602</v>
      </c>
      <c r="J90" s="26">
        <v>502.691940222933</v>
      </c>
      <c r="K90" s="26">
        <v>426.21509882855997</v>
      </c>
      <c r="L90" s="26">
        <v>423.3</v>
      </c>
      <c r="M90" s="26">
        <v>591.23238028675485</v>
      </c>
      <c r="N90" s="26">
        <v>790.27570730409502</v>
      </c>
      <c r="O90" s="26">
        <v>1033.2625578752891</v>
      </c>
      <c r="P90" s="26">
        <v>1414.7768416182651</v>
      </c>
      <c r="Q90" s="26" t="s">
        <v>20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25">
      <c r="A91" s="27" t="s">
        <v>367</v>
      </c>
      <c r="B91" s="24">
        <v>544.37</v>
      </c>
      <c r="C91" s="24">
        <v>593.36</v>
      </c>
      <c r="D91" s="24">
        <v>680.25</v>
      </c>
      <c r="E91" s="24">
        <v>746.03599235393904</v>
      </c>
      <c r="F91" s="24">
        <v>772.08982007267502</v>
      </c>
      <c r="G91" s="24">
        <v>1277.250865541831</v>
      </c>
      <c r="H91" s="24">
        <v>1118.9828240310012</v>
      </c>
      <c r="I91" s="24">
        <v>1116.0192</v>
      </c>
      <c r="J91" s="24">
        <v>1101.92420950978</v>
      </c>
      <c r="K91" s="24">
        <v>1087.15396134711</v>
      </c>
      <c r="L91" s="24">
        <v>1041.5782465543391</v>
      </c>
      <c r="M91" s="24">
        <v>1013.159492736114</v>
      </c>
      <c r="N91" s="24">
        <v>1059.211447832439</v>
      </c>
      <c r="O91" s="24">
        <v>1186.6726264442962</v>
      </c>
      <c r="P91" s="24">
        <v>1017.309021906857</v>
      </c>
      <c r="Q91" s="24" t="s">
        <v>20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25">
      <c r="A92" s="27" t="s">
        <v>369</v>
      </c>
      <c r="B92" s="26">
        <v>929.43868198613404</v>
      </c>
      <c r="C92" s="26">
        <v>1035.8664636430531</v>
      </c>
      <c r="D92" s="26">
        <v>1069.2302895177579</v>
      </c>
      <c r="E92" s="26">
        <v>1239.0580114582951</v>
      </c>
      <c r="F92" s="26">
        <v>964.46123579585401</v>
      </c>
      <c r="G92" s="26">
        <v>1169.457798084502</v>
      </c>
      <c r="H92" s="26">
        <v>1447.8900134108949</v>
      </c>
      <c r="I92" s="26">
        <v>1649.734962434705</v>
      </c>
      <c r="J92" s="26">
        <v>1689.1764615183547</v>
      </c>
      <c r="K92" s="26">
        <v>1653.7480266000755</v>
      </c>
      <c r="L92" s="26">
        <v>1665.6869021258369</v>
      </c>
      <c r="M92" s="26">
        <v>1740.8122819949497</v>
      </c>
      <c r="N92" s="26">
        <v>2066.6924325338491</v>
      </c>
      <c r="O92" s="26">
        <v>2324.8208358844781</v>
      </c>
      <c r="P92" s="26">
        <v>2415.2687158653976</v>
      </c>
      <c r="Q92" s="26" t="s">
        <v>20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25">
      <c r="A93" s="27" t="s">
        <v>371</v>
      </c>
      <c r="B93" s="24">
        <v>11762.212986222259</v>
      </c>
      <c r="C93" s="24">
        <v>12389.866325208015</v>
      </c>
      <c r="D93" s="24">
        <v>16293.981185091097</v>
      </c>
      <c r="E93" s="24">
        <v>18695.280907128923</v>
      </c>
      <c r="F93" s="24">
        <v>17121.172403340115</v>
      </c>
      <c r="G93" s="24">
        <v>16048.868910014313</v>
      </c>
      <c r="H93" s="24">
        <v>17818.454449666235</v>
      </c>
      <c r="I93" s="24">
        <v>15825.697570994549</v>
      </c>
      <c r="J93" s="24">
        <v>17610.874900436072</v>
      </c>
      <c r="K93" s="24">
        <v>18811.40827275753</v>
      </c>
      <c r="L93" s="24">
        <v>17046.621399846488</v>
      </c>
      <c r="M93" s="24">
        <v>17425.345130694772</v>
      </c>
      <c r="N93" s="24">
        <v>19096.284300133349</v>
      </c>
      <c r="O93" s="24">
        <v>20846.773638963772</v>
      </c>
      <c r="P93" s="24">
        <v>22312.576879950942</v>
      </c>
      <c r="Q93" s="24">
        <v>17855.444878379709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25">
      <c r="A94" s="27" t="s">
        <v>372</v>
      </c>
      <c r="B94" s="26">
        <v>2414.5925791792492</v>
      </c>
      <c r="C94" s="26">
        <v>2430.1867968954289</v>
      </c>
      <c r="D94" s="26">
        <v>2880.0362490020239</v>
      </c>
      <c r="E94" s="26">
        <v>2424.1564538504249</v>
      </c>
      <c r="F94" s="26">
        <v>1972.1852327628226</v>
      </c>
      <c r="G94" s="26">
        <v>2184.6319592979089</v>
      </c>
      <c r="H94" s="26">
        <v>2594.9626731943945</v>
      </c>
      <c r="I94" s="26">
        <v>2739.6588095850325</v>
      </c>
      <c r="J94" s="26">
        <v>2821.7169318537758</v>
      </c>
      <c r="K94" s="26">
        <v>3107.9980598732882</v>
      </c>
      <c r="L94" s="26">
        <v>2812.6216875283035</v>
      </c>
      <c r="M94" s="26">
        <v>3193.7598832679655</v>
      </c>
      <c r="N94" s="26">
        <v>3704.0096806821462</v>
      </c>
      <c r="O94" s="26">
        <v>4160.7781830734857</v>
      </c>
      <c r="P94" s="26">
        <v>3566.3933117603633</v>
      </c>
      <c r="Q94" s="26">
        <v>2239.6213167898745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25">
      <c r="A95" s="27" t="s">
        <v>373</v>
      </c>
      <c r="B95" s="24">
        <v>47166.360582400637</v>
      </c>
      <c r="C95" s="24">
        <v>58514.164307385588</v>
      </c>
      <c r="D95" s="24">
        <v>70174.852289993432</v>
      </c>
      <c r="E95" s="24">
        <v>55562.861740106797</v>
      </c>
      <c r="F95" s="24">
        <v>53030.1</v>
      </c>
      <c r="G95" s="24">
        <v>78912.971413937266</v>
      </c>
      <c r="H95" s="24">
        <v>77758.139080017834</v>
      </c>
      <c r="I95" s="24">
        <v>79919.618509456603</v>
      </c>
      <c r="J95" s="24">
        <v>78722.220355347017</v>
      </c>
      <c r="K95" s="24">
        <v>81118.589090525915</v>
      </c>
      <c r="L95" s="24">
        <v>82643.09604821181</v>
      </c>
      <c r="M95" s="24">
        <v>95922.439916726391</v>
      </c>
      <c r="N95" s="24">
        <v>109371.14190516513</v>
      </c>
      <c r="O95" s="24">
        <v>124181.61450658026</v>
      </c>
      <c r="P95" s="24">
        <v>130535.20023031165</v>
      </c>
      <c r="Q95" s="24">
        <v>116230.05765375249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25">
      <c r="A96" s="27" t="s">
        <v>375</v>
      </c>
      <c r="B96" s="26">
        <v>22196.827494257759</v>
      </c>
      <c r="C96" s="26">
        <v>21560.945150290125</v>
      </c>
      <c r="D96" s="26">
        <v>24578.37811885076</v>
      </c>
      <c r="E96" s="26">
        <v>28470.106457418166</v>
      </c>
      <c r="F96" s="26">
        <v>23152.01490429234</v>
      </c>
      <c r="G96" s="26">
        <v>26461</v>
      </c>
      <c r="H96" s="26">
        <v>31691.424917079148</v>
      </c>
      <c r="I96" s="26">
        <v>34224.073080564565</v>
      </c>
      <c r="J96" s="26">
        <v>35014.246819844397</v>
      </c>
      <c r="K96" s="26">
        <v>33540.62240680882</v>
      </c>
      <c r="L96" s="26">
        <v>30917.551576519058</v>
      </c>
      <c r="M96" s="26">
        <v>30407.205820200001</v>
      </c>
      <c r="N96" s="26">
        <v>32706.819011991149</v>
      </c>
      <c r="O96" s="26">
        <v>37691.919313847902</v>
      </c>
      <c r="P96" s="26">
        <v>39282.377514925058</v>
      </c>
      <c r="Q96" s="26">
        <v>24715.314331293732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25">
      <c r="A97" s="27" t="s">
        <v>377</v>
      </c>
      <c r="B97" s="24" t="s">
        <v>20</v>
      </c>
      <c r="C97" s="24" t="s">
        <v>20</v>
      </c>
      <c r="D97" s="24" t="s">
        <v>20</v>
      </c>
      <c r="E97" s="24" t="s">
        <v>20</v>
      </c>
      <c r="F97" s="24" t="s">
        <v>20</v>
      </c>
      <c r="G97" s="24" t="s">
        <v>20</v>
      </c>
      <c r="H97" s="24" t="s">
        <v>20</v>
      </c>
      <c r="I97" s="24" t="s">
        <v>20</v>
      </c>
      <c r="J97" s="24" t="s">
        <v>20</v>
      </c>
      <c r="K97" s="24" t="s">
        <v>20</v>
      </c>
      <c r="L97" s="24" t="s">
        <v>20</v>
      </c>
      <c r="M97" s="24" t="s">
        <v>20</v>
      </c>
      <c r="N97" s="24" t="s">
        <v>20</v>
      </c>
      <c r="O97" s="24" t="s">
        <v>20</v>
      </c>
      <c r="P97" s="24" t="s">
        <v>20</v>
      </c>
      <c r="Q97" s="24" t="s">
        <v>20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25">
      <c r="A98" s="27" t="s">
        <v>394</v>
      </c>
      <c r="B98" s="26">
        <v>6094.5</v>
      </c>
      <c r="C98" s="26">
        <v>5490</v>
      </c>
      <c r="D98" s="26">
        <v>4865.6000000000004</v>
      </c>
      <c r="E98" s="26">
        <v>7572</v>
      </c>
      <c r="F98" s="26">
        <v>8563.1</v>
      </c>
      <c r="G98" s="26">
        <v>9863.5</v>
      </c>
      <c r="H98" s="26">
        <v>11124</v>
      </c>
      <c r="I98" s="26">
        <v>13291</v>
      </c>
      <c r="J98" s="26">
        <v>17551</v>
      </c>
      <c r="K98" s="26">
        <v>18815.599999999999</v>
      </c>
      <c r="L98" s="26">
        <v>17812.5</v>
      </c>
      <c r="M98" s="26">
        <v>15038.96</v>
      </c>
      <c r="N98" s="26">
        <v>16268.8</v>
      </c>
      <c r="O98" s="26">
        <v>18000.3</v>
      </c>
      <c r="P98" s="26">
        <v>22864.9</v>
      </c>
      <c r="Q98" s="26" t="s">
        <v>20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25">
      <c r="A99" s="27" t="s">
        <v>397</v>
      </c>
      <c r="B99" s="24">
        <v>71405.83198570025</v>
      </c>
      <c r="C99" s="24">
        <v>80320.884216708437</v>
      </c>
      <c r="D99" s="24">
        <v>94894.151408302569</v>
      </c>
      <c r="E99" s="24">
        <v>110869.45696525845</v>
      </c>
      <c r="F99" s="24">
        <v>103874.52563688565</v>
      </c>
      <c r="G99" s="24">
        <v>107276.89707186141</v>
      </c>
      <c r="H99" s="24">
        <v>115715.49181615247</v>
      </c>
      <c r="I99" s="24">
        <v>112311.33077981415</v>
      </c>
      <c r="J99" s="24">
        <v>117236.60457485278</v>
      </c>
      <c r="K99" s="24">
        <v>139746.9</v>
      </c>
      <c r="L99" s="24">
        <v>175026.93074297442</v>
      </c>
      <c r="M99" s="24">
        <v>219817.22559727795</v>
      </c>
      <c r="N99" s="24">
        <v>231268.65996204145</v>
      </c>
      <c r="O99" s="24">
        <v>240643.13806224396</v>
      </c>
      <c r="P99" s="24">
        <v>331684.1404688856</v>
      </c>
      <c r="Q99" s="24" t="s">
        <v>20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25">
      <c r="A100" s="27" t="s">
        <v>400</v>
      </c>
      <c r="B100" s="26">
        <v>14337</v>
      </c>
      <c r="C100" s="26">
        <v>15301.9</v>
      </c>
      <c r="D100" s="26">
        <v>18076.5</v>
      </c>
      <c r="E100" s="26">
        <v>20333.900000000001</v>
      </c>
      <c r="F100" s="26">
        <v>17838.7</v>
      </c>
      <c r="G100" s="26">
        <v>18736.5</v>
      </c>
      <c r="H100" s="26">
        <v>20453.900000000001</v>
      </c>
      <c r="I100" s="26">
        <v>22240.3</v>
      </c>
      <c r="J100" s="26">
        <v>22735.3</v>
      </c>
      <c r="K100" s="26">
        <v>23642.799999999999</v>
      </c>
      <c r="L100" s="26">
        <v>24174.2</v>
      </c>
      <c r="M100" s="26">
        <v>26232.1</v>
      </c>
      <c r="N100" s="26">
        <v>29023.5</v>
      </c>
      <c r="O100" s="26">
        <v>30711.599999999999</v>
      </c>
      <c r="P100" s="26">
        <v>32140.400000000001</v>
      </c>
      <c r="Q100" s="26">
        <v>25655.1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25">
      <c r="A101" s="27" t="s">
        <v>402</v>
      </c>
      <c r="B101" s="24">
        <v>94738.875962455233</v>
      </c>
      <c r="C101" s="24">
        <v>106373.33237304464</v>
      </c>
      <c r="D101" s="24">
        <v>127866.68444332427</v>
      </c>
      <c r="E101" s="24">
        <v>132471.69494355298</v>
      </c>
      <c r="F101" s="24">
        <v>110043.07474800198</v>
      </c>
      <c r="G101" s="24">
        <v>113614.20252121206</v>
      </c>
      <c r="H101" s="24">
        <v>119931.86100137299</v>
      </c>
      <c r="I101" s="24">
        <v>109462.06667586563</v>
      </c>
      <c r="J101" s="24">
        <v>111390.93983683364</v>
      </c>
      <c r="K101" s="24">
        <v>117330.84244153138</v>
      </c>
      <c r="L101" s="24">
        <v>102374.54376703314</v>
      </c>
      <c r="M101" s="24">
        <v>105174.3927252318</v>
      </c>
      <c r="N101" s="24">
        <v>116897.59851656835</v>
      </c>
      <c r="O101" s="24">
        <v>126635.98800649289</v>
      </c>
      <c r="P101" s="24">
        <v>123165.44823395585</v>
      </c>
      <c r="Q101" s="24">
        <v>93029.09692250895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25">
      <c r="A102" s="27" t="s">
        <v>403</v>
      </c>
      <c r="B102" s="26">
        <v>1722.0279769346801</v>
      </c>
      <c r="C102" s="26">
        <v>2021.06314242486</v>
      </c>
      <c r="D102" s="26">
        <v>2281.68253561967</v>
      </c>
      <c r="E102" s="26">
        <v>2367.1160790618701</v>
      </c>
      <c r="F102" s="26">
        <v>1880.6363342314701</v>
      </c>
      <c r="G102" s="26">
        <v>1824.39934096816</v>
      </c>
      <c r="H102" s="26">
        <v>1946</v>
      </c>
      <c r="I102" s="26">
        <v>2177.41987358697</v>
      </c>
      <c r="J102" s="26">
        <v>2058.5502713271339</v>
      </c>
      <c r="K102" s="26">
        <v>2244.6986133306523</v>
      </c>
      <c r="L102" s="26">
        <v>2160.7467114628212</v>
      </c>
      <c r="M102" s="26">
        <v>2170.6327521914577</v>
      </c>
      <c r="N102" s="26">
        <v>2322.0496267593962</v>
      </c>
      <c r="O102" s="26">
        <v>2414.4352331683167</v>
      </c>
      <c r="P102" s="26">
        <v>2629.5135375881191</v>
      </c>
      <c r="Q102" s="26" t="s">
        <v>20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25">
      <c r="A103" s="27" t="s">
        <v>406</v>
      </c>
      <c r="B103" s="24">
        <v>139013.00260719471</v>
      </c>
      <c r="C103" s="24">
        <v>141406.97715591532</v>
      </c>
      <c r="D103" s="24">
        <v>158677.31178516147</v>
      </c>
      <c r="E103" s="24">
        <v>178976.31062387972</v>
      </c>
      <c r="F103" s="24">
        <v>155753.77346682511</v>
      </c>
      <c r="G103" s="24">
        <v>164880.20329788871</v>
      </c>
      <c r="H103" s="24">
        <v>175780.15946561171</v>
      </c>
      <c r="I103" s="24">
        <v>184688.61937911253</v>
      </c>
      <c r="J103" s="24">
        <v>170878.43720674646</v>
      </c>
      <c r="K103" s="24">
        <v>192573.38409252418</v>
      </c>
      <c r="L103" s="24">
        <v>178613.96710871786</v>
      </c>
      <c r="M103" s="24">
        <v>186422.42510861979</v>
      </c>
      <c r="N103" s="24">
        <v>193048.27494140062</v>
      </c>
      <c r="O103" s="24">
        <v>203432.05217694354</v>
      </c>
      <c r="P103" s="24">
        <v>219429.95737203048</v>
      </c>
      <c r="Q103" s="24">
        <v>196850.74670157611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25">
      <c r="A104" s="27" t="s">
        <v>407</v>
      </c>
      <c r="B104" s="26">
        <v>2542.0310296191819</v>
      </c>
      <c r="C104" s="26">
        <v>2970.6629055007052</v>
      </c>
      <c r="D104" s="26">
        <v>3517.3495794764372</v>
      </c>
      <c r="E104" s="26">
        <v>4126.5346884236778</v>
      </c>
      <c r="F104" s="26">
        <v>3817.605633802817</v>
      </c>
      <c r="G104" s="26">
        <v>4419</v>
      </c>
      <c r="H104" s="26">
        <v>4475.4929577464791</v>
      </c>
      <c r="I104" s="26">
        <v>4544.3661971830988</v>
      </c>
      <c r="J104" s="26">
        <v>4611.5492957746474</v>
      </c>
      <c r="K104" s="26">
        <v>4634.0845070422538</v>
      </c>
      <c r="L104" s="26">
        <v>4610.563380281691</v>
      </c>
      <c r="M104" s="26">
        <v>4693.6619718309857</v>
      </c>
      <c r="N104" s="26">
        <v>4829.5774647887329</v>
      </c>
      <c r="O104" s="26">
        <v>4863.3802816901407</v>
      </c>
      <c r="P104" s="26">
        <v>4840</v>
      </c>
      <c r="Q104" s="26" t="s">
        <v>20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25">
      <c r="A105" s="27" t="s">
        <v>410</v>
      </c>
      <c r="B105" s="24">
        <v>7521.2964526935302</v>
      </c>
      <c r="C105" s="24">
        <v>8811.0836100900706</v>
      </c>
      <c r="D105" s="24">
        <v>11868.082468342889</v>
      </c>
      <c r="E105" s="24">
        <v>11218.92901623083</v>
      </c>
      <c r="F105" s="24">
        <v>10081.72760416189</v>
      </c>
      <c r="G105" s="24">
        <v>11368.54285877216</v>
      </c>
      <c r="H105" s="24">
        <v>10972.948361408269</v>
      </c>
      <c r="I105" s="24">
        <v>14344.549794895132</v>
      </c>
      <c r="J105" s="24">
        <v>14083.520490156348</v>
      </c>
      <c r="K105" s="24">
        <v>13845.946918618991</v>
      </c>
      <c r="L105" s="24">
        <v>10897.73824219205</v>
      </c>
      <c r="M105" s="24">
        <v>9846.9453559402591</v>
      </c>
      <c r="N105" s="24">
        <v>10082.649585945468</v>
      </c>
      <c r="O105" s="24">
        <v>11981.368442187249</v>
      </c>
      <c r="P105" s="24">
        <v>11462.192229562161</v>
      </c>
      <c r="Q105" s="24">
        <v>8096.3580564955409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25">
      <c r="A106" s="27" t="s">
        <v>411</v>
      </c>
      <c r="B106" s="26">
        <v>1152.2584361339593</v>
      </c>
      <c r="C106" s="26">
        <v>1418.9412643370181</v>
      </c>
      <c r="D106" s="26">
        <v>1690.3475117603357</v>
      </c>
      <c r="E106" s="26">
        <v>1923.5395309055434</v>
      </c>
      <c r="F106" s="26">
        <v>1840.4675666066953</v>
      </c>
      <c r="G106" s="26">
        <v>2089.1188811620118</v>
      </c>
      <c r="H106" s="26">
        <v>2139.1</v>
      </c>
      <c r="I106" s="26">
        <v>2388.6227374896489</v>
      </c>
      <c r="J106" s="26">
        <v>2206.8464217981973</v>
      </c>
      <c r="K106" s="26">
        <v>3349.5221359720208</v>
      </c>
      <c r="L106" s="26">
        <v>3320.6116338868555</v>
      </c>
      <c r="M106" s="26">
        <v>2732.4413186462571</v>
      </c>
      <c r="N106" s="26">
        <v>3091.972148931517</v>
      </c>
      <c r="O106" s="26">
        <v>3881.144035409905</v>
      </c>
      <c r="P106" s="26">
        <v>3854.7892798350872</v>
      </c>
      <c r="Q106" s="26" t="s">
        <v>20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25">
      <c r="A107" s="27" t="s">
        <v>414</v>
      </c>
      <c r="B107" s="24" t="s">
        <v>20</v>
      </c>
      <c r="C107" s="24">
        <v>33.700000000000003</v>
      </c>
      <c r="D107" s="24">
        <v>43.190311495682231</v>
      </c>
      <c r="E107" s="24">
        <v>47.51180687374184</v>
      </c>
      <c r="F107" s="24">
        <v>50.182870175289509</v>
      </c>
      <c r="G107" s="24">
        <v>52.165985428759051</v>
      </c>
      <c r="H107" s="24">
        <v>68.611706410867228</v>
      </c>
      <c r="I107" s="24">
        <v>68.482311325634996</v>
      </c>
      <c r="J107" s="24">
        <v>68.855688517400395</v>
      </c>
      <c r="K107" s="24">
        <v>79.244290307025281</v>
      </c>
      <c r="L107" s="24">
        <v>82.485220342662146</v>
      </c>
      <c r="M107" s="24">
        <v>88.484837035681025</v>
      </c>
      <c r="N107" s="24">
        <v>81.472455088133515</v>
      </c>
      <c r="O107" s="24">
        <v>69.954550872755817</v>
      </c>
      <c r="P107" s="24">
        <v>70.697102526960634</v>
      </c>
      <c r="Q107" s="24" t="s">
        <v>20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25">
      <c r="A108" s="27" t="s">
        <v>418</v>
      </c>
      <c r="B108" s="26">
        <v>59521.9</v>
      </c>
      <c r="C108" s="26">
        <v>70052.2</v>
      </c>
      <c r="D108" s="26">
        <v>84452.5</v>
      </c>
      <c r="E108" s="26">
        <v>97356.1</v>
      </c>
      <c r="F108" s="26">
        <v>81879</v>
      </c>
      <c r="G108" s="26">
        <v>96921.5</v>
      </c>
      <c r="H108" s="26">
        <v>102616.2</v>
      </c>
      <c r="I108" s="26">
        <v>108191.8</v>
      </c>
      <c r="J108" s="26">
        <v>109653</v>
      </c>
      <c r="K108" s="26">
        <v>115192.4</v>
      </c>
      <c r="L108" s="26">
        <v>112124.4</v>
      </c>
      <c r="M108" s="26">
        <v>112147.5</v>
      </c>
      <c r="N108" s="26">
        <v>126435.4</v>
      </c>
      <c r="O108" s="26">
        <v>133046.9</v>
      </c>
      <c r="P108" s="26">
        <v>130684.2</v>
      </c>
      <c r="Q108" s="26">
        <v>106296.1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25">
      <c r="A109" s="27" t="s">
        <v>419</v>
      </c>
      <c r="B109" s="24">
        <v>341.85491735520537</v>
      </c>
      <c r="C109" s="24">
        <v>366.9362856908898</v>
      </c>
      <c r="D109" s="24">
        <v>385.36664122016128</v>
      </c>
      <c r="E109" s="24">
        <v>407.67745951408972</v>
      </c>
      <c r="F109" s="24">
        <v>412.61746461734248</v>
      </c>
      <c r="G109" s="24">
        <v>526.47069437031803</v>
      </c>
      <c r="H109" s="24">
        <v>592.99038651502133</v>
      </c>
      <c r="I109" s="24">
        <v>505.72794712577962</v>
      </c>
      <c r="J109" s="24">
        <v>472.3</v>
      </c>
      <c r="K109" s="24">
        <v>619.04752191168507</v>
      </c>
      <c r="L109" s="24">
        <v>548.45013315809513</v>
      </c>
      <c r="M109" s="24">
        <v>545.06428393482201</v>
      </c>
      <c r="N109" s="24">
        <v>605.41449865731784</v>
      </c>
      <c r="O109" s="24">
        <v>829.7112548533313</v>
      </c>
      <c r="P109" s="24">
        <v>837.10362230487419</v>
      </c>
      <c r="Q109" s="24">
        <v>691.76163356013967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25">
      <c r="A110" s="27" t="s">
        <v>421</v>
      </c>
      <c r="B110" s="26">
        <v>8714.7260273972606</v>
      </c>
      <c r="C110" s="26">
        <v>10638.362946516379</v>
      </c>
      <c r="D110" s="26">
        <v>13343.820346613884</v>
      </c>
      <c r="E110" s="26">
        <v>15777.352861199774</v>
      </c>
      <c r="F110" s="26">
        <v>13742.6</v>
      </c>
      <c r="G110" s="26">
        <v>15784.903368217467</v>
      </c>
      <c r="H110" s="26">
        <v>19013.15137220113</v>
      </c>
      <c r="I110" s="26">
        <v>21097.204163738661</v>
      </c>
      <c r="J110" s="26">
        <v>21004.020353602704</v>
      </c>
      <c r="K110" s="26">
        <v>23786.773434189799</v>
      </c>
      <c r="L110" s="26">
        <v>23796.426825990762</v>
      </c>
      <c r="M110" s="26">
        <v>26347.954128175126</v>
      </c>
      <c r="N110" s="26">
        <v>28199.967083898449</v>
      </c>
      <c r="O110" s="26">
        <v>36835.282618729594</v>
      </c>
      <c r="P110" s="26">
        <v>30217.64489627679</v>
      </c>
      <c r="Q110" s="26" t="s">
        <v>20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25">
      <c r="A111" s="27" t="s">
        <v>424</v>
      </c>
      <c r="B111" s="24">
        <v>290.25840644749996</v>
      </c>
      <c r="C111" s="24">
        <v>459.68955716799996</v>
      </c>
      <c r="D111" s="24">
        <v>604.49150130999999</v>
      </c>
      <c r="E111" s="24">
        <v>909.83434744995793</v>
      </c>
      <c r="F111" s="24">
        <v>746.38167390157901</v>
      </c>
      <c r="G111" s="24">
        <v>801.3</v>
      </c>
      <c r="H111" s="24">
        <v>963.86486476000005</v>
      </c>
      <c r="I111" s="24">
        <v>1323.1345489400001</v>
      </c>
      <c r="J111" s="24">
        <v>1109.2491970000001</v>
      </c>
      <c r="K111" s="24">
        <v>1246.8294150856859</v>
      </c>
      <c r="L111" s="24">
        <v>1055.7048452974038</v>
      </c>
      <c r="M111" s="24">
        <v>1044.5317950000001</v>
      </c>
      <c r="N111" s="24">
        <v>915.76380200000006</v>
      </c>
      <c r="O111" s="24">
        <v>962.93555400000002</v>
      </c>
      <c r="P111" s="24">
        <v>1020.827594</v>
      </c>
      <c r="Q111" s="24" t="s">
        <v>20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25">
      <c r="A112" s="27" t="s">
        <v>427</v>
      </c>
      <c r="B112" s="26">
        <v>38.967442063068439</v>
      </c>
      <c r="C112" s="26">
        <v>37.439479793846331</v>
      </c>
      <c r="D112" s="26">
        <v>43.841213180467811</v>
      </c>
      <c r="E112" s="26">
        <v>107.9076400270001</v>
      </c>
      <c r="F112" s="26">
        <v>135.62907299929907</v>
      </c>
      <c r="G112" s="26">
        <v>263.1206072379386</v>
      </c>
      <c r="H112" s="26">
        <v>330.71132231092122</v>
      </c>
      <c r="I112" s="26">
        <v>738.6</v>
      </c>
      <c r="J112" s="26">
        <v>1057.1459472601341</v>
      </c>
      <c r="K112" s="26">
        <v>1150.0819996956238</v>
      </c>
      <c r="L112" s="26">
        <v>1078.4845445009742</v>
      </c>
      <c r="M112" s="26">
        <v>1022.4218051136208</v>
      </c>
      <c r="N112" s="26">
        <v>1116.3543469782642</v>
      </c>
      <c r="O112" s="26">
        <v>1249.3793930618349</v>
      </c>
      <c r="P112" s="26">
        <v>1246.2505084236</v>
      </c>
      <c r="Q112" s="26" t="s">
        <v>20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25">
      <c r="A113" s="27" t="s">
        <v>430</v>
      </c>
      <c r="B113" s="24">
        <v>1602.1798092234615</v>
      </c>
      <c r="C113" s="24">
        <v>2045.2034003926897</v>
      </c>
      <c r="D113" s="24">
        <v>2814.6927426775742</v>
      </c>
      <c r="E113" s="24">
        <v>3321.2509063004036</v>
      </c>
      <c r="F113" s="24">
        <v>2404.7403410965439</v>
      </c>
      <c r="G113" s="24">
        <v>2319.1537266955256</v>
      </c>
      <c r="H113" s="24">
        <v>2777.5794448795968</v>
      </c>
      <c r="I113" s="24">
        <v>2758.8517956575738</v>
      </c>
      <c r="J113" s="24">
        <v>2835.736596579346</v>
      </c>
      <c r="K113" s="24">
        <v>2825.892685181017</v>
      </c>
      <c r="L113" s="24">
        <v>2603.8341004891931</v>
      </c>
      <c r="M113" s="24">
        <v>2741.8176220834503</v>
      </c>
      <c r="N113" s="24">
        <v>3079.4824549734076</v>
      </c>
      <c r="O113" s="24">
        <v>3562.1491451098968</v>
      </c>
      <c r="P113" s="24">
        <v>3543.8505994047678</v>
      </c>
      <c r="Q113" s="24">
        <v>2961.363403032703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25">
      <c r="A114" s="27" t="s">
        <v>431</v>
      </c>
      <c r="B114" s="26">
        <v>7890.1860400708701</v>
      </c>
      <c r="C114" s="26">
        <v>8730.5436318430584</v>
      </c>
      <c r="D114" s="26">
        <v>9983.1840047799997</v>
      </c>
      <c r="E114" s="26">
        <v>13458.741688670001</v>
      </c>
      <c r="F114" s="26">
        <v>14042.727950466431</v>
      </c>
      <c r="G114" s="26">
        <v>13033.968320862141</v>
      </c>
      <c r="H114" s="26">
        <v>12149.212754333101</v>
      </c>
      <c r="I114" s="26">
        <v>11501.6586686628</v>
      </c>
      <c r="J114" s="26">
        <v>12912.726541611</v>
      </c>
      <c r="K114" s="26">
        <v>13213.351356812398</v>
      </c>
      <c r="L114" s="26">
        <v>13690.639446877001</v>
      </c>
      <c r="M114" s="26">
        <v>13280.068523979</v>
      </c>
      <c r="N114" s="26">
        <v>13855.776573994202</v>
      </c>
      <c r="O114" s="26">
        <v>14327.871397948596</v>
      </c>
      <c r="P114" s="26">
        <v>13364.100968920518</v>
      </c>
      <c r="Q114" s="26" t="s">
        <v>20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25">
      <c r="A115" s="27" t="s">
        <v>433</v>
      </c>
      <c r="B115" s="24">
        <v>367.6</v>
      </c>
      <c r="C115" s="24">
        <v>377.75614937712032</v>
      </c>
      <c r="D115" s="24">
        <v>375.72392077594304</v>
      </c>
      <c r="E115" s="24">
        <v>403.88881534104246</v>
      </c>
      <c r="F115" s="24">
        <v>430.33879347010935</v>
      </c>
      <c r="G115" s="24">
        <v>446.88823509071005</v>
      </c>
      <c r="H115" s="24">
        <v>487.83537354637161</v>
      </c>
      <c r="I115" s="24">
        <v>451.63478356454243</v>
      </c>
      <c r="J115" s="24">
        <v>368.61048522542643</v>
      </c>
      <c r="K115" s="24">
        <v>329.10458672413858</v>
      </c>
      <c r="L115" s="24">
        <v>318.5474657477472</v>
      </c>
      <c r="M115" s="24">
        <v>388.2044246756999</v>
      </c>
      <c r="N115" s="24">
        <v>453.55548774020326</v>
      </c>
      <c r="O115" s="24">
        <v>455.91552497090589</v>
      </c>
      <c r="P115" s="24">
        <v>422.30639323818326</v>
      </c>
      <c r="Q115" s="24">
        <v>358.98407333104512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25">
      <c r="A116" s="27" t="s">
        <v>435</v>
      </c>
      <c r="B116" s="26">
        <v>855.48507028445556</v>
      </c>
      <c r="C116" s="26">
        <v>1274.6444878264424</v>
      </c>
      <c r="D116" s="26">
        <v>1248.8216469393994</v>
      </c>
      <c r="E116" s="26">
        <v>1411.1388224681089</v>
      </c>
      <c r="F116" s="26">
        <v>1145.1653780150004</v>
      </c>
      <c r="G116" s="26">
        <v>352.6</v>
      </c>
      <c r="H116" s="26">
        <v>448.98061990953101</v>
      </c>
      <c r="I116" s="26">
        <v>558.43047378755</v>
      </c>
      <c r="J116" s="26">
        <v>635.35779335583595</v>
      </c>
      <c r="K116" s="26">
        <v>672.48996623056701</v>
      </c>
      <c r="L116" s="26">
        <v>295.20731840637671</v>
      </c>
      <c r="M116" s="26">
        <v>222.673572283364</v>
      </c>
      <c r="N116" s="26">
        <v>234.30756753982601</v>
      </c>
      <c r="O116" s="26">
        <v>204.34355216970246</v>
      </c>
      <c r="P116" s="26">
        <v>309.96242032528801</v>
      </c>
      <c r="Q116" s="26" t="s">
        <v>20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25">
      <c r="A117" s="27" t="s">
        <v>438</v>
      </c>
      <c r="B117" s="24">
        <v>2349</v>
      </c>
      <c r="C117" s="24">
        <v>2564</v>
      </c>
      <c r="D117" s="24">
        <v>2624.1</v>
      </c>
      <c r="E117" s="24">
        <v>4344.2</v>
      </c>
      <c r="F117" s="24">
        <v>5063</v>
      </c>
      <c r="G117" s="24">
        <v>6127.4</v>
      </c>
      <c r="H117" s="24">
        <v>4386.3999999999996</v>
      </c>
      <c r="I117" s="24">
        <v>6995.9</v>
      </c>
      <c r="J117" s="24">
        <v>8471.5</v>
      </c>
      <c r="K117" s="24">
        <v>7456.1</v>
      </c>
      <c r="L117" s="24">
        <v>4658.3999999999996</v>
      </c>
      <c r="M117" s="24">
        <v>2883</v>
      </c>
      <c r="N117" s="24">
        <v>4558.3999999999996</v>
      </c>
      <c r="O117" s="24">
        <v>5062.6000000000004</v>
      </c>
      <c r="P117" s="24" t="s">
        <v>20</v>
      </c>
      <c r="Q117" s="24" t="s">
        <v>20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25">
      <c r="A118" s="27" t="s">
        <v>442</v>
      </c>
      <c r="B118" s="26">
        <v>2073.1721619951586</v>
      </c>
      <c r="C118" s="26">
        <v>2572.4603862167787</v>
      </c>
      <c r="D118" s="26">
        <v>3427.2396230321492</v>
      </c>
      <c r="E118" s="26">
        <v>4244.0139403854946</v>
      </c>
      <c r="F118" s="26">
        <v>3111.1904392041911</v>
      </c>
      <c r="G118" s="26">
        <v>3045.86963563059</v>
      </c>
      <c r="H118" s="26">
        <v>3851.9151144910679</v>
      </c>
      <c r="I118" s="26">
        <v>4371.7747971095314</v>
      </c>
      <c r="J118" s="26">
        <v>5235.9509590214848</v>
      </c>
      <c r="K118" s="26">
        <v>5543.4168805174177</v>
      </c>
      <c r="L118" s="26">
        <v>4739.0297598773577</v>
      </c>
      <c r="M118" s="26">
        <v>5138.3163492123686</v>
      </c>
      <c r="N118" s="26">
        <v>6024.3449312098428</v>
      </c>
      <c r="O118" s="26">
        <v>7139.2273769162221</v>
      </c>
      <c r="P118" s="26">
        <v>7774.8491387064514</v>
      </c>
      <c r="Q118" s="26">
        <v>6587.2671876590075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25">
      <c r="A119" s="27" t="s">
        <v>443</v>
      </c>
      <c r="B119" s="24">
        <v>27369.188903443515</v>
      </c>
      <c r="C119" s="24">
        <v>34200.298941165653</v>
      </c>
      <c r="D119" s="24">
        <v>41854.626917852649</v>
      </c>
      <c r="E119" s="24">
        <v>42017.59969889692</v>
      </c>
      <c r="F119" s="24">
        <v>36345.421545960038</v>
      </c>
      <c r="G119" s="24">
        <v>43147.955473123497</v>
      </c>
      <c r="H119" s="24">
        <v>49925.577010610781</v>
      </c>
      <c r="I119" s="24">
        <v>54553.266936157197</v>
      </c>
      <c r="J119" s="24">
        <v>62024.456666966231</v>
      </c>
      <c r="K119" s="24">
        <v>81712.833056625794</v>
      </c>
      <c r="L119" s="24">
        <v>76136.99484985153</v>
      </c>
      <c r="M119" s="24">
        <v>74530.921645582246</v>
      </c>
      <c r="N119" s="24">
        <v>79251.630270408161</v>
      </c>
      <c r="O119" s="24">
        <v>84722.811584973053</v>
      </c>
      <c r="P119" s="24">
        <v>84039.702186927243</v>
      </c>
      <c r="Q119" s="24">
        <v>86599.441172563893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25">
      <c r="A120" s="27" t="s">
        <v>444</v>
      </c>
      <c r="B120" s="26">
        <v>701.5</v>
      </c>
      <c r="C120" s="26">
        <v>800.63341486002264</v>
      </c>
      <c r="D120" s="26">
        <v>1157.5621326312182</v>
      </c>
      <c r="E120" s="26">
        <v>1541.2465302109197</v>
      </c>
      <c r="F120" s="26">
        <v>1205.8731264397779</v>
      </c>
      <c r="G120" s="26">
        <v>1216.7924135762066</v>
      </c>
      <c r="H120" s="26">
        <v>1348.7295147543095</v>
      </c>
      <c r="I120" s="26">
        <v>1293.7407608878118</v>
      </c>
      <c r="J120" s="26">
        <v>1388.1991020925404</v>
      </c>
      <c r="K120" s="26">
        <v>1275.7230150803493</v>
      </c>
      <c r="L120" s="26">
        <v>1134.9823123581314</v>
      </c>
      <c r="M120" s="26">
        <v>1139.293570669591</v>
      </c>
      <c r="N120" s="26">
        <v>1236.7863584178183</v>
      </c>
      <c r="O120" s="26">
        <v>1327.7619120045642</v>
      </c>
      <c r="P120" s="26">
        <v>1240.8138440092944</v>
      </c>
      <c r="Q120" s="26" t="s">
        <v>20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25">
      <c r="A121" s="27" t="s">
        <v>447</v>
      </c>
      <c r="B121" s="24">
        <v>159.36725531339471</v>
      </c>
      <c r="C121" s="24">
        <v>159.26252135923463</v>
      </c>
      <c r="D121" s="24">
        <v>152.6103473536152</v>
      </c>
      <c r="E121" s="24">
        <v>188.32338066594099</v>
      </c>
      <c r="F121" s="24">
        <v>229.16928437093969</v>
      </c>
      <c r="G121" s="24">
        <v>239.90543126449055</v>
      </c>
      <c r="H121" s="24">
        <v>249.80440783080996</v>
      </c>
      <c r="I121" s="24">
        <v>227.44319132014127</v>
      </c>
      <c r="J121" s="24">
        <v>245.0830647075625</v>
      </c>
      <c r="K121" s="24">
        <v>268.76693921222943</v>
      </c>
      <c r="L121" s="24">
        <v>292.63307862785103</v>
      </c>
      <c r="M121" s="24">
        <v>249.06994590969802</v>
      </c>
      <c r="N121" s="24">
        <v>294.18905380421501</v>
      </c>
      <c r="O121" s="24">
        <v>320.56581534076503</v>
      </c>
      <c r="P121" s="24">
        <v>357.93637771236803</v>
      </c>
      <c r="Q121" s="24" t="s">
        <v>20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25">
      <c r="A122" s="27" t="s">
        <v>449</v>
      </c>
      <c r="B122" s="26">
        <v>21955.72860574102</v>
      </c>
      <c r="C122" s="26">
        <v>23651.024055561978</v>
      </c>
      <c r="D122" s="26">
        <v>28668.366315684878</v>
      </c>
      <c r="E122" s="26">
        <v>30269.789906325073</v>
      </c>
      <c r="F122" s="26">
        <v>27471.538280967081</v>
      </c>
      <c r="G122" s="26">
        <v>32644.6</v>
      </c>
      <c r="H122" s="26">
        <v>38344.535723545581</v>
      </c>
      <c r="I122" s="26">
        <v>43348.518287340099</v>
      </c>
      <c r="J122" s="26">
        <v>45137.192445085697</v>
      </c>
      <c r="K122" s="26">
        <v>45319.650864391777</v>
      </c>
      <c r="L122" s="26">
        <v>40169.379566406198</v>
      </c>
      <c r="M122" s="26">
        <v>40144.714579542757</v>
      </c>
      <c r="N122" s="26">
        <v>42443.489287603312</v>
      </c>
      <c r="O122" s="26">
        <v>44601.873163205659</v>
      </c>
      <c r="P122" s="26">
        <v>43623.745000900861</v>
      </c>
      <c r="Q122" s="26">
        <v>33282.732723310852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25">
      <c r="A123" s="27" t="s">
        <v>451</v>
      </c>
      <c r="B123" s="24">
        <v>213.07092245665899</v>
      </c>
      <c r="C123" s="24">
        <v>231.16301382409901</v>
      </c>
      <c r="D123" s="24">
        <v>330.89426983127703</v>
      </c>
      <c r="E123" s="24">
        <v>427.940897867525</v>
      </c>
      <c r="F123" s="24">
        <v>398.32196766384499</v>
      </c>
      <c r="G123" s="24">
        <v>451.36483428540896</v>
      </c>
      <c r="H123" s="24">
        <v>581</v>
      </c>
      <c r="I123" s="24">
        <v>570.64566781434701</v>
      </c>
      <c r="J123" s="24">
        <v>696.567151890829</v>
      </c>
      <c r="K123" s="24">
        <v>793.29825044218001</v>
      </c>
      <c r="L123" s="24">
        <v>874.69347902002301</v>
      </c>
      <c r="M123" s="24">
        <v>1103.3603022341299</v>
      </c>
      <c r="N123" s="24">
        <v>1274.9095308124001</v>
      </c>
      <c r="O123" s="24">
        <v>1337.67719343206</v>
      </c>
      <c r="P123" s="24">
        <v>1338.74970295458</v>
      </c>
      <c r="Q123" s="24" t="s">
        <v>20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25">
      <c r="A124" s="27" t="s">
        <v>454</v>
      </c>
      <c r="B124" s="26">
        <v>590</v>
      </c>
      <c r="C124" s="26">
        <v>676.60488025545624</v>
      </c>
      <c r="D124" s="26">
        <v>778.1052506636338</v>
      </c>
      <c r="E124" s="26">
        <v>1026.584646543103</v>
      </c>
      <c r="F124" s="26">
        <v>829.58782935809074</v>
      </c>
      <c r="G124" s="26">
        <v>1027.5865381039223</v>
      </c>
      <c r="H124" s="26">
        <v>1128.3560825826323</v>
      </c>
      <c r="I124" s="26">
        <v>1064.2621357238288</v>
      </c>
      <c r="J124" s="26">
        <v>2157.4765994838381</v>
      </c>
      <c r="K124" s="26">
        <v>2175.6919238926325</v>
      </c>
      <c r="L124" s="26">
        <v>1994.5512931166847</v>
      </c>
      <c r="M124" s="26">
        <v>2248.8147997090869</v>
      </c>
      <c r="N124" s="26">
        <v>1999.7543177491607</v>
      </c>
      <c r="O124" s="26">
        <v>2111.977888274716</v>
      </c>
      <c r="P124" s="26" t="s">
        <v>20</v>
      </c>
      <c r="Q124" s="26" t="s">
        <v>20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25">
      <c r="A125" s="27" t="s">
        <v>458</v>
      </c>
      <c r="B125" s="24">
        <v>3263.2220815455589</v>
      </c>
      <c r="C125" s="24">
        <v>4233.1878021586363</v>
      </c>
      <c r="D125" s="24">
        <v>5224.1928487952882</v>
      </c>
      <c r="E125" s="24">
        <v>7913.4252568340016</v>
      </c>
      <c r="F125" s="24">
        <v>8417.3351075450846</v>
      </c>
      <c r="G125" s="24">
        <v>8453.0904042231559</v>
      </c>
      <c r="H125" s="24">
        <v>9386.1806774565557</v>
      </c>
      <c r="I125" s="24">
        <v>9252.863031285111</v>
      </c>
      <c r="J125" s="24">
        <v>10010.298564804254</v>
      </c>
      <c r="K125" s="24">
        <v>10402.811156235181</v>
      </c>
      <c r="L125" s="24">
        <v>10260.961207751045</v>
      </c>
      <c r="M125" s="24">
        <v>10352.043114050886</v>
      </c>
      <c r="N125" s="24">
        <v>11424.137132732278</v>
      </c>
      <c r="O125" s="24">
        <v>12347.046572061055</v>
      </c>
      <c r="P125" s="24">
        <v>12807.409440924819</v>
      </c>
      <c r="Q125" s="24">
        <v>13203.664997102829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25">
      <c r="A126" s="27" t="s">
        <v>459</v>
      </c>
      <c r="B126" s="26">
        <v>49.7</v>
      </c>
      <c r="C126" s="26">
        <v>47.208738544561299</v>
      </c>
      <c r="D126" s="26">
        <v>52.7668491382505</v>
      </c>
      <c r="E126" s="26">
        <v>49.160576044239697</v>
      </c>
      <c r="F126" s="26">
        <v>63.625339339685596</v>
      </c>
      <c r="G126" s="26">
        <v>54.247282586335999</v>
      </c>
      <c r="H126" s="26">
        <v>58.400707816818702</v>
      </c>
      <c r="I126" s="26">
        <v>60.858291601267005</v>
      </c>
      <c r="J126" s="26">
        <v>66.860942248818503</v>
      </c>
      <c r="K126" s="26">
        <v>60.373906153931998</v>
      </c>
      <c r="L126" s="26">
        <v>59.387800280306195</v>
      </c>
      <c r="M126" s="26">
        <v>66.135407126883294</v>
      </c>
      <c r="N126" s="26">
        <v>52.246200508445298</v>
      </c>
      <c r="O126" s="26">
        <v>55.750437019825199</v>
      </c>
      <c r="P126" s="26" t="s">
        <v>20</v>
      </c>
      <c r="Q126" s="26" t="s">
        <v>20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25">
      <c r="A127" s="27" t="s">
        <v>463</v>
      </c>
      <c r="B127" s="24" t="s">
        <v>20</v>
      </c>
      <c r="C127" s="24" t="s">
        <v>20</v>
      </c>
      <c r="D127" s="24" t="s">
        <v>20</v>
      </c>
      <c r="E127" s="24" t="s">
        <v>20</v>
      </c>
      <c r="F127" s="24" t="s">
        <v>20</v>
      </c>
      <c r="G127" s="24" t="s">
        <v>20</v>
      </c>
      <c r="H127" s="24" t="s">
        <v>20</v>
      </c>
      <c r="I127" s="24">
        <v>1016.6685663819161</v>
      </c>
      <c r="J127" s="24">
        <v>999.40490555034296</v>
      </c>
      <c r="K127" s="24">
        <v>900.32955547696486</v>
      </c>
      <c r="L127" s="24">
        <v>640.74597339611194</v>
      </c>
      <c r="M127" s="24">
        <v>605.38696004494784</v>
      </c>
      <c r="N127" s="24">
        <v>739.7</v>
      </c>
      <c r="O127" s="24">
        <v>682.481300390554</v>
      </c>
      <c r="P127" s="24">
        <v>793.48158870986106</v>
      </c>
      <c r="Q127" s="24" t="s">
        <v>20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25">
      <c r="A128" s="27" t="s">
        <v>473</v>
      </c>
      <c r="B128" s="26">
        <v>1197.7494471823679</v>
      </c>
      <c r="C128" s="26">
        <v>1316.8614780441164</v>
      </c>
      <c r="D128" s="26">
        <v>1569.3733510406832</v>
      </c>
      <c r="E128" s="26">
        <v>1919.9291528502445</v>
      </c>
      <c r="F128" s="26">
        <v>1607.2588383553805</v>
      </c>
      <c r="G128" s="26">
        <v>1978.884434210956</v>
      </c>
      <c r="H128" s="26">
        <v>2470.0790815583705</v>
      </c>
      <c r="I128" s="26">
        <v>2443.3855686659299</v>
      </c>
      <c r="J128" s="26">
        <v>2210.6999999999998</v>
      </c>
      <c r="K128" s="26">
        <v>2123.6152528095877</v>
      </c>
      <c r="L128" s="26">
        <v>2041.0605667289428</v>
      </c>
      <c r="M128" s="26">
        <v>2052.05829656277</v>
      </c>
      <c r="N128" s="26">
        <v>2179.3605894279863</v>
      </c>
      <c r="O128" s="26">
        <v>2145.8515154101801</v>
      </c>
      <c r="P128" s="26">
        <v>2114.521389779281</v>
      </c>
      <c r="Q128" s="26" t="s">
        <v>20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25">
      <c r="A129" s="27" t="s">
        <v>476</v>
      </c>
      <c r="B129" s="24">
        <v>22804.156493999999</v>
      </c>
      <c r="C129" s="24">
        <v>23710.6</v>
      </c>
      <c r="D129" s="24">
        <v>25463.908340000002</v>
      </c>
      <c r="E129" s="24">
        <v>26502.214565999999</v>
      </c>
      <c r="F129" s="24">
        <v>25107.620881999999</v>
      </c>
      <c r="G129" s="24">
        <v>26905.522856</v>
      </c>
      <c r="H129" s="24">
        <v>31413.501376</v>
      </c>
      <c r="I129" s="24">
        <v>31299.051436999998</v>
      </c>
      <c r="J129" s="24">
        <v>32151.930296999999</v>
      </c>
      <c r="K129" s="24">
        <v>34474.056534000003</v>
      </c>
      <c r="L129" s="24">
        <v>32679.664584999999</v>
      </c>
      <c r="M129" s="24">
        <v>33180.192165</v>
      </c>
      <c r="N129" s="24">
        <v>37349.926610000002</v>
      </c>
      <c r="O129" s="24">
        <v>40202.294083000001</v>
      </c>
      <c r="P129" s="24">
        <v>39967.856132000001</v>
      </c>
      <c r="Q129" s="24">
        <v>27278.615312999998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25">
      <c r="A130" s="27" t="s">
        <v>478</v>
      </c>
      <c r="B130" s="26" t="s">
        <v>20</v>
      </c>
      <c r="C130" s="26" t="s">
        <v>20</v>
      </c>
      <c r="D130" s="26" t="s">
        <v>20</v>
      </c>
      <c r="E130" s="26" t="s">
        <v>20</v>
      </c>
      <c r="F130" s="26">
        <v>86.6</v>
      </c>
      <c r="G130" s="26">
        <v>80.259500000000003</v>
      </c>
      <c r="H130" s="26">
        <v>78.8</v>
      </c>
      <c r="I130" s="26">
        <v>80.862300000000005</v>
      </c>
      <c r="J130" s="26">
        <v>80.356200000000001</v>
      </c>
      <c r="K130" s="26">
        <v>76.818399999999997</v>
      </c>
      <c r="L130" s="26" t="s">
        <v>20</v>
      </c>
      <c r="M130" s="26" t="s">
        <v>20</v>
      </c>
      <c r="N130" s="26" t="s">
        <v>20</v>
      </c>
      <c r="O130" s="26" t="s">
        <v>20</v>
      </c>
      <c r="P130" s="26" t="s">
        <v>20</v>
      </c>
      <c r="Q130" s="26" t="s">
        <v>20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25">
      <c r="A131" s="27" t="s">
        <v>490</v>
      </c>
      <c r="B131" s="24">
        <v>425.66</v>
      </c>
      <c r="C131" s="24">
        <v>491.26</v>
      </c>
      <c r="D131" s="24">
        <v>656.28</v>
      </c>
      <c r="E131" s="24">
        <v>839.21</v>
      </c>
      <c r="F131" s="24">
        <v>720.8</v>
      </c>
      <c r="G131" s="24">
        <v>716.44</v>
      </c>
      <c r="H131" s="24">
        <v>839.09</v>
      </c>
      <c r="I131" s="24">
        <v>912.27</v>
      </c>
      <c r="J131" s="24">
        <v>990.49</v>
      </c>
      <c r="K131" s="24">
        <v>1015.07</v>
      </c>
      <c r="L131" s="24">
        <v>849.21</v>
      </c>
      <c r="M131" s="24">
        <v>839.98</v>
      </c>
      <c r="N131" s="24">
        <v>944.2</v>
      </c>
      <c r="O131" s="24">
        <v>1117.90094400102</v>
      </c>
      <c r="P131" s="24">
        <v>1191.614072750815</v>
      </c>
      <c r="Q131" s="24">
        <v>888.308905547226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25">
      <c r="A132" s="27" t="s">
        <v>492</v>
      </c>
      <c r="B132" s="26">
        <v>400.836099338586</v>
      </c>
      <c r="C132" s="26">
        <v>418.60342416366001</v>
      </c>
      <c r="D132" s="26">
        <v>464.35576269278397</v>
      </c>
      <c r="E132" s="26">
        <v>628.60147881399496</v>
      </c>
      <c r="F132" s="26">
        <v>571.40889368016406</v>
      </c>
      <c r="G132" s="26">
        <v>788.71433160235199</v>
      </c>
      <c r="H132" s="26">
        <v>1369.1431191107422</v>
      </c>
      <c r="I132" s="26">
        <v>2077.4738166554689</v>
      </c>
      <c r="J132" s="26">
        <v>1998.5850281443213</v>
      </c>
      <c r="K132" s="26">
        <v>1896.2160374590139</v>
      </c>
      <c r="L132" s="26">
        <v>1404.315302683422</v>
      </c>
      <c r="M132" s="26">
        <v>2139.1639922626364</v>
      </c>
      <c r="N132" s="26">
        <v>2178.4693301789048</v>
      </c>
      <c r="O132" s="26">
        <v>2606.4580709074339</v>
      </c>
      <c r="P132" s="26">
        <v>3224.4488459780646</v>
      </c>
      <c r="Q132" s="26">
        <v>2120.4631492986841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25">
      <c r="A133" s="27" t="s">
        <v>493</v>
      </c>
      <c r="B133" s="24" t="s">
        <v>20</v>
      </c>
      <c r="C133" s="24" t="s">
        <v>20</v>
      </c>
      <c r="D133" s="24">
        <v>393.65800195988578</v>
      </c>
      <c r="E133" s="24">
        <v>609.09895846612119</v>
      </c>
      <c r="F133" s="24">
        <v>467.33183570742511</v>
      </c>
      <c r="G133" s="24">
        <v>433.5</v>
      </c>
      <c r="H133" s="24">
        <v>430.51221158553204</v>
      </c>
      <c r="I133" s="24">
        <v>433.34085267226021</v>
      </c>
      <c r="J133" s="24">
        <v>453.17007931895489</v>
      </c>
      <c r="K133" s="24">
        <v>450.70079618219569</v>
      </c>
      <c r="L133" s="24">
        <v>470.97875657937783</v>
      </c>
      <c r="M133" s="24">
        <v>537.07733613249889</v>
      </c>
      <c r="N133" s="24">
        <v>602.23086816298883</v>
      </c>
      <c r="O133" s="24">
        <v>737.54283935388889</v>
      </c>
      <c r="P133" s="24">
        <v>758.20244784916667</v>
      </c>
      <c r="Q133" s="24">
        <v>559.19364416005851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25">
      <c r="A134" s="27" t="s">
        <v>497</v>
      </c>
      <c r="B134" s="26">
        <v>25.740952962962961</v>
      </c>
      <c r="C134" s="26">
        <v>17.31175148148148</v>
      </c>
      <c r="D134" s="26">
        <v>19.01379148148148</v>
      </c>
      <c r="E134" s="26">
        <v>23.358048888888888</v>
      </c>
      <c r="F134" s="26">
        <v>17.596748296296294</v>
      </c>
      <c r="G134" s="26">
        <v>16.832374074074075</v>
      </c>
      <c r="H134" s="26">
        <v>17.933461740740739</v>
      </c>
      <c r="I134" s="26">
        <v>18.184054259259259</v>
      </c>
      <c r="J134" s="26">
        <v>18.705956533333332</v>
      </c>
      <c r="K134" s="26">
        <v>19.7</v>
      </c>
      <c r="L134" s="26">
        <v>19.37116566661663</v>
      </c>
      <c r="M134" s="26">
        <v>18.652459815607408</v>
      </c>
      <c r="N134" s="26">
        <v>22.352629205333333</v>
      </c>
      <c r="O134" s="26">
        <v>20.949005069672143</v>
      </c>
      <c r="P134" s="26" t="s">
        <v>20</v>
      </c>
      <c r="Q134" s="26" t="s">
        <v>20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25">
      <c r="A135" s="27" t="s">
        <v>501</v>
      </c>
      <c r="B135" s="24">
        <v>3845.3684999372313</v>
      </c>
      <c r="C135" s="24">
        <v>4472.8511678510431</v>
      </c>
      <c r="D135" s="24">
        <v>5416.08241946825</v>
      </c>
      <c r="E135" s="24">
        <v>6678.0681555790488</v>
      </c>
      <c r="F135" s="24">
        <v>6898.3667189666958</v>
      </c>
      <c r="G135" s="24">
        <v>7371.4744210045928</v>
      </c>
      <c r="H135" s="24">
        <v>8574.4149652370434</v>
      </c>
      <c r="I135" s="24">
        <v>8136.4213991461938</v>
      </c>
      <c r="J135" s="24">
        <v>7571.2081406050111</v>
      </c>
      <c r="K135" s="24">
        <v>8871.7999999999993</v>
      </c>
      <c r="L135" s="24">
        <v>7913.0052071360606</v>
      </c>
      <c r="M135" s="24">
        <v>8449.4404047712997</v>
      </c>
      <c r="N135" s="24">
        <v>9816.6863425684587</v>
      </c>
      <c r="O135" s="24">
        <v>10512.614578959552</v>
      </c>
      <c r="P135" s="24">
        <v>9631.4894386077813</v>
      </c>
      <c r="Q135" s="24">
        <v>7088.1657896801989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25">
      <c r="A136" s="27" t="s">
        <v>503</v>
      </c>
      <c r="B136" s="26">
        <v>648.57309276195497</v>
      </c>
      <c r="C136" s="26">
        <v>749.62629811859904</v>
      </c>
      <c r="D136" s="26">
        <v>856.52893068424794</v>
      </c>
      <c r="E136" s="26">
        <v>965.33180446132394</v>
      </c>
      <c r="F136" s="26">
        <v>1044.287889129919</v>
      </c>
      <c r="G136" s="26">
        <v>1213.747845793426</v>
      </c>
      <c r="H136" s="26">
        <v>2250.630108503924</v>
      </c>
      <c r="I136" s="26">
        <v>4497.7939448579</v>
      </c>
      <c r="J136" s="26">
        <v>3904.2688057846399</v>
      </c>
      <c r="K136" s="26">
        <v>3657.1187666612732</v>
      </c>
      <c r="L136" s="26">
        <v>3029.0097000058131</v>
      </c>
      <c r="M136" s="26">
        <v>3141.5903074415951</v>
      </c>
      <c r="N136" s="26">
        <v>2989.32093520238</v>
      </c>
      <c r="O136" s="26">
        <v>4349.2010059884497</v>
      </c>
      <c r="P136" s="26">
        <v>2818.4879872904939</v>
      </c>
      <c r="Q136" s="26">
        <v>2496.9570175660047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25">
      <c r="A137" s="27" t="s">
        <v>504</v>
      </c>
      <c r="B137" s="24">
        <v>497.09249269711938</v>
      </c>
      <c r="C137" s="24">
        <v>557.14724294370296</v>
      </c>
      <c r="D137" s="24">
        <v>653.1136595507221</v>
      </c>
      <c r="E137" s="24">
        <v>617.23655113344023</v>
      </c>
      <c r="F137" s="24">
        <v>617.23318630700271</v>
      </c>
      <c r="G137" s="24">
        <v>789.02437650787124</v>
      </c>
      <c r="H137" s="24">
        <v>1090.2154506732923</v>
      </c>
      <c r="I137" s="24">
        <v>1459.3405657756264</v>
      </c>
      <c r="J137" s="24">
        <v>2187.3000000000002</v>
      </c>
      <c r="K137" s="24">
        <v>2196.3734037542436</v>
      </c>
      <c r="L137" s="24">
        <v>2392.0610899080498</v>
      </c>
      <c r="M137" s="24">
        <v>2510.9142836899068</v>
      </c>
      <c r="N137" s="24">
        <v>2881.2667391553</v>
      </c>
      <c r="O137" s="24">
        <v>3456.5566022248013</v>
      </c>
      <c r="P137" s="24">
        <v>3664.9623257798912</v>
      </c>
      <c r="Q137" s="24" t="s">
        <v>20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25">
      <c r="A138" s="27" t="s">
        <v>507</v>
      </c>
      <c r="B138" s="26">
        <v>367.37344546302819</v>
      </c>
      <c r="C138" s="26">
        <v>429.26925676052963</v>
      </c>
      <c r="D138" s="26">
        <v>511.68014868526984</v>
      </c>
      <c r="E138" s="26">
        <v>585.96946706267909</v>
      </c>
      <c r="F138" s="26">
        <v>532.9</v>
      </c>
      <c r="G138" s="26">
        <v>686.05929082007117</v>
      </c>
      <c r="H138" s="26">
        <v>655.8968696194944</v>
      </c>
      <c r="I138" s="26">
        <v>571.52381684660133</v>
      </c>
      <c r="J138" s="26">
        <v>718.57330160713479</v>
      </c>
      <c r="K138" s="26">
        <v>863.95840719988905</v>
      </c>
      <c r="L138" s="26">
        <v>661.26910219436104</v>
      </c>
      <c r="M138" s="26">
        <v>670.11082313235693</v>
      </c>
      <c r="N138" s="26">
        <v>590.43657117639611</v>
      </c>
      <c r="O138" s="26">
        <v>579.73078610376444</v>
      </c>
      <c r="P138" s="26">
        <v>586.1650976832517</v>
      </c>
      <c r="Q138" s="26">
        <v>471.85430820897915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25">
      <c r="A139" s="27" t="s">
        <v>509</v>
      </c>
      <c r="B139" s="24" t="s">
        <v>20</v>
      </c>
      <c r="C139" s="24" t="s">
        <v>20</v>
      </c>
      <c r="D139" s="24" t="s">
        <v>20</v>
      </c>
      <c r="E139" s="24">
        <v>6.1</v>
      </c>
      <c r="F139" s="24">
        <v>7.1698610296636911</v>
      </c>
      <c r="G139" s="24">
        <v>7.4040401985740996</v>
      </c>
      <c r="H139" s="24">
        <v>16.786783234427396</v>
      </c>
      <c r="I139" s="24">
        <v>17.918993829518087</v>
      </c>
      <c r="J139" s="24">
        <v>33.103406970918066</v>
      </c>
      <c r="K139" s="24">
        <v>41.623445599399169</v>
      </c>
      <c r="L139" s="24">
        <v>36.819993794614476</v>
      </c>
      <c r="M139" s="24">
        <v>40.156906100748799</v>
      </c>
      <c r="N139" s="24">
        <v>37.894999222744353</v>
      </c>
      <c r="O139" s="24">
        <v>34.219271949708464</v>
      </c>
      <c r="P139" s="24" t="s">
        <v>20</v>
      </c>
      <c r="Q139" s="24" t="s">
        <v>20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25">
      <c r="A140" s="27" t="s">
        <v>516</v>
      </c>
      <c r="B140" s="26">
        <v>434.7311129004525</v>
      </c>
      <c r="C140" s="26">
        <v>492.84055523774748</v>
      </c>
      <c r="D140" s="26">
        <v>722.58889463092646</v>
      </c>
      <c r="E140" s="26">
        <v>851.74590316797185</v>
      </c>
      <c r="F140" s="26">
        <v>841.69800997700429</v>
      </c>
      <c r="G140" s="26">
        <v>869.65926846425896</v>
      </c>
      <c r="H140" s="26">
        <v>782.15390105831307</v>
      </c>
      <c r="I140" s="26">
        <v>895.80907320324002</v>
      </c>
      <c r="J140" s="26">
        <v>983.713598834197</v>
      </c>
      <c r="K140" s="26">
        <v>1197.1303854932223</v>
      </c>
      <c r="L140" s="26">
        <v>1200.8268071750867</v>
      </c>
      <c r="M140" s="26">
        <v>1250.7844024642486</v>
      </c>
      <c r="N140" s="26">
        <v>1623.3616551996959</v>
      </c>
      <c r="O140" s="26">
        <v>1803.9490893895083</v>
      </c>
      <c r="P140" s="26">
        <v>1707.0475498723263</v>
      </c>
      <c r="Q140" s="26">
        <v>1087.9369469244159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25">
      <c r="A141" s="27" t="s">
        <v>517</v>
      </c>
      <c r="B141" s="24">
        <v>725.75687150837996</v>
      </c>
      <c r="C141" s="24">
        <v>751.51787709497205</v>
      </c>
      <c r="D141" s="24">
        <v>789.92251396648044</v>
      </c>
      <c r="E141" s="24">
        <v>859.61379888268152</v>
      </c>
      <c r="F141" s="24">
        <v>927.6675418994414</v>
      </c>
      <c r="G141" s="24" t="s">
        <v>20</v>
      </c>
      <c r="H141" s="24" t="s">
        <v>20</v>
      </c>
      <c r="I141" s="24" t="s">
        <v>20</v>
      </c>
      <c r="J141" s="24" t="s">
        <v>20</v>
      </c>
      <c r="K141" s="24" t="s">
        <v>20</v>
      </c>
      <c r="L141" s="24" t="s">
        <v>20</v>
      </c>
      <c r="M141" s="24" t="s">
        <v>20</v>
      </c>
      <c r="N141" s="24" t="s">
        <v>20</v>
      </c>
      <c r="O141" s="24" t="s">
        <v>20</v>
      </c>
      <c r="P141" s="24" t="s">
        <v>20</v>
      </c>
      <c r="Q141" s="24" t="s">
        <v>20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25">
      <c r="A142" s="27" t="s">
        <v>529</v>
      </c>
      <c r="B142" s="26">
        <v>101312.71967338296</v>
      </c>
      <c r="C142" s="26">
        <v>107984.57596901062</v>
      </c>
      <c r="D142" s="26">
        <v>128337.39614016982</v>
      </c>
      <c r="E142" s="26">
        <v>145326.41316999638</v>
      </c>
      <c r="F142" s="26">
        <v>137735.21454080445</v>
      </c>
      <c r="G142" s="26">
        <v>134437.75111645018</v>
      </c>
      <c r="H142" s="26">
        <v>151249.75701754584</v>
      </c>
      <c r="I142" s="26">
        <v>144254.96098148913</v>
      </c>
      <c r="J142" s="26">
        <v>150713.15181598888</v>
      </c>
      <c r="K142" s="26">
        <v>161672.46624974691</v>
      </c>
      <c r="L142" s="26">
        <v>183597.60317784868</v>
      </c>
      <c r="M142" s="26">
        <v>150347.13399258285</v>
      </c>
      <c r="N142" s="26">
        <v>166813.79013458671</v>
      </c>
      <c r="O142" s="26">
        <v>189417.80255111755</v>
      </c>
      <c r="P142" s="26">
        <v>184588.6628217806</v>
      </c>
      <c r="Q142" s="26">
        <v>168956.87859828689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25">
      <c r="A143" s="27" t="s">
        <v>530</v>
      </c>
      <c r="B143" s="24">
        <v>834.28186243215805</v>
      </c>
      <c r="C143" s="24">
        <v>1120.1411617370902</v>
      </c>
      <c r="D143" s="24">
        <v>1313.6275622707396</v>
      </c>
      <c r="E143" s="24">
        <v>1318.6</v>
      </c>
      <c r="F143" s="24">
        <v>1040.5774073767004</v>
      </c>
      <c r="G143" s="24">
        <v>1300.7395159990567</v>
      </c>
      <c r="H143" s="24">
        <v>1371.1031540046858</v>
      </c>
      <c r="I143" s="24">
        <v>1420.3481727651777</v>
      </c>
      <c r="J143" s="24">
        <v>1376.4770093483089</v>
      </c>
      <c r="K143" s="24">
        <v>1189.8205643234021</v>
      </c>
      <c r="L143" s="24">
        <v>1153.2810063706888</v>
      </c>
      <c r="M143" s="24">
        <v>1109.1145697671791</v>
      </c>
      <c r="N143" s="24" t="s">
        <v>20</v>
      </c>
      <c r="O143" s="24" t="s">
        <v>20</v>
      </c>
      <c r="P143" s="24" t="s">
        <v>20</v>
      </c>
      <c r="Q143" s="24" t="s">
        <v>20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25">
      <c r="A144" s="27" t="s">
        <v>536</v>
      </c>
      <c r="B144" s="26">
        <v>8392.9402262727363</v>
      </c>
      <c r="C144" s="26">
        <v>8082.3505896627003</v>
      </c>
      <c r="D144" s="26">
        <v>9617.0715940725731</v>
      </c>
      <c r="E144" s="26">
        <v>10477.911205599481</v>
      </c>
      <c r="F144" s="26">
        <v>8705.6917465952702</v>
      </c>
      <c r="G144" s="26">
        <v>10247.957389445186</v>
      </c>
      <c r="H144" s="26">
        <v>12148.728840123629</v>
      </c>
      <c r="I144" s="26">
        <v>12408.04364744345</v>
      </c>
      <c r="J144" s="26">
        <v>12650.172478312548</v>
      </c>
      <c r="K144" s="26">
        <v>13295.29832475972</v>
      </c>
      <c r="L144" s="26">
        <v>12023.62912420443</v>
      </c>
      <c r="M144" s="26">
        <v>12538.044108520538</v>
      </c>
      <c r="N144" s="26">
        <v>13819.212480446497</v>
      </c>
      <c r="O144" s="26">
        <v>14948.373859569096</v>
      </c>
      <c r="P144" s="26">
        <v>15644.407721405694</v>
      </c>
      <c r="Q144" s="26">
        <v>11217.441812552574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25">
      <c r="A145" s="27" t="s">
        <v>537</v>
      </c>
      <c r="B145" s="24">
        <v>448.2</v>
      </c>
      <c r="C145" s="24">
        <v>584.5</v>
      </c>
      <c r="D145" s="24">
        <v>681.6</v>
      </c>
      <c r="E145" s="24">
        <v>778.1</v>
      </c>
      <c r="F145" s="24">
        <v>699.8</v>
      </c>
      <c r="G145" s="24">
        <v>725.8</v>
      </c>
      <c r="H145" s="24">
        <v>857.8</v>
      </c>
      <c r="I145" s="24">
        <v>918.8</v>
      </c>
      <c r="J145" s="24">
        <v>1092.2</v>
      </c>
      <c r="K145" s="24">
        <v>1006.8</v>
      </c>
      <c r="L145" s="24">
        <v>1024.2</v>
      </c>
      <c r="M145" s="24">
        <v>1002.1</v>
      </c>
      <c r="N145" s="24">
        <v>1030.5</v>
      </c>
      <c r="O145" s="24">
        <v>952.7</v>
      </c>
      <c r="P145" s="24">
        <v>854.6</v>
      </c>
      <c r="Q145" s="24">
        <v>614.5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25">
      <c r="A146" s="27" t="s">
        <v>539</v>
      </c>
      <c r="B146" s="26">
        <v>280.38815592620716</v>
      </c>
      <c r="C146" s="26">
        <v>329.58567075370485</v>
      </c>
      <c r="D146" s="26">
        <v>369.81514917808971</v>
      </c>
      <c r="E146" s="26">
        <v>603.78693942471693</v>
      </c>
      <c r="F146" s="26">
        <v>738.61334809234381</v>
      </c>
      <c r="G146" s="26">
        <v>845.53324874953967</v>
      </c>
      <c r="H146" s="26">
        <v>871.5</v>
      </c>
      <c r="I146" s="26">
        <v>829.77778962186267</v>
      </c>
      <c r="J146" s="26">
        <v>979.16859346441788</v>
      </c>
      <c r="K146" s="26">
        <v>1043.1521090128799</v>
      </c>
      <c r="L146" s="26">
        <v>973.05811431512222</v>
      </c>
      <c r="M146" s="26">
        <v>810.89650145973667</v>
      </c>
      <c r="N146" s="26">
        <v>981.33487711018483</v>
      </c>
      <c r="O146" s="26">
        <v>1086.1961776475102</v>
      </c>
      <c r="P146" s="26">
        <v>1068.9253758867287</v>
      </c>
      <c r="Q146" s="26" t="s">
        <v>20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25">
      <c r="A147" s="27" t="s">
        <v>542</v>
      </c>
      <c r="B147" s="24">
        <v>6623.4791860810737</v>
      </c>
      <c r="C147" s="24">
        <v>13923.695093987604</v>
      </c>
      <c r="D147" s="24">
        <v>18348.346387053931</v>
      </c>
      <c r="E147" s="24">
        <v>24369.200491844716</v>
      </c>
      <c r="F147" s="24">
        <v>18699.281920486836</v>
      </c>
      <c r="G147" s="24">
        <v>21332.515363269908</v>
      </c>
      <c r="H147" s="24">
        <v>24570.829119921746</v>
      </c>
      <c r="I147" s="24">
        <v>23941.006053507808</v>
      </c>
      <c r="J147" s="24">
        <v>21802.853214173556</v>
      </c>
      <c r="K147" s="24">
        <v>24911.4</v>
      </c>
      <c r="L147" s="24">
        <v>19612.685768645952</v>
      </c>
      <c r="M147" s="24">
        <v>11758.306298810819</v>
      </c>
      <c r="N147" s="24">
        <v>18264.78086786898</v>
      </c>
      <c r="O147" s="24">
        <v>30883.664001225668</v>
      </c>
      <c r="P147" s="24">
        <v>38710.165611549484</v>
      </c>
      <c r="Q147" s="24">
        <v>19832.514705250374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25">
      <c r="A148" s="27" t="s">
        <v>544</v>
      </c>
      <c r="B148" s="26">
        <v>545.18316515446202</v>
      </c>
      <c r="C148" s="26">
        <v>566.18446101855898</v>
      </c>
      <c r="D148" s="26">
        <v>765.68470734825507</v>
      </c>
      <c r="E148" s="26">
        <v>980.72603574687901</v>
      </c>
      <c r="F148" s="26">
        <v>818.37426581833506</v>
      </c>
      <c r="G148" s="26">
        <v>814.45051456228805</v>
      </c>
      <c r="H148" s="26">
        <v>954.44154049833708</v>
      </c>
      <c r="I148" s="26">
        <v>973.56301915424092</v>
      </c>
      <c r="J148" s="26">
        <v>1035.8059442561669</v>
      </c>
      <c r="K148" s="26">
        <v>1224.14311214295</v>
      </c>
      <c r="L148" s="26">
        <v>1141.59284364788</v>
      </c>
      <c r="M148" s="26">
        <v>1158.6745570010828</v>
      </c>
      <c r="N148" s="26">
        <v>1200.6851462195939</v>
      </c>
      <c r="O148" s="26">
        <v>1418.7321016253572</v>
      </c>
      <c r="P148" s="26">
        <v>1436.3601630946127</v>
      </c>
      <c r="Q148" s="26">
        <v>1167.8541114571262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25">
      <c r="A149" s="27" t="s">
        <v>545</v>
      </c>
      <c r="B149" s="24">
        <v>29128.357077217544</v>
      </c>
      <c r="C149" s="24">
        <v>31673.541372513038</v>
      </c>
      <c r="D149" s="24">
        <v>41260.648759203279</v>
      </c>
      <c r="E149" s="24">
        <v>47695.399384300108</v>
      </c>
      <c r="F149" s="24">
        <v>37072.978228334097</v>
      </c>
      <c r="G149" s="24">
        <v>45072.603258190589</v>
      </c>
      <c r="H149" s="24">
        <v>47757.774870706839</v>
      </c>
      <c r="I149" s="24">
        <v>52456.4</v>
      </c>
      <c r="J149" s="24">
        <v>56350.079995072934</v>
      </c>
      <c r="K149" s="24">
        <v>57555.167339484127</v>
      </c>
      <c r="L149" s="24">
        <v>47269.131199229028</v>
      </c>
      <c r="M149" s="24">
        <v>48349.433225623288</v>
      </c>
      <c r="N149" s="24">
        <v>49840.191036290526</v>
      </c>
      <c r="O149" s="24">
        <v>52195.860204072604</v>
      </c>
      <c r="P149" s="24">
        <v>52527.680102834915</v>
      </c>
      <c r="Q149" s="24" t="s">
        <v>20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25">
      <c r="A150" s="27" t="s">
        <v>548</v>
      </c>
      <c r="B150" s="26">
        <v>3145.4876462938882</v>
      </c>
      <c r="C150" s="26">
        <v>3896.3328998699608</v>
      </c>
      <c r="D150" s="26">
        <v>5094.928478543563</v>
      </c>
      <c r="E150" s="26">
        <v>5877.7633289986989</v>
      </c>
      <c r="F150" s="26">
        <v>5483.5084525357606</v>
      </c>
      <c r="G150" s="26">
        <v>6364.1092327698307</v>
      </c>
      <c r="H150" s="26">
        <v>7739.9084005201557</v>
      </c>
      <c r="I150" s="26">
        <v>8785.43981494541</v>
      </c>
      <c r="J150" s="26">
        <v>9798.0093383604417</v>
      </c>
      <c r="K150" s="26">
        <v>10014.530459118074</v>
      </c>
      <c r="L150" s="26">
        <v>10214.896930022393</v>
      </c>
      <c r="M150" s="26">
        <v>9923.42837512195</v>
      </c>
      <c r="N150" s="26">
        <v>10839.867002757035</v>
      </c>
      <c r="O150" s="26">
        <v>11729.255393133602</v>
      </c>
      <c r="P150" s="26">
        <v>12093.069798637762</v>
      </c>
      <c r="Q150" s="26" t="s">
        <v>20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25">
      <c r="A151" s="27" t="s">
        <v>550</v>
      </c>
      <c r="B151" s="24">
        <v>7592</v>
      </c>
      <c r="C151" s="24">
        <v>8501</v>
      </c>
      <c r="D151" s="24">
        <v>8947</v>
      </c>
      <c r="E151" s="24">
        <v>9797</v>
      </c>
      <c r="F151" s="24">
        <v>6615.43</v>
      </c>
      <c r="G151" s="24">
        <v>7173</v>
      </c>
      <c r="H151" s="24">
        <v>8156</v>
      </c>
      <c r="I151" s="24">
        <v>8517</v>
      </c>
      <c r="J151" s="24">
        <v>7953</v>
      </c>
      <c r="K151" s="24">
        <v>8466</v>
      </c>
      <c r="L151" s="24">
        <v>8807</v>
      </c>
      <c r="M151" s="24">
        <v>9706.1090000000004</v>
      </c>
      <c r="N151" s="24">
        <v>11741.061</v>
      </c>
      <c r="O151" s="24">
        <v>11669.877</v>
      </c>
      <c r="P151" s="24">
        <v>9833.2919999999995</v>
      </c>
      <c r="Q151" s="24">
        <v>7556.049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25">
      <c r="A152" s="27" t="s">
        <v>552</v>
      </c>
      <c r="B152" s="26">
        <v>30.9</v>
      </c>
      <c r="C152" s="26">
        <v>33.295538247927098</v>
      </c>
      <c r="D152" s="26">
        <v>35.925081591229606</v>
      </c>
      <c r="E152" s="26">
        <v>40.213431928617403</v>
      </c>
      <c r="F152" s="26">
        <v>36.425442702744796</v>
      </c>
      <c r="G152" s="26">
        <v>42.961832341472501</v>
      </c>
      <c r="H152" s="26">
        <v>39.021565855015098</v>
      </c>
      <c r="I152" s="26">
        <v>45.122305642597603</v>
      </c>
      <c r="J152" s="26">
        <v>42.981411746881498</v>
      </c>
      <c r="K152" s="26">
        <v>44.041948143138299</v>
      </c>
      <c r="L152" s="26">
        <v>52.639106468967803</v>
      </c>
      <c r="M152" s="26">
        <v>53.722118714441997</v>
      </c>
      <c r="N152" s="26">
        <v>53.302627705272698</v>
      </c>
      <c r="O152" s="26" t="s">
        <v>20</v>
      </c>
      <c r="P152" s="26" t="s">
        <v>20</v>
      </c>
      <c r="Q152" s="26" t="s">
        <v>20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25">
      <c r="A153" s="27" t="s">
        <v>557</v>
      </c>
      <c r="B153" s="24">
        <v>1770.8</v>
      </c>
      <c r="C153" s="24">
        <v>1696.1</v>
      </c>
      <c r="D153" s="24">
        <v>2134.1</v>
      </c>
      <c r="E153" s="24">
        <v>2673.5</v>
      </c>
      <c r="F153" s="24">
        <v>2190.9</v>
      </c>
      <c r="G153" s="24">
        <v>2787.8</v>
      </c>
      <c r="H153" s="24">
        <v>4302.5</v>
      </c>
      <c r="I153" s="24">
        <v>4410.8</v>
      </c>
      <c r="J153" s="24">
        <v>5142.3999999999996</v>
      </c>
      <c r="K153" s="24">
        <v>4940.6000000000004</v>
      </c>
      <c r="L153" s="24">
        <v>4823.8</v>
      </c>
      <c r="M153" s="24">
        <v>4781.2901137500003</v>
      </c>
      <c r="N153" s="24">
        <v>4665.3053085699994</v>
      </c>
      <c r="O153" s="24">
        <v>4940.5361903500007</v>
      </c>
      <c r="P153" s="24">
        <v>5123.5266709399993</v>
      </c>
      <c r="Q153" s="24" t="s">
        <v>20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25">
      <c r="A154" s="27" t="s">
        <v>560</v>
      </c>
      <c r="B154" s="26">
        <v>1167.4054437270031</v>
      </c>
      <c r="C154" s="26">
        <v>1479.1470034995416</v>
      </c>
      <c r="D154" s="26">
        <v>1821.918544969664</v>
      </c>
      <c r="E154" s="26">
        <v>1751.1353249414733</v>
      </c>
      <c r="F154" s="26">
        <v>1847.0062738641673</v>
      </c>
      <c r="G154" s="26">
        <v>2758.7029386620138</v>
      </c>
      <c r="H154" s="26">
        <v>2978.0509247261998</v>
      </c>
      <c r="I154" s="26">
        <v>3732.890191081975</v>
      </c>
      <c r="J154" s="26">
        <v>3901.4953629683678</v>
      </c>
      <c r="K154" s="26">
        <v>2298.9046638296777</v>
      </c>
      <c r="L154" s="26">
        <v>1337.8790115627601</v>
      </c>
      <c r="M154" s="26">
        <v>1069.3469703250732</v>
      </c>
      <c r="N154" s="26">
        <v>1597.2756157868862</v>
      </c>
      <c r="O154" s="26">
        <v>1629.8314185333413</v>
      </c>
      <c r="P154" s="26" t="s">
        <v>20</v>
      </c>
      <c r="Q154" s="26" t="s">
        <v>20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25">
      <c r="A155" s="27" t="s">
        <v>563</v>
      </c>
      <c r="B155" s="24">
        <v>344.10780202323821</v>
      </c>
      <c r="C155" s="24">
        <v>384.54397628204788</v>
      </c>
      <c r="D155" s="24">
        <v>464.02232246794813</v>
      </c>
      <c r="E155" s="24">
        <v>598.52767517951793</v>
      </c>
      <c r="F155" s="24">
        <v>541.21662300416801</v>
      </c>
      <c r="G155" s="24">
        <v>747.44528365029407</v>
      </c>
      <c r="H155" s="24">
        <v>903.66611873839497</v>
      </c>
      <c r="I155" s="24">
        <v>927.34573190215087</v>
      </c>
      <c r="J155" s="24">
        <v>1068.7266860272268</v>
      </c>
      <c r="K155" s="24">
        <v>1114.7303987284611</v>
      </c>
      <c r="L155" s="24">
        <v>1104.6365313358199</v>
      </c>
      <c r="M155" s="24">
        <v>1104.3850814755581</v>
      </c>
      <c r="N155" s="24">
        <v>1211.1689848948311</v>
      </c>
      <c r="O155" s="24">
        <v>1280.4820086594109</v>
      </c>
      <c r="P155" s="24">
        <v>1248.965009682543</v>
      </c>
      <c r="Q155" s="24">
        <v>903.58197680428202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25">
      <c r="A156" s="27" t="s">
        <v>564</v>
      </c>
      <c r="B156" s="26">
        <v>3147.3954154592243</v>
      </c>
      <c r="C156" s="26">
        <v>3408.39534846385</v>
      </c>
      <c r="D156" s="26">
        <v>4354.5267591652928</v>
      </c>
      <c r="E156" s="26">
        <v>5714.8329575987391</v>
      </c>
      <c r="F156" s="26">
        <v>4817.6833187477887</v>
      </c>
      <c r="G156" s="26">
        <v>6050.0706993063377</v>
      </c>
      <c r="H156" s="26">
        <v>6512.4294659972065</v>
      </c>
      <c r="I156" s="26">
        <v>7563.4080133453263</v>
      </c>
      <c r="J156" s="26">
        <v>7977.078569674386</v>
      </c>
      <c r="K156" s="26">
        <v>8029.2505115970762</v>
      </c>
      <c r="L156" s="26">
        <v>8384.5877165670863</v>
      </c>
      <c r="M156" s="26">
        <v>8358.8673105514263</v>
      </c>
      <c r="N156" s="26">
        <v>8832.5686651977376</v>
      </c>
      <c r="O156" s="26">
        <v>9854.2512737698853</v>
      </c>
      <c r="P156" s="26">
        <v>10722.507926429756</v>
      </c>
      <c r="Q156" s="26" t="s">
        <v>20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25">
      <c r="A157" s="27" t="s">
        <v>566</v>
      </c>
      <c r="B157" s="24">
        <v>6463.3</v>
      </c>
      <c r="C157" s="24">
        <v>6587.4708634099998</v>
      </c>
      <c r="D157" s="24">
        <v>7543.6653077999999</v>
      </c>
      <c r="E157" s="24">
        <v>11084.251514270001</v>
      </c>
      <c r="F157" s="24">
        <v>9186.2069445800007</v>
      </c>
      <c r="G157" s="24">
        <v>12017.152839893632</v>
      </c>
      <c r="H157" s="24">
        <v>12316.21527428308</v>
      </c>
      <c r="I157" s="24">
        <v>14260.545036420339</v>
      </c>
      <c r="J157" s="24">
        <v>16320.385333517823</v>
      </c>
      <c r="K157" s="24">
        <v>20921.610612319138</v>
      </c>
      <c r="L157" s="24">
        <v>23610.210252485071</v>
      </c>
      <c r="M157" s="24">
        <v>24160.460096431118</v>
      </c>
      <c r="N157" s="24">
        <v>26138.511091194399</v>
      </c>
      <c r="O157" s="24">
        <v>26788.965530064001</v>
      </c>
      <c r="P157" s="24">
        <v>28224.651933721452</v>
      </c>
      <c r="Q157" s="24">
        <v>18330.770479592531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25">
      <c r="A158" s="27" t="s">
        <v>568</v>
      </c>
      <c r="B158" s="26">
        <v>14951</v>
      </c>
      <c r="C158" s="26">
        <v>19087</v>
      </c>
      <c r="D158" s="26">
        <v>23195</v>
      </c>
      <c r="E158" s="26">
        <v>29390</v>
      </c>
      <c r="F158" s="26">
        <v>23414</v>
      </c>
      <c r="G158" s="26">
        <v>29713</v>
      </c>
      <c r="H158" s="26">
        <v>32190</v>
      </c>
      <c r="I158" s="26">
        <v>31924</v>
      </c>
      <c r="J158" s="26">
        <v>33051</v>
      </c>
      <c r="K158" s="26">
        <v>35045</v>
      </c>
      <c r="L158" s="26">
        <v>32006</v>
      </c>
      <c r="M158" s="26">
        <v>33490</v>
      </c>
      <c r="N158" s="26">
        <v>37544</v>
      </c>
      <c r="O158" s="26">
        <v>42871</v>
      </c>
      <c r="P158" s="26">
        <v>43434</v>
      </c>
      <c r="Q158" s="26">
        <v>40362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25">
      <c r="A159" s="27" t="s">
        <v>569</v>
      </c>
      <c r="B159" s="24">
        <v>9483.144253981689</v>
      </c>
      <c r="C159" s="24">
        <v>11302.344212112333</v>
      </c>
      <c r="D159" s="24">
        <v>13699.80868679513</v>
      </c>
      <c r="E159" s="24">
        <v>15506.245498936954</v>
      </c>
      <c r="F159" s="24">
        <v>14217.353721273241</v>
      </c>
      <c r="G159" s="24">
        <v>14757.498483116875</v>
      </c>
      <c r="H159" s="24">
        <v>15809.763792789487</v>
      </c>
      <c r="I159" s="24">
        <v>13593.565911966531</v>
      </c>
      <c r="J159" s="24">
        <v>14482.019526048149</v>
      </c>
      <c r="K159" s="24">
        <v>15938.521700665942</v>
      </c>
      <c r="L159" s="24">
        <v>14027.450293456246</v>
      </c>
      <c r="M159" s="24">
        <v>14803.434659527664</v>
      </c>
      <c r="N159" s="24">
        <v>16582.130374976925</v>
      </c>
      <c r="O159" s="24">
        <v>18768.086837197839</v>
      </c>
      <c r="P159" s="24">
        <v>19938.106534361505</v>
      </c>
      <c r="Q159" s="24">
        <v>15752.688540577667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25">
      <c r="A160" s="27" t="s">
        <v>570</v>
      </c>
      <c r="B160" s="26" t="s">
        <v>20</v>
      </c>
      <c r="C160" s="26" t="s">
        <v>20</v>
      </c>
      <c r="D160" s="26" t="s">
        <v>20</v>
      </c>
      <c r="E160" s="26" t="s">
        <v>20</v>
      </c>
      <c r="F160" s="26" t="s">
        <v>20</v>
      </c>
      <c r="G160" s="26" t="s">
        <v>20</v>
      </c>
      <c r="H160" s="26">
        <v>16866.785714285714</v>
      </c>
      <c r="I160" s="26">
        <v>23906.31868131868</v>
      </c>
      <c r="J160" s="26">
        <v>27478.571428571428</v>
      </c>
      <c r="K160" s="26">
        <v>32859.065934065933</v>
      </c>
      <c r="L160" s="26">
        <v>30775.274725274729</v>
      </c>
      <c r="M160" s="26">
        <v>31541.208791208785</v>
      </c>
      <c r="N160" s="26">
        <v>31426.923076923074</v>
      </c>
      <c r="O160" s="26">
        <v>32503.846153846152</v>
      </c>
      <c r="P160" s="26">
        <v>35415.934065934067</v>
      </c>
      <c r="Q160" s="26">
        <v>34697.802197802201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25">
      <c r="A161" s="27" t="s">
        <v>577</v>
      </c>
      <c r="B161" s="24">
        <v>5498</v>
      </c>
      <c r="C161" s="24">
        <v>7057.861084332013</v>
      </c>
      <c r="D161" s="24">
        <v>9008.8616971065858</v>
      </c>
      <c r="E161" s="24">
        <v>12069.326661803632</v>
      </c>
      <c r="F161" s="24">
        <v>10497.022060387695</v>
      </c>
      <c r="G161" s="24">
        <v>8396.5568873332813</v>
      </c>
      <c r="H161" s="24">
        <v>9794.9335310861006</v>
      </c>
      <c r="I161" s="24">
        <v>9508.5433441764108</v>
      </c>
      <c r="J161" s="24">
        <v>11757.784992663568</v>
      </c>
      <c r="K161" s="24">
        <v>12655.729197710574</v>
      </c>
      <c r="L161" s="24">
        <v>11489.26076709002</v>
      </c>
      <c r="M161" s="24">
        <v>12159.139681451519</v>
      </c>
      <c r="N161" s="24">
        <v>15347.609389219113</v>
      </c>
      <c r="O161" s="24">
        <v>18193.654355985771</v>
      </c>
      <c r="P161" s="24">
        <v>20601.886069133452</v>
      </c>
      <c r="Q161" s="24">
        <v>16383.17605018806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25">
      <c r="A162" s="27" t="s">
        <v>579</v>
      </c>
      <c r="B162" s="26">
        <v>40470.870000000003</v>
      </c>
      <c r="C162" s="26">
        <v>46273.1</v>
      </c>
      <c r="D162" s="26">
        <v>60577.919999999998</v>
      </c>
      <c r="E162" s="26">
        <v>77555.48</v>
      </c>
      <c r="F162" s="26">
        <v>63396.75</v>
      </c>
      <c r="G162" s="26">
        <v>75278.710000000006</v>
      </c>
      <c r="H162" s="26">
        <v>91495.34</v>
      </c>
      <c r="I162" s="26">
        <v>108926.53</v>
      </c>
      <c r="J162" s="26">
        <v>128381.86</v>
      </c>
      <c r="K162" s="26">
        <v>121022.19</v>
      </c>
      <c r="L162" s="26">
        <v>88767.88</v>
      </c>
      <c r="M162" s="26">
        <v>74602.240000000005</v>
      </c>
      <c r="N162" s="26">
        <v>88864.17</v>
      </c>
      <c r="O162" s="26">
        <v>94728</v>
      </c>
      <c r="P162" s="26">
        <v>98654.61</v>
      </c>
      <c r="Q162" s="26">
        <v>64301.43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25">
      <c r="A163" s="27" t="s">
        <v>580</v>
      </c>
      <c r="B163" s="24" t="s">
        <v>20</v>
      </c>
      <c r="C163" s="24" t="s">
        <v>20</v>
      </c>
      <c r="D163" s="24" t="s">
        <v>20</v>
      </c>
      <c r="E163" s="24" t="s">
        <v>20</v>
      </c>
      <c r="F163" s="24" t="s">
        <v>20</v>
      </c>
      <c r="G163" s="24">
        <v>559.9</v>
      </c>
      <c r="H163" s="24">
        <v>608.93507149642301</v>
      </c>
      <c r="I163" s="24">
        <v>509.74766194677301</v>
      </c>
      <c r="J163" s="24">
        <v>599.69192391653894</v>
      </c>
      <c r="K163" s="24">
        <v>661.86058429372599</v>
      </c>
      <c r="L163" s="24">
        <v>1020.08754567494</v>
      </c>
      <c r="M163" s="24">
        <v>1035.4910544611</v>
      </c>
      <c r="N163" s="24">
        <v>1056.2279592230789</v>
      </c>
      <c r="O163" s="24">
        <v>1057.233553787481</v>
      </c>
      <c r="P163" s="24">
        <v>1032.4150263244801</v>
      </c>
      <c r="Q163" s="24" t="s">
        <v>20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25">
      <c r="A164" s="27" t="s">
        <v>588</v>
      </c>
      <c r="B164" s="26">
        <v>68.900000000000006</v>
      </c>
      <c r="C164" s="26">
        <v>70.570556618157752</v>
      </c>
      <c r="D164" s="26">
        <v>71.106313979317591</v>
      </c>
      <c r="E164" s="26">
        <v>73.573459746438147</v>
      </c>
      <c r="F164" s="26">
        <v>79.661671816579556</v>
      </c>
      <c r="G164" s="26">
        <v>82.185338696440212</v>
      </c>
      <c r="H164" s="26">
        <v>78.835922404853548</v>
      </c>
      <c r="I164" s="26">
        <v>89.257712057121864</v>
      </c>
      <c r="J164" s="26">
        <v>88.966046807867926</v>
      </c>
      <c r="K164" s="26">
        <v>74.829026821625646</v>
      </c>
      <c r="L164" s="26">
        <v>73.813993946060023</v>
      </c>
      <c r="M164" s="26">
        <v>87.480188014328093</v>
      </c>
      <c r="N164" s="26">
        <v>89.460799514781584</v>
      </c>
      <c r="O164" s="26">
        <v>95.742923290755257</v>
      </c>
      <c r="P164" s="26" t="s">
        <v>20</v>
      </c>
      <c r="Q164" s="26" t="s">
        <v>20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25">
      <c r="A165" s="27" t="s">
        <v>592</v>
      </c>
      <c r="B165" s="24">
        <v>11.0637813551396</v>
      </c>
      <c r="C165" s="24">
        <v>17.763381503252699</v>
      </c>
      <c r="D165" s="24">
        <v>18.668984556464697</v>
      </c>
      <c r="E165" s="24">
        <v>21.438740937150797</v>
      </c>
      <c r="F165" s="24">
        <v>18.986167208680001</v>
      </c>
      <c r="G165" s="24">
        <v>24.322490013032599</v>
      </c>
      <c r="H165" s="24">
        <v>31.40104077079306</v>
      </c>
      <c r="I165" s="24">
        <v>24.621841953192671</v>
      </c>
      <c r="J165" s="24">
        <v>48.184694683278003</v>
      </c>
      <c r="K165" s="24">
        <v>84.568887370054298</v>
      </c>
      <c r="L165" s="24">
        <v>67.090995165280901</v>
      </c>
      <c r="M165" s="24">
        <v>65.722686871932297</v>
      </c>
      <c r="N165" s="24">
        <v>65.512244990440891</v>
      </c>
      <c r="O165" s="24">
        <v>64.270534201648502</v>
      </c>
      <c r="P165" s="24">
        <v>64.440732744594698</v>
      </c>
      <c r="Q165" s="24" t="s">
        <v>20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25">
      <c r="A166" s="27" t="s">
        <v>594</v>
      </c>
      <c r="B166" s="26">
        <v>33094.800000000003</v>
      </c>
      <c r="C166" s="26">
        <v>49514.608051125921</v>
      </c>
      <c r="D166" s="26">
        <v>63056.603866666665</v>
      </c>
      <c r="E166" s="26">
        <v>75230.995946666677</v>
      </c>
      <c r="F166" s="26">
        <v>74991.375466666665</v>
      </c>
      <c r="G166" s="26">
        <v>76772.069866666672</v>
      </c>
      <c r="H166" s="26">
        <v>78016.613800000006</v>
      </c>
      <c r="I166" s="26">
        <v>73406.997207843204</v>
      </c>
      <c r="J166" s="26">
        <v>76651.732909803919</v>
      </c>
      <c r="K166" s="26">
        <v>100544.93701754986</v>
      </c>
      <c r="L166" s="26">
        <v>88036.117733333333</v>
      </c>
      <c r="M166" s="26">
        <v>70266.817531469336</v>
      </c>
      <c r="N166" s="26">
        <v>78575.054411364108</v>
      </c>
      <c r="O166" s="26">
        <v>83951.676302744614</v>
      </c>
      <c r="P166" s="26">
        <v>78659.69418287494</v>
      </c>
      <c r="Q166" s="26">
        <v>53060.566975145681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25">
      <c r="A167" s="27" t="s">
        <v>596</v>
      </c>
      <c r="B167" s="24">
        <v>810.7</v>
      </c>
      <c r="C167" s="24">
        <v>843.35449680211173</v>
      </c>
      <c r="D167" s="24">
        <v>1248.2614093756229</v>
      </c>
      <c r="E167" s="24">
        <v>1424.7308093484985</v>
      </c>
      <c r="F167" s="24">
        <v>1153.5989513639522</v>
      </c>
      <c r="G167" s="24">
        <v>1119.9806511707359</v>
      </c>
      <c r="H167" s="24">
        <v>1292.6509845427463</v>
      </c>
      <c r="I167" s="24">
        <v>1328.6798515787809</v>
      </c>
      <c r="J167" s="24">
        <v>1442.6417749473101</v>
      </c>
      <c r="K167" s="24">
        <v>1453.4592128105296</v>
      </c>
      <c r="L167" s="24">
        <v>1309.5084259019047</v>
      </c>
      <c r="M167" s="24">
        <v>1339.7672580533433</v>
      </c>
      <c r="N167" s="24">
        <v>1511.6588253266978</v>
      </c>
      <c r="O167" s="24">
        <v>1697.7998252423672</v>
      </c>
      <c r="P167" s="24" t="s">
        <v>20</v>
      </c>
      <c r="Q167" s="24" t="s">
        <v>20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25">
      <c r="A168" s="27" t="s">
        <v>600</v>
      </c>
      <c r="B168" s="26" t="s">
        <v>20</v>
      </c>
      <c r="C168" s="26" t="s">
        <v>20</v>
      </c>
      <c r="D168" s="26">
        <v>3496.1</v>
      </c>
      <c r="E168" s="26">
        <v>4324.3001259318062</v>
      </c>
      <c r="F168" s="26">
        <v>3475.9216708850445</v>
      </c>
      <c r="G168" s="26">
        <v>3533.6289711677509</v>
      </c>
      <c r="H168" s="26">
        <v>4000.7164661509819</v>
      </c>
      <c r="I168" s="26">
        <v>3825.2622291042071</v>
      </c>
      <c r="J168" s="26">
        <v>4130.8703068466275</v>
      </c>
      <c r="K168" s="26">
        <v>4433.4772799428938</v>
      </c>
      <c r="L168" s="26">
        <v>3930.845504244814</v>
      </c>
      <c r="M168" s="26">
        <v>4052.7589343970717</v>
      </c>
      <c r="N168" s="26">
        <v>4855.7763220136439</v>
      </c>
      <c r="O168" s="26">
        <v>5967.3010024459663</v>
      </c>
      <c r="P168" s="26">
        <v>6624.7528775555775</v>
      </c>
      <c r="Q168" s="26">
        <v>5821.0582298384534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25">
      <c r="A169" s="27" t="s">
        <v>604</v>
      </c>
      <c r="B169" s="24">
        <v>240.340204596733</v>
      </c>
      <c r="C169" s="24">
        <v>282.742254928774</v>
      </c>
      <c r="D169" s="24">
        <v>246.8</v>
      </c>
      <c r="E169" s="24">
        <v>243.26526631042299</v>
      </c>
      <c r="F169" s="24">
        <v>240.873898987449</v>
      </c>
      <c r="G169" s="24">
        <v>266.47068611346458</v>
      </c>
      <c r="H169" s="24">
        <v>265.92161090210459</v>
      </c>
      <c r="I169" s="24">
        <v>386.50304245302897</v>
      </c>
      <c r="J169" s="24">
        <v>472.25038108272702</v>
      </c>
      <c r="K169" s="24">
        <v>503.60936137168699</v>
      </c>
      <c r="L169" s="24">
        <v>498.48557453752204</v>
      </c>
      <c r="M169" s="24">
        <v>507.39638762327797</v>
      </c>
      <c r="N169" s="24">
        <v>551.63531053737199</v>
      </c>
      <c r="O169" s="24">
        <v>669.78223732936499</v>
      </c>
      <c r="P169" s="24">
        <v>679.05672941328396</v>
      </c>
      <c r="Q169" s="24">
        <v>492.38326030144299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25">
      <c r="A170" s="27" t="s">
        <v>606</v>
      </c>
      <c r="B170" s="26">
        <v>91.367659390786812</v>
      </c>
      <c r="C170" s="26">
        <v>83.996235977209693</v>
      </c>
      <c r="D170" s="26">
        <v>94.309098455396196</v>
      </c>
      <c r="E170" s="26">
        <v>120.95522623968623</v>
      </c>
      <c r="F170" s="26">
        <v>132.10131918023777</v>
      </c>
      <c r="G170" s="26">
        <v>251.63343705643982</v>
      </c>
      <c r="H170" s="26">
        <v>427.70463176931082</v>
      </c>
      <c r="I170" s="26">
        <v>525.50894501274661</v>
      </c>
      <c r="J170" s="26">
        <v>689.13344652402225</v>
      </c>
      <c r="K170" s="26">
        <v>1237.5796539039</v>
      </c>
      <c r="L170" s="26">
        <v>882.69340142890405</v>
      </c>
      <c r="M170" s="26">
        <v>450.2</v>
      </c>
      <c r="N170" s="26">
        <v>391.00043810022038</v>
      </c>
      <c r="O170" s="26">
        <v>383.99674231617269</v>
      </c>
      <c r="P170" s="26">
        <v>429.97832024968835</v>
      </c>
      <c r="Q170" s="26" t="s">
        <v>20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25">
      <c r="A171" s="27" t="s">
        <v>609</v>
      </c>
      <c r="B171" s="24">
        <v>55051.752961657294</v>
      </c>
      <c r="C171" s="24">
        <v>65006.629185197751</v>
      </c>
      <c r="D171" s="24">
        <v>75071.113317946758</v>
      </c>
      <c r="E171" s="24">
        <v>90558.023080008687</v>
      </c>
      <c r="F171" s="24">
        <v>83279.047561936197</v>
      </c>
      <c r="G171" s="24">
        <v>100518.19754188057</v>
      </c>
      <c r="H171" s="24">
        <v>117838.79997029032</v>
      </c>
      <c r="I171" s="24">
        <v>132912.10915894329</v>
      </c>
      <c r="J171" s="24">
        <v>149712.85862702789</v>
      </c>
      <c r="K171" s="24">
        <v>166668.7186772424</v>
      </c>
      <c r="L171" s="24">
        <v>161693.01547469679</v>
      </c>
      <c r="M171" s="24">
        <v>158476.62138802343</v>
      </c>
      <c r="N171" s="24">
        <v>181209.04466209243</v>
      </c>
      <c r="O171" s="24">
        <v>200121.857643286</v>
      </c>
      <c r="P171" s="24">
        <v>208197.75319336148</v>
      </c>
      <c r="Q171" s="24">
        <v>172689.21114459791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25">
      <c r="A172" s="27" t="s">
        <v>610</v>
      </c>
      <c r="B172" s="26" t="s">
        <v>20</v>
      </c>
      <c r="C172" s="26" t="s">
        <v>20</v>
      </c>
      <c r="D172" s="26" t="s">
        <v>20</v>
      </c>
      <c r="E172" s="26" t="s">
        <v>20</v>
      </c>
      <c r="F172" s="26" t="s">
        <v>20</v>
      </c>
      <c r="G172" s="26" t="s">
        <v>20</v>
      </c>
      <c r="H172" s="26">
        <v>238.1</v>
      </c>
      <c r="I172" s="26">
        <v>263.31843575418992</v>
      </c>
      <c r="J172" s="26">
        <v>262.804469273743</v>
      </c>
      <c r="K172" s="26">
        <v>291.54189944134083</v>
      </c>
      <c r="L172" s="26">
        <v>277.77094972067039</v>
      </c>
      <c r="M172" s="26">
        <v>275.37430167597762</v>
      </c>
      <c r="N172" s="26">
        <v>265.91037841340784</v>
      </c>
      <c r="O172" s="26">
        <v>301.43977273184362</v>
      </c>
      <c r="P172" s="26">
        <v>308.85636928491618</v>
      </c>
      <c r="Q172" s="26" t="s">
        <v>20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25">
      <c r="A173" s="27" t="s">
        <v>619</v>
      </c>
      <c r="B173" s="24">
        <v>5583.3349782987443</v>
      </c>
      <c r="C173" s="24">
        <v>6150.3816516136594</v>
      </c>
      <c r="D173" s="24">
        <v>7833.9879841272905</v>
      </c>
      <c r="E173" s="24">
        <v>9993.4324783154825</v>
      </c>
      <c r="F173" s="24">
        <v>7861.1404350323182</v>
      </c>
      <c r="G173" s="24">
        <v>7277.3137401517561</v>
      </c>
      <c r="H173" s="24">
        <v>7656.7985920089614</v>
      </c>
      <c r="I173" s="24">
        <v>7229.6872804420636</v>
      </c>
      <c r="J173" s="24">
        <v>8613.5398599755408</v>
      </c>
      <c r="K173" s="24">
        <v>8902.4928251631245</v>
      </c>
      <c r="L173" s="24">
        <v>7977.9184164299613</v>
      </c>
      <c r="M173" s="24">
        <v>8815.1800236072049</v>
      </c>
      <c r="N173" s="24">
        <v>9574.3659322070052</v>
      </c>
      <c r="O173" s="24">
        <v>10959.267763981943</v>
      </c>
      <c r="P173" s="24">
        <v>10944.857400591927</v>
      </c>
      <c r="Q173" s="24">
        <v>8912.8110034684942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25">
      <c r="A174" s="27" t="s">
        <v>620</v>
      </c>
      <c r="B174" s="26">
        <v>2925.4</v>
      </c>
      <c r="C174" s="26">
        <v>3267.7074288448821</v>
      </c>
      <c r="D174" s="26">
        <v>4296.1075784602272</v>
      </c>
      <c r="E174" s="26">
        <v>5360.9</v>
      </c>
      <c r="F174" s="26">
        <v>4920.6610145201148</v>
      </c>
      <c r="G174" s="26">
        <v>4822.0619237398241</v>
      </c>
      <c r="H174" s="26">
        <v>5286.2627142155452</v>
      </c>
      <c r="I174" s="26">
        <v>5041.4888275700305</v>
      </c>
      <c r="J174" s="26">
        <v>5244.9431189114657</v>
      </c>
      <c r="K174" s="26">
        <v>5632.5144686862895</v>
      </c>
      <c r="L174" s="26">
        <v>4775.6030165059592</v>
      </c>
      <c r="M174" s="26">
        <v>5061.8204462549684</v>
      </c>
      <c r="N174" s="26">
        <v>5834.6614028988688</v>
      </c>
      <c r="O174" s="26">
        <v>6454.1563687993712</v>
      </c>
      <c r="P174" s="26">
        <v>6446.0437063660565</v>
      </c>
      <c r="Q174" s="26">
        <v>5589.3593250279646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25">
      <c r="A175" s="27" t="s">
        <v>622</v>
      </c>
      <c r="B175" s="24">
        <v>57.984022115633444</v>
      </c>
      <c r="C175" s="24">
        <v>68</v>
      </c>
      <c r="D175" s="24">
        <v>96.6414791025299</v>
      </c>
      <c r="E175" s="24">
        <v>114.17302275140118</v>
      </c>
      <c r="F175" s="24">
        <v>104.98992380826338</v>
      </c>
      <c r="G175" s="24">
        <v>187.54093647834421</v>
      </c>
      <c r="H175" s="24">
        <v>187.05576197080637</v>
      </c>
      <c r="I175" s="24">
        <v>203.31576546518551</v>
      </c>
      <c r="J175" s="24">
        <v>247.96212348616024</v>
      </c>
      <c r="K175" s="24">
        <v>223.63554585239697</v>
      </c>
      <c r="L175" s="24">
        <v>182.82834181514343</v>
      </c>
      <c r="M175" s="24">
        <v>207.26781990348113</v>
      </c>
      <c r="N175" s="24">
        <v>216.95850556154133</v>
      </c>
      <c r="O175" s="24">
        <v>218.76765191151821</v>
      </c>
      <c r="P175" s="24">
        <v>255.62615586414731</v>
      </c>
      <c r="Q175" s="24">
        <v>152.23542993438883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25">
      <c r="A176" s="27" t="s">
        <v>624</v>
      </c>
      <c r="B176" s="26" t="s">
        <v>20</v>
      </c>
      <c r="C176" s="26" t="s">
        <v>20</v>
      </c>
      <c r="D176" s="26" t="s">
        <v>20</v>
      </c>
      <c r="E176" s="26" t="s">
        <v>20</v>
      </c>
      <c r="F176" s="26" t="s">
        <v>20</v>
      </c>
      <c r="G176" s="26" t="s">
        <v>20</v>
      </c>
      <c r="H176" s="26" t="s">
        <v>20</v>
      </c>
      <c r="I176" s="26" t="s">
        <v>20</v>
      </c>
      <c r="J176" s="26" t="s">
        <v>20</v>
      </c>
      <c r="K176" s="26" t="s">
        <v>20</v>
      </c>
      <c r="L176" s="26" t="s">
        <v>20</v>
      </c>
      <c r="M176" s="26" t="s">
        <v>20</v>
      </c>
      <c r="N176" s="26" t="s">
        <v>20</v>
      </c>
      <c r="O176" s="26" t="s">
        <v>20</v>
      </c>
      <c r="P176" s="26" t="s">
        <v>20</v>
      </c>
      <c r="Q176" s="26" t="s">
        <v>20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25">
      <c r="A177" s="27" t="s">
        <v>641</v>
      </c>
      <c r="B177" s="24">
        <v>12150.97329074932</v>
      </c>
      <c r="C177" s="24">
        <v>14144.615003997233</v>
      </c>
      <c r="D177" s="24">
        <v>16245.631852534594</v>
      </c>
      <c r="E177" s="24">
        <v>17012.583906480409</v>
      </c>
      <c r="F177" s="24">
        <v>15397.334669241822</v>
      </c>
      <c r="G177" s="24">
        <v>19591.496608142439</v>
      </c>
      <c r="H177" s="24">
        <v>20866.303832792451</v>
      </c>
      <c r="I177" s="24">
        <v>18914.421410525869</v>
      </c>
      <c r="J177" s="24">
        <v>18054.391161605712</v>
      </c>
      <c r="K177" s="24">
        <v>17041.970225224337</v>
      </c>
      <c r="L177" s="24">
        <v>15530.935403074793</v>
      </c>
      <c r="M177" s="24">
        <v>14938.621499552795</v>
      </c>
      <c r="N177" s="24">
        <v>16177.130679117117</v>
      </c>
      <c r="O177" s="24">
        <v>16502.462719232131</v>
      </c>
      <c r="P177" s="24">
        <v>15672.815965594318</v>
      </c>
      <c r="Q177" s="24">
        <v>9855.835779094401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25">
      <c r="A178" s="27" t="s">
        <v>642</v>
      </c>
      <c r="B178" s="26" t="s">
        <v>20</v>
      </c>
      <c r="C178" s="26" t="s">
        <v>20</v>
      </c>
      <c r="D178" s="26" t="s">
        <v>20</v>
      </c>
      <c r="E178" s="26" t="s">
        <v>20</v>
      </c>
      <c r="F178" s="26" t="s">
        <v>20</v>
      </c>
      <c r="G178" s="26" t="s">
        <v>20</v>
      </c>
      <c r="H178" s="26" t="s">
        <v>20</v>
      </c>
      <c r="I178" s="26" t="s">
        <v>20</v>
      </c>
      <c r="J178" s="26" t="s">
        <v>20</v>
      </c>
      <c r="K178" s="26">
        <v>365.4</v>
      </c>
      <c r="L178" s="26">
        <v>1052.82</v>
      </c>
      <c r="M178" s="26">
        <v>617.5</v>
      </c>
      <c r="N178" s="26">
        <v>558.6</v>
      </c>
      <c r="O178" s="26">
        <v>1518.62</v>
      </c>
      <c r="P178" s="26">
        <v>1052.79</v>
      </c>
      <c r="Q178" s="26" t="s">
        <v>20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25">
      <c r="A179" s="27" t="s">
        <v>654</v>
      </c>
      <c r="B179" s="24">
        <v>59789.285628682257</v>
      </c>
      <c r="C179" s="24">
        <v>67854.760673931247</v>
      </c>
      <c r="D179" s="24">
        <v>77305.814260261308</v>
      </c>
      <c r="E179" s="24">
        <v>81513.053466972153</v>
      </c>
      <c r="F179" s="24">
        <v>68899.135265926045</v>
      </c>
      <c r="G179" s="24">
        <v>65463.888580519451</v>
      </c>
      <c r="H179" s="24">
        <v>69001.213273329209</v>
      </c>
      <c r="I179" s="24">
        <v>61914.833181944916</v>
      </c>
      <c r="J179" s="24">
        <v>60143.323595808928</v>
      </c>
      <c r="K179" s="24">
        <v>66748.972284500269</v>
      </c>
      <c r="L179" s="24">
        <v>62179.775990368769</v>
      </c>
      <c r="M179" s="24">
        <v>65514.992356820403</v>
      </c>
      <c r="N179" s="24">
        <v>71697.647982325274</v>
      </c>
      <c r="O179" s="24">
        <v>82013.005399743735</v>
      </c>
      <c r="P179" s="24">
        <v>85611.450870887609</v>
      </c>
      <c r="Q179" s="24">
        <v>60525.8265681017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25">
      <c r="A180" s="27" t="s">
        <v>655</v>
      </c>
      <c r="B180" s="26">
        <v>2088.7040900000002</v>
      </c>
      <c r="C180" s="26">
        <v>2393.61</v>
      </c>
      <c r="D180" s="26">
        <v>2601.75</v>
      </c>
      <c r="E180" s="26">
        <v>3009.92</v>
      </c>
      <c r="F180" s="26">
        <v>2522.46</v>
      </c>
      <c r="G180" s="26">
        <v>3112.6550000000002</v>
      </c>
      <c r="H180" s="26">
        <v>4011.9209999999998</v>
      </c>
      <c r="I180" s="26">
        <v>2538.4</v>
      </c>
      <c r="J180" s="26">
        <v>3505.2345756875702</v>
      </c>
      <c r="K180" s="26">
        <v>3724.8670534990238</v>
      </c>
      <c r="L180" s="26">
        <v>4071.8800111377</v>
      </c>
      <c r="M180" s="26">
        <v>4258.8793611777</v>
      </c>
      <c r="N180" s="26">
        <v>4421.4327053318702</v>
      </c>
      <c r="O180" s="26">
        <v>4607.8599999999997</v>
      </c>
      <c r="P180" s="26">
        <v>4624.91</v>
      </c>
      <c r="Q180" s="26" t="s">
        <v>20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25">
      <c r="A181" s="27" t="s">
        <v>658</v>
      </c>
      <c r="B181" s="24">
        <v>94.916332222222209</v>
      </c>
      <c r="C181" s="24">
        <v>101.11576703703703</v>
      </c>
      <c r="D181" s="24">
        <v>103.36628</v>
      </c>
      <c r="E181" s="24">
        <v>125.08998185185185</v>
      </c>
      <c r="F181" s="24">
        <v>100.45197962962963</v>
      </c>
      <c r="G181" s="24">
        <v>111.3734611111111</v>
      </c>
      <c r="H181" s="24">
        <v>115.34382407407406</v>
      </c>
      <c r="I181" s="24">
        <v>119.57871777777778</v>
      </c>
      <c r="J181" s="24">
        <v>126.05125814814814</v>
      </c>
      <c r="K181" s="24">
        <v>214.7</v>
      </c>
      <c r="L181" s="24">
        <v>216.03265436347775</v>
      </c>
      <c r="M181" s="24">
        <v>221.15037960003738</v>
      </c>
      <c r="N181" s="24">
        <v>209.6334969466115</v>
      </c>
      <c r="O181" s="24">
        <v>244.07200884708519</v>
      </c>
      <c r="P181" s="24" t="s">
        <v>20</v>
      </c>
      <c r="Q181" s="24" t="s">
        <v>20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25">
      <c r="A182" s="27" t="s">
        <v>662</v>
      </c>
      <c r="B182" s="26">
        <v>176.72561037037036</v>
      </c>
      <c r="C182" s="26">
        <v>185.70779185185185</v>
      </c>
      <c r="D182" s="26">
        <v>205.68883407407407</v>
      </c>
      <c r="E182" s="26">
        <v>215.45995185185186</v>
      </c>
      <c r="F182" s="26">
        <v>189.99953296296295</v>
      </c>
      <c r="G182" s="26">
        <v>204.43298222222222</v>
      </c>
      <c r="H182" s="26">
        <v>202.9891207407407</v>
      </c>
      <c r="I182" s="26">
        <v>190.06859185185186</v>
      </c>
      <c r="J182" s="26">
        <v>187.44157074074073</v>
      </c>
      <c r="K182" s="26">
        <v>305.10000000000002</v>
      </c>
      <c r="L182" s="26">
        <v>334.95385882610924</v>
      </c>
      <c r="M182" s="26">
        <v>343.65866106769516</v>
      </c>
      <c r="N182" s="26">
        <v>375.14450123139994</v>
      </c>
      <c r="O182" s="26">
        <v>397.65094266374075</v>
      </c>
      <c r="P182" s="26" t="s">
        <v>20</v>
      </c>
      <c r="Q182" s="26" t="s">
        <v>20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25">
      <c r="A183" s="27" t="s">
        <v>666</v>
      </c>
      <c r="B183" s="24">
        <v>78.802522962962954</v>
      </c>
      <c r="C183" s="24">
        <v>88.171493333333331</v>
      </c>
      <c r="D183" s="24">
        <v>114.20456888888889</v>
      </c>
      <c r="E183" s="24">
        <v>102.13803</v>
      </c>
      <c r="F183" s="24">
        <v>94.235426296296282</v>
      </c>
      <c r="G183" s="24">
        <v>91.460166666666652</v>
      </c>
      <c r="H183" s="24">
        <v>84.334795185185186</v>
      </c>
      <c r="I183" s="24">
        <v>87.077733333333327</v>
      </c>
      <c r="J183" s="24">
        <v>91.354984444444426</v>
      </c>
      <c r="K183" s="24">
        <v>129.4</v>
      </c>
      <c r="L183" s="24">
        <v>121.84325753609184</v>
      </c>
      <c r="M183" s="24">
        <v>140.77214812360037</v>
      </c>
      <c r="N183" s="24">
        <v>136.82814312299666</v>
      </c>
      <c r="O183" s="24">
        <v>139.79002465221814</v>
      </c>
      <c r="P183" s="24" t="s">
        <v>20</v>
      </c>
      <c r="Q183" s="24" t="s">
        <v>20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25">
      <c r="A184" s="27" t="s">
        <v>670</v>
      </c>
      <c r="B184" s="26">
        <v>1503.0010954665929</v>
      </c>
      <c r="C184" s="26">
        <v>2525.7715102826801</v>
      </c>
      <c r="D184" s="26">
        <v>2681.271046994445</v>
      </c>
      <c r="E184" s="26">
        <v>2531.81900095541</v>
      </c>
      <c r="F184" s="26">
        <v>2100.9437093930519</v>
      </c>
      <c r="G184" s="26">
        <v>2532.6</v>
      </c>
      <c r="H184" s="26">
        <v>2899.9997185450302</v>
      </c>
      <c r="I184" s="26">
        <v>2108.7868619082569</v>
      </c>
      <c r="J184" s="26">
        <v>2029.7590748051639</v>
      </c>
      <c r="K184" s="26">
        <v>2074.8205783750909</v>
      </c>
      <c r="L184" s="26">
        <v>1588.683579881957</v>
      </c>
      <c r="M184" s="26">
        <v>1438.147382164608</v>
      </c>
      <c r="N184" s="26">
        <v>1595.3997524055671</v>
      </c>
      <c r="O184" s="26">
        <v>1172.241042734277</v>
      </c>
      <c r="P184" s="26">
        <v>1425.4027608246658</v>
      </c>
      <c r="Q184" s="26" t="s">
        <v>20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25">
      <c r="A185" s="27" t="s">
        <v>673</v>
      </c>
      <c r="B185" s="24">
        <v>354.9</v>
      </c>
      <c r="C185" s="24">
        <v>269.3</v>
      </c>
      <c r="D185" s="24">
        <v>317.89999999999998</v>
      </c>
      <c r="E185" s="24">
        <v>407.2</v>
      </c>
      <c r="F185" s="24">
        <v>285.3</v>
      </c>
      <c r="G185" s="24">
        <v>259</v>
      </c>
      <c r="H185" s="24">
        <v>562.46339173571778</v>
      </c>
      <c r="I185" s="24">
        <v>618.19910797</v>
      </c>
      <c r="J185" s="24">
        <v>594.56571641414234</v>
      </c>
      <c r="K185" s="24">
        <v>803.09681226041403</v>
      </c>
      <c r="L185" s="24">
        <v>708.512699898542</v>
      </c>
      <c r="M185" s="24">
        <v>499.84632008367493</v>
      </c>
      <c r="N185" s="24">
        <v>569.29999999999995</v>
      </c>
      <c r="O185" s="24">
        <v>666.94365997959096</v>
      </c>
      <c r="P185" s="24">
        <v>815.08555649911102</v>
      </c>
      <c r="Q185" s="24" t="s">
        <v>20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25">
      <c r="A186" s="27" t="s">
        <v>676</v>
      </c>
      <c r="B186" s="26">
        <v>39194.173194591036</v>
      </c>
      <c r="C186" s="26">
        <v>42440.90381532754</v>
      </c>
      <c r="D186" s="26">
        <v>51805.399634840564</v>
      </c>
      <c r="E186" s="26">
        <v>58286.049663189704</v>
      </c>
      <c r="F186" s="26">
        <v>48120.340032056221</v>
      </c>
      <c r="G186" s="26">
        <v>50769.99667636861</v>
      </c>
      <c r="H186" s="26">
        <v>58713.599999999999</v>
      </c>
      <c r="I186" s="26">
        <v>58534.889951489706</v>
      </c>
      <c r="J186" s="26">
        <v>64764.53586565618</v>
      </c>
      <c r="K186" s="26">
        <v>69397.700885245358</v>
      </c>
      <c r="L186" s="26">
        <v>61449.833966673876</v>
      </c>
      <c r="M186" s="26">
        <v>62473.819900440991</v>
      </c>
      <c r="N186" s="26">
        <v>68404.930555638712</v>
      </c>
      <c r="O186" s="26">
        <v>71931.735600045897</v>
      </c>
      <c r="P186" s="26">
        <v>74703.565761722522</v>
      </c>
      <c r="Q186" s="26">
        <v>68605.442811832734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25">
      <c r="A187" s="27" t="s">
        <v>678</v>
      </c>
      <c r="B187" s="24">
        <v>54175.117745334828</v>
      </c>
      <c r="C187" s="24">
        <v>56374.945977566756</v>
      </c>
      <c r="D187" s="24">
        <v>65235.988960306451</v>
      </c>
      <c r="E187" s="24">
        <v>73456.217952071063</v>
      </c>
      <c r="F187" s="24">
        <v>76018.467327068123</v>
      </c>
      <c r="G187" s="24">
        <v>81031.814693536464</v>
      </c>
      <c r="H187" s="24">
        <v>97644.257621580604</v>
      </c>
      <c r="I187" s="24">
        <v>100587.14246983238</v>
      </c>
      <c r="J187" s="24">
        <v>105396.44608353551</v>
      </c>
      <c r="K187" s="24">
        <v>113388.04669545035</v>
      </c>
      <c r="L187" s="24">
        <v>108162.74181448373</v>
      </c>
      <c r="M187" s="24">
        <v>111536.57248981927</v>
      </c>
      <c r="N187" s="24">
        <v>118820.45850307503</v>
      </c>
      <c r="O187" s="24">
        <v>122353.50858044706</v>
      </c>
      <c r="P187" s="24">
        <v>122464.54651848154</v>
      </c>
      <c r="Q187" s="24">
        <v>114029.26254572075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25">
      <c r="A188" s="27" t="s">
        <v>679</v>
      </c>
      <c r="B188" s="26">
        <v>2359</v>
      </c>
      <c r="C188" s="26">
        <v>2520</v>
      </c>
      <c r="D188" s="26">
        <v>3012.5115312155099</v>
      </c>
      <c r="E188" s="26">
        <v>3171.1666330554976</v>
      </c>
      <c r="F188" s="26">
        <v>2734.2154916750128</v>
      </c>
      <c r="G188" s="26">
        <v>3533.0666933210341</v>
      </c>
      <c r="H188" s="26" t="s">
        <v>20</v>
      </c>
      <c r="I188" s="26" t="s">
        <v>20</v>
      </c>
      <c r="J188" s="26" t="s">
        <v>20</v>
      </c>
      <c r="K188" s="26" t="s">
        <v>20</v>
      </c>
      <c r="L188" s="26" t="s">
        <v>20</v>
      </c>
      <c r="M188" s="26" t="s">
        <v>20</v>
      </c>
      <c r="N188" s="26" t="s">
        <v>20</v>
      </c>
      <c r="O188" s="26" t="s">
        <v>20</v>
      </c>
      <c r="P188" s="26" t="s">
        <v>20</v>
      </c>
      <c r="Q188" s="26" t="s">
        <v>20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25">
      <c r="A189" s="27" t="s">
        <v>690</v>
      </c>
      <c r="B189" s="24" t="s">
        <v>20</v>
      </c>
      <c r="C189" s="24" t="s">
        <v>20</v>
      </c>
      <c r="D189" s="24" t="s">
        <v>20</v>
      </c>
      <c r="E189" s="24" t="s">
        <v>20</v>
      </c>
      <c r="F189" s="24" t="s">
        <v>20</v>
      </c>
      <c r="G189" s="24" t="s">
        <v>20</v>
      </c>
      <c r="H189" s="24" t="s">
        <v>20</v>
      </c>
      <c r="I189" s="24" t="s">
        <v>20</v>
      </c>
      <c r="J189" s="24" t="s">
        <v>20</v>
      </c>
      <c r="K189" s="24" t="s">
        <v>20</v>
      </c>
      <c r="L189" s="24" t="s">
        <v>20</v>
      </c>
      <c r="M189" s="24" t="s">
        <v>20</v>
      </c>
      <c r="N189" s="24" t="s">
        <v>20</v>
      </c>
      <c r="O189" s="24" t="s">
        <v>20</v>
      </c>
      <c r="P189" s="24" t="s">
        <v>20</v>
      </c>
      <c r="Q189" s="24" t="s">
        <v>20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25">
      <c r="A190" s="27" t="s">
        <v>707</v>
      </c>
      <c r="B190" s="26">
        <v>251.94296640000002</v>
      </c>
      <c r="C190" s="26">
        <v>251.81989375000001</v>
      </c>
      <c r="D190" s="26">
        <v>592.71930173999999</v>
      </c>
      <c r="E190" s="26">
        <v>456.63613301999999</v>
      </c>
      <c r="F190" s="26">
        <v>291.12438802399998</v>
      </c>
      <c r="G190" s="26">
        <v>411.8</v>
      </c>
      <c r="H190" s="26">
        <v>440.7611273</v>
      </c>
      <c r="I190" s="26">
        <v>580.52441790841397</v>
      </c>
      <c r="J190" s="26">
        <v>790.69077036199997</v>
      </c>
      <c r="K190" s="26">
        <v>599.81082642109391</v>
      </c>
      <c r="L190" s="26">
        <v>462.54925120999997</v>
      </c>
      <c r="M190" s="26">
        <v>374.12993967055201</v>
      </c>
      <c r="N190" s="26">
        <v>374.1855734419396</v>
      </c>
      <c r="O190" s="26">
        <v>457.83303211899999</v>
      </c>
      <c r="P190" s="26">
        <v>487.806121705142</v>
      </c>
      <c r="Q190" s="26">
        <v>409.96095289759097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25">
      <c r="A191" s="27" t="s">
        <v>709</v>
      </c>
      <c r="B191" s="24">
        <v>1207.3244100246502</v>
      </c>
      <c r="C191" s="24">
        <v>1249.3408998259399</v>
      </c>
      <c r="D191" s="24">
        <v>1413.68303276148</v>
      </c>
      <c r="E191" s="24">
        <v>1661.8514772384801</v>
      </c>
      <c r="F191" s="24">
        <v>1721.95087892109</v>
      </c>
      <c r="G191" s="24">
        <v>1888.9</v>
      </c>
      <c r="H191" s="24">
        <v>2208.09</v>
      </c>
      <c r="I191" s="24">
        <v>2358.8837378480603</v>
      </c>
      <c r="J191" s="24">
        <v>2488.4796327486401</v>
      </c>
      <c r="K191" s="24">
        <v>2648.2721592673606</v>
      </c>
      <c r="L191" s="24">
        <v>2629.1318620167099</v>
      </c>
      <c r="M191" s="24">
        <v>2176.4334813147802</v>
      </c>
      <c r="N191" s="24">
        <v>2010.3847441780863</v>
      </c>
      <c r="O191" s="24">
        <v>1902.3494092062631</v>
      </c>
      <c r="P191" s="24">
        <v>1761.7026279816582</v>
      </c>
      <c r="Q191" s="24" t="s">
        <v>20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25">
      <c r="A192" s="27" t="s">
        <v>712</v>
      </c>
      <c r="B192" s="26">
        <v>26798.2</v>
      </c>
      <c r="C192" s="26">
        <v>32613.59</v>
      </c>
      <c r="D192" s="26">
        <v>38071.25</v>
      </c>
      <c r="E192" s="26">
        <v>46021.32</v>
      </c>
      <c r="F192" s="26">
        <v>34429.650081244799</v>
      </c>
      <c r="G192" s="26">
        <v>41333.280109994303</v>
      </c>
      <c r="H192" s="26">
        <v>46097.401276199096</v>
      </c>
      <c r="I192" s="26">
        <v>45671.390156928894</v>
      </c>
      <c r="J192" s="26">
        <v>47402.7734217213</v>
      </c>
      <c r="K192" s="26">
        <v>45247.281369070799</v>
      </c>
      <c r="L192" s="26">
        <v>42518.310372701402</v>
      </c>
      <c r="M192" s="26">
        <v>43511.450944878896</v>
      </c>
      <c r="N192" s="26">
        <v>46668.337798307999</v>
      </c>
      <c r="O192" s="26">
        <v>54939.109775132303</v>
      </c>
      <c r="P192" s="26">
        <v>56854.600167643795</v>
      </c>
      <c r="Q192" s="26">
        <v>46857.774440480578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4.25" customHeight="1" x14ac:dyDescent="0.25">
      <c r="A193" s="27" t="s">
        <v>714</v>
      </c>
      <c r="B193" s="24" t="s">
        <v>20</v>
      </c>
      <c r="C193" s="24">
        <v>232.12089534974899</v>
      </c>
      <c r="D193" s="24">
        <v>325.25920784126902</v>
      </c>
      <c r="E193" s="24">
        <v>489.92232418526299</v>
      </c>
      <c r="F193" s="24">
        <v>824.80151604663899</v>
      </c>
      <c r="G193" s="24">
        <v>1035.3063366993499</v>
      </c>
      <c r="H193" s="24">
        <v>1463.5534480400263</v>
      </c>
      <c r="I193" s="24">
        <v>989.265707947735</v>
      </c>
      <c r="J193" s="24">
        <v>508.17727855736604</v>
      </c>
      <c r="K193" s="24">
        <v>451.81013445017805</v>
      </c>
      <c r="L193" s="24">
        <v>666.7</v>
      </c>
      <c r="M193" s="24">
        <v>606.9606</v>
      </c>
      <c r="N193" s="24">
        <v>441.59056778405102</v>
      </c>
      <c r="O193" s="24">
        <v>446.55262246826999</v>
      </c>
      <c r="P193" s="24">
        <v>447.01307091376782</v>
      </c>
      <c r="Q193" s="24">
        <v>320.04150257055937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4.25" customHeight="1" x14ac:dyDescent="0.25">
      <c r="A194" s="27" t="s">
        <v>717</v>
      </c>
      <c r="B194" s="26">
        <v>250.8035137374863</v>
      </c>
      <c r="C194" s="26">
        <v>264.38404515037672</v>
      </c>
      <c r="D194" s="26">
        <v>305.86018984625633</v>
      </c>
      <c r="E194" s="26">
        <v>360.62776918875807</v>
      </c>
      <c r="F194" s="26">
        <v>376.22590752573041</v>
      </c>
      <c r="G194" s="26">
        <v>404.35998408940554</v>
      </c>
      <c r="H194" s="26">
        <v>474.2</v>
      </c>
      <c r="I194" s="26">
        <v>441.99792070590649</v>
      </c>
      <c r="J194" s="26">
        <v>471.47812316518383</v>
      </c>
      <c r="K194" s="26">
        <v>426.59019432394183</v>
      </c>
      <c r="L194" s="26">
        <v>373.01729928949538</v>
      </c>
      <c r="M194" s="26">
        <v>398.95629821412501</v>
      </c>
      <c r="N194" s="26">
        <v>428.21580952122008</v>
      </c>
      <c r="O194" s="26">
        <v>465.43434347483395</v>
      </c>
      <c r="P194" s="26" t="s">
        <v>20</v>
      </c>
      <c r="Q194" s="26" t="s">
        <v>20</v>
      </c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4.25" customHeight="1" x14ac:dyDescent="0.25">
      <c r="A195" s="27" t="s">
        <v>721</v>
      </c>
      <c r="B195" s="24">
        <v>40.831628814946903</v>
      </c>
      <c r="C195" s="24">
        <v>34.379263658756315</v>
      </c>
      <c r="D195" s="24">
        <v>46.344863740523955</v>
      </c>
      <c r="E195" s="24">
        <v>50.097226478156429</v>
      </c>
      <c r="F195" s="24">
        <v>54.044655085394901</v>
      </c>
      <c r="G195" s="24">
        <v>47.915163738468955</v>
      </c>
      <c r="H195" s="24">
        <v>56.2</v>
      </c>
      <c r="I195" s="24">
        <v>81.991986641629694</v>
      </c>
      <c r="J195" s="24">
        <v>93.391865578414354</v>
      </c>
      <c r="K195" s="24">
        <v>65.621957795712163</v>
      </c>
      <c r="L195" s="24">
        <v>54.54765688686269</v>
      </c>
      <c r="M195" s="24">
        <v>73.588350769422348</v>
      </c>
      <c r="N195" s="24">
        <v>96.95045177846167</v>
      </c>
      <c r="O195" s="24">
        <v>105.40663676458281</v>
      </c>
      <c r="P195" s="24">
        <v>106.05990955967189</v>
      </c>
      <c r="Q195" s="24">
        <v>95.157567164097884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4.25" customHeight="1" x14ac:dyDescent="0.25">
      <c r="A196" s="27" t="s">
        <v>723</v>
      </c>
      <c r="B196" s="26">
        <v>544.6</v>
      </c>
      <c r="C196" s="26">
        <v>362.8</v>
      </c>
      <c r="D196" s="26">
        <v>384.1</v>
      </c>
      <c r="E196" s="26">
        <v>326</v>
      </c>
      <c r="F196" s="26">
        <v>383.3</v>
      </c>
      <c r="G196" s="26">
        <v>389.1</v>
      </c>
      <c r="H196" s="26">
        <v>2460.1999999999998</v>
      </c>
      <c r="I196" s="26">
        <v>2600.38705261616</v>
      </c>
      <c r="J196" s="26">
        <v>2680.3125669518399</v>
      </c>
      <c r="K196" s="26">
        <v>2780.1317654507998</v>
      </c>
      <c r="L196" s="26">
        <v>2914.8830512843401</v>
      </c>
      <c r="M196" s="26">
        <v>2732.9966858364701</v>
      </c>
      <c r="N196" s="26">
        <v>3092.11283591234</v>
      </c>
      <c r="O196" s="26">
        <v>2525.6562895836801</v>
      </c>
      <c r="P196" s="26">
        <v>1896.2114935425618</v>
      </c>
      <c r="Q196" s="26" t="s">
        <v>20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4.25" customHeight="1" x14ac:dyDescent="0.25">
      <c r="A197" s="27" t="s">
        <v>726</v>
      </c>
      <c r="B197" s="24">
        <v>2106.4666135703874</v>
      </c>
      <c r="C197" s="24">
        <v>2361.7888469412674</v>
      </c>
      <c r="D197" s="24">
        <v>2709.9367207975979</v>
      </c>
      <c r="E197" s="24">
        <v>3252.7915485908593</v>
      </c>
      <c r="F197" s="24">
        <v>2872.0075540167745</v>
      </c>
      <c r="G197" s="24">
        <v>3234.3859158865448</v>
      </c>
      <c r="H197" s="24">
        <v>3177.8327630909184</v>
      </c>
      <c r="I197" s="24">
        <v>3195.932282968829</v>
      </c>
      <c r="J197" s="24">
        <v>3304.2639734508348</v>
      </c>
      <c r="K197" s="24">
        <v>3400.297465651553</v>
      </c>
      <c r="L197" s="24">
        <v>3076.2760466450009</v>
      </c>
      <c r="M197" s="24">
        <v>3010.5678062103366</v>
      </c>
      <c r="N197" s="24">
        <v>3049.7328910794922</v>
      </c>
      <c r="O197" s="24">
        <v>3216.4823816839998</v>
      </c>
      <c r="P197" s="24">
        <v>3047.3004441516287</v>
      </c>
      <c r="Q197" s="24" t="s">
        <v>20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4.25" customHeight="1" x14ac:dyDescent="0.25">
      <c r="A198" s="27" t="s">
        <v>728</v>
      </c>
      <c r="B198" s="26">
        <v>11950</v>
      </c>
      <c r="C198" s="26">
        <v>12189</v>
      </c>
      <c r="D198" s="26">
        <v>15914</v>
      </c>
      <c r="E198" s="26">
        <v>18204</v>
      </c>
      <c r="F198" s="26">
        <v>17090</v>
      </c>
      <c r="G198" s="26">
        <v>19704</v>
      </c>
      <c r="H198" s="26">
        <v>20967</v>
      </c>
      <c r="I198" s="26">
        <v>21024</v>
      </c>
      <c r="J198" s="26">
        <v>25500</v>
      </c>
      <c r="K198" s="26">
        <v>27881</v>
      </c>
      <c r="L198" s="26">
        <v>25500</v>
      </c>
      <c r="M198" s="26">
        <v>25805</v>
      </c>
      <c r="N198" s="26">
        <v>27148</v>
      </c>
      <c r="O198" s="26">
        <v>28453</v>
      </c>
      <c r="P198" s="26">
        <v>28062</v>
      </c>
      <c r="Q198" s="26">
        <v>25154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4.25" customHeight="1" x14ac:dyDescent="0.25">
      <c r="A199" s="27" t="s">
        <v>730</v>
      </c>
      <c r="B199" s="24" t="s">
        <v>20</v>
      </c>
      <c r="C199" s="24" t="s">
        <v>20</v>
      </c>
      <c r="D199" s="24" t="s">
        <v>20</v>
      </c>
      <c r="E199" s="24" t="s">
        <v>20</v>
      </c>
      <c r="F199" s="24" t="s">
        <v>20</v>
      </c>
      <c r="G199" s="24" t="s">
        <v>20</v>
      </c>
      <c r="H199" s="24" t="s">
        <v>20</v>
      </c>
      <c r="I199" s="24" t="s">
        <v>20</v>
      </c>
      <c r="J199" s="24" t="s">
        <v>20</v>
      </c>
      <c r="K199" s="24" t="s">
        <v>20</v>
      </c>
      <c r="L199" s="24" t="s">
        <v>20</v>
      </c>
      <c r="M199" s="24" t="s">
        <v>20</v>
      </c>
      <c r="N199" s="24" t="s">
        <v>20</v>
      </c>
      <c r="O199" s="24" t="s">
        <v>20</v>
      </c>
      <c r="P199" s="24" t="s">
        <v>20</v>
      </c>
      <c r="Q199" s="24" t="s">
        <v>20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4.25" customHeight="1" x14ac:dyDescent="0.25">
      <c r="A200" s="27" t="s">
        <v>747</v>
      </c>
      <c r="B200" s="26" t="s">
        <v>20</v>
      </c>
      <c r="C200" s="26" t="s">
        <v>20</v>
      </c>
      <c r="D200" s="26" t="s">
        <v>20</v>
      </c>
      <c r="E200" s="26" t="s">
        <v>20</v>
      </c>
      <c r="F200" s="26" t="s">
        <v>20</v>
      </c>
      <c r="G200" s="26" t="s">
        <v>20</v>
      </c>
      <c r="H200" s="26" t="s">
        <v>20</v>
      </c>
      <c r="I200" s="26" t="s">
        <v>20</v>
      </c>
      <c r="J200" s="26" t="s">
        <v>20</v>
      </c>
      <c r="K200" s="26">
        <v>60.1</v>
      </c>
      <c r="L200" s="26">
        <v>59.670633070249998</v>
      </c>
      <c r="M200" s="26">
        <v>60.188926825000003</v>
      </c>
      <c r="N200" s="26">
        <v>66.421933424999992</v>
      </c>
      <c r="O200" s="26">
        <v>74.406113410000003</v>
      </c>
      <c r="P200" s="26" t="s">
        <v>20</v>
      </c>
      <c r="Q200" s="26" t="s">
        <v>20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4.25" customHeight="1" x14ac:dyDescent="0.25">
      <c r="A201" s="27" t="s">
        <v>760</v>
      </c>
      <c r="B201" s="24">
        <v>9.5142387713537495</v>
      </c>
      <c r="C201" s="24">
        <v>11.791977550089864</v>
      </c>
      <c r="D201" s="24">
        <v>21.863648110331468</v>
      </c>
      <c r="E201" s="24">
        <v>29.88193669882126</v>
      </c>
      <c r="F201" s="24">
        <v>27.026856356709501</v>
      </c>
      <c r="G201" s="24">
        <v>33.836345505844378</v>
      </c>
      <c r="H201" s="24">
        <v>44.005052400831097</v>
      </c>
      <c r="I201" s="24">
        <v>27.559671454020631</v>
      </c>
      <c r="J201" s="24">
        <v>31.515147938188509</v>
      </c>
      <c r="K201" s="24">
        <v>32.043506888083357</v>
      </c>
      <c r="L201" s="24">
        <v>39.366571635920906</v>
      </c>
      <c r="M201" s="24">
        <v>40.904051296597295</v>
      </c>
      <c r="N201" s="24">
        <v>37.203223314913949</v>
      </c>
      <c r="O201" s="24">
        <v>41.068342460277812</v>
      </c>
      <c r="P201" s="24">
        <v>38.203184657834406</v>
      </c>
      <c r="Q201" s="24" t="s">
        <v>20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4.25" customHeight="1" x14ac:dyDescent="0.25">
      <c r="A202" s="27" t="s">
        <v>762</v>
      </c>
      <c r="B202" s="26">
        <v>608.84274975120798</v>
      </c>
      <c r="C202" s="26">
        <v>770.48133156137294</v>
      </c>
      <c r="D202" s="26">
        <v>977.23768229144389</v>
      </c>
      <c r="E202" s="26">
        <v>1257.39877227794</v>
      </c>
      <c r="F202" s="26">
        <v>1392.9516914843462</v>
      </c>
      <c r="G202" s="26">
        <v>1802.6567216087699</v>
      </c>
      <c r="H202" s="26">
        <v>2462.8642958893097</v>
      </c>
      <c r="I202" s="26">
        <v>2486.5783185010623</v>
      </c>
      <c r="J202" s="26">
        <v>2427.6399991819198</v>
      </c>
      <c r="K202" s="26">
        <v>2674.9154687384803</v>
      </c>
      <c r="L202" s="26">
        <v>2378.3148391165964</v>
      </c>
      <c r="M202" s="26">
        <v>2026.340693837448</v>
      </c>
      <c r="N202" s="26">
        <v>2055.9486644396939</v>
      </c>
      <c r="O202" s="26">
        <v>2545.9265766176131</v>
      </c>
      <c r="P202" s="26">
        <v>2687.4796746821671</v>
      </c>
      <c r="Q202" s="26" t="s">
        <v>20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4.25" customHeight="1" x14ac:dyDescent="0.25">
      <c r="A203" s="27" t="s">
        <v>764</v>
      </c>
      <c r="B203" s="24">
        <v>7575</v>
      </c>
      <c r="C203" s="24">
        <v>9205</v>
      </c>
      <c r="D203" s="24">
        <v>11790</v>
      </c>
      <c r="E203" s="24">
        <v>16208</v>
      </c>
      <c r="F203" s="24">
        <v>11560</v>
      </c>
      <c r="G203" s="24">
        <v>12712</v>
      </c>
      <c r="H203" s="24">
        <v>13383</v>
      </c>
      <c r="I203" s="24">
        <v>14589</v>
      </c>
      <c r="J203" s="24">
        <v>16119</v>
      </c>
      <c r="K203" s="24">
        <v>12362</v>
      </c>
      <c r="L203" s="24">
        <v>11349</v>
      </c>
      <c r="M203" s="24">
        <v>11959</v>
      </c>
      <c r="N203" s="24">
        <v>13324</v>
      </c>
      <c r="O203" s="24">
        <v>14500</v>
      </c>
      <c r="P203" s="24">
        <v>15715</v>
      </c>
      <c r="Q203" s="24">
        <v>10695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4.25" customHeight="1" x14ac:dyDescent="0.25">
      <c r="A204" s="27" t="s">
        <v>765</v>
      </c>
      <c r="B204" s="26">
        <v>181333.20579945293</v>
      </c>
      <c r="C204" s="26">
        <v>197603.02329960273</v>
      </c>
      <c r="D204" s="26">
        <v>222104.33682853772</v>
      </c>
      <c r="E204" s="26">
        <v>224421.58970010999</v>
      </c>
      <c r="F204" s="26">
        <v>189261.80447993561</v>
      </c>
      <c r="G204" s="26">
        <v>190404.96509498073</v>
      </c>
      <c r="H204" s="26">
        <v>203079.29844976534</v>
      </c>
      <c r="I204" s="26">
        <v>204868.09688492984</v>
      </c>
      <c r="J204" s="26">
        <v>215549.87537468114</v>
      </c>
      <c r="K204" s="26">
        <v>237520.42194231995</v>
      </c>
      <c r="L204" s="26">
        <v>235186.02423974022</v>
      </c>
      <c r="M204" s="26">
        <v>228042.23476455643</v>
      </c>
      <c r="N204" s="26">
        <v>233598.92874504181</v>
      </c>
      <c r="O204" s="26">
        <v>265372.99925802898</v>
      </c>
      <c r="P204" s="26">
        <v>271398.36028092512</v>
      </c>
      <c r="Q204" s="26">
        <v>204823.61149014733</v>
      </c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4.25" customHeight="1" x14ac:dyDescent="0.25">
      <c r="A205" s="27" t="s">
        <v>766</v>
      </c>
      <c r="B205" s="24">
        <v>312222</v>
      </c>
      <c r="C205" s="24">
        <v>349331</v>
      </c>
      <c r="D205" s="24">
        <v>385465</v>
      </c>
      <c r="E205" s="24">
        <v>420650</v>
      </c>
      <c r="F205" s="24">
        <v>407541</v>
      </c>
      <c r="G205" s="24">
        <v>436450</v>
      </c>
      <c r="H205" s="24">
        <v>458189</v>
      </c>
      <c r="I205" s="24">
        <v>469611</v>
      </c>
      <c r="J205" s="24">
        <v>465817</v>
      </c>
      <c r="K205" s="24">
        <v>490930</v>
      </c>
      <c r="L205" s="24">
        <v>497761</v>
      </c>
      <c r="M205" s="24">
        <v>511899</v>
      </c>
      <c r="N205" s="24">
        <v>544833</v>
      </c>
      <c r="O205" s="24">
        <v>562069</v>
      </c>
      <c r="P205" s="24">
        <v>588363</v>
      </c>
      <c r="Q205" s="24">
        <v>458257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4.25" customHeight="1" x14ac:dyDescent="0.25">
      <c r="A206" s="27" t="s">
        <v>767</v>
      </c>
      <c r="B206" s="26">
        <v>939.47828874019967</v>
      </c>
      <c r="C206" s="26">
        <v>978.67930744861098</v>
      </c>
      <c r="D206" s="26">
        <v>1130.0092859827892</v>
      </c>
      <c r="E206" s="26">
        <v>1523.3355188899509</v>
      </c>
      <c r="F206" s="26">
        <v>1294.8817201317968</v>
      </c>
      <c r="G206" s="26">
        <v>1530.924895062444</v>
      </c>
      <c r="H206" s="26">
        <v>2050.2534492614841</v>
      </c>
      <c r="I206" s="26">
        <v>3880.2</v>
      </c>
      <c r="J206" s="26">
        <v>4993.8450672933595</v>
      </c>
      <c r="K206" s="26">
        <v>5005.2314430207298</v>
      </c>
      <c r="L206" s="26">
        <v>4290.0463796018603</v>
      </c>
      <c r="M206" s="26">
        <v>3878.7336249023301</v>
      </c>
      <c r="N206" s="26">
        <v>4191.8039201401789</v>
      </c>
      <c r="O206" s="26">
        <v>4479.8339403193504</v>
      </c>
      <c r="P206" s="26">
        <v>4648.2039014521306</v>
      </c>
      <c r="Q206" s="26">
        <v>3477.0807054681559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3" ht="14.25" customHeight="1" x14ac:dyDescent="0.25">
      <c r="A207" s="27" t="s">
        <v>769</v>
      </c>
      <c r="B207" s="24" t="s">
        <v>20</v>
      </c>
      <c r="C207" s="24" t="s">
        <v>20</v>
      </c>
      <c r="D207" s="24" t="s">
        <v>20</v>
      </c>
      <c r="E207" s="24" t="s">
        <v>20</v>
      </c>
      <c r="F207" s="24" t="s">
        <v>20</v>
      </c>
      <c r="G207" s="24">
        <v>2658.3071793954346</v>
      </c>
      <c r="H207" s="24">
        <v>3119.2518402982073</v>
      </c>
      <c r="I207" s="24">
        <v>3465.6182857560352</v>
      </c>
      <c r="J207" s="24">
        <v>3382.5337309151832</v>
      </c>
      <c r="K207" s="24">
        <v>2888.5354797030927</v>
      </c>
      <c r="L207" s="24">
        <v>3093.2609748902059</v>
      </c>
      <c r="M207" s="24">
        <v>3443.7</v>
      </c>
      <c r="N207" s="24">
        <v>4092.8257981173801</v>
      </c>
      <c r="O207" s="24">
        <v>5191.1019220829894</v>
      </c>
      <c r="P207" s="24">
        <v>5360.8710854916098</v>
      </c>
      <c r="Q207" s="24">
        <v>3511.2896097848857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3" ht="14.25" customHeight="1" x14ac:dyDescent="0.25">
      <c r="A208" s="27" t="s">
        <v>776</v>
      </c>
      <c r="B208" s="26">
        <v>73.760494436925669</v>
      </c>
      <c r="C208" s="26">
        <v>71.244086331600471</v>
      </c>
      <c r="D208" s="26">
        <v>75.677301726710837</v>
      </c>
      <c r="E208" s="26">
        <v>134.55029688108488</v>
      </c>
      <c r="F208" s="26">
        <v>108.73872690081872</v>
      </c>
      <c r="G208" s="26">
        <v>124.6</v>
      </c>
      <c r="H208" s="26">
        <v>144.9611081534417</v>
      </c>
      <c r="I208" s="26">
        <v>145.91587381364576</v>
      </c>
      <c r="J208" s="26">
        <v>149.05473739408487</v>
      </c>
      <c r="K208" s="26">
        <v>144.91304494967162</v>
      </c>
      <c r="L208" s="26">
        <v>179.02877363586376</v>
      </c>
      <c r="M208" s="26">
        <v>150.94402627378503</v>
      </c>
      <c r="N208" s="26">
        <v>154.42789842653977</v>
      </c>
      <c r="O208" s="26">
        <v>157.79357858870293</v>
      </c>
      <c r="P208" s="26">
        <v>143.99879812533706</v>
      </c>
      <c r="Q208" s="26" t="s">
        <v>20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25">
      <c r="A209" s="27" t="s">
        <v>779</v>
      </c>
      <c r="B209" s="24">
        <v>5345</v>
      </c>
      <c r="C209" s="24">
        <v>5990</v>
      </c>
      <c r="D209" s="24">
        <v>11006</v>
      </c>
      <c r="E209" s="24">
        <v>13274</v>
      </c>
      <c r="F209" s="24">
        <v>13348</v>
      </c>
      <c r="G209" s="24">
        <v>14336</v>
      </c>
      <c r="H209" s="24">
        <v>16890</v>
      </c>
      <c r="I209" s="24">
        <v>19428</v>
      </c>
      <c r="J209" s="24">
        <v>19285</v>
      </c>
      <c r="K209" s="24">
        <v>17028</v>
      </c>
      <c r="L209" s="24">
        <v>13826</v>
      </c>
      <c r="M209" s="24">
        <v>9472</v>
      </c>
      <c r="N209" s="24" t="s">
        <v>20</v>
      </c>
      <c r="O209" s="24" t="s">
        <v>20</v>
      </c>
      <c r="P209" s="24" t="s">
        <v>20</v>
      </c>
      <c r="Q209" s="24" t="s">
        <v>20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25">
      <c r="A210" s="27" t="s">
        <v>785</v>
      </c>
      <c r="B210" s="26">
        <v>4472</v>
      </c>
      <c r="C210" s="26">
        <v>5108.1827999999996</v>
      </c>
      <c r="D210" s="26">
        <v>6785</v>
      </c>
      <c r="E210" s="26">
        <v>7956</v>
      </c>
      <c r="F210" s="26">
        <v>8187</v>
      </c>
      <c r="G210" s="26">
        <v>9921</v>
      </c>
      <c r="H210" s="26">
        <v>11859</v>
      </c>
      <c r="I210" s="26">
        <v>12087</v>
      </c>
      <c r="J210" s="26">
        <v>13820</v>
      </c>
      <c r="K210" s="26">
        <v>14500</v>
      </c>
      <c r="L210" s="26">
        <v>16015</v>
      </c>
      <c r="M210" s="26">
        <v>16758</v>
      </c>
      <c r="N210" s="26">
        <v>17100</v>
      </c>
      <c r="O210" s="26">
        <v>18470</v>
      </c>
      <c r="P210" s="26">
        <v>18988</v>
      </c>
      <c r="Q210" s="26" t="s">
        <v>20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25">
      <c r="A211" s="27" t="s">
        <v>788</v>
      </c>
      <c r="B211" s="24">
        <v>457.356649167272</v>
      </c>
      <c r="C211" s="24">
        <v>460.34417822602302</v>
      </c>
      <c r="D211" s="24">
        <v>638.89696134072096</v>
      </c>
      <c r="E211" s="24">
        <v>702.18836222871096</v>
      </c>
      <c r="F211" s="24">
        <v>766.55463844889698</v>
      </c>
      <c r="G211" s="24">
        <v>993.34070848127305</v>
      </c>
      <c r="H211" s="24">
        <v>891.00147161063001</v>
      </c>
      <c r="I211" s="24">
        <v>1029.279344701743</v>
      </c>
      <c r="J211" s="24">
        <v>967.24043020249201</v>
      </c>
      <c r="K211" s="24">
        <v>986.01233614826799</v>
      </c>
      <c r="L211" s="24">
        <v>1472.6353011693989</v>
      </c>
      <c r="M211" s="24">
        <v>1414.3369897263451</v>
      </c>
      <c r="N211" s="24">
        <v>1590.8310312921801</v>
      </c>
      <c r="O211" s="24">
        <v>1784.143472007268</v>
      </c>
      <c r="P211" s="24">
        <v>1809.7185937991619</v>
      </c>
      <c r="Q211" s="24" t="s">
        <v>20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25">
      <c r="A212" s="27" t="s">
        <v>790</v>
      </c>
      <c r="B212" s="26" t="s">
        <v>20</v>
      </c>
      <c r="C212" s="26" t="s">
        <v>20</v>
      </c>
      <c r="D212" s="26" t="s">
        <v>20</v>
      </c>
      <c r="E212" s="26" t="s">
        <v>20</v>
      </c>
      <c r="F212" s="26" t="s">
        <v>20</v>
      </c>
      <c r="G212" s="26" t="s">
        <v>20</v>
      </c>
      <c r="H212" s="26" t="s">
        <v>20</v>
      </c>
      <c r="I212" s="26" t="s">
        <v>20</v>
      </c>
      <c r="J212" s="26" t="s">
        <v>20</v>
      </c>
      <c r="K212" s="26" t="s">
        <v>20</v>
      </c>
      <c r="L212" s="26" t="s">
        <v>20</v>
      </c>
      <c r="M212" s="26" t="s">
        <v>20</v>
      </c>
      <c r="N212" s="26" t="s">
        <v>20</v>
      </c>
      <c r="O212" s="26" t="s">
        <v>20</v>
      </c>
      <c r="P212" s="26" t="s">
        <v>20</v>
      </c>
      <c r="Q212" s="26" t="s">
        <v>20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25">
      <c r="A213" s="27" t="s">
        <v>807</v>
      </c>
      <c r="B213" s="24" t="s">
        <v>20</v>
      </c>
      <c r="C213" s="24" t="s">
        <v>20</v>
      </c>
      <c r="D213" s="24" t="s">
        <v>20</v>
      </c>
      <c r="E213" s="24" t="s">
        <v>20</v>
      </c>
      <c r="F213" s="24" t="s">
        <v>20</v>
      </c>
      <c r="G213" s="24" t="s">
        <v>20</v>
      </c>
      <c r="H213" s="24" t="s">
        <v>20</v>
      </c>
      <c r="I213" s="24" t="s">
        <v>20</v>
      </c>
      <c r="J213" s="24" t="s">
        <v>20</v>
      </c>
      <c r="K213" s="24" t="s">
        <v>20</v>
      </c>
      <c r="L213" s="24" t="s">
        <v>20</v>
      </c>
      <c r="M213" s="24" t="s">
        <v>20</v>
      </c>
      <c r="N213" s="24" t="s">
        <v>20</v>
      </c>
      <c r="O213" s="24" t="s">
        <v>20</v>
      </c>
      <c r="P213" s="24" t="s">
        <v>20</v>
      </c>
      <c r="Q213" s="24" t="s">
        <v>20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25">
      <c r="A214" s="27" t="s">
        <v>824</v>
      </c>
      <c r="B214" s="26">
        <v>1241.4492356803842</v>
      </c>
      <c r="C214" s="26">
        <v>1855.06</v>
      </c>
      <c r="D214" s="26">
        <v>1867.12</v>
      </c>
      <c r="E214" s="26">
        <v>2347.69</v>
      </c>
      <c r="F214" s="26">
        <v>2120.6087657630001</v>
      </c>
      <c r="G214" s="26">
        <v>2156.1039999999998</v>
      </c>
      <c r="H214" s="26">
        <v>2165.267722290992</v>
      </c>
      <c r="I214" s="26">
        <v>2341.3484365047452</v>
      </c>
      <c r="J214" s="26">
        <v>2272.2410640082521</v>
      </c>
      <c r="K214" s="26">
        <v>2743.3220714999206</v>
      </c>
      <c r="L214" s="26">
        <v>1274.6632042421779</v>
      </c>
      <c r="M214" s="26">
        <v>1457.828482028604</v>
      </c>
      <c r="N214" s="26" t="s">
        <v>20</v>
      </c>
      <c r="O214" s="26" t="s">
        <v>20</v>
      </c>
      <c r="P214" s="26" t="s">
        <v>20</v>
      </c>
      <c r="Q214" s="26" t="s">
        <v>20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25">
      <c r="A215" s="27" t="s">
        <v>829</v>
      </c>
      <c r="B215" s="24" t="s">
        <v>20</v>
      </c>
      <c r="C215" s="24" t="s">
        <v>20</v>
      </c>
      <c r="D215" s="24" t="s">
        <v>20</v>
      </c>
      <c r="E215" s="24" t="s">
        <v>20</v>
      </c>
      <c r="F215" s="24" t="s">
        <v>20</v>
      </c>
      <c r="G215" s="24" t="s">
        <v>20</v>
      </c>
      <c r="H215" s="24" t="s">
        <v>20</v>
      </c>
      <c r="I215" s="24" t="s">
        <v>20</v>
      </c>
      <c r="J215" s="24" t="s">
        <v>20</v>
      </c>
      <c r="K215" s="24" t="s">
        <v>20</v>
      </c>
      <c r="L215" s="24" t="s">
        <v>20</v>
      </c>
      <c r="M215" s="24" t="s">
        <v>20</v>
      </c>
      <c r="N215" s="24" t="s">
        <v>20</v>
      </c>
      <c r="O215" s="24" t="s">
        <v>20</v>
      </c>
      <c r="P215" s="24" t="s">
        <v>20</v>
      </c>
      <c r="Q215" s="24" t="s">
        <v>20</v>
      </c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5">
      <c r="A216" s="27" t="s">
        <v>846</v>
      </c>
      <c r="B216" s="26">
        <v>412.2</v>
      </c>
      <c r="C216" s="26">
        <v>514.04059529869096</v>
      </c>
      <c r="D216" s="26">
        <v>834.99409236969495</v>
      </c>
      <c r="E216" s="26">
        <v>834.72685825285998</v>
      </c>
      <c r="F216" s="26">
        <v>671.76519960802693</v>
      </c>
      <c r="G216" s="26">
        <v>888.111627592682</v>
      </c>
      <c r="H216" s="26">
        <v>1093.0190880307989</v>
      </c>
      <c r="I216" s="26">
        <v>1333.943758349393</v>
      </c>
      <c r="J216" s="26">
        <v>1816.2365623279622</v>
      </c>
      <c r="K216" s="26">
        <v>1644.3879811726279</v>
      </c>
      <c r="L216" s="26">
        <v>1432.4014783205851</v>
      </c>
      <c r="M216" s="26">
        <v>1393.2898915797439</v>
      </c>
      <c r="N216" s="26">
        <v>1474.251547167778</v>
      </c>
      <c r="O216" s="26">
        <v>1677.527474346806</v>
      </c>
      <c r="P216" s="26">
        <v>1533.9980382485571</v>
      </c>
      <c r="Q216" s="26">
        <v>1137.67988637704</v>
      </c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5">
      <c r="A217" s="25" t="s">
        <v>848</v>
      </c>
      <c r="B217" s="24" t="s">
        <v>20</v>
      </c>
      <c r="C217" s="24" t="s">
        <v>20</v>
      </c>
      <c r="D217" s="24" t="s">
        <v>20</v>
      </c>
      <c r="E217" s="24" t="s">
        <v>20</v>
      </c>
      <c r="F217" s="24">
        <v>933</v>
      </c>
      <c r="G217" s="24">
        <v>1359.4621648970101</v>
      </c>
      <c r="H217" s="24">
        <v>1819.16463002193</v>
      </c>
      <c r="I217" s="24">
        <v>1775.7317746405499</v>
      </c>
      <c r="J217" s="24">
        <v>1895.0219247632201</v>
      </c>
      <c r="K217" s="24">
        <v>1953.2191927146498</v>
      </c>
      <c r="L217" s="24">
        <v>1523.76514639531</v>
      </c>
      <c r="M217" s="24">
        <v>1263.7921857188699</v>
      </c>
      <c r="N217" s="24">
        <v>1092.819848907604</v>
      </c>
      <c r="O217" s="24" t="s">
        <v>20</v>
      </c>
      <c r="P217" s="24" t="s">
        <v>20</v>
      </c>
      <c r="Q217" s="24" t="s">
        <v>20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3.5" customHeight="1" x14ac:dyDescent="0.2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</row>
    <row r="219" spans="1:33" ht="14.25" customHeight="1" x14ac:dyDescent="0.25">
      <c r="A219" s="59" t="s">
        <v>857</v>
      </c>
      <c r="B219" s="59"/>
      <c r="C219" s="59"/>
      <c r="D219" s="59"/>
      <c r="E219" s="59"/>
      <c r="F219" s="59"/>
      <c r="G219" s="59"/>
      <c r="H219" s="59"/>
      <c r="I219" s="59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25">
      <c r="A220" s="21" t="s">
        <v>858</v>
      </c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25">
      <c r="A221" s="59" t="s">
        <v>859</v>
      </c>
      <c r="B221" s="59"/>
      <c r="C221" s="59"/>
      <c r="D221" s="59"/>
      <c r="E221" s="59"/>
      <c r="F221" s="59"/>
      <c r="G221" s="59"/>
      <c r="H221" s="59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25">
      <c r="A222" s="64" t="s">
        <v>860</v>
      </c>
      <c r="B222" s="64"/>
      <c r="C222" s="64"/>
      <c r="D222" s="64"/>
      <c r="E222" s="64"/>
      <c r="F222" s="64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25">
      <c r="A223" s="59" t="s">
        <v>862</v>
      </c>
      <c r="B223" s="59"/>
      <c r="C223" s="59"/>
      <c r="D223" s="59"/>
      <c r="E223" s="59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spans="1:33" ht="14.5" customHeight="1" x14ac:dyDescent="0.25">
      <c r="A224" s="20" t="s">
        <v>1139</v>
      </c>
      <c r="B224" s="36">
        <f>Serv_cr!B225</f>
        <v>2378.4599461932112</v>
      </c>
      <c r="C224" s="36">
        <f>Serv_cr!C225</f>
        <v>2865.3136352114134</v>
      </c>
      <c r="D224" s="36">
        <f>Serv_cr!D225</f>
        <v>3501.6876496944747</v>
      </c>
      <c r="E224" s="36" t="e">
        <f>Serv_cr!E225</f>
        <v>#VALUE!</v>
      </c>
      <c r="F224" s="36">
        <f>Serv_cr!F225</f>
        <v>3378.1250075524167</v>
      </c>
      <c r="G224" s="36">
        <f>Serv_cr!G225</f>
        <v>3688.5950869631879</v>
      </c>
      <c r="H224" s="36">
        <f>Serv_cr!H225</f>
        <v>4270.9535900435822</v>
      </c>
      <c r="I224" s="36">
        <f>Serv_cr!I225</f>
        <v>4417.6653965954938</v>
      </c>
      <c r="J224" s="36">
        <f>Serv_cr!J225</f>
        <v>4740.2930268838609</v>
      </c>
      <c r="K224" s="36">
        <f>Serv_cr!K225</f>
        <v>4911.1346309958653</v>
      </c>
      <c r="L224" s="36">
        <f>Serv_cr!L225</f>
        <v>4803.3437595581981</v>
      </c>
      <c r="M224" s="36">
        <f>Serv_cr!M225</f>
        <v>4906.3909700727399</v>
      </c>
      <c r="N224" s="36">
        <f>Serv_cr!N225</f>
        <v>5326.6082161951472</v>
      </c>
      <c r="O224" s="36">
        <f>Serv_cr!O225</f>
        <v>5841.6854506954678</v>
      </c>
      <c r="P224" s="36">
        <f>Serv_cr!P225</f>
        <v>5916.72849707552</v>
      </c>
      <c r="Q224" s="36">
        <f>Serv_cr!Q225</f>
        <v>4324.1236613666697</v>
      </c>
    </row>
    <row r="225" spans="2:17" ht="14.5" customHeight="1" x14ac:dyDescent="0.25">
      <c r="B225" s="36">
        <f>(SUM(B6:B217)-B74)/1000</f>
        <v>2530.5183670644337</v>
      </c>
      <c r="C225" s="36">
        <f t="shared" ref="C225:Q225" si="0">(SUM(C6:C217)-C74)/1000</f>
        <v>2827.367704609273</v>
      </c>
      <c r="D225" s="36">
        <f t="shared" si="0"/>
        <v>3336.7601876942081</v>
      </c>
      <c r="E225" s="36">
        <f t="shared" si="0"/>
        <v>3778.7997679362061</v>
      </c>
      <c r="F225" s="36">
        <f t="shared" si="0"/>
        <v>3385.4065604870902</v>
      </c>
      <c r="G225" s="36">
        <f t="shared" si="0"/>
        <v>3655.6661397719449</v>
      </c>
      <c r="H225" s="36">
        <f t="shared" si="0"/>
        <v>4138.1643924449763</v>
      </c>
      <c r="I225" s="36">
        <f t="shared" si="0"/>
        <v>4272.4535801084185</v>
      </c>
      <c r="J225" s="36">
        <f t="shared" si="0"/>
        <v>4522.4005912134562</v>
      </c>
      <c r="K225" s="36">
        <f t="shared" si="0"/>
        <v>4904.0200330697817</v>
      </c>
      <c r="L225" s="36">
        <f t="shared" si="0"/>
        <v>4670.2625853002937</v>
      </c>
      <c r="M225" s="36">
        <f t="shared" si="0"/>
        <v>4697.2224563810487</v>
      </c>
      <c r="N225" s="36">
        <f t="shared" si="0"/>
        <v>5067.7803537239852</v>
      </c>
      <c r="O225" s="36">
        <f t="shared" si="0"/>
        <v>5496.9654945688244</v>
      </c>
      <c r="P225" s="36">
        <f t="shared" si="0"/>
        <v>5609.8292718782486</v>
      </c>
      <c r="Q225" s="36">
        <f t="shared" si="0"/>
        <v>3964.6685135660459</v>
      </c>
    </row>
  </sheetData>
  <mergeCells count="6">
    <mergeCell ref="A223:E223"/>
    <mergeCell ref="A222:F222"/>
    <mergeCell ref="A1:M1"/>
    <mergeCell ref="A219:I219"/>
    <mergeCell ref="A221:H22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74734-973A-4987-B34B-148E71F2517F}">
  <dimension ref="A1:AG223"/>
  <sheetViews>
    <sheetView showGridLines="0" showRowColHeaders="0" workbookViewId="0">
      <pane xSplit="1" ySplit="5" topLeftCell="B6" activePane="bottomRight" state="frozen"/>
      <selection pane="topRight"/>
      <selection pane="bottomLeft"/>
      <selection pane="bottomRight" activeCell="A14" sqref="A14"/>
    </sheetView>
  </sheetViews>
  <sheetFormatPr defaultColWidth="10.1796875" defaultRowHeight="14.5" customHeight="1" x14ac:dyDescent="0.25"/>
  <cols>
    <col min="1" max="1" width="34" style="20" customWidth="1"/>
    <col min="2" max="3" width="11.1796875" style="20" customWidth="1"/>
    <col min="4" max="4" width="11" style="20" customWidth="1"/>
    <col min="5" max="5" width="12.54296875" style="20" customWidth="1"/>
    <col min="6" max="11" width="11.1796875" style="20" customWidth="1"/>
    <col min="12" max="17" width="11" style="20" customWidth="1"/>
    <col min="18" max="18" width="9.453125" style="20" customWidth="1"/>
    <col min="19" max="21" width="10.26953125" style="20" customWidth="1"/>
    <col min="22" max="22" width="9.453125" style="20" customWidth="1"/>
    <col min="23" max="25" width="10.26953125" style="20" customWidth="1"/>
    <col min="26" max="28" width="11.54296875" style="20" customWidth="1"/>
    <col min="29" max="29" width="10.26953125" style="20" customWidth="1"/>
    <col min="30" max="33" width="11.54296875" style="20" customWidth="1"/>
    <col min="34" max="16384" width="10.1796875" style="20"/>
  </cols>
  <sheetData>
    <row r="1" spans="1:33" ht="19.5" customHeight="1" x14ac:dyDescent="0.25">
      <c r="A1" s="58" t="s">
        <v>1267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25">
      <c r="A6" s="28" t="s">
        <v>19</v>
      </c>
      <c r="B6" s="26" t="s">
        <v>20</v>
      </c>
      <c r="C6" s="26" t="s">
        <v>20</v>
      </c>
      <c r="D6" s="26" t="s">
        <v>20</v>
      </c>
      <c r="E6" s="26" t="s">
        <v>1266</v>
      </c>
      <c r="F6" s="26">
        <v>408.75640127000008</v>
      </c>
      <c r="G6" s="26">
        <v>435.77334755000004</v>
      </c>
      <c r="H6" s="26">
        <v>460.31841071000002</v>
      </c>
      <c r="I6" s="26">
        <v>475.53098517790892</v>
      </c>
      <c r="J6" s="26">
        <v>505.79264817848997</v>
      </c>
      <c r="K6" s="26">
        <v>641.76741346201595</v>
      </c>
      <c r="L6" s="26">
        <v>577.85976573454502</v>
      </c>
      <c r="M6" s="26">
        <v>614.21757205570702</v>
      </c>
      <c r="N6" s="26">
        <v>783.96291681029106</v>
      </c>
      <c r="O6" s="26">
        <v>875.24266737063499</v>
      </c>
      <c r="P6" s="26">
        <v>863.83441222375404</v>
      </c>
      <c r="Q6" s="26">
        <v>776.73454177053793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25">
      <c r="A7" s="27" t="s">
        <v>24</v>
      </c>
      <c r="B7" s="24">
        <v>194.11783556633299</v>
      </c>
      <c r="C7" s="24">
        <v>223.6193994238275</v>
      </c>
      <c r="D7" s="24">
        <v>359.83841199162447</v>
      </c>
      <c r="E7" s="24" t="s">
        <v>1265</v>
      </c>
      <c r="F7" s="24">
        <v>403.52404062297018</v>
      </c>
      <c r="G7" s="24">
        <v>739.41125584559836</v>
      </c>
      <c r="H7" s="24">
        <v>962.50231900351639</v>
      </c>
      <c r="I7" s="24">
        <v>1123.281060923576</v>
      </c>
      <c r="J7" s="24">
        <v>1417.7390634562942</v>
      </c>
      <c r="K7" s="24">
        <v>1239.8787971133127</v>
      </c>
      <c r="L7" s="24">
        <v>855.33679067564867</v>
      </c>
      <c r="M7" s="24">
        <v>789.22158235935808</v>
      </c>
      <c r="N7" s="24">
        <v>901.24361677057595</v>
      </c>
      <c r="O7" s="24">
        <v>1163.6486670762843</v>
      </c>
      <c r="P7" s="24">
        <v>1014.7316946182375</v>
      </c>
      <c r="Q7" s="24">
        <v>908.5507361110117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25">
      <c r="A8" s="27" t="s">
        <v>26</v>
      </c>
      <c r="B8" s="26">
        <v>46333.999999997875</v>
      </c>
      <c r="C8" s="26">
        <v>54740.000000002401</v>
      </c>
      <c r="D8" s="26">
        <v>60490.141390879377</v>
      </c>
      <c r="E8" s="26">
        <v>78062.556458675521</v>
      </c>
      <c r="F8" s="26">
        <v>45174.562427469187</v>
      </c>
      <c r="G8" s="26" t="s">
        <v>1264</v>
      </c>
      <c r="H8" s="26">
        <v>72779.523483566983</v>
      </c>
      <c r="I8" s="26">
        <v>71438.958669503467</v>
      </c>
      <c r="J8" s="26">
        <v>64817.044406842026</v>
      </c>
      <c r="K8" s="26">
        <v>60033.58418354622</v>
      </c>
      <c r="L8" s="26">
        <v>34449.182417587785</v>
      </c>
      <c r="M8" s="26">
        <v>29316.936939403709</v>
      </c>
      <c r="N8" s="26">
        <v>34569.616295851178</v>
      </c>
      <c r="O8" s="26">
        <v>41123.518094381237</v>
      </c>
      <c r="P8" s="26">
        <v>34994.487958490754</v>
      </c>
      <c r="Q8" s="26" t="s">
        <v>20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25">
      <c r="A9" s="27" t="s">
        <v>29</v>
      </c>
      <c r="B9" s="24" t="s">
        <v>20</v>
      </c>
      <c r="C9" s="24" t="s">
        <v>20</v>
      </c>
      <c r="D9" s="24" t="s">
        <v>20</v>
      </c>
      <c r="E9" s="24" t="s">
        <v>20</v>
      </c>
      <c r="F9" s="24" t="s">
        <v>20</v>
      </c>
      <c r="G9" s="24" t="s">
        <v>20</v>
      </c>
      <c r="H9" s="24" t="s">
        <v>20</v>
      </c>
      <c r="I9" s="24" t="s">
        <v>20</v>
      </c>
      <c r="J9" s="24" t="s">
        <v>20</v>
      </c>
      <c r="K9" s="24" t="s">
        <v>20</v>
      </c>
      <c r="L9" s="24" t="s">
        <v>20</v>
      </c>
      <c r="M9" s="24" t="s">
        <v>20</v>
      </c>
      <c r="N9" s="24" t="s">
        <v>20</v>
      </c>
      <c r="O9" s="24" t="s">
        <v>20</v>
      </c>
      <c r="P9" s="24" t="s">
        <v>1263</v>
      </c>
      <c r="Q9" s="24" t="s">
        <v>20</v>
      </c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25">
      <c r="A10" s="27" t="s">
        <v>46</v>
      </c>
      <c r="B10" s="26">
        <v>24109.411611</v>
      </c>
      <c r="C10" s="26">
        <v>31862.236056000002</v>
      </c>
      <c r="D10" s="26">
        <v>44396.193768999998</v>
      </c>
      <c r="E10" s="26">
        <v>63913.941114000001</v>
      </c>
      <c r="F10" s="26" t="s">
        <v>1262</v>
      </c>
      <c r="G10" s="26">
        <v>50594.853215379997</v>
      </c>
      <c r="H10" s="26">
        <v>67310.2837323282</v>
      </c>
      <c r="I10" s="26">
        <v>71093.269879540094</v>
      </c>
      <c r="J10" s="26">
        <v>68246.5180706135</v>
      </c>
      <c r="K10" s="26">
        <v>59169.884894956806</v>
      </c>
      <c r="L10" s="26">
        <v>33181.130225644076</v>
      </c>
      <c r="M10" s="26">
        <v>27588.875075479136</v>
      </c>
      <c r="N10" s="26">
        <v>34613.454927695399</v>
      </c>
      <c r="O10" s="26">
        <v>40757.766796592005</v>
      </c>
      <c r="P10" s="26">
        <v>34725.561391133298</v>
      </c>
      <c r="Q10" s="26">
        <v>20937.437117763569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25">
      <c r="A11" s="27" t="s">
        <v>48</v>
      </c>
      <c r="B11" s="24">
        <v>15.016476296296295</v>
      </c>
      <c r="C11" s="24">
        <v>12.271305555555555</v>
      </c>
      <c r="D11" s="24">
        <v>9.20713111111111</v>
      </c>
      <c r="E11" s="24">
        <v>11.494062962962962</v>
      </c>
      <c r="F11" s="24">
        <v>23.211859629629625</v>
      </c>
      <c r="G11" s="24">
        <v>12.437935777777778</v>
      </c>
      <c r="H11" s="24">
        <v>7.2417481481481474</v>
      </c>
      <c r="I11" s="24">
        <v>7.4574152962962961</v>
      </c>
      <c r="J11" s="24">
        <v>4.3093298518518512</v>
      </c>
      <c r="K11" s="24" t="s">
        <v>876</v>
      </c>
      <c r="L11" s="24">
        <v>14.664724114814813</v>
      </c>
      <c r="M11" s="24">
        <v>10.724479314814813</v>
      </c>
      <c r="N11" s="24">
        <v>7.7833454888888882</v>
      </c>
      <c r="O11" s="24">
        <v>8.3630429482042974</v>
      </c>
      <c r="P11" s="24" t="s">
        <v>20</v>
      </c>
      <c r="Q11" s="24" t="s">
        <v>20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25">
      <c r="A12" s="27" t="s">
        <v>52</v>
      </c>
      <c r="B12" s="26">
        <v>82.670221481481477</v>
      </c>
      <c r="C12" s="26">
        <v>73.995931111111105</v>
      </c>
      <c r="D12" s="26">
        <v>59.283601851851849</v>
      </c>
      <c r="E12" s="26">
        <v>65.385681111111111</v>
      </c>
      <c r="F12" s="26">
        <v>50.741039629629626</v>
      </c>
      <c r="G12" s="26">
        <v>45.715381111111107</v>
      </c>
      <c r="H12" s="26">
        <v>56.150986296296288</v>
      </c>
      <c r="I12" s="26">
        <v>59.042074074074065</v>
      </c>
      <c r="J12" s="26">
        <v>64.197195555555552</v>
      </c>
      <c r="K12" s="26" t="s">
        <v>1261</v>
      </c>
      <c r="L12" s="26">
        <v>67.572501525925915</v>
      </c>
      <c r="M12" s="26">
        <v>50.060382714814821</v>
      </c>
      <c r="N12" s="26">
        <v>37.177841740329256</v>
      </c>
      <c r="O12" s="26">
        <v>38.05185185185185</v>
      </c>
      <c r="P12" s="26" t="s">
        <v>20</v>
      </c>
      <c r="Q12" s="26" t="s">
        <v>20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25">
      <c r="A13" s="27" t="s">
        <v>56</v>
      </c>
      <c r="B13" s="24">
        <v>40434.15</v>
      </c>
      <c r="C13" s="24" t="s">
        <v>1260</v>
      </c>
      <c r="D13" s="24">
        <v>56076.561999999998</v>
      </c>
      <c r="E13" s="24">
        <v>70159.471999999994</v>
      </c>
      <c r="F13" s="24">
        <v>55790.983999999997</v>
      </c>
      <c r="G13" s="24">
        <v>68305.873000000007</v>
      </c>
      <c r="H13" s="24">
        <v>83119.709000000003</v>
      </c>
      <c r="I13" s="24">
        <v>80083.654999999999</v>
      </c>
      <c r="J13" s="24">
        <v>75928.228361069894</v>
      </c>
      <c r="K13" s="24">
        <v>68440.435907000006</v>
      </c>
      <c r="L13" s="24">
        <v>56809.053492999999</v>
      </c>
      <c r="M13" s="24">
        <v>57959.933690530001</v>
      </c>
      <c r="N13" s="24">
        <v>58661.8735517799</v>
      </c>
      <c r="O13" s="24">
        <v>61800.833365410006</v>
      </c>
      <c r="P13" s="24">
        <v>65155.386543670094</v>
      </c>
      <c r="Q13" s="24">
        <v>54778.387214199895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25">
      <c r="A14" s="27" t="s">
        <v>58</v>
      </c>
      <c r="B14" s="26">
        <v>1028.6984170000001</v>
      </c>
      <c r="C14" s="26">
        <v>1052.970724</v>
      </c>
      <c r="D14" s="26">
        <v>1204.2252189999999</v>
      </c>
      <c r="E14" s="26">
        <v>1106.2874959999999</v>
      </c>
      <c r="F14" s="26">
        <v>773.61511099999996</v>
      </c>
      <c r="G14" s="26">
        <v>1197.479193003697</v>
      </c>
      <c r="H14" s="26">
        <v>1431.55950623018</v>
      </c>
      <c r="I14" s="26">
        <v>1515.7019545127812</v>
      </c>
      <c r="J14" s="26">
        <v>1635.8561702627201</v>
      </c>
      <c r="K14" s="26">
        <v>1698.1488496240599</v>
      </c>
      <c r="L14" s="26">
        <v>1623.8986091759889</v>
      </c>
      <c r="M14" s="26">
        <v>1892.0254326924041</v>
      </c>
      <c r="N14" s="26">
        <v>2386.83909241216</v>
      </c>
      <c r="O14" s="26">
        <v>2689.0343116369954</v>
      </c>
      <c r="P14" s="26">
        <v>3209.9728724943775</v>
      </c>
      <c r="Q14" s="26">
        <v>2711.6431637937449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25">
      <c r="A15" s="27" t="s">
        <v>59</v>
      </c>
      <c r="B15" s="24">
        <v>4416.2158393540785</v>
      </c>
      <c r="C15" s="24">
        <v>4717.0244463553454</v>
      </c>
      <c r="D15" s="24">
        <v>5206.5921787709494</v>
      </c>
      <c r="E15" s="24">
        <v>5456.5921787709494</v>
      </c>
      <c r="F15" s="24">
        <v>1951.8435754189945</v>
      </c>
      <c r="G15" s="24">
        <v>264.52513966480444</v>
      </c>
      <c r="H15" s="24">
        <v>5180.1675977653631</v>
      </c>
      <c r="I15" s="24">
        <v>1388.8826815642458</v>
      </c>
      <c r="J15" s="24">
        <v>278.98873407821225</v>
      </c>
      <c r="K15" s="24">
        <v>258.94544469273745</v>
      </c>
      <c r="L15" s="24">
        <v>332.53335642458097</v>
      </c>
      <c r="M15" s="24" t="s">
        <v>1259</v>
      </c>
      <c r="N15" s="24">
        <v>134.59953576345868</v>
      </c>
      <c r="O15" s="24">
        <v>194.0968809558</v>
      </c>
      <c r="P15" s="24">
        <v>130.70811021728323</v>
      </c>
      <c r="Q15" s="24">
        <v>97.715608013494077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25">
      <c r="A16" s="27" t="s">
        <v>61</v>
      </c>
      <c r="B16" s="26">
        <v>106941.61629654464</v>
      </c>
      <c r="C16" s="26">
        <v>124640.94858401772</v>
      </c>
      <c r="D16" s="26">
        <v>142512.50553939457</v>
      </c>
      <c r="E16" s="26">
        <v>188946.62661898319</v>
      </c>
      <c r="F16" s="26">
        <v>154778.0341773915</v>
      </c>
      <c r="G16" s="26">
        <v>213809.6732807123</v>
      </c>
      <c r="H16" s="26">
        <v>271925.907371409</v>
      </c>
      <c r="I16" s="26">
        <v>258389.56971408078</v>
      </c>
      <c r="J16" s="26">
        <v>254181.12714047357</v>
      </c>
      <c r="K16" s="26">
        <v>240671.08955569335</v>
      </c>
      <c r="L16" s="26">
        <v>188212.27542704748</v>
      </c>
      <c r="M16" s="26">
        <v>192907.10520339917</v>
      </c>
      <c r="N16" s="26">
        <v>231566.20023655036</v>
      </c>
      <c r="O16" s="26">
        <v>257849.00503775323</v>
      </c>
      <c r="P16" s="26">
        <v>271440.96644450939</v>
      </c>
      <c r="Q16" s="26">
        <v>250660.22032818702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25">
      <c r="A17" s="27" t="s">
        <v>62</v>
      </c>
      <c r="B17" s="24">
        <v>114048.3731783078</v>
      </c>
      <c r="C17" s="24" t="s">
        <v>1258</v>
      </c>
      <c r="D17" s="24">
        <v>156813.04941562185</v>
      </c>
      <c r="E17" s="24">
        <v>172808.45548250552</v>
      </c>
      <c r="F17" s="24">
        <v>131816.67570673008</v>
      </c>
      <c r="G17" s="24">
        <v>145030.98919769115</v>
      </c>
      <c r="H17" s="24">
        <v>170267.53326484695</v>
      </c>
      <c r="I17" s="24">
        <v>160181.60208772059</v>
      </c>
      <c r="J17" s="24">
        <v>164299.11036693156</v>
      </c>
      <c r="K17" s="24">
        <v>167467.83796834166</v>
      </c>
      <c r="L17" s="24">
        <v>143325.05141067022</v>
      </c>
      <c r="M17" s="24">
        <v>145575.18020977831</v>
      </c>
      <c r="N17" s="24">
        <v>158250.91999669588</v>
      </c>
      <c r="O17" s="24">
        <v>177513.30811923108</v>
      </c>
      <c r="P17" s="24">
        <v>170815.50503755439</v>
      </c>
      <c r="Q17" s="24">
        <v>161951.45709729879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25">
      <c r="A18" s="27" t="s">
        <v>64</v>
      </c>
      <c r="B18" s="26">
        <v>7398.0640000000003</v>
      </c>
      <c r="C18" s="26">
        <v>12749.075000000001</v>
      </c>
      <c r="D18" s="26">
        <v>20899.797999999999</v>
      </c>
      <c r="E18" s="26">
        <v>30220.553</v>
      </c>
      <c r="F18" s="26">
        <v>20658.36</v>
      </c>
      <c r="G18" s="26">
        <v>25741.126</v>
      </c>
      <c r="H18" s="26">
        <v>33996.343000000001</v>
      </c>
      <c r="I18" s="26">
        <v>31877.133000000002</v>
      </c>
      <c r="J18" s="26" t="s">
        <v>1257</v>
      </c>
      <c r="K18" s="26">
        <v>28259.657999999999</v>
      </c>
      <c r="L18" s="26">
        <v>15586.052</v>
      </c>
      <c r="M18" s="26">
        <v>13210.511</v>
      </c>
      <c r="N18" s="26">
        <v>15152.058999999999</v>
      </c>
      <c r="O18" s="26">
        <v>20793.769</v>
      </c>
      <c r="P18" s="26">
        <v>19868.260999999999</v>
      </c>
      <c r="Q18" s="26">
        <v>12588.157999999999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25">
      <c r="A19" s="27" t="s">
        <v>66</v>
      </c>
      <c r="B19" s="24">
        <v>549.13256999999999</v>
      </c>
      <c r="C19" s="24">
        <v>703.54000000000008</v>
      </c>
      <c r="D19" s="24">
        <v>801.87413824999999</v>
      </c>
      <c r="E19" s="24">
        <v>955.822</v>
      </c>
      <c r="F19" s="24">
        <v>710.68</v>
      </c>
      <c r="G19" s="24">
        <v>702.43499999999995</v>
      </c>
      <c r="H19" s="24">
        <v>833.53899999999999</v>
      </c>
      <c r="I19" s="24">
        <v>984.01700000000005</v>
      </c>
      <c r="J19" s="24">
        <v>954.91399999999999</v>
      </c>
      <c r="K19" s="24">
        <v>833.94493165000006</v>
      </c>
      <c r="L19" s="24">
        <v>520.53182916499998</v>
      </c>
      <c r="M19" s="24">
        <v>481.39743312000002</v>
      </c>
      <c r="N19" s="24">
        <v>570.60043653750006</v>
      </c>
      <c r="O19" s="24">
        <v>641.73413385749996</v>
      </c>
      <c r="P19" s="24">
        <v>653.708397945</v>
      </c>
      <c r="Q19" s="24" t="s">
        <v>20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25">
      <c r="A20" s="27" t="s">
        <v>68</v>
      </c>
      <c r="B20" s="26">
        <v>10242.021276595744</v>
      </c>
      <c r="C20" s="26">
        <v>12200</v>
      </c>
      <c r="D20" s="26">
        <v>13633.51063829787</v>
      </c>
      <c r="E20" s="26">
        <v>17315.691489361703</v>
      </c>
      <c r="F20" s="26">
        <v>11873.670212765957</v>
      </c>
      <c r="G20" s="26">
        <v>13647.074468085109</v>
      </c>
      <c r="H20" s="26">
        <v>19650.265957446809</v>
      </c>
      <c r="I20" s="26">
        <v>23076.59574468085</v>
      </c>
      <c r="J20" s="26">
        <v>25602.39361702128</v>
      </c>
      <c r="K20" s="26">
        <v>23497.872340425532</v>
      </c>
      <c r="L20" s="26" t="s">
        <v>1256</v>
      </c>
      <c r="M20" s="26">
        <v>12784.574468085106</v>
      </c>
      <c r="N20" s="26">
        <v>15376.063829787234</v>
      </c>
      <c r="O20" s="26">
        <v>18043.617021276597</v>
      </c>
      <c r="P20" s="26" t="s">
        <v>20</v>
      </c>
      <c r="Q20" s="26" t="s">
        <v>20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25">
      <c r="A21" s="27" t="s">
        <v>72</v>
      </c>
      <c r="B21" s="24" t="s">
        <v>1255</v>
      </c>
      <c r="C21" s="24">
        <v>11233.798031126455</v>
      </c>
      <c r="D21" s="24">
        <v>12137.743126353573</v>
      </c>
      <c r="E21" s="24">
        <v>15298.332386300588</v>
      </c>
      <c r="F21" s="24">
        <v>15051.721757036459</v>
      </c>
      <c r="G21" s="24">
        <v>19209.407428180824</v>
      </c>
      <c r="H21" s="24">
        <v>24537.200415062391</v>
      </c>
      <c r="I21" s="24">
        <v>24904.204337924239</v>
      </c>
      <c r="J21" s="24">
        <v>28638.191700162981</v>
      </c>
      <c r="K21" s="24">
        <v>29924.488670017785</v>
      </c>
      <c r="L21" s="24">
        <v>31736.035719197083</v>
      </c>
      <c r="M21" s="24">
        <v>34122.050869933882</v>
      </c>
      <c r="N21" s="24">
        <v>35300.765072635288</v>
      </c>
      <c r="O21" s="24">
        <v>38681.904956140068</v>
      </c>
      <c r="P21" s="24">
        <v>38747.293729497404</v>
      </c>
      <c r="Q21" s="24">
        <v>32467.666550140901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25">
      <c r="A22" s="27" t="s">
        <v>74</v>
      </c>
      <c r="B22" s="26">
        <v>508.12567576999999</v>
      </c>
      <c r="C22" s="26">
        <v>667.92350096888993</v>
      </c>
      <c r="D22" s="26">
        <v>713.45761136378007</v>
      </c>
      <c r="E22" s="26">
        <v>733.41009897014999</v>
      </c>
      <c r="F22" s="26">
        <v>481.82927757061452</v>
      </c>
      <c r="G22" s="26">
        <v>722.47847029858008</v>
      </c>
      <c r="H22" s="26">
        <v>832.71274994832504</v>
      </c>
      <c r="I22" s="26">
        <v>827.800495835795</v>
      </c>
      <c r="J22" s="26">
        <v>884.86846939074007</v>
      </c>
      <c r="K22" s="26">
        <v>966.16545349908995</v>
      </c>
      <c r="L22" s="26">
        <v>939.68887851940497</v>
      </c>
      <c r="M22" s="26">
        <v>976.75470951</v>
      </c>
      <c r="N22" s="26" t="s">
        <v>20</v>
      </c>
      <c r="O22" s="26" t="s">
        <v>20</v>
      </c>
      <c r="P22" s="26" t="s">
        <v>20</v>
      </c>
      <c r="Q22" s="26" t="s">
        <v>20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25">
      <c r="A23" s="27" t="s">
        <v>79</v>
      </c>
      <c r="B23" s="24">
        <v>15194</v>
      </c>
      <c r="C23" s="24">
        <v>18895.8</v>
      </c>
      <c r="D23" s="24">
        <v>23309.599999999999</v>
      </c>
      <c r="E23" s="24">
        <v>31627.4</v>
      </c>
      <c r="F23" s="24">
        <v>20595.400000000001</v>
      </c>
      <c r="G23" s="24">
        <v>24506.1</v>
      </c>
      <c r="H23" s="24">
        <v>40927.599999999999</v>
      </c>
      <c r="I23" s="24">
        <v>45574.3</v>
      </c>
      <c r="J23" s="24">
        <v>36540.1</v>
      </c>
      <c r="K23" s="24">
        <v>35423.300000000003</v>
      </c>
      <c r="L23" s="24">
        <v>26164.3</v>
      </c>
      <c r="M23" s="24">
        <v>23099.8</v>
      </c>
      <c r="N23" s="24">
        <v>28690.2</v>
      </c>
      <c r="O23" s="24">
        <v>33429.800000000003</v>
      </c>
      <c r="P23" s="24">
        <v>32333</v>
      </c>
      <c r="Q23" s="24">
        <v>28256.9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25">
      <c r="A24" s="27" t="s">
        <v>80</v>
      </c>
      <c r="B24" s="26">
        <v>227937.06084795151</v>
      </c>
      <c r="C24" s="26">
        <v>246975.52940612007</v>
      </c>
      <c r="D24" s="26">
        <v>287722.05756848241</v>
      </c>
      <c r="E24" s="26" t="s">
        <v>1254</v>
      </c>
      <c r="F24" s="26">
        <v>241722.27620490972</v>
      </c>
      <c r="G24" s="26">
        <v>271416.52900779212</v>
      </c>
      <c r="H24" s="26">
        <v>323936.73832902423</v>
      </c>
      <c r="I24" s="26">
        <v>300843.02783493861</v>
      </c>
      <c r="J24" s="26">
        <v>312714.35432957677</v>
      </c>
      <c r="K24" s="26">
        <v>310964.26483067137</v>
      </c>
      <c r="L24" s="26">
        <v>250722.1106143677</v>
      </c>
      <c r="M24" s="26">
        <v>269061.08700951602</v>
      </c>
      <c r="N24" s="26">
        <v>300372.88979506848</v>
      </c>
      <c r="O24" s="26">
        <v>327155.53292228997</v>
      </c>
      <c r="P24" s="26">
        <v>314369.21398306324</v>
      </c>
      <c r="Q24" s="26">
        <v>298743.48932640284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25">
      <c r="A25" s="27" t="s">
        <v>82</v>
      </c>
      <c r="B25" s="24" t="s">
        <v>20</v>
      </c>
      <c r="C25" s="24" t="s">
        <v>20</v>
      </c>
      <c r="D25" s="24" t="s">
        <v>20</v>
      </c>
      <c r="E25" s="24" t="s">
        <v>20</v>
      </c>
      <c r="F25" s="24" t="s">
        <v>20</v>
      </c>
      <c r="G25" s="24" t="s">
        <v>20</v>
      </c>
      <c r="H25" s="24" t="s">
        <v>20</v>
      </c>
      <c r="I25" s="24" t="s">
        <v>20</v>
      </c>
      <c r="J25" s="24" t="s">
        <v>20</v>
      </c>
      <c r="K25" s="24" t="s">
        <v>20</v>
      </c>
      <c r="L25" s="24" t="s">
        <v>20</v>
      </c>
      <c r="M25" s="24" t="s">
        <v>20</v>
      </c>
      <c r="N25" s="24" t="s">
        <v>20</v>
      </c>
      <c r="O25" s="24" t="s">
        <v>20</v>
      </c>
      <c r="P25" s="24" t="s">
        <v>20</v>
      </c>
      <c r="Q25" s="24" t="s">
        <v>20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25">
      <c r="A26" s="27" t="s">
        <v>99</v>
      </c>
      <c r="B26" s="26">
        <v>308.0487804425</v>
      </c>
      <c r="C26" s="26">
        <v>408.92795972565</v>
      </c>
      <c r="D26" s="26">
        <v>416.26448000266998</v>
      </c>
      <c r="E26" s="26">
        <v>479.97348478737996</v>
      </c>
      <c r="F26" s="26">
        <v>383.95578451272502</v>
      </c>
      <c r="G26" s="26">
        <v>475.72950124299552</v>
      </c>
      <c r="H26" s="26" t="s">
        <v>1253</v>
      </c>
      <c r="I26" s="26">
        <v>627.85415269700002</v>
      </c>
      <c r="J26" s="26">
        <v>608.07401406065003</v>
      </c>
      <c r="K26" s="26">
        <v>588.68702912212507</v>
      </c>
      <c r="L26" s="26">
        <v>537.91160485410353</v>
      </c>
      <c r="M26" s="26">
        <v>442.7997097459575</v>
      </c>
      <c r="N26" s="26">
        <v>457.43675506253351</v>
      </c>
      <c r="O26" s="26">
        <v>451.24916310215997</v>
      </c>
      <c r="P26" s="26">
        <v>462.156975165559</v>
      </c>
      <c r="Q26" s="26" t="s">
        <v>20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25">
      <c r="A27" s="27" t="s">
        <v>102</v>
      </c>
      <c r="B27" s="24">
        <v>578.34303180628046</v>
      </c>
      <c r="C27" s="24">
        <v>736.112437205128</v>
      </c>
      <c r="D27" s="24">
        <v>1048.1438741862792</v>
      </c>
      <c r="E27" s="24">
        <v>1287.3720777143176</v>
      </c>
      <c r="F27" s="24">
        <v>1229.4941228218136</v>
      </c>
      <c r="G27" s="24">
        <v>1282.7836708300536</v>
      </c>
      <c r="H27" s="24" t="s">
        <v>1141</v>
      </c>
      <c r="I27" s="24">
        <v>1442.5397248613235</v>
      </c>
      <c r="J27" s="24">
        <v>1982.4386225751227</v>
      </c>
      <c r="K27" s="24">
        <v>2565.6499121135189</v>
      </c>
      <c r="L27" s="24">
        <v>2392.3748546017496</v>
      </c>
      <c r="M27" s="24">
        <v>2835.518188300156</v>
      </c>
      <c r="N27" s="24">
        <v>2980.590514496605</v>
      </c>
      <c r="O27" s="24">
        <v>3344.3609764961152</v>
      </c>
      <c r="P27" s="24">
        <v>3051.5143217141122</v>
      </c>
      <c r="Q27" s="24" t="s">
        <v>20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25">
      <c r="A28" s="27" t="s">
        <v>105</v>
      </c>
      <c r="B28" s="26" t="s">
        <v>20</v>
      </c>
      <c r="C28" s="26" t="s">
        <v>870</v>
      </c>
      <c r="D28" s="26">
        <v>25.315598695632183</v>
      </c>
      <c r="E28" s="26">
        <v>23.52395186375</v>
      </c>
      <c r="F28" s="26">
        <v>28.6689804097436</v>
      </c>
      <c r="G28" s="26">
        <v>14.684082319867962</v>
      </c>
      <c r="H28" s="26">
        <v>12.63018549970872</v>
      </c>
      <c r="I28" s="26">
        <v>11.139986926974158</v>
      </c>
      <c r="J28" s="26">
        <v>12.686934282265</v>
      </c>
      <c r="K28" s="26">
        <v>21.145965408632883</v>
      </c>
      <c r="L28" s="26">
        <v>21.43854245</v>
      </c>
      <c r="M28" s="26">
        <v>18.962110013333326</v>
      </c>
      <c r="N28" s="26">
        <v>18.7106193055799</v>
      </c>
      <c r="O28" s="26">
        <v>16.661582452796718</v>
      </c>
      <c r="P28" s="26">
        <v>18.015224839694078</v>
      </c>
      <c r="Q28" s="26" t="s">
        <v>20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25">
      <c r="A29" s="27" t="s">
        <v>109</v>
      </c>
      <c r="B29" s="24" t="s">
        <v>20</v>
      </c>
      <c r="C29" s="24" t="s">
        <v>1252</v>
      </c>
      <c r="D29" s="24">
        <v>576.549816233211</v>
      </c>
      <c r="E29" s="24">
        <v>598.86993239767696</v>
      </c>
      <c r="F29" s="24">
        <v>517.95225277507279</v>
      </c>
      <c r="G29" s="24">
        <v>521.64996061733973</v>
      </c>
      <c r="H29" s="24">
        <v>663.68711188461236</v>
      </c>
      <c r="I29" s="24">
        <v>626.87542631816359</v>
      </c>
      <c r="J29" s="24">
        <v>544.4735576960054</v>
      </c>
      <c r="K29" s="24">
        <v>534.67522335086085</v>
      </c>
      <c r="L29" s="24">
        <v>581.5414235009041</v>
      </c>
      <c r="M29" s="24">
        <v>496.54520882235039</v>
      </c>
      <c r="N29" s="24">
        <v>554.62377692088296</v>
      </c>
      <c r="O29" s="24">
        <v>602.75346342420585</v>
      </c>
      <c r="P29" s="24">
        <v>609.34352623449956</v>
      </c>
      <c r="Q29" s="24">
        <v>653.55323366775281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25">
      <c r="A30" s="27" t="s">
        <v>112</v>
      </c>
      <c r="B30" s="26">
        <v>2622.2265660120461</v>
      </c>
      <c r="C30" s="26">
        <v>3661.9554005637001</v>
      </c>
      <c r="D30" s="26">
        <v>4262.8267336449098</v>
      </c>
      <c r="E30" s="26">
        <v>6271.4462541345902</v>
      </c>
      <c r="F30" s="26">
        <v>4709.83</v>
      </c>
      <c r="G30" s="26">
        <v>6129.3004873046002</v>
      </c>
      <c r="H30" s="26">
        <v>8174.8351848044995</v>
      </c>
      <c r="I30" s="26">
        <v>11132.82785541577</v>
      </c>
      <c r="J30" s="26">
        <v>11538.70093133421</v>
      </c>
      <c r="K30" s="26" t="s">
        <v>1251</v>
      </c>
      <c r="L30" s="26">
        <v>8684.0182756513404</v>
      </c>
      <c r="M30" s="26">
        <v>7029.9466300306394</v>
      </c>
      <c r="N30" s="26">
        <v>8133.8378869764601</v>
      </c>
      <c r="O30" s="26">
        <v>8894.5842340770487</v>
      </c>
      <c r="P30" s="26">
        <v>8818.8867180665602</v>
      </c>
      <c r="Q30" s="26">
        <v>6936.0250387779997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25">
      <c r="A31" s="27" t="s">
        <v>114</v>
      </c>
      <c r="B31" s="24">
        <v>2555.3196931556918</v>
      </c>
      <c r="C31" s="24">
        <v>3381.4420753850322</v>
      </c>
      <c r="D31" s="24" t="s">
        <v>1250</v>
      </c>
      <c r="E31" s="24">
        <v>3134.1550391192436</v>
      </c>
      <c r="F31" s="24">
        <v>2685.9251940020959</v>
      </c>
      <c r="G31" s="24">
        <v>3392.8681729482023</v>
      </c>
      <c r="H31" s="24">
        <v>4290.1916840301883</v>
      </c>
      <c r="I31" s="24">
        <v>3983.8774544858647</v>
      </c>
      <c r="J31" s="24">
        <v>4510.889026415849</v>
      </c>
      <c r="K31" s="24">
        <v>4643.3901789036463</v>
      </c>
      <c r="L31" s="24">
        <v>4079.6144110577852</v>
      </c>
      <c r="M31" s="24">
        <v>4354.5475197238366</v>
      </c>
      <c r="N31" s="24">
        <v>5410.5043881665461</v>
      </c>
      <c r="O31" s="24">
        <v>6285.5250986798592</v>
      </c>
      <c r="P31" s="24">
        <v>5825.86621459451</v>
      </c>
      <c r="Q31" s="24">
        <v>5498.1878566836094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25">
      <c r="A32" s="27" t="s">
        <v>116</v>
      </c>
      <c r="B32" s="26">
        <v>4438.4002130258468</v>
      </c>
      <c r="C32" s="26">
        <v>4525.6085734867838</v>
      </c>
      <c r="D32" s="26">
        <v>5162.5401144659727</v>
      </c>
      <c r="E32" s="26">
        <v>4798.2594046245877</v>
      </c>
      <c r="F32" s="26">
        <v>3335.5173350520645</v>
      </c>
      <c r="G32" s="26" t="s">
        <v>1249</v>
      </c>
      <c r="H32" s="26">
        <v>6419.3980679266224</v>
      </c>
      <c r="I32" s="26">
        <v>5791.6206339263335</v>
      </c>
      <c r="J32" s="26">
        <v>7906.2999607290267</v>
      </c>
      <c r="K32" s="26">
        <v>8496.0400891999961</v>
      </c>
      <c r="L32" s="26">
        <v>6271.6252725642935</v>
      </c>
      <c r="M32" s="26">
        <v>7372.6576982745955</v>
      </c>
      <c r="N32" s="26">
        <v>5963.5907640934347</v>
      </c>
      <c r="O32" s="26">
        <v>6590.5034526496393</v>
      </c>
      <c r="P32" s="26">
        <v>5238.0538034579422</v>
      </c>
      <c r="Q32" s="26" t="s">
        <v>20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25">
      <c r="A33" s="27" t="s">
        <v>119</v>
      </c>
      <c r="B33" s="24">
        <v>118029.34211300001</v>
      </c>
      <c r="C33" s="24">
        <v>137808.17353100001</v>
      </c>
      <c r="D33" s="24">
        <v>160649.07282999999</v>
      </c>
      <c r="E33" s="24">
        <v>197942.442909</v>
      </c>
      <c r="F33" s="24">
        <v>152994.74230000001</v>
      </c>
      <c r="G33" s="24" t="s">
        <v>1248</v>
      </c>
      <c r="H33" s="24">
        <v>255505.82226523498</v>
      </c>
      <c r="I33" s="24">
        <v>242283.24268323</v>
      </c>
      <c r="J33" s="24">
        <v>241577.28517410002</v>
      </c>
      <c r="K33" s="24">
        <v>224097.75673521499</v>
      </c>
      <c r="L33" s="24">
        <v>190076.87490867497</v>
      </c>
      <c r="M33" s="24">
        <v>184314.51723646</v>
      </c>
      <c r="N33" s="24">
        <v>218068.71334858998</v>
      </c>
      <c r="O33" s="24">
        <v>239537.04219795001</v>
      </c>
      <c r="P33" s="24">
        <v>225820.568702335</v>
      </c>
      <c r="Q33" s="24">
        <v>210729.87689545497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25">
      <c r="A34" s="27" t="s">
        <v>121</v>
      </c>
      <c r="B34" s="26">
        <v>6240.9582547790424</v>
      </c>
      <c r="C34" s="26">
        <v>7626.9320179554816</v>
      </c>
      <c r="D34" s="26">
        <v>7691.5991640248722</v>
      </c>
      <c r="E34" s="26">
        <v>10697.696963409913</v>
      </c>
      <c r="F34" s="26">
        <v>7171.8816808986476</v>
      </c>
      <c r="G34" s="26" t="s">
        <v>1247</v>
      </c>
      <c r="H34" s="26">
        <v>12376.247123206795</v>
      </c>
      <c r="I34" s="26">
        <v>12881.822979721806</v>
      </c>
      <c r="J34" s="26">
        <v>11835.474928624317</v>
      </c>
      <c r="K34" s="26">
        <v>11111.405941312754</v>
      </c>
      <c r="L34" s="26">
        <v>6125.4716654662971</v>
      </c>
      <c r="M34" s="26">
        <v>4811.718565249409</v>
      </c>
      <c r="N34" s="26">
        <v>5474.293014594321</v>
      </c>
      <c r="O34" s="26">
        <v>6470.7494474084588</v>
      </c>
      <c r="P34" s="26">
        <v>7209.991572390938</v>
      </c>
      <c r="Q34" s="26" t="s">
        <v>20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25">
      <c r="A35" s="27" t="s">
        <v>124</v>
      </c>
      <c r="B35" s="24">
        <v>11790.94997277123</v>
      </c>
      <c r="C35" s="24">
        <v>15154.046460044689</v>
      </c>
      <c r="D35" s="24">
        <v>19533.49415248058</v>
      </c>
      <c r="E35" s="24">
        <v>22503.649094585329</v>
      </c>
      <c r="F35" s="24">
        <v>16379.9992938753</v>
      </c>
      <c r="G35" s="24" t="s">
        <v>1246</v>
      </c>
      <c r="H35" s="24">
        <v>26566.78</v>
      </c>
      <c r="I35" s="24">
        <v>25263.63</v>
      </c>
      <c r="J35" s="24">
        <v>28171.46</v>
      </c>
      <c r="K35" s="24">
        <v>27891.56</v>
      </c>
      <c r="L35" s="24">
        <v>24301.22</v>
      </c>
      <c r="M35" s="24">
        <v>25549.57</v>
      </c>
      <c r="N35" s="24">
        <v>30498.37</v>
      </c>
      <c r="O35" s="24">
        <v>32721.83</v>
      </c>
      <c r="P35" s="24">
        <v>32591.96</v>
      </c>
      <c r="Q35" s="24">
        <v>31113.85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25">
      <c r="A36" s="27" t="s">
        <v>126</v>
      </c>
      <c r="B36" s="26">
        <v>481.0506915914915</v>
      </c>
      <c r="C36" s="26">
        <v>607.70181413613034</v>
      </c>
      <c r="D36" s="26">
        <v>655.63914092587549</v>
      </c>
      <c r="E36" s="26">
        <v>861.09633256138613</v>
      </c>
      <c r="F36" s="26">
        <v>903.79107787660371</v>
      </c>
      <c r="G36" s="26">
        <v>1592.5285722997139</v>
      </c>
      <c r="H36" s="26" t="s">
        <v>1245</v>
      </c>
      <c r="I36" s="26">
        <v>2868.09875758934</v>
      </c>
      <c r="J36" s="26">
        <v>2663.1426437237255</v>
      </c>
      <c r="K36" s="26">
        <v>2759.0354969393943</v>
      </c>
      <c r="L36" s="26">
        <v>2364.1176329381628</v>
      </c>
      <c r="M36" s="26">
        <v>2828.7970235005678</v>
      </c>
      <c r="N36" s="26">
        <v>3250.2813948853218</v>
      </c>
      <c r="O36" s="26">
        <v>3954.2379050067138</v>
      </c>
      <c r="P36" s="26">
        <v>3927.7705116144525</v>
      </c>
      <c r="Q36" s="26" t="s">
        <v>20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25">
      <c r="A37" s="27" t="s">
        <v>129</v>
      </c>
      <c r="B37" s="24" t="s">
        <v>871</v>
      </c>
      <c r="C37" s="24">
        <v>58.676450910457973</v>
      </c>
      <c r="D37" s="24">
        <v>58.836291495764328</v>
      </c>
      <c r="E37" s="24">
        <v>69.648172760043735</v>
      </c>
      <c r="F37" s="24">
        <v>68.414018283244459</v>
      </c>
      <c r="G37" s="24">
        <v>101.23629390790725</v>
      </c>
      <c r="H37" s="24">
        <v>123.98200474727909</v>
      </c>
      <c r="I37" s="24">
        <v>134.69860819433546</v>
      </c>
      <c r="J37" s="24">
        <v>94.050454716203802</v>
      </c>
      <c r="K37" s="24">
        <v>131.79372680525654</v>
      </c>
      <c r="L37" s="24">
        <v>120.8383493843434</v>
      </c>
      <c r="M37" s="24">
        <v>124.6864348050313</v>
      </c>
      <c r="N37" s="24">
        <v>172.63771250769929</v>
      </c>
      <c r="O37" s="24">
        <v>180.18933584519121</v>
      </c>
      <c r="P37" s="24" t="s">
        <v>20</v>
      </c>
      <c r="Q37" s="24" t="s">
        <v>20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25">
      <c r="A38" s="27" t="s">
        <v>133</v>
      </c>
      <c r="B38" s="26">
        <v>77.161967310261318</v>
      </c>
      <c r="C38" s="26">
        <v>85.794542078426105</v>
      </c>
      <c r="D38" s="26">
        <v>69.639337539629906</v>
      </c>
      <c r="E38" s="26">
        <v>102.83203733769592</v>
      </c>
      <c r="F38" s="26">
        <v>79.732824159146574</v>
      </c>
      <c r="G38" s="26">
        <v>122.72253853758347</v>
      </c>
      <c r="H38" s="26">
        <v>196.64468787341835</v>
      </c>
      <c r="I38" s="26" t="s">
        <v>1244</v>
      </c>
      <c r="J38" s="26">
        <v>194.99126241623887</v>
      </c>
      <c r="K38" s="26">
        <v>264.97005383759881</v>
      </c>
      <c r="L38" s="26">
        <v>158.56222905070382</v>
      </c>
      <c r="M38" s="26">
        <v>155.431963721259</v>
      </c>
      <c r="N38" s="26">
        <v>189.53201992968559</v>
      </c>
      <c r="O38" s="26">
        <v>273.62826291845471</v>
      </c>
      <c r="P38" s="26">
        <v>265.68748918531242</v>
      </c>
      <c r="Q38" s="26">
        <v>128.67646933874667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25">
      <c r="A39" s="27" t="s">
        <v>135</v>
      </c>
      <c r="B39" s="24">
        <v>2907.9821857599768</v>
      </c>
      <c r="C39" s="24">
        <v>3692.3828847156506</v>
      </c>
      <c r="D39" s="24">
        <v>3247.780957352501</v>
      </c>
      <c r="E39" s="24">
        <v>3493.099141286471</v>
      </c>
      <c r="F39" s="24">
        <v>3153.6379399241582</v>
      </c>
      <c r="G39" s="24" t="s">
        <v>1243</v>
      </c>
      <c r="H39" s="24">
        <v>5040.6516444590488</v>
      </c>
      <c r="I39" s="24">
        <v>5683.7796682019398</v>
      </c>
      <c r="J39" s="24">
        <v>7043.8696380500496</v>
      </c>
      <c r="K39" s="24">
        <v>8168.5355176302101</v>
      </c>
      <c r="L39" s="24">
        <v>9336.3040915542115</v>
      </c>
      <c r="M39" s="24">
        <v>10272.926617040421</v>
      </c>
      <c r="N39" s="24">
        <v>11223.64280251098</v>
      </c>
      <c r="O39" s="24">
        <v>12962.698484480292</v>
      </c>
      <c r="P39" s="24">
        <v>14986.1421700316</v>
      </c>
      <c r="Q39" s="24">
        <v>17456.656828343799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25">
      <c r="A40" s="27" t="s">
        <v>137</v>
      </c>
      <c r="B40" s="26">
        <v>3266.5238183135375</v>
      </c>
      <c r="C40" s="26">
        <v>3852.0660245250965</v>
      </c>
      <c r="D40" s="26">
        <v>4962.6027342185689</v>
      </c>
      <c r="E40" s="26">
        <v>5865.2640291160515</v>
      </c>
      <c r="F40" s="26">
        <v>4080.6077753864074</v>
      </c>
      <c r="G40" s="26">
        <v>4317.4712463367905</v>
      </c>
      <c r="H40" s="26">
        <v>5660.3199551629177</v>
      </c>
      <c r="I40" s="26">
        <v>5756.7848611938589</v>
      </c>
      <c r="J40" s="26">
        <v>6081.5238857703689</v>
      </c>
      <c r="K40" s="26">
        <v>6571.0416913088256</v>
      </c>
      <c r="L40" s="26">
        <v>5219.1118858591335</v>
      </c>
      <c r="M40" s="26" t="s">
        <v>1242</v>
      </c>
      <c r="N40" s="26">
        <v>4603.4260122250143</v>
      </c>
      <c r="O40" s="26">
        <v>5184.3265711454869</v>
      </c>
      <c r="P40" s="26">
        <v>5525.5929522889646</v>
      </c>
      <c r="Q40" s="26" t="s">
        <v>20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25">
      <c r="A41" s="27" t="s">
        <v>140</v>
      </c>
      <c r="B41" s="24">
        <v>370564.79707001016</v>
      </c>
      <c r="C41" s="24">
        <v>398505.1861694617</v>
      </c>
      <c r="D41" s="24">
        <v>430510.2924279556</v>
      </c>
      <c r="E41" s="24">
        <v>460228.61261491023</v>
      </c>
      <c r="F41" s="24">
        <v>323035.49153532385</v>
      </c>
      <c r="G41" s="24">
        <v>392358.81909384968</v>
      </c>
      <c r="H41" s="24">
        <v>461444.58368974412</v>
      </c>
      <c r="I41" s="24">
        <v>462921.55528558185</v>
      </c>
      <c r="J41" s="24">
        <v>466456.95333424653</v>
      </c>
      <c r="K41" s="24">
        <v>480470.34357806976</v>
      </c>
      <c r="L41" s="24">
        <v>411129.87829090271</v>
      </c>
      <c r="M41" s="24">
        <v>394137.18074839172</v>
      </c>
      <c r="N41" s="24">
        <v>424110.97170869127</v>
      </c>
      <c r="O41" s="24">
        <v>453359.12312198745</v>
      </c>
      <c r="P41" s="24">
        <v>450803.21305565868</v>
      </c>
      <c r="Q41" s="24">
        <v>391743.81312180206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25">
      <c r="A42" s="27" t="s">
        <v>141</v>
      </c>
      <c r="B42" s="26" t="s">
        <v>20</v>
      </c>
      <c r="C42" s="26" t="s">
        <v>20</v>
      </c>
      <c r="D42" s="26" t="s">
        <v>20</v>
      </c>
      <c r="E42" s="26" t="s">
        <v>20</v>
      </c>
      <c r="F42" s="26" t="s">
        <v>20</v>
      </c>
      <c r="G42" s="26" t="s">
        <v>20</v>
      </c>
      <c r="H42" s="26" t="s">
        <v>20</v>
      </c>
      <c r="I42" s="26" t="s">
        <v>20</v>
      </c>
      <c r="J42" s="26" t="s">
        <v>20</v>
      </c>
      <c r="K42" s="26" t="s">
        <v>20</v>
      </c>
      <c r="L42" s="26" t="s">
        <v>20</v>
      </c>
      <c r="M42" s="26" t="s">
        <v>1241</v>
      </c>
      <c r="N42" s="26">
        <v>370.42644060835079</v>
      </c>
      <c r="O42" s="26">
        <v>309.41566951535521</v>
      </c>
      <c r="P42" s="26">
        <v>356.95862135955986</v>
      </c>
      <c r="Q42" s="26" t="s">
        <v>20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25">
      <c r="A43" s="27" t="s">
        <v>155</v>
      </c>
      <c r="B43" s="24" t="s">
        <v>20</v>
      </c>
      <c r="C43" s="24" t="s">
        <v>20</v>
      </c>
      <c r="D43" s="24" t="s">
        <v>20</v>
      </c>
      <c r="E43" s="24" t="s">
        <v>20</v>
      </c>
      <c r="F43" s="24" t="s">
        <v>20</v>
      </c>
      <c r="G43" s="24" t="s">
        <v>20</v>
      </c>
      <c r="H43" s="24" t="s">
        <v>20</v>
      </c>
      <c r="I43" s="24" t="s">
        <v>20</v>
      </c>
      <c r="J43" s="24" t="s">
        <v>20</v>
      </c>
      <c r="K43" s="24" t="s">
        <v>20</v>
      </c>
      <c r="L43" s="24" t="s">
        <v>20</v>
      </c>
      <c r="M43" s="24" t="s">
        <v>20</v>
      </c>
      <c r="N43" s="24" t="s">
        <v>20</v>
      </c>
      <c r="O43" s="24" t="s">
        <v>20</v>
      </c>
      <c r="P43" s="24" t="s">
        <v>20</v>
      </c>
      <c r="Q43" s="24" t="s">
        <v>20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25">
      <c r="A44" s="27" t="s">
        <v>172</v>
      </c>
      <c r="B44" s="26" t="s">
        <v>20</v>
      </c>
      <c r="C44" s="26" t="s">
        <v>20</v>
      </c>
      <c r="D44" s="26" t="s">
        <v>20</v>
      </c>
      <c r="E44" s="26" t="s">
        <v>20</v>
      </c>
      <c r="F44" s="26" t="s">
        <v>20</v>
      </c>
      <c r="G44" s="26" t="s">
        <v>20</v>
      </c>
      <c r="H44" s="26" t="s">
        <v>20</v>
      </c>
      <c r="I44" s="26" t="s">
        <v>20</v>
      </c>
      <c r="J44" s="26" t="s">
        <v>20</v>
      </c>
      <c r="K44" s="26" t="s">
        <v>20</v>
      </c>
      <c r="L44" s="26" t="s">
        <v>20</v>
      </c>
      <c r="M44" s="26" t="s">
        <v>20</v>
      </c>
      <c r="N44" s="26" t="s">
        <v>20</v>
      </c>
      <c r="O44" s="26" t="s">
        <v>20</v>
      </c>
      <c r="P44" s="26" t="s">
        <v>20</v>
      </c>
      <c r="Q44" s="26" t="s">
        <v>20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25">
      <c r="A45" s="27" t="s">
        <v>189</v>
      </c>
      <c r="B45" s="24">
        <v>41973.992484900002</v>
      </c>
      <c r="C45" s="24">
        <v>59380.159233432001</v>
      </c>
      <c r="D45" s="24">
        <v>68561.364483729601</v>
      </c>
      <c r="E45" s="24">
        <v>64510.142785132695</v>
      </c>
      <c r="F45" s="24">
        <v>55462.671481296697</v>
      </c>
      <c r="G45" s="24">
        <v>71108.528875778706</v>
      </c>
      <c r="H45" s="24">
        <v>81437.843854576291</v>
      </c>
      <c r="I45" s="24">
        <v>78062.990216825099</v>
      </c>
      <c r="J45" s="24">
        <v>76769.937148346595</v>
      </c>
      <c r="K45" s="24">
        <v>75064.697829607394</v>
      </c>
      <c r="L45" s="24">
        <v>62035.090309760002</v>
      </c>
      <c r="M45" s="24">
        <v>60718.332353969694</v>
      </c>
      <c r="N45" s="24">
        <v>68823.195509897501</v>
      </c>
      <c r="O45" s="24">
        <v>74708.370904220399</v>
      </c>
      <c r="P45" s="24">
        <v>68762.563590578909</v>
      </c>
      <c r="Q45" s="24">
        <v>73485.136686073907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25">
      <c r="A46" s="27" t="s">
        <v>190</v>
      </c>
      <c r="B46" s="26">
        <v>274879.44887446775</v>
      </c>
      <c r="C46" s="26">
        <v>303914.01968188933</v>
      </c>
      <c r="D46" s="26">
        <v>330035.50999303878</v>
      </c>
      <c r="E46" s="26">
        <v>354231.08300767932</v>
      </c>
      <c r="F46" s="26">
        <v>316630.76959267934</v>
      </c>
      <c r="G46" s="26">
        <v>388900.87538545032</v>
      </c>
      <c r="H46" s="26">
        <v>437661.32906981802</v>
      </c>
      <c r="I46" s="26">
        <v>468397.76413684094</v>
      </c>
      <c r="J46" s="26">
        <v>506204.16192482866</v>
      </c>
      <c r="K46" s="26">
        <v>514159.78962745337</v>
      </c>
      <c r="L46" s="26">
        <v>501727.77822376275</v>
      </c>
      <c r="M46" s="26">
        <v>501549.55004661687</v>
      </c>
      <c r="N46" s="26">
        <v>540460.08477667137</v>
      </c>
      <c r="O46" s="26">
        <v>568131.30485638382</v>
      </c>
      <c r="P46" s="26">
        <v>547843.80359202507</v>
      </c>
      <c r="Q46" s="26">
        <v>552091.13343020272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25">
      <c r="A47" s="27" t="s">
        <v>191</v>
      </c>
      <c r="B47" s="24">
        <v>2474.495342509359</v>
      </c>
      <c r="C47" s="24">
        <v>2557.2022504238139</v>
      </c>
      <c r="D47" s="24">
        <v>2542.4268798150015</v>
      </c>
      <c r="E47" s="24">
        <v>2046.6872272016049</v>
      </c>
      <c r="F47" s="24">
        <v>1034.5217577303467</v>
      </c>
      <c r="G47" s="24">
        <v>974.77756917984652</v>
      </c>
      <c r="H47" s="24">
        <v>1060.6119325884104</v>
      </c>
      <c r="I47" s="24">
        <v>1399.7258343524893</v>
      </c>
      <c r="J47" s="24">
        <v>1493.3415079873407</v>
      </c>
      <c r="K47" s="24">
        <v>1786.9892978941493</v>
      </c>
      <c r="L47" s="24">
        <v>1959.8871827147957</v>
      </c>
      <c r="M47" s="24">
        <v>1546.5187915606807</v>
      </c>
      <c r="N47" s="24">
        <v>1746.1563363373614</v>
      </c>
      <c r="O47" s="24">
        <v>1969.1650743721307</v>
      </c>
      <c r="P47" s="24">
        <v>1856.5267940934968</v>
      </c>
      <c r="Q47" s="24" t="s">
        <v>20</v>
      </c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25">
      <c r="A48" s="27" t="s">
        <v>193</v>
      </c>
      <c r="B48" s="26" t="s">
        <v>1240</v>
      </c>
      <c r="C48" s="26">
        <v>897660.4050460601</v>
      </c>
      <c r="D48" s="26">
        <v>1131606.0527850781</v>
      </c>
      <c r="E48" s="26">
        <v>1349973.680605815</v>
      </c>
      <c r="F48" s="26">
        <v>1127160.0484615362</v>
      </c>
      <c r="G48" s="26">
        <v>1486412.027200056</v>
      </c>
      <c r="H48" s="26">
        <v>1807805.4434886454</v>
      </c>
      <c r="I48" s="26">
        <v>1973516.412824492</v>
      </c>
      <c r="J48" s="26">
        <v>2148588.93510943</v>
      </c>
      <c r="K48" s="26">
        <v>2243761.2789972099</v>
      </c>
      <c r="L48" s="26">
        <v>2142753.4164523003</v>
      </c>
      <c r="M48" s="26">
        <v>1989518.63892198</v>
      </c>
      <c r="N48" s="26">
        <v>2216213.7980346498</v>
      </c>
      <c r="O48" s="26">
        <v>2417442.8056057598</v>
      </c>
      <c r="P48" s="26">
        <v>2386640.0816442473</v>
      </c>
      <c r="Q48" s="26">
        <v>2497156.0457531363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25">
      <c r="A49" s="27" t="s">
        <v>195</v>
      </c>
      <c r="B49" s="24">
        <v>21708.662781161929</v>
      </c>
      <c r="C49" s="24">
        <v>25166.243997518952</v>
      </c>
      <c r="D49" s="24">
        <v>30555.767082042199</v>
      </c>
      <c r="E49" s="24">
        <v>38476.021834955594</v>
      </c>
      <c r="F49" s="24">
        <v>33977.347462304904</v>
      </c>
      <c r="G49" s="24">
        <v>40761.91554224366</v>
      </c>
      <c r="H49" s="24">
        <v>58262.1914783393</v>
      </c>
      <c r="I49" s="24">
        <v>61603.864423459396</v>
      </c>
      <c r="J49" s="24">
        <v>60282.300133715798</v>
      </c>
      <c r="K49" s="24">
        <v>56898.749075435895</v>
      </c>
      <c r="L49" s="24">
        <v>38572.113082355099</v>
      </c>
      <c r="M49" s="24">
        <v>34063.233599227198</v>
      </c>
      <c r="N49" s="24">
        <v>39776.840226782479</v>
      </c>
      <c r="O49" s="24">
        <v>44439.920546745197</v>
      </c>
      <c r="P49" s="24">
        <v>42367.596831136398</v>
      </c>
      <c r="Q49" s="24">
        <v>33481.329900203498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25">
      <c r="A50" s="27" t="s">
        <v>196</v>
      </c>
      <c r="B50" s="26">
        <v>14.391426552000224</v>
      </c>
      <c r="C50" s="26">
        <v>13.325022743151459</v>
      </c>
      <c r="D50" s="26">
        <v>16.516178645258563</v>
      </c>
      <c r="E50" s="26">
        <v>9.8536706213461169</v>
      </c>
      <c r="F50" s="26">
        <v>18.950564531013868</v>
      </c>
      <c r="G50" s="26">
        <v>22.597938065823158</v>
      </c>
      <c r="H50" s="26">
        <v>25.827376358070861</v>
      </c>
      <c r="I50" s="26">
        <v>19.506081178330902</v>
      </c>
      <c r="J50" s="26" t="s">
        <v>20</v>
      </c>
      <c r="K50" s="26">
        <v>25.930916688500822</v>
      </c>
      <c r="L50" s="26">
        <v>16.956644835583447</v>
      </c>
      <c r="M50" s="26">
        <v>30.782877955113573</v>
      </c>
      <c r="N50" s="26">
        <v>39.468627352734707</v>
      </c>
      <c r="O50" s="26">
        <v>43.601538246980347</v>
      </c>
      <c r="P50" s="26">
        <v>40.559137004850278</v>
      </c>
      <c r="Q50" s="26" t="s">
        <v>20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25">
      <c r="A51" s="27" t="s">
        <v>199</v>
      </c>
      <c r="B51" s="24">
        <v>2402.8000000000002</v>
      </c>
      <c r="C51" s="24">
        <v>2704.7</v>
      </c>
      <c r="D51" s="24">
        <v>6147.9</v>
      </c>
      <c r="E51" s="24">
        <v>6869.8</v>
      </c>
      <c r="F51" s="24">
        <v>4371</v>
      </c>
      <c r="G51" s="24">
        <v>8477.9</v>
      </c>
      <c r="H51" s="24" t="s">
        <v>1239</v>
      </c>
      <c r="I51" s="24">
        <v>8743.3703590769401</v>
      </c>
      <c r="J51" s="24">
        <v>11612.971601234</v>
      </c>
      <c r="K51" s="24">
        <v>12321.2</v>
      </c>
      <c r="L51" s="24">
        <v>10284.773559969499</v>
      </c>
      <c r="M51" s="24">
        <v>11885.542238504999</v>
      </c>
      <c r="N51" s="24">
        <v>11548.162610270901</v>
      </c>
      <c r="O51" s="24">
        <v>15966.849816922229</v>
      </c>
      <c r="P51" s="24">
        <v>15031.295906307199</v>
      </c>
      <c r="Q51" s="24" t="s">
        <v>20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25">
      <c r="A52" s="27" t="s">
        <v>202</v>
      </c>
      <c r="B52" s="26">
        <v>4745.3102788792485</v>
      </c>
      <c r="C52" s="26">
        <v>6065.7104460449154</v>
      </c>
      <c r="D52" s="26" t="s">
        <v>1238</v>
      </c>
      <c r="E52" s="26">
        <v>8096.5463334271853</v>
      </c>
      <c r="F52" s="26">
        <v>5756.0142113715865</v>
      </c>
      <c r="G52" s="26">
        <v>8530.8217744206468</v>
      </c>
      <c r="H52" s="26">
        <v>10917.327704101424</v>
      </c>
      <c r="I52" s="26">
        <v>9972.1476920231125</v>
      </c>
      <c r="J52" s="26">
        <v>8923.2039224614855</v>
      </c>
      <c r="K52" s="26">
        <v>8866.8293193745303</v>
      </c>
      <c r="L52" s="26">
        <v>4678.348641610437</v>
      </c>
      <c r="M52" s="26">
        <v>4355.688722044285</v>
      </c>
      <c r="N52" s="26" t="s">
        <v>20</v>
      </c>
      <c r="O52" s="26" t="s">
        <v>20</v>
      </c>
      <c r="P52" s="26" t="s">
        <v>20</v>
      </c>
      <c r="Q52" s="26" t="s">
        <v>20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25">
      <c r="A53" s="27" t="s">
        <v>208</v>
      </c>
      <c r="B53" s="24">
        <v>5568.94732024932</v>
      </c>
      <c r="C53" s="24">
        <v>6310.7661585549204</v>
      </c>
      <c r="D53" s="24">
        <v>6874.2094266522499</v>
      </c>
      <c r="E53" s="24">
        <v>7513.7768540546394</v>
      </c>
      <c r="F53" s="24">
        <v>6622.8784836075001</v>
      </c>
      <c r="G53" s="24">
        <v>7492.5460768563808</v>
      </c>
      <c r="H53" s="24">
        <v>8301.37907271927</v>
      </c>
      <c r="I53" s="24">
        <v>8922.635327843509</v>
      </c>
      <c r="J53" s="24">
        <v>8866.32640550414</v>
      </c>
      <c r="K53" s="24">
        <v>9455.5670107668993</v>
      </c>
      <c r="L53" s="24">
        <v>9452.4000280770615</v>
      </c>
      <c r="M53" s="24">
        <v>10100.26149642677</v>
      </c>
      <c r="N53" s="24">
        <v>10810.6971887037</v>
      </c>
      <c r="O53" s="24">
        <v>11473.58509260008</v>
      </c>
      <c r="P53" s="24">
        <v>11604.367173360359</v>
      </c>
      <c r="Q53" s="24" t="s">
        <v>20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25">
      <c r="A54" s="27" t="s">
        <v>210</v>
      </c>
      <c r="B54" s="26">
        <v>7592.0142449405676</v>
      </c>
      <c r="C54" s="26">
        <v>8369.4535482966003</v>
      </c>
      <c r="D54" s="26">
        <v>8559.3322323930824</v>
      </c>
      <c r="E54" s="26">
        <v>10292.93096698041</v>
      </c>
      <c r="F54" s="26">
        <v>11212.909112703506</v>
      </c>
      <c r="G54" s="26">
        <v>11421.347029180433</v>
      </c>
      <c r="H54" s="26" t="s">
        <v>1237</v>
      </c>
      <c r="I54" s="26">
        <v>12122.759836261645</v>
      </c>
      <c r="J54" s="26">
        <v>12052.756795389261</v>
      </c>
      <c r="K54" s="26">
        <v>12984.780627313514</v>
      </c>
      <c r="L54" s="26">
        <v>11735.247561179393</v>
      </c>
      <c r="M54" s="26">
        <v>10882.922075104092</v>
      </c>
      <c r="N54" s="26">
        <v>11882.442225802513</v>
      </c>
      <c r="O54" s="26">
        <v>11917.663544642921</v>
      </c>
      <c r="P54" s="26">
        <v>12628.493496563447</v>
      </c>
      <c r="Q54" s="26" t="s">
        <v>20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25">
      <c r="A55" s="27" t="s">
        <v>213</v>
      </c>
      <c r="B55" s="24">
        <v>7525.2370499028066</v>
      </c>
      <c r="C55" s="24">
        <v>8975.4373990880667</v>
      </c>
      <c r="D55" s="24">
        <v>10512.99725430941</v>
      </c>
      <c r="E55" s="24">
        <v>11710.96297293148</v>
      </c>
      <c r="F55" s="24">
        <v>9171.2769480500483</v>
      </c>
      <c r="G55" s="24">
        <v>10684.153211163082</v>
      </c>
      <c r="H55" s="24">
        <v>12182.424584923421</v>
      </c>
      <c r="I55" s="24">
        <v>11139.866965357836</v>
      </c>
      <c r="J55" s="24">
        <v>11853.681937378155</v>
      </c>
      <c r="K55" s="24">
        <v>12525.559343335739</v>
      </c>
      <c r="L55" s="24">
        <v>11313.305232068449</v>
      </c>
      <c r="M55" s="24">
        <v>11635.18841716253</v>
      </c>
      <c r="N55" s="24">
        <v>13234.95600991727</v>
      </c>
      <c r="O55" s="24">
        <v>14449.270903915562</v>
      </c>
      <c r="P55" s="24">
        <v>14370.630158137803</v>
      </c>
      <c r="Q55" s="24">
        <v>13824.300738264519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25">
      <c r="A56" s="27" t="s">
        <v>214</v>
      </c>
      <c r="B56" s="26" t="s">
        <v>20</v>
      </c>
      <c r="C56" s="26" t="s">
        <v>20</v>
      </c>
      <c r="D56" s="26" t="s">
        <v>20</v>
      </c>
      <c r="E56" s="26" t="s">
        <v>20</v>
      </c>
      <c r="F56" s="26" t="s">
        <v>20</v>
      </c>
      <c r="G56" s="26" t="s">
        <v>20</v>
      </c>
      <c r="H56" s="26" t="s">
        <v>1236</v>
      </c>
      <c r="I56" s="26">
        <v>985.47486033519556</v>
      </c>
      <c r="J56" s="26">
        <v>783.10055865921788</v>
      </c>
      <c r="K56" s="26">
        <v>762.24581005586583</v>
      </c>
      <c r="L56" s="26">
        <v>536.24022346368713</v>
      </c>
      <c r="M56" s="26">
        <v>494.12849162011173</v>
      </c>
      <c r="N56" s="26">
        <v>548.05025462569836</v>
      </c>
      <c r="O56" s="26">
        <v>734.35800844692733</v>
      </c>
      <c r="P56" s="26">
        <v>579.03390592178778</v>
      </c>
      <c r="Q56" s="26" t="s">
        <v>20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25">
      <c r="A57" s="27" t="s">
        <v>223</v>
      </c>
      <c r="B57" s="24" t="s">
        <v>20</v>
      </c>
      <c r="C57" s="24" t="s">
        <v>20</v>
      </c>
      <c r="D57" s="24" t="s">
        <v>20</v>
      </c>
      <c r="E57" s="24" t="s">
        <v>20</v>
      </c>
      <c r="F57" s="24" t="s">
        <v>20</v>
      </c>
      <c r="G57" s="24" t="s">
        <v>20</v>
      </c>
      <c r="H57" s="24" t="s">
        <v>1235</v>
      </c>
      <c r="I57" s="24">
        <v>854.94972067039112</v>
      </c>
      <c r="J57" s="24">
        <v>618.8379888268156</v>
      </c>
      <c r="K57" s="24">
        <v>630.0558659217877</v>
      </c>
      <c r="L57" s="24">
        <v>407.32402234636874</v>
      </c>
      <c r="M57" s="24">
        <v>362.3072625698324</v>
      </c>
      <c r="N57" s="24">
        <v>425.106120547486</v>
      </c>
      <c r="O57" s="24">
        <v>586.00703060335195</v>
      </c>
      <c r="P57" s="24">
        <v>398.08810924022339</v>
      </c>
      <c r="Q57" s="24" t="s">
        <v>20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25">
      <c r="A58" s="27" t="s">
        <v>232</v>
      </c>
      <c r="B58" s="26">
        <v>2045.5090625304977</v>
      </c>
      <c r="C58" s="26">
        <v>1979.9901756256845</v>
      </c>
      <c r="D58" s="26">
        <v>1986.0298046524201</v>
      </c>
      <c r="E58" s="26" t="s">
        <v>1234</v>
      </c>
      <c r="F58" s="26">
        <v>3409.4783714480532</v>
      </c>
      <c r="G58" s="26">
        <v>3563.3556818549282</v>
      </c>
      <c r="H58" s="26">
        <v>4209.0698525987682</v>
      </c>
      <c r="I58" s="26">
        <v>3898.4085696310854</v>
      </c>
      <c r="J58" s="26">
        <v>3601.3802253254003</v>
      </c>
      <c r="K58" s="26">
        <v>3550.2121031215152</v>
      </c>
      <c r="L58" s="26">
        <v>3195.2080959637924</v>
      </c>
      <c r="M58" s="26">
        <v>2874.4817956047827</v>
      </c>
      <c r="N58" s="26">
        <v>3149.1786671591153</v>
      </c>
      <c r="O58" s="26">
        <v>4387.5226366201441</v>
      </c>
      <c r="P58" s="26">
        <v>3481.9416253557379</v>
      </c>
      <c r="Q58" s="26">
        <v>3369.4141194040481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25">
      <c r="A59" s="27" t="s">
        <v>234</v>
      </c>
      <c r="B59" s="24">
        <v>71554.951811208506</v>
      </c>
      <c r="C59" s="24">
        <v>85771.675081409849</v>
      </c>
      <c r="D59" s="24">
        <v>107016.71697536865</v>
      </c>
      <c r="E59" s="24">
        <v>126345.44580980868</v>
      </c>
      <c r="F59" s="24">
        <v>101025.89512084689</v>
      </c>
      <c r="G59" s="24">
        <v>115073.26430899688</v>
      </c>
      <c r="H59" s="24">
        <v>137892.68312613951</v>
      </c>
      <c r="I59" s="24">
        <v>134125.04860552211</v>
      </c>
      <c r="J59" s="24">
        <v>136995.38701816366</v>
      </c>
      <c r="K59" s="24">
        <v>146628.9315410908</v>
      </c>
      <c r="L59" s="24">
        <v>128168.65072752928</v>
      </c>
      <c r="M59" s="24">
        <v>130930.64105873485</v>
      </c>
      <c r="N59" s="24">
        <v>145845.99517927031</v>
      </c>
      <c r="O59" s="24">
        <v>161089.09603160253</v>
      </c>
      <c r="P59" s="24">
        <v>156104.42090097387</v>
      </c>
      <c r="Q59" s="24">
        <v>148814.34712221383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25">
      <c r="A60" s="27" t="s">
        <v>235</v>
      </c>
      <c r="B60" s="26" t="s">
        <v>20</v>
      </c>
      <c r="C60" s="26" t="s">
        <v>20</v>
      </c>
      <c r="D60" s="26" t="s">
        <v>20</v>
      </c>
      <c r="E60" s="26" t="s">
        <v>20</v>
      </c>
      <c r="F60" s="26" t="s">
        <v>20</v>
      </c>
      <c r="G60" s="26" t="s">
        <v>20</v>
      </c>
      <c r="H60" s="26" t="s">
        <v>20</v>
      </c>
      <c r="I60" s="26" t="s">
        <v>20</v>
      </c>
      <c r="J60" s="26" t="s">
        <v>20</v>
      </c>
      <c r="K60" s="26" t="s">
        <v>20</v>
      </c>
      <c r="L60" s="26" t="s">
        <v>20</v>
      </c>
      <c r="M60" s="26" t="s">
        <v>20</v>
      </c>
      <c r="N60" s="26" t="s">
        <v>20</v>
      </c>
      <c r="O60" s="26" t="s">
        <v>20</v>
      </c>
      <c r="P60" s="26" t="s">
        <v>20</v>
      </c>
      <c r="Q60" s="26" t="s">
        <v>20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25">
      <c r="A61" s="27" t="s">
        <v>252</v>
      </c>
      <c r="B61" s="24" t="s">
        <v>1233</v>
      </c>
      <c r="C61" s="24">
        <v>90515.014782336177</v>
      </c>
      <c r="D61" s="24">
        <v>101638.77102204364</v>
      </c>
      <c r="E61" s="24">
        <v>118240.21567087555</v>
      </c>
      <c r="F61" s="24">
        <v>94720.313341541536</v>
      </c>
      <c r="G61" s="24">
        <v>101132.49773266578</v>
      </c>
      <c r="H61" s="24">
        <v>117875.53130795255</v>
      </c>
      <c r="I61" s="24">
        <v>111287.86931811005</v>
      </c>
      <c r="J61" s="24">
        <v>116915.29459136432</v>
      </c>
      <c r="K61" s="24">
        <v>119447.34212767673</v>
      </c>
      <c r="L61" s="24">
        <v>103346.47159110932</v>
      </c>
      <c r="M61" s="24">
        <v>103821.40256331787</v>
      </c>
      <c r="N61" s="24">
        <v>111276.84277528785</v>
      </c>
      <c r="O61" s="24">
        <v>119383.85161549189</v>
      </c>
      <c r="P61" s="24">
        <v>120638.89841191343</v>
      </c>
      <c r="Q61" s="24">
        <v>118814.01916455883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25">
      <c r="A62" s="27" t="s">
        <v>254</v>
      </c>
      <c r="B62" s="26">
        <v>39.500115349339694</v>
      </c>
      <c r="C62" s="26">
        <v>55.170745156734426</v>
      </c>
      <c r="D62" s="26">
        <v>58.068545641764338</v>
      </c>
      <c r="E62" s="26">
        <v>68.815728023137396</v>
      </c>
      <c r="F62" s="26">
        <v>77.368459551769348</v>
      </c>
      <c r="G62" s="26">
        <v>85.133439492237841</v>
      </c>
      <c r="H62" s="26">
        <v>92.701481535665451</v>
      </c>
      <c r="I62" s="26">
        <v>117.99956110982946</v>
      </c>
      <c r="J62" s="26">
        <v>2401.2806590104715</v>
      </c>
      <c r="K62" s="26">
        <v>2703.7854312709592</v>
      </c>
      <c r="L62" s="26">
        <v>2582.2529822192209</v>
      </c>
      <c r="M62" s="26">
        <v>1732.1291919873961</v>
      </c>
      <c r="N62" s="26">
        <v>3162.0189061444971</v>
      </c>
      <c r="O62" s="26">
        <v>3521.9783929777177</v>
      </c>
      <c r="P62" s="26">
        <v>3996.1962637857309</v>
      </c>
      <c r="Q62" s="26" t="s">
        <v>20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25">
      <c r="A63" s="27" t="s">
        <v>256</v>
      </c>
      <c r="B63" s="24">
        <v>42.909028888888891</v>
      </c>
      <c r="C63" s="24">
        <v>44.259658148148148</v>
      </c>
      <c r="D63" s="24">
        <v>39.018382592592587</v>
      </c>
      <c r="E63" s="24">
        <v>43.885135185185177</v>
      </c>
      <c r="F63" s="24">
        <v>36.815298888888883</v>
      </c>
      <c r="G63" s="24">
        <v>37.243385555555555</v>
      </c>
      <c r="H63" s="24">
        <v>36.16957444444445</v>
      </c>
      <c r="I63" s="24">
        <v>38.594799259259261</v>
      </c>
      <c r="J63" s="24">
        <v>41.033222222222221</v>
      </c>
      <c r="K63" s="24" t="s">
        <v>1232</v>
      </c>
      <c r="L63" s="24">
        <v>34.876544448148145</v>
      </c>
      <c r="M63" s="24">
        <v>25.424905107407408</v>
      </c>
      <c r="N63" s="24">
        <v>21.813104488888886</v>
      </c>
      <c r="O63" s="24">
        <v>20.537037037037038</v>
      </c>
      <c r="P63" s="24" t="s">
        <v>20</v>
      </c>
      <c r="Q63" s="24" t="s">
        <v>20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25">
      <c r="A64" s="27" t="s">
        <v>260</v>
      </c>
      <c r="B64" s="26">
        <v>1395.1</v>
      </c>
      <c r="C64" s="26">
        <v>1931.4</v>
      </c>
      <c r="D64" s="26">
        <v>2635.1</v>
      </c>
      <c r="E64" s="26">
        <v>2393.4</v>
      </c>
      <c r="F64" s="26">
        <v>1689.3</v>
      </c>
      <c r="G64" s="26" t="s">
        <v>1231</v>
      </c>
      <c r="H64" s="26">
        <v>8361.6</v>
      </c>
      <c r="I64" s="26">
        <v>8935.5</v>
      </c>
      <c r="J64" s="26">
        <v>9424.4</v>
      </c>
      <c r="K64" s="26">
        <v>9898.9</v>
      </c>
      <c r="L64" s="26">
        <v>9441.7999999999993</v>
      </c>
      <c r="M64" s="26">
        <v>9839.6</v>
      </c>
      <c r="N64" s="26">
        <v>10134.6</v>
      </c>
      <c r="O64" s="26">
        <v>10638.1</v>
      </c>
      <c r="P64" s="26">
        <v>11192.7</v>
      </c>
      <c r="Q64" s="26">
        <v>10297.299999999999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25">
      <c r="A65" s="27" t="s">
        <v>262</v>
      </c>
      <c r="B65" s="24">
        <v>370.1121351851852</v>
      </c>
      <c r="C65" s="24">
        <v>360.61620814814813</v>
      </c>
      <c r="D65" s="24">
        <v>361.40684111111108</v>
      </c>
      <c r="E65" s="24">
        <v>463.8242703703703</v>
      </c>
      <c r="F65" s="24">
        <v>431.39956925925924</v>
      </c>
      <c r="G65" s="24">
        <v>469.27546074074075</v>
      </c>
      <c r="H65" s="24">
        <v>442.60647185185184</v>
      </c>
      <c r="I65" s="24">
        <v>472.80071159259268</v>
      </c>
      <c r="J65" s="24">
        <v>478.93302874074067</v>
      </c>
      <c r="K65" s="24" t="s">
        <v>1230</v>
      </c>
      <c r="L65" s="24">
        <v>337.8561899247407</v>
      </c>
      <c r="M65" s="24">
        <v>262.35687517913851</v>
      </c>
      <c r="N65" s="24">
        <v>260.46993642960774</v>
      </c>
      <c r="O65" s="24">
        <v>264.8432863037537</v>
      </c>
      <c r="P65" s="24" t="s">
        <v>20</v>
      </c>
      <c r="Q65" s="24" t="s">
        <v>20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25">
      <c r="A66" s="27" t="s">
        <v>266</v>
      </c>
      <c r="B66" s="26">
        <v>10461.69088067265</v>
      </c>
      <c r="C66" s="26">
        <v>13170.09167024522</v>
      </c>
      <c r="D66" s="26">
        <v>14864.155481626181</v>
      </c>
      <c r="E66" s="26">
        <v>19454.767463422377</v>
      </c>
      <c r="F66" s="26">
        <v>14406.02592363184</v>
      </c>
      <c r="G66" s="26">
        <v>18131.092037819846</v>
      </c>
      <c r="H66" s="26">
        <v>23076.323024175839</v>
      </c>
      <c r="I66" s="26">
        <v>24562.89832310905</v>
      </c>
      <c r="J66" s="26">
        <v>25580.775039446191</v>
      </c>
      <c r="K66" s="26">
        <v>26590.481332943687</v>
      </c>
      <c r="L66" s="26">
        <v>19042.747807629439</v>
      </c>
      <c r="M66" s="26" t="s">
        <v>1229</v>
      </c>
      <c r="N66" s="26">
        <v>19575.722921980676</v>
      </c>
      <c r="O66" s="26">
        <v>22132.787191929798</v>
      </c>
      <c r="P66" s="26">
        <v>22773.849435844029</v>
      </c>
      <c r="Q66" s="26">
        <v>20462.046515703401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25">
      <c r="A67" s="27" t="s">
        <v>268</v>
      </c>
      <c r="B67" s="24">
        <v>16073.2</v>
      </c>
      <c r="C67" s="24">
        <v>20545.599999999999</v>
      </c>
      <c r="D67" s="24">
        <v>24454.6</v>
      </c>
      <c r="E67" s="24">
        <v>29849</v>
      </c>
      <c r="F67" s="24">
        <v>23089.3</v>
      </c>
      <c r="G67" s="24">
        <v>25024.2</v>
      </c>
      <c r="H67" s="24">
        <v>27913.4</v>
      </c>
      <c r="I67" s="24">
        <v>26834.5</v>
      </c>
      <c r="J67" s="24">
        <v>26533.7</v>
      </c>
      <c r="K67" s="24">
        <v>25268.7</v>
      </c>
      <c r="L67" s="24">
        <v>19030.900000000001</v>
      </c>
      <c r="M67" s="24">
        <v>20018.3</v>
      </c>
      <c r="N67" s="24">
        <v>23339.4</v>
      </c>
      <c r="O67" s="24">
        <v>28045.807000000001</v>
      </c>
      <c r="P67" s="24">
        <v>28472.107000000007</v>
      </c>
      <c r="Q67" s="24" t="s">
        <v>20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25">
      <c r="A68" s="27" t="s">
        <v>270</v>
      </c>
      <c r="B68" s="26">
        <v>1864.1</v>
      </c>
      <c r="C68" s="26">
        <v>2254.6999999999998</v>
      </c>
      <c r="D68" s="26">
        <v>2793.7</v>
      </c>
      <c r="E68" s="26">
        <v>3275.5</v>
      </c>
      <c r="F68" s="26">
        <v>2923.5760296599997</v>
      </c>
      <c r="G68" s="26">
        <v>3473.1567385900003</v>
      </c>
      <c r="H68" s="26">
        <v>4242.5938510699998</v>
      </c>
      <c r="I68" s="26">
        <v>4242.2293010599997</v>
      </c>
      <c r="J68" s="26">
        <v>4394.9302631599994</v>
      </c>
      <c r="K68" s="26">
        <v>4294.4276818500002</v>
      </c>
      <c r="L68" s="26">
        <v>4436.9760122299995</v>
      </c>
      <c r="M68" s="26">
        <v>4322.3138801499999</v>
      </c>
      <c r="N68" s="26">
        <v>4667.3951067500002</v>
      </c>
      <c r="O68" s="26">
        <v>4735.5934779700001</v>
      </c>
      <c r="P68" s="26">
        <v>4747.6476885600005</v>
      </c>
      <c r="Q68" s="26">
        <v>4158.1338781599998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25">
      <c r="A69" s="27" t="s">
        <v>271</v>
      </c>
      <c r="B69" s="24" t="s">
        <v>20</v>
      </c>
      <c r="C69" s="24" t="s">
        <v>20</v>
      </c>
      <c r="D69" s="24" t="s">
        <v>20</v>
      </c>
      <c r="E69" s="24" t="s">
        <v>20</v>
      </c>
      <c r="F69" s="24" t="s">
        <v>20</v>
      </c>
      <c r="G69" s="24" t="s">
        <v>20</v>
      </c>
      <c r="H69" s="24" t="s">
        <v>20</v>
      </c>
      <c r="I69" s="24" t="s">
        <v>20</v>
      </c>
      <c r="J69" s="24" t="s">
        <v>20</v>
      </c>
      <c r="K69" s="24" t="s">
        <v>20</v>
      </c>
      <c r="L69" s="24" t="s">
        <v>20</v>
      </c>
      <c r="M69" s="24" t="s">
        <v>20</v>
      </c>
      <c r="N69" s="24" t="s">
        <v>20</v>
      </c>
      <c r="O69" s="24" t="s">
        <v>20</v>
      </c>
      <c r="P69" s="24" t="s">
        <v>20</v>
      </c>
      <c r="Q69" s="24" t="s">
        <v>20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25">
      <c r="A70" s="27" t="s">
        <v>288</v>
      </c>
      <c r="B70" s="26" t="s">
        <v>20</v>
      </c>
      <c r="C70" s="26" t="s">
        <v>20</v>
      </c>
      <c r="D70" s="26" t="s">
        <v>20</v>
      </c>
      <c r="E70" s="26" t="s">
        <v>20</v>
      </c>
      <c r="F70" s="26" t="s">
        <v>20</v>
      </c>
      <c r="G70" s="26" t="s">
        <v>20</v>
      </c>
      <c r="H70" s="26" t="s">
        <v>20</v>
      </c>
      <c r="I70" s="26" t="s">
        <v>20</v>
      </c>
      <c r="J70" s="26" t="s">
        <v>20</v>
      </c>
      <c r="K70" s="26" t="s">
        <v>20</v>
      </c>
      <c r="L70" s="26" t="s">
        <v>20</v>
      </c>
      <c r="M70" s="26" t="s">
        <v>20</v>
      </c>
      <c r="N70" s="26" t="s">
        <v>20</v>
      </c>
      <c r="O70" s="26" t="s">
        <v>20</v>
      </c>
      <c r="P70" s="26" t="s">
        <v>20</v>
      </c>
      <c r="Q70" s="26" t="s">
        <v>20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25">
      <c r="A71" s="27" t="s">
        <v>305</v>
      </c>
      <c r="B71" s="24">
        <v>5730.4126724910357</v>
      </c>
      <c r="C71" s="24">
        <v>6977.1926376213723</v>
      </c>
      <c r="D71" s="24">
        <v>9388.3398759304437</v>
      </c>
      <c r="E71" s="24">
        <v>10546.418657392323</v>
      </c>
      <c r="F71" s="24">
        <v>7395.3569758254798</v>
      </c>
      <c r="G71" s="24">
        <v>9910.3862852010061</v>
      </c>
      <c r="H71" s="24">
        <v>14456.267678821407</v>
      </c>
      <c r="I71" s="24">
        <v>13807.600113480659</v>
      </c>
      <c r="J71" s="24">
        <v>14563.648094019172</v>
      </c>
      <c r="K71" s="24">
        <v>14643.222703936473</v>
      </c>
      <c r="L71" s="24">
        <v>11862.878802107074</v>
      </c>
      <c r="M71" s="24">
        <v>12435.597761904359</v>
      </c>
      <c r="N71" s="24">
        <v>13525.047598623987</v>
      </c>
      <c r="O71" s="24">
        <v>14870.311037573105</v>
      </c>
      <c r="P71" s="24">
        <v>14910.309012421858</v>
      </c>
      <c r="Q71" s="24">
        <v>15228.063518176905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25">
      <c r="A72" s="27" t="s">
        <v>306</v>
      </c>
      <c r="B72" s="26">
        <v>1601.3318177994172</v>
      </c>
      <c r="C72" s="26">
        <v>1560.5929343346954</v>
      </c>
      <c r="D72" s="26">
        <v>1625.8374989400829</v>
      </c>
      <c r="E72" s="26">
        <v>1489.1532500881758</v>
      </c>
      <c r="F72" s="26">
        <v>1564.9335481515834</v>
      </c>
      <c r="G72" s="26">
        <v>1805.2860670158839</v>
      </c>
      <c r="H72" s="26" t="s">
        <v>1228</v>
      </c>
      <c r="I72" s="26">
        <v>1674.5954113710582</v>
      </c>
      <c r="J72" s="26">
        <v>1824.4808131162217</v>
      </c>
      <c r="K72" s="26">
        <v>1849.7746186073484</v>
      </c>
      <c r="L72" s="26">
        <v>1668.7384769970799</v>
      </c>
      <c r="M72" s="26">
        <v>1635.7380963197918</v>
      </c>
      <c r="N72" s="26">
        <v>1793.0246458913141</v>
      </c>
      <c r="O72" s="26">
        <v>1828.2728833797946</v>
      </c>
      <c r="P72" s="26">
        <v>1980.9893064091639</v>
      </c>
      <c r="Q72" s="26">
        <v>1739.3312177946548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25">
      <c r="A73" s="27" t="s">
        <v>308</v>
      </c>
      <c r="B73" s="24">
        <v>917.34975739893162</v>
      </c>
      <c r="C73" s="24">
        <v>1055.546060462292</v>
      </c>
      <c r="D73" s="24">
        <v>1350.794630055774</v>
      </c>
      <c r="E73" s="24">
        <v>1718.5812174573437</v>
      </c>
      <c r="F73" s="24">
        <v>1694.6786209502811</v>
      </c>
      <c r="G73" s="24">
        <v>2479.5001076578601</v>
      </c>
      <c r="H73" s="24">
        <v>3029.3754943837785</v>
      </c>
      <c r="I73" s="24">
        <v>3257.974058934155</v>
      </c>
      <c r="J73" s="24">
        <v>3014.4567262233536</v>
      </c>
      <c r="K73" s="24">
        <v>3418.298315488697</v>
      </c>
      <c r="L73" s="24">
        <v>2920.0261462622702</v>
      </c>
      <c r="M73" s="24">
        <v>2810.8257464482263</v>
      </c>
      <c r="N73" s="24">
        <v>3030.1232875500327</v>
      </c>
      <c r="O73" s="24">
        <v>2705.0001962797323</v>
      </c>
      <c r="P73" s="24" t="s">
        <v>20</v>
      </c>
      <c r="Q73" s="24" t="s">
        <v>20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25">
      <c r="A74" s="27" t="s">
        <v>311</v>
      </c>
      <c r="B74" s="26">
        <v>1528493.2779811874</v>
      </c>
      <c r="C74" s="26">
        <v>1760915.2279515122</v>
      </c>
      <c r="D74" s="26">
        <v>2085930.0758615974</v>
      </c>
      <c r="E74" s="26" t="s">
        <v>1227</v>
      </c>
      <c r="F74" s="26">
        <v>1785820.1649983937</v>
      </c>
      <c r="G74" s="26">
        <v>2029378.6335137074</v>
      </c>
      <c r="H74" s="26">
        <v>2415732.1740152841</v>
      </c>
      <c r="I74" s="26">
        <v>2412025.784726894</v>
      </c>
      <c r="J74" s="26">
        <v>2523140.6894371165</v>
      </c>
      <c r="K74" s="26">
        <v>2591984.472457841</v>
      </c>
      <c r="L74" s="26">
        <v>2343100.6570168389</v>
      </c>
      <c r="M74" s="26">
        <v>2343700.0668640817</v>
      </c>
      <c r="N74" s="26">
        <v>2559549.2863216219</v>
      </c>
      <c r="O74" s="26">
        <v>2752255.308882386</v>
      </c>
      <c r="P74" s="26">
        <v>2693702.680536774</v>
      </c>
      <c r="Q74" s="26">
        <v>2504875.5395108862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25">
      <c r="A75" s="27" t="s">
        <v>313</v>
      </c>
      <c r="B75" s="24">
        <v>603.27141563238399</v>
      </c>
      <c r="C75" s="24">
        <v>650.54553359040108</v>
      </c>
      <c r="D75" s="24">
        <v>745.17795388262698</v>
      </c>
      <c r="E75" s="24">
        <v>852.4018831547919</v>
      </c>
      <c r="F75" s="24">
        <v>765.68571124335301</v>
      </c>
      <c r="G75" s="24">
        <v>835.11398283451001</v>
      </c>
      <c r="H75" s="24">
        <v>1005.99113753082</v>
      </c>
      <c r="I75" s="24" t="s">
        <v>20</v>
      </c>
      <c r="J75" s="24" t="s">
        <v>20</v>
      </c>
      <c r="K75" s="24" t="s">
        <v>20</v>
      </c>
      <c r="L75" s="24" t="s">
        <v>20</v>
      </c>
      <c r="M75" s="24" t="s">
        <v>20</v>
      </c>
      <c r="N75" s="24" t="s">
        <v>20</v>
      </c>
      <c r="O75" s="24" t="s">
        <v>20</v>
      </c>
      <c r="P75" s="24" t="s">
        <v>20</v>
      </c>
      <c r="Q75" s="24" t="s">
        <v>20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25">
      <c r="A76" s="27" t="s">
        <v>323</v>
      </c>
      <c r="B76" s="26" t="s">
        <v>1226</v>
      </c>
      <c r="C76" s="26">
        <v>659.1518207119575</v>
      </c>
      <c r="D76" s="26">
        <v>722.6470988880086</v>
      </c>
      <c r="E76" s="26">
        <v>901.99797219733932</v>
      </c>
      <c r="F76" s="26">
        <v>615.0987817223612</v>
      </c>
      <c r="G76" s="26">
        <v>819.74757751912853</v>
      </c>
      <c r="H76" s="26">
        <v>1071.7373612034626</v>
      </c>
      <c r="I76" s="26">
        <v>1205.1318438393482</v>
      </c>
      <c r="J76" s="26">
        <v>1143.3271585603595</v>
      </c>
      <c r="K76" s="26">
        <v>1208.5322711784038</v>
      </c>
      <c r="L76" s="26">
        <v>970.19338583328238</v>
      </c>
      <c r="M76" s="26">
        <v>921.83985748944917</v>
      </c>
      <c r="N76" s="26">
        <v>985.31047042672742</v>
      </c>
      <c r="O76" s="26">
        <v>1012.1132393828217</v>
      </c>
      <c r="P76" s="26">
        <v>1030.8241449429215</v>
      </c>
      <c r="Q76" s="26">
        <v>819.29231490603377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25">
      <c r="A77" s="27" t="s">
        <v>325</v>
      </c>
      <c r="B77" s="24" t="s">
        <v>1225</v>
      </c>
      <c r="C77" s="24">
        <v>81902.890483022187</v>
      </c>
      <c r="D77" s="24">
        <v>98615.710257775267</v>
      </c>
      <c r="E77" s="24">
        <v>105433.83886623902</v>
      </c>
      <c r="F77" s="24">
        <v>71766.068828673466</v>
      </c>
      <c r="G77" s="24">
        <v>75038.95532539679</v>
      </c>
      <c r="H77" s="24">
        <v>83030.370296279681</v>
      </c>
      <c r="I77" s="24">
        <v>76760.162737186896</v>
      </c>
      <c r="J77" s="24">
        <v>78529.137214526549</v>
      </c>
      <c r="K77" s="24">
        <v>75444.255343315323</v>
      </c>
      <c r="L77" s="24">
        <v>59056.357533349983</v>
      </c>
      <c r="M77" s="24">
        <v>58351.635008575278</v>
      </c>
      <c r="N77" s="24">
        <v>67198.318453920467</v>
      </c>
      <c r="O77" s="24">
        <v>74302.405230613687</v>
      </c>
      <c r="P77" s="24">
        <v>72633.133180411358</v>
      </c>
      <c r="Q77" s="24" t="s">
        <v>20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25">
      <c r="A78" s="27" t="s">
        <v>328</v>
      </c>
      <c r="B78" s="26">
        <v>439682.81415017898</v>
      </c>
      <c r="C78" s="26">
        <v>485050.1141981798</v>
      </c>
      <c r="D78" s="26">
        <v>544317.05531931284</v>
      </c>
      <c r="E78" s="26">
        <v>603017.98030693922</v>
      </c>
      <c r="F78" s="26">
        <v>471024.8553618369</v>
      </c>
      <c r="G78" s="26">
        <v>507694.91396336339</v>
      </c>
      <c r="H78" s="26">
        <v>586877.08923402906</v>
      </c>
      <c r="I78" s="26">
        <v>560945.16239604657</v>
      </c>
      <c r="J78" s="26">
        <v>582360.83141026343</v>
      </c>
      <c r="K78" s="26">
        <v>580548.77745135257</v>
      </c>
      <c r="L78" s="26">
        <v>521964.03456004697</v>
      </c>
      <c r="M78" s="26">
        <v>521165.54445491388</v>
      </c>
      <c r="N78" s="26">
        <v>559707.62713376677</v>
      </c>
      <c r="O78" s="26">
        <v>616427.35348890861</v>
      </c>
      <c r="P78" s="26">
        <v>597146.49742193543</v>
      </c>
      <c r="Q78" s="26">
        <v>501015.41482802166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25">
      <c r="A79" s="27" t="s">
        <v>329</v>
      </c>
      <c r="B79" s="24">
        <v>204.01436222150704</v>
      </c>
      <c r="C79" s="24">
        <v>197.98374954922812</v>
      </c>
      <c r="D79" s="24">
        <v>235.26400934695866</v>
      </c>
      <c r="E79" s="24" t="s">
        <v>1224</v>
      </c>
      <c r="F79" s="24">
        <v>145.94809317500147</v>
      </c>
      <c r="G79" s="24">
        <v>153.54772947148433</v>
      </c>
      <c r="H79" s="24">
        <v>151.86708030515891</v>
      </c>
      <c r="I79" s="24">
        <v>127.70928763950954</v>
      </c>
      <c r="J79" s="24">
        <v>149.82374894977161</v>
      </c>
      <c r="K79" s="24">
        <v>166.56484478309946</v>
      </c>
      <c r="L79" s="24">
        <v>127.54665761674542</v>
      </c>
      <c r="M79" s="24">
        <v>177.87251123021736</v>
      </c>
      <c r="N79" s="24" t="s">
        <v>20</v>
      </c>
      <c r="O79" s="24" t="s">
        <v>20</v>
      </c>
      <c r="P79" s="24" t="s">
        <v>20</v>
      </c>
      <c r="Q79" s="24" t="s">
        <v>20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25">
      <c r="A80" s="27" t="s">
        <v>335</v>
      </c>
      <c r="B80" s="26">
        <v>5456.8812146691116</v>
      </c>
      <c r="C80" s="26" t="s">
        <v>20</v>
      </c>
      <c r="D80" s="26">
        <v>6835.6312580496478</v>
      </c>
      <c r="E80" s="26">
        <v>9102.9573199075276</v>
      </c>
      <c r="F80" s="26">
        <v>6375.7866374878513</v>
      </c>
      <c r="G80" s="26">
        <v>8857.6711798020278</v>
      </c>
      <c r="H80" s="26">
        <v>10150.68227397482</v>
      </c>
      <c r="I80" s="26">
        <v>9782.6239758565753</v>
      </c>
      <c r="J80" s="26">
        <v>9358.6382672398322</v>
      </c>
      <c r="K80" s="26">
        <v>8290.4046009298727</v>
      </c>
      <c r="L80" s="26">
        <v>5112.6240898817732</v>
      </c>
      <c r="M80" s="26" t="s">
        <v>20</v>
      </c>
      <c r="N80" s="26" t="s">
        <v>20</v>
      </c>
      <c r="O80" s="26" t="s">
        <v>20</v>
      </c>
      <c r="P80" s="26" t="s">
        <v>20</v>
      </c>
      <c r="Q80" s="26" t="s">
        <v>20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25">
      <c r="A81" s="27" t="s">
        <v>342</v>
      </c>
      <c r="B81" s="24">
        <v>104.32489212762023</v>
      </c>
      <c r="C81" s="24">
        <v>108.86403255216104</v>
      </c>
      <c r="D81" s="24">
        <v>134.32668292910427</v>
      </c>
      <c r="E81" s="24">
        <v>205.50152420009465</v>
      </c>
      <c r="F81" s="24">
        <v>174.20672322871786</v>
      </c>
      <c r="G81" s="24">
        <v>139.9240849667614</v>
      </c>
      <c r="H81" s="24">
        <v>114.48416438654264</v>
      </c>
      <c r="I81" s="24">
        <v>125.84980164090481</v>
      </c>
      <c r="J81" s="24">
        <v>131.40876076259528</v>
      </c>
      <c r="K81" s="24">
        <v>123.86445121050319</v>
      </c>
      <c r="L81" s="24">
        <v>107.39052773358299</v>
      </c>
      <c r="M81" s="24">
        <v>100.52720466337871</v>
      </c>
      <c r="N81" s="24">
        <v>128.9770010481389</v>
      </c>
      <c r="O81" s="24">
        <v>151.35755867924169</v>
      </c>
      <c r="P81" s="24" t="s">
        <v>20</v>
      </c>
      <c r="Q81" s="24" t="s">
        <v>20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25">
      <c r="A82" s="27" t="s">
        <v>345</v>
      </c>
      <c r="B82" s="26">
        <v>1413.89987271</v>
      </c>
      <c r="C82" s="26">
        <v>1586.4006306400001</v>
      </c>
      <c r="D82" s="26">
        <v>2055.6125357199999</v>
      </c>
      <c r="E82" s="26">
        <v>2387.5843233400001</v>
      </c>
      <c r="F82" s="26">
        <v>1853.7113155100001</v>
      </c>
      <c r="G82" s="26">
        <v>2393.2508646900001</v>
      </c>
      <c r="H82" s="26">
        <v>3222.9530967300002</v>
      </c>
      <c r="I82" s="26">
        <v>3459.0987603600001</v>
      </c>
      <c r="J82" s="26">
        <v>4190.7599267699998</v>
      </c>
      <c r="K82" s="26">
        <v>3995.07259987</v>
      </c>
      <c r="L82" s="26">
        <v>3021.0385285000002</v>
      </c>
      <c r="M82" s="26">
        <v>2864.69801719</v>
      </c>
      <c r="N82" s="26">
        <v>3569.9167557600003</v>
      </c>
      <c r="O82" s="26">
        <v>4406.5030342200007</v>
      </c>
      <c r="P82" s="26">
        <v>4944.2678519900001</v>
      </c>
      <c r="Q82" s="26">
        <v>4349.4998054200005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25">
      <c r="A83" s="27" t="s">
        <v>346</v>
      </c>
      <c r="B83" s="24">
        <v>919536.36726140068</v>
      </c>
      <c r="C83" s="24">
        <v>1057726.1664419507</v>
      </c>
      <c r="D83" s="24">
        <v>1270699.4617482142</v>
      </c>
      <c r="E83" s="24">
        <v>1398512.3156987582</v>
      </c>
      <c r="F83" s="24">
        <v>1074639.899176843</v>
      </c>
      <c r="G83" s="24">
        <v>1212405.147421933</v>
      </c>
      <c r="H83" s="24">
        <v>1430250.7011668275</v>
      </c>
      <c r="I83" s="24">
        <v>1373515.7714481449</v>
      </c>
      <c r="J83" s="24">
        <v>1423001.9370786324</v>
      </c>
      <c r="K83" s="24">
        <v>1470308.9297586216</v>
      </c>
      <c r="L83" s="24">
        <v>1294367.188720027</v>
      </c>
      <c r="M83" s="24">
        <v>1305093.5789919291</v>
      </c>
      <c r="N83" s="24">
        <v>1419929.7408249637</v>
      </c>
      <c r="O83" s="24">
        <v>1527698.6074696365</v>
      </c>
      <c r="P83" s="24">
        <v>1460913.2621484601</v>
      </c>
      <c r="Q83" s="24">
        <v>1361030.4569989506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25">
      <c r="A84" s="27" t="s">
        <v>347</v>
      </c>
      <c r="B84" s="26">
        <v>2802.1958124954499</v>
      </c>
      <c r="C84" s="26">
        <v>3726.6748195118398</v>
      </c>
      <c r="D84" s="26">
        <v>4172.1390044764603</v>
      </c>
      <c r="E84" s="26">
        <v>5269.7305129599999</v>
      </c>
      <c r="F84" s="26">
        <v>5839.7</v>
      </c>
      <c r="G84" s="26">
        <v>7960.08</v>
      </c>
      <c r="H84" s="26" t="s">
        <v>1223</v>
      </c>
      <c r="I84" s="26">
        <v>13552.347534799999</v>
      </c>
      <c r="J84" s="26">
        <v>13751.91837810932</v>
      </c>
      <c r="K84" s="26">
        <v>13216.77856696488</v>
      </c>
      <c r="L84" s="26">
        <v>10321.186611031009</v>
      </c>
      <c r="M84" s="26">
        <v>11136.87816967332</v>
      </c>
      <c r="N84" s="26">
        <v>13834.85</v>
      </c>
      <c r="O84" s="26">
        <v>14942.72019082798</v>
      </c>
      <c r="P84" s="26">
        <v>15667.52763720119</v>
      </c>
      <c r="Q84" s="26" t="s">
        <v>20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25">
      <c r="A85" s="27" t="s">
        <v>350</v>
      </c>
      <c r="B85" s="24">
        <v>17461.520086592293</v>
      </c>
      <c r="C85" s="24">
        <v>20138.995839287982</v>
      </c>
      <c r="D85" s="24">
        <v>23747.394212423198</v>
      </c>
      <c r="E85" s="24">
        <v>28869.024559364625</v>
      </c>
      <c r="F85" s="24" t="s">
        <v>1222</v>
      </c>
      <c r="G85" s="24">
        <v>22244.488075119127</v>
      </c>
      <c r="H85" s="24">
        <v>27471.481984910864</v>
      </c>
      <c r="I85" s="24">
        <v>27884.573854990675</v>
      </c>
      <c r="J85" s="24">
        <v>35699.800208255052</v>
      </c>
      <c r="K85" s="24">
        <v>35577.819516848715</v>
      </c>
      <c r="L85" s="24">
        <v>27518.376686159023</v>
      </c>
      <c r="M85" s="24">
        <v>27229.570716257102</v>
      </c>
      <c r="N85" s="24">
        <v>31702.637913498376</v>
      </c>
      <c r="O85" s="24">
        <v>38208.484096760381</v>
      </c>
      <c r="P85" s="24">
        <v>36308.417144809486</v>
      </c>
      <c r="Q85" s="24">
        <v>33035.804104227929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25">
      <c r="A86" s="27" t="s">
        <v>352</v>
      </c>
      <c r="B86" s="26">
        <v>32.86513703703703</v>
      </c>
      <c r="C86" s="26">
        <v>32.28549259259259</v>
      </c>
      <c r="D86" s="26">
        <v>40.732086666666667</v>
      </c>
      <c r="E86" s="26">
        <v>40.466671851851849</v>
      </c>
      <c r="F86" s="26">
        <v>35.292697407407402</v>
      </c>
      <c r="G86" s="26">
        <v>31.126358518518515</v>
      </c>
      <c r="H86" s="26">
        <v>37.153500370370367</v>
      </c>
      <c r="I86" s="26">
        <v>42.81345703703704</v>
      </c>
      <c r="J86" s="26">
        <v>46.520555555555553</v>
      </c>
      <c r="K86" s="26" t="s">
        <v>1221</v>
      </c>
      <c r="L86" s="26">
        <v>43.71208093674074</v>
      </c>
      <c r="M86" s="26">
        <v>38.532402529629628</v>
      </c>
      <c r="N86" s="26">
        <v>41.308471411111107</v>
      </c>
      <c r="O86" s="26">
        <v>43.088866528929998</v>
      </c>
      <c r="P86" s="26" t="s">
        <v>20</v>
      </c>
      <c r="Q86" s="26" t="s">
        <v>20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25">
      <c r="A87" s="27" t="s">
        <v>356</v>
      </c>
      <c r="B87" s="24">
        <v>5459.5</v>
      </c>
      <c r="C87" s="24">
        <v>6082.1</v>
      </c>
      <c r="D87" s="24">
        <v>6983.2</v>
      </c>
      <c r="E87" s="24" t="s">
        <v>1220</v>
      </c>
      <c r="F87" s="24">
        <v>6181.3355099999999</v>
      </c>
      <c r="G87" s="24">
        <v>7195.6114399999997</v>
      </c>
      <c r="H87" s="24">
        <v>8968.6987800000006</v>
      </c>
      <c r="I87" s="24">
        <v>8579.6395699999994</v>
      </c>
      <c r="J87" s="24">
        <v>8663.1070299999992</v>
      </c>
      <c r="K87" s="24">
        <v>9375.3300500000005</v>
      </c>
      <c r="L87" s="24">
        <v>9084.8830400000006</v>
      </c>
      <c r="M87" s="24">
        <v>8972.5422400000007</v>
      </c>
      <c r="N87" s="24">
        <v>9650.5440600000002</v>
      </c>
      <c r="O87" s="24">
        <v>9643.98308</v>
      </c>
      <c r="P87" s="24">
        <v>9918.5235100000009</v>
      </c>
      <c r="Q87" s="24">
        <v>10514.45694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25">
      <c r="A88" s="27" t="s">
        <v>358</v>
      </c>
      <c r="B88" s="26">
        <v>842.81</v>
      </c>
      <c r="C88" s="26">
        <v>1032.58</v>
      </c>
      <c r="D88" s="26">
        <v>1203.2</v>
      </c>
      <c r="E88" s="26">
        <v>1342.01</v>
      </c>
      <c r="F88" s="26" t="s">
        <v>1219</v>
      </c>
      <c r="G88" s="26">
        <v>1471.21</v>
      </c>
      <c r="H88" s="26">
        <v>1428.34</v>
      </c>
      <c r="I88" s="26">
        <v>1927.59</v>
      </c>
      <c r="J88" s="26">
        <v>1886.26</v>
      </c>
      <c r="K88" s="26">
        <v>2066.3407686503156</v>
      </c>
      <c r="L88" s="26">
        <v>1781.1477809999999</v>
      </c>
      <c r="M88" s="26">
        <v>2414.302953702484</v>
      </c>
      <c r="N88" s="26">
        <v>4595.01</v>
      </c>
      <c r="O88" s="26">
        <v>3978.07</v>
      </c>
      <c r="P88" s="26">
        <v>3945.35</v>
      </c>
      <c r="Q88" s="26" t="s">
        <v>20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25">
      <c r="A89" s="27" t="s">
        <v>361</v>
      </c>
      <c r="B89" s="24">
        <v>89.6186824582105</v>
      </c>
      <c r="C89" s="24">
        <v>74.139860914280291</v>
      </c>
      <c r="D89" s="24" t="s">
        <v>872</v>
      </c>
      <c r="E89" s="24">
        <v>128.13143064503501</v>
      </c>
      <c r="F89" s="24">
        <v>121.64103044139401</v>
      </c>
      <c r="G89" s="24">
        <v>126.600766843605</v>
      </c>
      <c r="H89" s="24">
        <v>237.99293199124699</v>
      </c>
      <c r="I89" s="24">
        <v>131.35838486140202</v>
      </c>
      <c r="J89" s="24">
        <v>152.79247485705997</v>
      </c>
      <c r="K89" s="24">
        <v>165.96411480786202</v>
      </c>
      <c r="L89" s="24">
        <v>252.24689192875002</v>
      </c>
      <c r="M89" s="24">
        <v>164.00819999999999</v>
      </c>
      <c r="N89" s="24">
        <v>340.1598278848806</v>
      </c>
      <c r="O89" s="24">
        <v>339.53209557560899</v>
      </c>
      <c r="P89" s="24">
        <v>248.78880362524646</v>
      </c>
      <c r="Q89" s="24" t="s">
        <v>20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25">
      <c r="A90" s="27" t="s">
        <v>364</v>
      </c>
      <c r="B90" s="26">
        <v>545.63099999999997</v>
      </c>
      <c r="C90" s="26">
        <v>579.60199999999998</v>
      </c>
      <c r="D90" s="26">
        <v>674.88099999999997</v>
      </c>
      <c r="E90" s="26">
        <v>801.51987689999999</v>
      </c>
      <c r="F90" s="26">
        <v>768.1837726</v>
      </c>
      <c r="G90" s="26">
        <v>884.97990100000004</v>
      </c>
      <c r="H90" s="26">
        <v>1129.07660852</v>
      </c>
      <c r="I90" s="26">
        <v>1415.4538331400001</v>
      </c>
      <c r="J90" s="26">
        <v>1375.11481774</v>
      </c>
      <c r="K90" s="26">
        <v>1167.18850531007</v>
      </c>
      <c r="L90" s="26" t="s">
        <v>1218</v>
      </c>
      <c r="M90" s="26">
        <v>1434.4054353127119</v>
      </c>
      <c r="N90" s="26">
        <v>1437.3298942145989</v>
      </c>
      <c r="O90" s="26">
        <v>1377.13630018852</v>
      </c>
      <c r="P90" s="26">
        <v>1567.0015102206073</v>
      </c>
      <c r="Q90" s="26" t="s">
        <v>20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25">
      <c r="A91" s="27" t="s">
        <v>367</v>
      </c>
      <c r="B91" s="24">
        <v>459.62</v>
      </c>
      <c r="C91" s="24">
        <v>495.18</v>
      </c>
      <c r="D91" s="24">
        <v>522.08000000000004</v>
      </c>
      <c r="E91" s="24">
        <v>490.19688068674304</v>
      </c>
      <c r="F91" s="24">
        <v>550.99646074085706</v>
      </c>
      <c r="G91" s="24">
        <v>563.38198089249943</v>
      </c>
      <c r="H91" s="24">
        <v>768.085376539295</v>
      </c>
      <c r="I91" s="24">
        <v>778.8445474221229</v>
      </c>
      <c r="J91" s="24">
        <v>914.90790142951494</v>
      </c>
      <c r="K91" s="24">
        <v>960.92983411937996</v>
      </c>
      <c r="L91" s="24">
        <v>1024.2847315008751</v>
      </c>
      <c r="M91" s="24">
        <v>995.00533635325689</v>
      </c>
      <c r="N91" s="24">
        <v>991.98</v>
      </c>
      <c r="O91" s="24">
        <v>1078.4659208455148</v>
      </c>
      <c r="P91" s="24">
        <v>1200.935356101965</v>
      </c>
      <c r="Q91" s="24" t="s">
        <v>20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25">
      <c r="A92" s="27" t="s">
        <v>369</v>
      </c>
      <c r="B92" s="26">
        <v>1898.0179529568697</v>
      </c>
      <c r="C92" s="26">
        <v>2108.7485457159551</v>
      </c>
      <c r="D92" s="26">
        <v>2542.6740365049641</v>
      </c>
      <c r="E92" s="26">
        <v>2848.1731649027411</v>
      </c>
      <c r="F92" s="26">
        <v>2375.0268686532077</v>
      </c>
      <c r="G92" s="26">
        <v>2831.7356809357248</v>
      </c>
      <c r="H92" s="26">
        <v>3977.5601665118979</v>
      </c>
      <c r="I92" s="26">
        <v>4419.7659975978431</v>
      </c>
      <c r="J92" s="26">
        <v>3915.8244688024274</v>
      </c>
      <c r="K92" s="26">
        <v>4087.7519505607443</v>
      </c>
      <c r="L92" s="26">
        <v>3991.5543763351116</v>
      </c>
      <c r="M92" s="26">
        <v>3940.3839611296521</v>
      </c>
      <c r="N92" s="26">
        <v>4573.6434233051186</v>
      </c>
      <c r="O92" s="26">
        <v>4314.0270936504348</v>
      </c>
      <c r="P92" s="26">
        <v>4197.7202006936795</v>
      </c>
      <c r="Q92" s="26" t="s">
        <v>20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25">
      <c r="A93" s="27" t="s">
        <v>371</v>
      </c>
      <c r="B93" s="24">
        <v>60095.050070610778</v>
      </c>
      <c r="C93" s="24">
        <v>71444.353178639169</v>
      </c>
      <c r="D93" s="24">
        <v>91650.57485642517</v>
      </c>
      <c r="E93" s="24">
        <v>105753.64107407849</v>
      </c>
      <c r="F93" s="24">
        <v>79295.688985495901</v>
      </c>
      <c r="G93" s="24">
        <v>87582.997362265567</v>
      </c>
      <c r="H93" s="24">
        <v>99810.386212507598</v>
      </c>
      <c r="I93" s="24">
        <v>89883.270321146876</v>
      </c>
      <c r="J93" s="24">
        <v>93298.597967975264</v>
      </c>
      <c r="K93" s="24">
        <v>98055.213653730534</v>
      </c>
      <c r="L93" s="24">
        <v>87033.701008675838</v>
      </c>
      <c r="M93" s="24">
        <v>86948.512417396021</v>
      </c>
      <c r="N93" s="24">
        <v>96278.354987662955</v>
      </c>
      <c r="O93" s="24">
        <v>104744.37906194141</v>
      </c>
      <c r="P93" s="24">
        <v>104211.07833914174</v>
      </c>
      <c r="Q93" s="24">
        <v>101466.77281664612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25">
      <c r="A94" s="27" t="s">
        <v>372</v>
      </c>
      <c r="B94" s="26">
        <v>2889.1987629778164</v>
      </c>
      <c r="C94" s="26">
        <v>3099.2638735655528</v>
      </c>
      <c r="D94" s="26">
        <v>4118.7613329738379</v>
      </c>
      <c r="E94" s="26">
        <v>4654.2498870259205</v>
      </c>
      <c r="F94" s="26">
        <v>3718.8399759493709</v>
      </c>
      <c r="G94" s="26">
        <v>4123.232725583699</v>
      </c>
      <c r="H94" s="26">
        <v>4852.9485324558464</v>
      </c>
      <c r="I94" s="26">
        <v>4608.9695688144766</v>
      </c>
      <c r="J94" s="26">
        <v>4595.5447081660004</v>
      </c>
      <c r="K94" s="26">
        <v>4895.6946032193682</v>
      </c>
      <c r="L94" s="26">
        <v>4681.6516973576436</v>
      </c>
      <c r="M94" s="26">
        <v>4516.7174787819631</v>
      </c>
      <c r="N94" s="26">
        <v>5001.7074516296789</v>
      </c>
      <c r="O94" s="26">
        <v>5720.4144595525831</v>
      </c>
      <c r="P94" s="26">
        <v>5334.3521264627716</v>
      </c>
      <c r="Q94" s="26">
        <v>4648.0327187175926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25">
      <c r="A95" s="27" t="s">
        <v>373</v>
      </c>
      <c r="B95" s="24">
        <v>102403.07976016089</v>
      </c>
      <c r="C95" s="24">
        <v>123876.21446648955</v>
      </c>
      <c r="D95" s="24">
        <v>153529.58028960056</v>
      </c>
      <c r="E95" s="24">
        <v>199065.09755844012</v>
      </c>
      <c r="F95" s="24" t="s">
        <v>1217</v>
      </c>
      <c r="G95" s="24">
        <v>230967.06009488579</v>
      </c>
      <c r="H95" s="24">
        <v>307847.48840590782</v>
      </c>
      <c r="I95" s="24">
        <v>298320.58419986122</v>
      </c>
      <c r="J95" s="24">
        <v>319109.794565316</v>
      </c>
      <c r="K95" s="24">
        <v>328386.90829394053</v>
      </c>
      <c r="L95" s="24">
        <v>272352.72959999996</v>
      </c>
      <c r="M95" s="24">
        <v>268614.7049999999</v>
      </c>
      <c r="N95" s="24">
        <v>304106.8988832602</v>
      </c>
      <c r="O95" s="24">
        <v>332086.85329331987</v>
      </c>
      <c r="P95" s="24">
        <v>331271.58079710003</v>
      </c>
      <c r="Q95" s="24">
        <v>281700.52741523995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25">
      <c r="A96" s="27" t="s">
        <v>375</v>
      </c>
      <c r="B96" s="26">
        <v>81682.38</v>
      </c>
      <c r="C96" s="26">
        <v>98250.97</v>
      </c>
      <c r="D96" s="26">
        <v>111301.1699924939</v>
      </c>
      <c r="E96" s="26">
        <v>132209.69038539732</v>
      </c>
      <c r="F96" s="26">
        <v>113266.43614581581</v>
      </c>
      <c r="G96" s="26" t="s">
        <v>1216</v>
      </c>
      <c r="H96" s="26">
        <v>191108.7014777752</v>
      </c>
      <c r="I96" s="26">
        <v>187346.549960437</v>
      </c>
      <c r="J96" s="26">
        <v>182089.22664755161</v>
      </c>
      <c r="K96" s="26">
        <v>175292.7947209767</v>
      </c>
      <c r="L96" s="26">
        <v>149124.48179050258</v>
      </c>
      <c r="M96" s="26">
        <v>144469.78622043101</v>
      </c>
      <c r="N96" s="26">
        <v>168882.51333498498</v>
      </c>
      <c r="O96" s="26">
        <v>180724.98404920939</v>
      </c>
      <c r="P96" s="26">
        <v>168455.36601861671</v>
      </c>
      <c r="Q96" s="26">
        <v>163341.65801962701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25">
      <c r="A97" s="27" t="s">
        <v>377</v>
      </c>
      <c r="B97" s="24" t="s">
        <v>20</v>
      </c>
      <c r="C97" s="24" t="s">
        <v>20</v>
      </c>
      <c r="D97" s="24" t="s">
        <v>20</v>
      </c>
      <c r="E97" s="24" t="s">
        <v>20</v>
      </c>
      <c r="F97" s="24" t="s">
        <v>20</v>
      </c>
      <c r="G97" s="24" t="s">
        <v>20</v>
      </c>
      <c r="H97" s="24" t="s">
        <v>20</v>
      </c>
      <c r="I97" s="24" t="s">
        <v>20</v>
      </c>
      <c r="J97" s="24" t="s">
        <v>20</v>
      </c>
      <c r="K97" s="24" t="s">
        <v>20</v>
      </c>
      <c r="L97" s="24" t="s">
        <v>20</v>
      </c>
      <c r="M97" s="24" t="s">
        <v>20</v>
      </c>
      <c r="N97" s="24" t="s">
        <v>20</v>
      </c>
      <c r="O97" s="24" t="s">
        <v>20</v>
      </c>
      <c r="P97" s="24" t="s">
        <v>20</v>
      </c>
      <c r="Q97" s="24" t="s">
        <v>20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25">
      <c r="A98" s="27" t="s">
        <v>394</v>
      </c>
      <c r="B98" s="26">
        <v>23697.4</v>
      </c>
      <c r="C98" s="26">
        <v>30529.4</v>
      </c>
      <c r="D98" s="26">
        <v>39587</v>
      </c>
      <c r="E98" s="26">
        <v>63728.2</v>
      </c>
      <c r="F98" s="26">
        <v>39429.300000000003</v>
      </c>
      <c r="G98" s="26">
        <v>51760.3</v>
      </c>
      <c r="H98" s="26">
        <v>79684</v>
      </c>
      <c r="I98" s="26">
        <v>94207</v>
      </c>
      <c r="J98" s="26" t="s">
        <v>1215</v>
      </c>
      <c r="K98" s="26">
        <v>85369.5</v>
      </c>
      <c r="L98" s="26">
        <v>51337.497777870005</v>
      </c>
      <c r="M98" s="26">
        <v>41298.300000000003</v>
      </c>
      <c r="N98" s="26">
        <v>57559.1</v>
      </c>
      <c r="O98" s="26">
        <v>86359.9</v>
      </c>
      <c r="P98" s="26">
        <v>81585.2</v>
      </c>
      <c r="Q98" s="26" t="s">
        <v>20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25">
      <c r="A99" s="27" t="s">
        <v>397</v>
      </c>
      <c r="B99" s="24">
        <v>107715.28132024326</v>
      </c>
      <c r="C99" s="24">
        <v>111216.07927273351</v>
      </c>
      <c r="D99" s="24">
        <v>127342.55964070563</v>
      </c>
      <c r="E99" s="24">
        <v>129847.70258578632</v>
      </c>
      <c r="F99" s="24">
        <v>118315.18780179058</v>
      </c>
      <c r="G99" s="24">
        <v>118764.06027532462</v>
      </c>
      <c r="H99" s="24">
        <v>127554.81325259051</v>
      </c>
      <c r="I99" s="24">
        <v>130884.8477459494</v>
      </c>
      <c r="J99" s="24">
        <v>131060.912228552</v>
      </c>
      <c r="K99" s="24" t="s">
        <v>1214</v>
      </c>
      <c r="L99" s="24">
        <v>222190.46823877387</v>
      </c>
      <c r="M99" s="24">
        <v>213690.49586527221</v>
      </c>
      <c r="N99" s="24">
        <v>223825.78316721687</v>
      </c>
      <c r="O99" s="24">
        <v>249522.38301432281</v>
      </c>
      <c r="P99" s="24">
        <v>254662.82425248958</v>
      </c>
      <c r="Q99" s="24" t="s">
        <v>20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25">
      <c r="A100" s="27" t="s">
        <v>400</v>
      </c>
      <c r="B100" s="26">
        <v>40725.5</v>
      </c>
      <c r="C100" s="26">
        <v>43958.9</v>
      </c>
      <c r="D100" s="26">
        <v>51302.1</v>
      </c>
      <c r="E100" s="26">
        <v>58589.5</v>
      </c>
      <c r="F100" s="26">
        <v>46716.9</v>
      </c>
      <c r="G100" s="26">
        <v>56247.3</v>
      </c>
      <c r="H100" s="26">
        <v>63044.4</v>
      </c>
      <c r="I100" s="26">
        <v>60739.8</v>
      </c>
      <c r="J100" s="26">
        <v>62949.9</v>
      </c>
      <c r="K100" s="26">
        <v>63219.3</v>
      </c>
      <c r="L100" s="26" t="s">
        <v>1213</v>
      </c>
      <c r="M100" s="26">
        <v>55930.6</v>
      </c>
      <c r="N100" s="26">
        <v>57748.1</v>
      </c>
      <c r="O100" s="26">
        <v>59572</v>
      </c>
      <c r="P100" s="26">
        <v>60229.9</v>
      </c>
      <c r="Q100" s="26">
        <v>60179.4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25">
      <c r="A101" s="27" t="s">
        <v>402</v>
      </c>
      <c r="B101" s="24">
        <v>364685.96905384376</v>
      </c>
      <c r="C101" s="24">
        <v>408460.51769063773</v>
      </c>
      <c r="D101" s="24">
        <v>489391.2299738818</v>
      </c>
      <c r="E101" s="24">
        <v>532732.43403849902</v>
      </c>
      <c r="F101" s="24">
        <v>397126.6937674362</v>
      </c>
      <c r="G101" s="24">
        <v>434882.49322525237</v>
      </c>
      <c r="H101" s="24">
        <v>506933.40117386315</v>
      </c>
      <c r="I101" s="24">
        <v>483795.66123867966</v>
      </c>
      <c r="J101" s="24">
        <v>501128.60771693947</v>
      </c>
      <c r="K101" s="24">
        <v>514672.3942434591</v>
      </c>
      <c r="L101" s="24">
        <v>449086.78354986612</v>
      </c>
      <c r="M101" s="24">
        <v>450758.11245555786</v>
      </c>
      <c r="N101" s="24">
        <v>491177.21409746096</v>
      </c>
      <c r="O101" s="24">
        <v>532948.25338764745</v>
      </c>
      <c r="P101" s="24">
        <v>513843.21094329091</v>
      </c>
      <c r="Q101" s="24">
        <v>470633.88577761501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25">
      <c r="A102" s="27" t="s">
        <v>403</v>
      </c>
      <c r="B102" s="26">
        <v>1664.32</v>
      </c>
      <c r="C102" s="26">
        <v>2133.6129999999998</v>
      </c>
      <c r="D102" s="26">
        <v>2362.5805369999998</v>
      </c>
      <c r="E102" s="26">
        <v>2743.8919635500001</v>
      </c>
      <c r="F102" s="26">
        <v>1387.7238749999999</v>
      </c>
      <c r="G102" s="26">
        <v>1370.3585487350399</v>
      </c>
      <c r="H102" s="26" t="s">
        <v>1212</v>
      </c>
      <c r="I102" s="26">
        <v>1728.4993657123309</v>
      </c>
      <c r="J102" s="26">
        <v>1580.479634297159</v>
      </c>
      <c r="K102" s="26">
        <v>1448.6192369676878</v>
      </c>
      <c r="L102" s="26">
        <v>1254.8615376530959</v>
      </c>
      <c r="M102" s="26">
        <v>1188.319201421753</v>
      </c>
      <c r="N102" s="26">
        <v>1350.8690980220681</v>
      </c>
      <c r="O102" s="26">
        <v>1960.961118191055</v>
      </c>
      <c r="P102" s="26">
        <v>1587.9706486282321</v>
      </c>
      <c r="Q102" s="26" t="s">
        <v>20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25">
      <c r="A103" s="27" t="s">
        <v>406</v>
      </c>
      <c r="B103" s="24">
        <v>570981.94034927629</v>
      </c>
      <c r="C103" s="24">
        <v>619219.37240748969</v>
      </c>
      <c r="D103" s="24">
        <v>680623.00113102992</v>
      </c>
      <c r="E103" s="24">
        <v>749117.90976021579</v>
      </c>
      <c r="F103" s="24">
        <v>548145.18933779164</v>
      </c>
      <c r="G103" s="24">
        <v>735436.36744634376</v>
      </c>
      <c r="H103" s="24">
        <v>789951.04611178266</v>
      </c>
      <c r="I103" s="24">
        <v>776640.14511495712</v>
      </c>
      <c r="J103" s="24">
        <v>694939.95445416728</v>
      </c>
      <c r="K103" s="24">
        <v>699180.56226224417</v>
      </c>
      <c r="L103" s="24">
        <v>622037.82167856791</v>
      </c>
      <c r="M103" s="24">
        <v>635820.69774812076</v>
      </c>
      <c r="N103" s="24">
        <v>688664.98299936776</v>
      </c>
      <c r="O103" s="24">
        <v>735577.79077807767</v>
      </c>
      <c r="P103" s="24">
        <v>695179.08158700576</v>
      </c>
      <c r="Q103" s="24">
        <v>631478.44456696033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25">
      <c r="A104" s="27" t="s">
        <v>407</v>
      </c>
      <c r="B104" s="26">
        <v>4301.4104372355432</v>
      </c>
      <c r="C104" s="26">
        <v>5204.3723554301832</v>
      </c>
      <c r="D104" s="26">
        <v>5731.4547310944927</v>
      </c>
      <c r="E104" s="26">
        <v>7937.1087466085282</v>
      </c>
      <c r="F104" s="26">
        <v>6375.0704225352119</v>
      </c>
      <c r="G104" s="26" t="s">
        <v>1211</v>
      </c>
      <c r="H104" s="26">
        <v>8006.3380281690152</v>
      </c>
      <c r="I104" s="26">
        <v>7886.6197183098593</v>
      </c>
      <c r="J104" s="26">
        <v>7912.5352112676055</v>
      </c>
      <c r="K104" s="26">
        <v>8385.352112676057</v>
      </c>
      <c r="L104" s="26">
        <v>7832.9577464788736</v>
      </c>
      <c r="M104" s="26">
        <v>7548.7323943661977</v>
      </c>
      <c r="N104" s="26">
        <v>7511.4084507042253</v>
      </c>
      <c r="O104" s="26">
        <v>7750.2816901408451</v>
      </c>
      <c r="P104" s="26">
        <v>8312.9577464788727</v>
      </c>
      <c r="Q104" s="26" t="s">
        <v>20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25">
      <c r="A105" s="27" t="s">
        <v>410</v>
      </c>
      <c r="B105" s="24">
        <v>28299.204745799998</v>
      </c>
      <c r="C105" s="24">
        <v>38761.408256989998</v>
      </c>
      <c r="D105" s="24">
        <v>48348.104719080002</v>
      </c>
      <c r="E105" s="24">
        <v>71964.191805649898</v>
      </c>
      <c r="F105" s="24">
        <v>43923.391624099997</v>
      </c>
      <c r="G105" s="24">
        <v>61391.673077489999</v>
      </c>
      <c r="H105" s="24">
        <v>85193.88364</v>
      </c>
      <c r="I105" s="24">
        <v>86494.429153692399</v>
      </c>
      <c r="J105" s="24">
        <v>85126.103858539995</v>
      </c>
      <c r="K105" s="24">
        <v>79072.694941039998</v>
      </c>
      <c r="L105" s="24">
        <v>44826.405234689999</v>
      </c>
      <c r="M105" s="24">
        <v>35485.816557447302</v>
      </c>
      <c r="N105" s="24">
        <v>47301.010641012203</v>
      </c>
      <c r="O105" s="24">
        <v>59826.276672259999</v>
      </c>
      <c r="P105" s="24">
        <v>58164.644702519996</v>
      </c>
      <c r="Q105" s="24">
        <v>46714.466085109998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25">
      <c r="A106" s="27" t="s">
        <v>411</v>
      </c>
      <c r="B106" s="26">
        <v>3459.4695364389495</v>
      </c>
      <c r="C106" s="26">
        <v>3509.0113718838584</v>
      </c>
      <c r="D106" s="26">
        <v>4123.270264917056</v>
      </c>
      <c r="E106" s="26">
        <v>5028.6071484502081</v>
      </c>
      <c r="F106" s="26">
        <v>4492.1615582680661</v>
      </c>
      <c r="G106" s="26">
        <v>5210.8653344551967</v>
      </c>
      <c r="H106" s="26" t="s">
        <v>1210</v>
      </c>
      <c r="I106" s="26">
        <v>6212.2328167514488</v>
      </c>
      <c r="J106" s="26">
        <v>5846.163757402177</v>
      </c>
      <c r="K106" s="26">
        <v>6218.9026699650258</v>
      </c>
      <c r="L106" s="26">
        <v>5970.1063249267972</v>
      </c>
      <c r="M106" s="26">
        <v>5747.7099677036158</v>
      </c>
      <c r="N106" s="26">
        <v>5801.1565814684054</v>
      </c>
      <c r="O106" s="26">
        <v>6086.59299513318</v>
      </c>
      <c r="P106" s="26">
        <v>5870.7368301675169</v>
      </c>
      <c r="Q106" s="26" t="s">
        <v>20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25">
      <c r="A107" s="27" t="s">
        <v>414</v>
      </c>
      <c r="B107" s="24" t="s">
        <v>20</v>
      </c>
      <c r="C107" s="24" t="s">
        <v>867</v>
      </c>
      <c r="D107" s="24">
        <v>11.262259821056881</v>
      </c>
      <c r="E107" s="24">
        <v>9.1789879030961785</v>
      </c>
      <c r="F107" s="24">
        <v>7.4159733147048774</v>
      </c>
      <c r="G107" s="24">
        <v>6.6580124577829061</v>
      </c>
      <c r="H107" s="24">
        <v>11.476792422101925</v>
      </c>
      <c r="I107" s="24">
        <v>10.19004485759729</v>
      </c>
      <c r="J107" s="24">
        <v>8.082631623405728</v>
      </c>
      <c r="K107" s="24">
        <v>11.503530409044945</v>
      </c>
      <c r="L107" s="24">
        <v>11.026875259967737</v>
      </c>
      <c r="M107" s="24">
        <v>11.59433150045691</v>
      </c>
      <c r="N107" s="24">
        <v>15.239353756736964</v>
      </c>
      <c r="O107" s="24">
        <v>8.4026731286253735</v>
      </c>
      <c r="P107" s="24">
        <v>12.342915151549763</v>
      </c>
      <c r="Q107" s="24" t="s">
        <v>20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25">
      <c r="A108" s="27" t="s">
        <v>418</v>
      </c>
      <c r="B108" s="26">
        <v>285262</v>
      </c>
      <c r="C108" s="26">
        <v>329110.90000000002</v>
      </c>
      <c r="D108" s="26">
        <v>382802.8</v>
      </c>
      <c r="E108" s="26">
        <v>432909.6</v>
      </c>
      <c r="F108" s="26">
        <v>363931.1</v>
      </c>
      <c r="G108" s="26">
        <v>463834.7</v>
      </c>
      <c r="H108" s="26">
        <v>587213</v>
      </c>
      <c r="I108" s="26">
        <v>603664.80000000005</v>
      </c>
      <c r="J108" s="26">
        <v>618393.30000000005</v>
      </c>
      <c r="K108" s="26">
        <v>613396.5</v>
      </c>
      <c r="L108" s="26">
        <v>543082.5</v>
      </c>
      <c r="M108" s="26">
        <v>511926.1</v>
      </c>
      <c r="N108" s="26">
        <v>580310.19999999995</v>
      </c>
      <c r="O108" s="26">
        <v>626266.5</v>
      </c>
      <c r="P108" s="26">
        <v>556667.9</v>
      </c>
      <c r="Q108" s="26">
        <v>516604.1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25">
      <c r="A109" s="27" t="s">
        <v>419</v>
      </c>
      <c r="B109" s="24">
        <v>79.6562363189162</v>
      </c>
      <c r="C109" s="24">
        <v>123.70476979592777</v>
      </c>
      <c r="D109" s="24">
        <v>181.79106247254614</v>
      </c>
      <c r="E109" s="24">
        <v>176.38209208209287</v>
      </c>
      <c r="F109" s="24">
        <v>243.19291212902976</v>
      </c>
      <c r="G109" s="24">
        <v>394.85470221319787</v>
      </c>
      <c r="H109" s="24">
        <v>441.51647460150912</v>
      </c>
      <c r="I109" s="24">
        <v>361.93825354629172</v>
      </c>
      <c r="J109" s="24" t="s">
        <v>1209</v>
      </c>
      <c r="K109" s="24">
        <v>429.68228119652036</v>
      </c>
      <c r="L109" s="24">
        <v>357.80718140315582</v>
      </c>
      <c r="M109" s="24">
        <v>340.65118167546677</v>
      </c>
      <c r="N109" s="24">
        <v>428.91137015371885</v>
      </c>
      <c r="O109" s="24">
        <v>443.64206581028708</v>
      </c>
      <c r="P109" s="24">
        <v>439.86446225059103</v>
      </c>
      <c r="Q109" s="24">
        <v>544.54197021629113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25">
      <c r="A110" s="27" t="s">
        <v>421</v>
      </c>
      <c r="B110" s="26">
        <v>45302.739726027394</v>
      </c>
      <c r="C110" s="26">
        <v>56453.281105300754</v>
      </c>
      <c r="D110" s="26">
        <v>62526.133847226374</v>
      </c>
      <c r="E110" s="26">
        <v>86943.577754877202</v>
      </c>
      <c r="F110" s="26" t="s">
        <v>1208</v>
      </c>
      <c r="G110" s="26">
        <v>67130.070024267508</v>
      </c>
      <c r="H110" s="26">
        <v>102854.71558035543</v>
      </c>
      <c r="I110" s="26">
        <v>119642.76421118005</v>
      </c>
      <c r="J110" s="26">
        <v>115745.12403244431</v>
      </c>
      <c r="K110" s="26">
        <v>104791.35407323454</v>
      </c>
      <c r="L110" s="26">
        <v>55335.404100689746</v>
      </c>
      <c r="M110" s="26">
        <v>46616.639445266192</v>
      </c>
      <c r="N110" s="26">
        <v>55174.736585985658</v>
      </c>
      <c r="O110" s="26">
        <v>77080.075563423001</v>
      </c>
      <c r="P110" s="26">
        <v>64797.372044314136</v>
      </c>
      <c r="Q110" s="26" t="s">
        <v>20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25">
      <c r="A111" s="27" t="s">
        <v>424</v>
      </c>
      <c r="B111" s="24">
        <v>686.837029761812</v>
      </c>
      <c r="C111" s="24">
        <v>905.99514175581203</v>
      </c>
      <c r="D111" s="24">
        <v>1337.8384947618122</v>
      </c>
      <c r="E111" s="24">
        <v>1874.366597761812</v>
      </c>
      <c r="F111" s="24">
        <v>1693.835674761812</v>
      </c>
      <c r="G111" s="24" t="s">
        <v>1207</v>
      </c>
      <c r="H111" s="24">
        <v>2343.6508748020028</v>
      </c>
      <c r="I111" s="24">
        <v>2514.7411945123272</v>
      </c>
      <c r="J111" s="24">
        <v>2757.1212269188363</v>
      </c>
      <c r="K111" s="24">
        <v>2380.0880354349861</v>
      </c>
      <c r="L111" s="24">
        <v>1571.4396922856499</v>
      </c>
      <c r="M111" s="24">
        <v>1572.5582027260839</v>
      </c>
      <c r="N111" s="24">
        <v>1749.2800099714952</v>
      </c>
      <c r="O111" s="24">
        <v>1904.5111512152441</v>
      </c>
      <c r="P111" s="24">
        <v>2025.047787784212</v>
      </c>
      <c r="Q111" s="24" t="s">
        <v>20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25">
      <c r="A112" s="27" t="s">
        <v>427</v>
      </c>
      <c r="B112" s="26">
        <v>553.07897812054898</v>
      </c>
      <c r="C112" s="26">
        <v>882.02756644999999</v>
      </c>
      <c r="D112" s="26">
        <v>922.69249106441907</v>
      </c>
      <c r="E112" s="26">
        <v>1091.9085940195862</v>
      </c>
      <c r="F112" s="26">
        <v>1052.6759392205938</v>
      </c>
      <c r="G112" s="26">
        <v>1746.4049883464211</v>
      </c>
      <c r="H112" s="26">
        <v>1853.9783256186281</v>
      </c>
      <c r="I112" s="26" t="s">
        <v>1206</v>
      </c>
      <c r="J112" s="26">
        <v>2264.462724418494</v>
      </c>
      <c r="K112" s="26">
        <v>3276.4617433346402</v>
      </c>
      <c r="L112" s="26">
        <v>3653.30520935395</v>
      </c>
      <c r="M112" s="26">
        <v>4244.7745824593803</v>
      </c>
      <c r="N112" s="26">
        <v>4873.1564506783707</v>
      </c>
      <c r="O112" s="26">
        <v>5407.8195440993295</v>
      </c>
      <c r="P112" s="26">
        <v>5805.9472822308599</v>
      </c>
      <c r="Q112" s="26" t="s">
        <v>20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25">
      <c r="A113" s="27" t="s">
        <v>430</v>
      </c>
      <c r="B113" s="24">
        <v>4802.9289069231472</v>
      </c>
      <c r="C113" s="24">
        <v>5621.2888169979133</v>
      </c>
      <c r="D113" s="24">
        <v>7761.4286883382438</v>
      </c>
      <c r="E113" s="24">
        <v>9083.6533077254408</v>
      </c>
      <c r="F113" s="24">
        <v>7019.4875313638504</v>
      </c>
      <c r="G113" s="24">
        <v>8828.5530852813808</v>
      </c>
      <c r="H113" s="24">
        <v>11681.460735578994</v>
      </c>
      <c r="I113" s="24">
        <v>12485.851949252507</v>
      </c>
      <c r="J113" s="24">
        <v>13077.254980253943</v>
      </c>
      <c r="K113" s="24">
        <v>13693.38542638235</v>
      </c>
      <c r="L113" s="24">
        <v>11578.68704696918</v>
      </c>
      <c r="M113" s="24">
        <v>11609.652101224128</v>
      </c>
      <c r="N113" s="24">
        <v>13161.497780538788</v>
      </c>
      <c r="O113" s="24">
        <v>14825.178691318706</v>
      </c>
      <c r="P113" s="24">
        <v>14249.749251217556</v>
      </c>
      <c r="Q113" s="24">
        <v>15204.01502080325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25">
      <c r="A114" s="27" t="s">
        <v>431</v>
      </c>
      <c r="B114" s="26">
        <v>2360.9654751676394</v>
      </c>
      <c r="C114" s="26">
        <v>2813.85386806</v>
      </c>
      <c r="D114" s="26">
        <v>3574.28</v>
      </c>
      <c r="E114" s="26">
        <v>4453.62</v>
      </c>
      <c r="F114" s="26">
        <v>4187.1066361200001</v>
      </c>
      <c r="G114" s="26">
        <v>4688.709890830004</v>
      </c>
      <c r="H114" s="26">
        <v>4798.859609348001</v>
      </c>
      <c r="I114" s="26">
        <v>5009.9046709499999</v>
      </c>
      <c r="J114" s="26">
        <v>4498.8071053399999</v>
      </c>
      <c r="K114" s="26">
        <v>4100.3461743840999</v>
      </c>
      <c r="L114" s="26">
        <v>3551.3920941436995</v>
      </c>
      <c r="M114" s="26">
        <v>3689.1551637021998</v>
      </c>
      <c r="N114" s="26">
        <v>3754.9840622619995</v>
      </c>
      <c r="O114" s="26">
        <v>3541.6669183971885</v>
      </c>
      <c r="P114" s="26">
        <v>4535.152731814509</v>
      </c>
      <c r="Q114" s="26" t="s">
        <v>20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25">
      <c r="A115" s="27" t="s">
        <v>433</v>
      </c>
      <c r="B115" s="24" t="s">
        <v>1205</v>
      </c>
      <c r="C115" s="24">
        <v>718.18912654935332</v>
      </c>
      <c r="D115" s="24">
        <v>829.70277554722111</v>
      </c>
      <c r="E115" s="24">
        <v>884.04419827049583</v>
      </c>
      <c r="F115" s="24">
        <v>734.14563002060106</v>
      </c>
      <c r="G115" s="24">
        <v>877.65659560298832</v>
      </c>
      <c r="H115" s="24">
        <v>1174.7913440721588</v>
      </c>
      <c r="I115" s="24">
        <v>972.35568031347395</v>
      </c>
      <c r="J115" s="24">
        <v>847.05869327004962</v>
      </c>
      <c r="K115" s="24">
        <v>875.6759416822805</v>
      </c>
      <c r="L115" s="24">
        <v>928.61143203027416</v>
      </c>
      <c r="M115" s="24">
        <v>881.33218534033915</v>
      </c>
      <c r="N115" s="24">
        <v>1028.3495757802766</v>
      </c>
      <c r="O115" s="24">
        <v>1221.1416946716254</v>
      </c>
      <c r="P115" s="24">
        <v>1063.5088735188638</v>
      </c>
      <c r="Q115" s="24">
        <v>887.81074733114826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25">
      <c r="A116" s="27" t="s">
        <v>435</v>
      </c>
      <c r="B116" s="26">
        <v>132.26281956483265</v>
      </c>
      <c r="C116" s="26">
        <v>154.63556314923758</v>
      </c>
      <c r="D116" s="26">
        <v>196.19931718575765</v>
      </c>
      <c r="E116" s="26">
        <v>248.96416075801446</v>
      </c>
      <c r="F116" s="26">
        <v>179.97216761973922</v>
      </c>
      <c r="G116" s="26" t="s">
        <v>1204</v>
      </c>
      <c r="H116" s="26">
        <v>274.35184693999997</v>
      </c>
      <c r="I116" s="26">
        <v>255.57150514</v>
      </c>
      <c r="J116" s="26">
        <v>552.53653298046004</v>
      </c>
      <c r="K116" s="26">
        <v>444.38974760000002</v>
      </c>
      <c r="L116" s="26">
        <v>283.39515441399999</v>
      </c>
      <c r="M116" s="26">
        <v>279.30202066869862</v>
      </c>
      <c r="N116" s="26">
        <v>367.82090829999999</v>
      </c>
      <c r="O116" s="26">
        <v>516.95696762</v>
      </c>
      <c r="P116" s="26">
        <v>542.935186008188</v>
      </c>
      <c r="Q116" s="26" t="s">
        <v>20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25">
      <c r="A117" s="27" t="s">
        <v>438</v>
      </c>
      <c r="B117" s="24">
        <v>28849</v>
      </c>
      <c r="C117" s="24">
        <v>37473</v>
      </c>
      <c r="D117" s="24">
        <v>46929</v>
      </c>
      <c r="E117" s="24">
        <v>61950.1</v>
      </c>
      <c r="F117" s="24">
        <v>37055</v>
      </c>
      <c r="G117" s="24">
        <v>48935</v>
      </c>
      <c r="H117" s="24">
        <v>19060</v>
      </c>
      <c r="I117" s="24">
        <v>61026.1</v>
      </c>
      <c r="J117" s="24">
        <v>46017.9</v>
      </c>
      <c r="K117" s="24" t="s">
        <v>1203</v>
      </c>
      <c r="L117" s="24">
        <v>10861</v>
      </c>
      <c r="M117" s="24">
        <v>6764.1</v>
      </c>
      <c r="N117" s="24">
        <v>18864.599999999999</v>
      </c>
      <c r="O117" s="24">
        <v>29830.400000000001</v>
      </c>
      <c r="P117" s="24" t="s">
        <v>20</v>
      </c>
      <c r="Q117" s="24" t="s">
        <v>20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25">
      <c r="A118" s="27" t="s">
        <v>442</v>
      </c>
      <c r="B118" s="26">
        <v>11210.021346704452</v>
      </c>
      <c r="C118" s="26">
        <v>13570.93592576065</v>
      </c>
      <c r="D118" s="26">
        <v>16243.047654766244</v>
      </c>
      <c r="E118" s="26">
        <v>22679.951365253211</v>
      </c>
      <c r="F118" s="26">
        <v>15569.445920655755</v>
      </c>
      <c r="G118" s="26">
        <v>19408.634272751795</v>
      </c>
      <c r="H118" s="26">
        <v>26231.48552596115</v>
      </c>
      <c r="I118" s="26">
        <v>27484.41639340809</v>
      </c>
      <c r="J118" s="26">
        <v>29393.2524076519</v>
      </c>
      <c r="K118" s="26">
        <v>27274.887609578338</v>
      </c>
      <c r="L118" s="26">
        <v>21797.845831893053</v>
      </c>
      <c r="M118" s="26">
        <v>21536.926312895241</v>
      </c>
      <c r="N118" s="26">
        <v>25761.60630261718</v>
      </c>
      <c r="O118" s="26">
        <v>28955.487005766809</v>
      </c>
      <c r="P118" s="26">
        <v>29049.286326277099</v>
      </c>
      <c r="Q118" s="26">
        <v>29165.368353413134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25">
      <c r="A119" s="27" t="s">
        <v>443</v>
      </c>
      <c r="B119" s="24">
        <v>14402.858330446348</v>
      </c>
      <c r="C119" s="24">
        <v>16972.08144987404</v>
      </c>
      <c r="D119" s="24">
        <v>19364.644085740394</v>
      </c>
      <c r="E119" s="24">
        <v>23436.394922827432</v>
      </c>
      <c r="F119" s="24">
        <v>17671.917237510203</v>
      </c>
      <c r="G119" s="24">
        <v>23067.541794570476</v>
      </c>
      <c r="H119" s="24">
        <v>28368.801450568371</v>
      </c>
      <c r="I119" s="24">
        <v>26120.811078877348</v>
      </c>
      <c r="J119" s="24">
        <v>27727.214278293599</v>
      </c>
      <c r="K119" s="24">
        <v>27501.208254613819</v>
      </c>
      <c r="L119" s="24">
        <v>20594.603912763658</v>
      </c>
      <c r="M119" s="24">
        <v>19757.472983080239</v>
      </c>
      <c r="N119" s="24">
        <v>21845.297804901627</v>
      </c>
      <c r="O119" s="24">
        <v>23472.323471867705</v>
      </c>
      <c r="P119" s="24">
        <v>23017.151267093333</v>
      </c>
      <c r="Q119" s="24">
        <v>26280.223028794684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25">
      <c r="A120" s="27" t="s">
        <v>444</v>
      </c>
      <c r="B120" s="26" t="s">
        <v>1202</v>
      </c>
      <c r="C120" s="26">
        <v>968.90428433407931</v>
      </c>
      <c r="D120" s="26">
        <v>1239.0052484261903</v>
      </c>
      <c r="E120" s="26">
        <v>1314.383136771814</v>
      </c>
      <c r="F120" s="26">
        <v>1053.6285113962497</v>
      </c>
      <c r="G120" s="26">
        <v>1149.7781800439172</v>
      </c>
      <c r="H120" s="26">
        <v>1473.0884623918087</v>
      </c>
      <c r="I120" s="26">
        <v>1516.1634203534607</v>
      </c>
      <c r="J120" s="26">
        <v>1821.8766099748661</v>
      </c>
      <c r="K120" s="26">
        <v>2192.5252939805719</v>
      </c>
      <c r="L120" s="26">
        <v>2046.5132849414206</v>
      </c>
      <c r="M120" s="26">
        <v>2160.447683675015</v>
      </c>
      <c r="N120" s="26">
        <v>2804.3755090987015</v>
      </c>
      <c r="O120" s="26">
        <v>3035.724609316127</v>
      </c>
      <c r="P120" s="26">
        <v>2612.0876586037884</v>
      </c>
      <c r="Q120" s="26" t="s">
        <v>20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25">
      <c r="A121" s="27" t="s">
        <v>447</v>
      </c>
      <c r="B121" s="24">
        <v>541.36848192872822</v>
      </c>
      <c r="C121" s="24">
        <v>721.0303011120302</v>
      </c>
      <c r="D121" s="24">
        <v>803.22502188164253</v>
      </c>
      <c r="E121" s="24">
        <v>950.13233494241479</v>
      </c>
      <c r="F121" s="24">
        <v>1268.3603532898107</v>
      </c>
      <c r="G121" s="24">
        <v>1142.5379541152847</v>
      </c>
      <c r="H121" s="24">
        <v>1517.9544342010161</v>
      </c>
      <c r="I121" s="24">
        <v>1276.6308852044624</v>
      </c>
      <c r="J121" s="24">
        <v>1284.3636229331796</v>
      </c>
      <c r="K121" s="24">
        <v>1532.6958122552114</v>
      </c>
      <c r="L121" s="24">
        <v>1153.8030375818801</v>
      </c>
      <c r="M121" s="24">
        <v>1066.2024350341601</v>
      </c>
      <c r="N121" s="24">
        <v>909.65946427069798</v>
      </c>
      <c r="O121" s="24">
        <v>945.38181084558698</v>
      </c>
      <c r="P121" s="24">
        <v>982.48855302042796</v>
      </c>
      <c r="Q121" s="24" t="s">
        <v>20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25">
      <c r="A122" s="27" t="s">
        <v>449</v>
      </c>
      <c r="B122" s="26">
        <v>141602.98600587054</v>
      </c>
      <c r="C122" s="26">
        <v>161484.90270543582</v>
      </c>
      <c r="D122" s="26">
        <v>176545.18970451929</v>
      </c>
      <c r="E122" s="26">
        <v>199222.44813881794</v>
      </c>
      <c r="F122" s="26">
        <v>158058.04069153947</v>
      </c>
      <c r="G122" s="26" t="s">
        <v>1201</v>
      </c>
      <c r="H122" s="26">
        <v>215164.01794298447</v>
      </c>
      <c r="I122" s="26">
        <v>208795.07859332286</v>
      </c>
      <c r="J122" s="26">
        <v>202285.34460528148</v>
      </c>
      <c r="K122" s="26">
        <v>207482.72560664831</v>
      </c>
      <c r="L122" s="26">
        <v>174630.97365383618</v>
      </c>
      <c r="M122" s="26">
        <v>165520.01957169452</v>
      </c>
      <c r="N122" s="26">
        <v>186586.10300001415</v>
      </c>
      <c r="O122" s="26">
        <v>205655.44851378063</v>
      </c>
      <c r="P122" s="26">
        <v>196840.20614637731</v>
      </c>
      <c r="Q122" s="26">
        <v>185514.17601100952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25">
      <c r="A123" s="27" t="s">
        <v>451</v>
      </c>
      <c r="B123" s="24">
        <v>161.63720442095399</v>
      </c>
      <c r="C123" s="24">
        <v>225.246511267741</v>
      </c>
      <c r="D123" s="24">
        <v>226.95611044980498</v>
      </c>
      <c r="E123" s="24">
        <v>331.38236107081599</v>
      </c>
      <c r="F123" s="24">
        <v>169.042040132295</v>
      </c>
      <c r="G123" s="24">
        <v>197.50073911529202</v>
      </c>
      <c r="H123" s="24" t="s">
        <v>1200</v>
      </c>
      <c r="I123" s="24">
        <v>314.420378585653</v>
      </c>
      <c r="J123" s="24">
        <v>330.96513049512396</v>
      </c>
      <c r="K123" s="24">
        <v>300.86706957538905</v>
      </c>
      <c r="L123" s="24">
        <v>239.83730446386298</v>
      </c>
      <c r="M123" s="24">
        <v>256.19509096759799</v>
      </c>
      <c r="N123" s="24">
        <v>318.33926704695102</v>
      </c>
      <c r="O123" s="24">
        <v>339.22905053779397</v>
      </c>
      <c r="P123" s="24">
        <v>360.68565867789499</v>
      </c>
      <c r="Q123" s="24" t="s">
        <v>20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25">
      <c r="A124" s="27" t="s">
        <v>454</v>
      </c>
      <c r="B124" s="26" t="s">
        <v>1199</v>
      </c>
      <c r="C124" s="26">
        <v>1550.2492495092438</v>
      </c>
      <c r="D124" s="26">
        <v>1555.6888711849692</v>
      </c>
      <c r="E124" s="26">
        <v>2095.6654446246002</v>
      </c>
      <c r="F124" s="26">
        <v>1772.2242606030777</v>
      </c>
      <c r="G124" s="26">
        <v>2052.5886639612672</v>
      </c>
      <c r="H124" s="26">
        <v>2389.7774523831504</v>
      </c>
      <c r="I124" s="26">
        <v>3001.133186178376</v>
      </c>
      <c r="J124" s="26">
        <v>2873.299312613532</v>
      </c>
      <c r="K124" s="26">
        <v>2779.3948221776241</v>
      </c>
      <c r="L124" s="26">
        <v>2716.7059581943981</v>
      </c>
      <c r="M124" s="26">
        <v>2826.0481618644753</v>
      </c>
      <c r="N124" s="26">
        <v>2896.2567328050081</v>
      </c>
      <c r="O124" s="26">
        <v>3583.5308693244356</v>
      </c>
      <c r="P124" s="26" t="s">
        <v>20</v>
      </c>
      <c r="Q124" s="26" t="s">
        <v>20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25">
      <c r="A125" s="27" t="s">
        <v>458</v>
      </c>
      <c r="B125" s="24">
        <v>2544.5802773634778</v>
      </c>
      <c r="C125" s="24">
        <v>3238.2094570668851</v>
      </c>
      <c r="D125" s="24">
        <v>3696.5010169936163</v>
      </c>
      <c r="E125" s="24">
        <v>3652.8002100662948</v>
      </c>
      <c r="F125" s="24">
        <v>2796.8395729317776</v>
      </c>
      <c r="G125" s="24">
        <v>3345.8581992755976</v>
      </c>
      <c r="H125" s="24">
        <v>3953.5066780888792</v>
      </c>
      <c r="I125" s="24">
        <v>4117.150705877395</v>
      </c>
      <c r="J125" s="24">
        <v>3777.1153451546165</v>
      </c>
      <c r="K125" s="24">
        <v>3356.9545061720182</v>
      </c>
      <c r="L125" s="24">
        <v>2984.8067117409573</v>
      </c>
      <c r="M125" s="24">
        <v>2890.2791706002304</v>
      </c>
      <c r="N125" s="24">
        <v>3463.0408301388761</v>
      </c>
      <c r="O125" s="24">
        <v>3778.0774826926599</v>
      </c>
      <c r="P125" s="24">
        <v>3881.6102522233982</v>
      </c>
      <c r="Q125" s="24">
        <v>3202.0754829108018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25">
      <c r="A126" s="27" t="s">
        <v>459</v>
      </c>
      <c r="B126" s="26" t="s">
        <v>1198</v>
      </c>
      <c r="C126" s="26">
        <v>17.9047038101683</v>
      </c>
      <c r="D126" s="26">
        <v>18.327299818359698</v>
      </c>
      <c r="E126" s="26">
        <v>20.232770622973799</v>
      </c>
      <c r="F126" s="26">
        <v>20.786745710433401</v>
      </c>
      <c r="G126" s="26">
        <v>45.573226776999398</v>
      </c>
      <c r="H126" s="26">
        <v>66.476995928275699</v>
      </c>
      <c r="I126" s="26">
        <v>106.788967033275</v>
      </c>
      <c r="J126" s="26">
        <v>101.75155088112</v>
      </c>
      <c r="K126" s="26">
        <v>75.832581205280789</v>
      </c>
      <c r="L126" s="26">
        <v>38.645555981120197</v>
      </c>
      <c r="M126" s="26">
        <v>37.646748481120198</v>
      </c>
      <c r="N126" s="26">
        <v>69.388579223746106</v>
      </c>
      <c r="O126" s="26">
        <v>85.995959181120199</v>
      </c>
      <c r="P126" s="26" t="s">
        <v>20</v>
      </c>
      <c r="Q126" s="26" t="s">
        <v>20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25">
      <c r="A127" s="27" t="s">
        <v>463</v>
      </c>
      <c r="B127" s="24" t="s">
        <v>20</v>
      </c>
      <c r="C127" s="24" t="s">
        <v>20</v>
      </c>
      <c r="D127" s="24" t="s">
        <v>20</v>
      </c>
      <c r="E127" s="24" t="s">
        <v>20</v>
      </c>
      <c r="F127" s="24" t="s">
        <v>20</v>
      </c>
      <c r="G127" s="24" t="s">
        <v>20</v>
      </c>
      <c r="H127" s="24" t="s">
        <v>20</v>
      </c>
      <c r="I127" s="24">
        <v>2640.9581680120641</v>
      </c>
      <c r="J127" s="24">
        <v>2651.4701719206496</v>
      </c>
      <c r="K127" s="24">
        <v>1938.072314135128</v>
      </c>
      <c r="L127" s="24">
        <v>1388.5603507928283</v>
      </c>
      <c r="M127" s="24">
        <v>1400.6802630581269</v>
      </c>
      <c r="N127" s="24" t="s">
        <v>1197</v>
      </c>
      <c r="O127" s="24">
        <v>1895.0404853948942</v>
      </c>
      <c r="P127" s="24">
        <v>2319.2411208690451</v>
      </c>
      <c r="Q127" s="24" t="s">
        <v>20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25">
      <c r="A128" s="27" t="s">
        <v>473</v>
      </c>
      <c r="B128" s="26">
        <v>2138.3539712630959</v>
      </c>
      <c r="C128" s="26">
        <v>2328.8400808903152</v>
      </c>
      <c r="D128" s="26">
        <v>2237.898295052129</v>
      </c>
      <c r="E128" s="26">
        <v>2383.9408272584151</v>
      </c>
      <c r="F128" s="26">
        <v>1938.53343276545</v>
      </c>
      <c r="G128" s="26">
        <v>2261.4948608324735</v>
      </c>
      <c r="H128" s="26">
        <v>2564.9997841768245</v>
      </c>
      <c r="I128" s="26">
        <v>2649.1198950711528</v>
      </c>
      <c r="J128" s="26" t="s">
        <v>1196</v>
      </c>
      <c r="K128" s="26">
        <v>3093.8755250681434</v>
      </c>
      <c r="L128" s="26">
        <v>2661.8244928647882</v>
      </c>
      <c r="M128" s="26">
        <v>2376.4280019315943</v>
      </c>
      <c r="N128" s="26">
        <v>2341.6540100617799</v>
      </c>
      <c r="O128" s="26">
        <v>2365.7159590750839</v>
      </c>
      <c r="P128" s="26">
        <v>2222.9442348738362</v>
      </c>
      <c r="Q128" s="26" t="s">
        <v>20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25">
      <c r="A129" s="27" t="s">
        <v>476</v>
      </c>
      <c r="B129" s="24">
        <v>214632.85939999999</v>
      </c>
      <c r="C129" s="24" t="s">
        <v>1195</v>
      </c>
      <c r="D129" s="24">
        <v>272292.99454799999</v>
      </c>
      <c r="E129" s="24">
        <v>291886.30071699998</v>
      </c>
      <c r="F129" s="24">
        <v>229975.03943800001</v>
      </c>
      <c r="G129" s="24">
        <v>298859.82318000001</v>
      </c>
      <c r="H129" s="24">
        <v>350004.05345299997</v>
      </c>
      <c r="I129" s="24">
        <v>371441.82631899999</v>
      </c>
      <c r="J129" s="24">
        <v>380728.973894</v>
      </c>
      <c r="K129" s="24">
        <v>397651.45968799997</v>
      </c>
      <c r="L129" s="24">
        <v>380976.62470500002</v>
      </c>
      <c r="M129" s="24">
        <v>374305.17221500003</v>
      </c>
      <c r="N129" s="24">
        <v>409806.2193</v>
      </c>
      <c r="O129" s="24">
        <v>451082.611752</v>
      </c>
      <c r="P129" s="24">
        <v>461039.49741700001</v>
      </c>
      <c r="Q129" s="24">
        <v>417825.120146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25">
      <c r="A130" s="27" t="s">
        <v>478</v>
      </c>
      <c r="B130" s="26" t="s">
        <v>20</v>
      </c>
      <c r="C130" s="26" t="s">
        <v>20</v>
      </c>
      <c r="D130" s="26" t="s">
        <v>20</v>
      </c>
      <c r="E130" s="26" t="s">
        <v>20</v>
      </c>
      <c r="F130" s="26" t="s">
        <v>1194</v>
      </c>
      <c r="G130" s="26">
        <v>57.0291</v>
      </c>
      <c r="H130" s="26">
        <v>58.659300000000002</v>
      </c>
      <c r="I130" s="26">
        <v>84.021799999999999</v>
      </c>
      <c r="J130" s="26">
        <v>92.498000000000005</v>
      </c>
      <c r="K130" s="26">
        <v>88.086500000000001</v>
      </c>
      <c r="L130" s="26" t="s">
        <v>20</v>
      </c>
      <c r="M130" s="26" t="s">
        <v>20</v>
      </c>
      <c r="N130" s="26" t="s">
        <v>20</v>
      </c>
      <c r="O130" s="26" t="s">
        <v>20</v>
      </c>
      <c r="P130" s="26" t="s">
        <v>20</v>
      </c>
      <c r="Q130" s="26" t="s">
        <v>20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25">
      <c r="A131" s="27" t="s">
        <v>490</v>
      </c>
      <c r="B131" s="24">
        <v>886.1</v>
      </c>
      <c r="C131" s="24">
        <v>786.95</v>
      </c>
      <c r="D131" s="24">
        <v>1026</v>
      </c>
      <c r="E131" s="24">
        <v>1179.73</v>
      </c>
      <c r="F131" s="24" t="s">
        <v>1193</v>
      </c>
      <c r="G131" s="24">
        <v>1164.6012496433329</v>
      </c>
      <c r="H131" s="24">
        <v>1742.4960621633329</v>
      </c>
      <c r="I131" s="24">
        <v>1687.51</v>
      </c>
      <c r="J131" s="24">
        <v>1898.13</v>
      </c>
      <c r="K131" s="24">
        <v>1816.49</v>
      </c>
      <c r="L131" s="24">
        <v>1506.94</v>
      </c>
      <c r="M131" s="24">
        <v>1557.78</v>
      </c>
      <c r="N131" s="24">
        <v>1866.09</v>
      </c>
      <c r="O131" s="24">
        <v>1975.05</v>
      </c>
      <c r="P131" s="24">
        <v>2117.9</v>
      </c>
      <c r="Q131" s="24">
        <v>1962.53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25">
      <c r="A132" s="27" t="s">
        <v>492</v>
      </c>
      <c r="B132" s="26">
        <v>1066.1006111300001</v>
      </c>
      <c r="C132" s="26">
        <v>1543.8828000000001</v>
      </c>
      <c r="D132" s="26">
        <v>1950.6824321599997</v>
      </c>
      <c r="E132" s="26">
        <v>2508.5713631476469</v>
      </c>
      <c r="F132" s="26">
        <v>1880.8667906651349</v>
      </c>
      <c r="G132" s="26">
        <v>2907.87972666</v>
      </c>
      <c r="H132" s="26">
        <v>4055.9980114432665</v>
      </c>
      <c r="I132" s="26">
        <v>3800.4492042574216</v>
      </c>
      <c r="J132" s="26">
        <v>3789.3697235489722</v>
      </c>
      <c r="K132" s="26">
        <v>5470.8464909468003</v>
      </c>
      <c r="L132" s="26">
        <v>4446.4017821869802</v>
      </c>
      <c r="M132" s="26">
        <v>4803.9765356176322</v>
      </c>
      <c r="N132" s="26">
        <v>5834.3087563276904</v>
      </c>
      <c r="O132" s="26">
        <v>6556.5430738898103</v>
      </c>
      <c r="P132" s="26">
        <v>7182.8450387501507</v>
      </c>
      <c r="Q132" s="26">
        <v>7025.4298575156308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25">
      <c r="A133" s="27" t="s">
        <v>493</v>
      </c>
      <c r="B133" s="24" t="s">
        <v>20</v>
      </c>
      <c r="C133" s="24" t="s">
        <v>20</v>
      </c>
      <c r="D133" s="24">
        <v>648.33422098469805</v>
      </c>
      <c r="E133" s="24">
        <v>623.16747862364775</v>
      </c>
      <c r="F133" s="24">
        <v>383.72151523479124</v>
      </c>
      <c r="G133" s="24" t="s">
        <v>1192</v>
      </c>
      <c r="H133" s="24">
        <v>654.17848091119959</v>
      </c>
      <c r="I133" s="24">
        <v>497.63372495731511</v>
      </c>
      <c r="J133" s="24">
        <v>525.25225204538287</v>
      </c>
      <c r="K133" s="24">
        <v>473.23149790056164</v>
      </c>
      <c r="L133" s="24">
        <v>366.22105896227635</v>
      </c>
      <c r="M133" s="24">
        <v>388.02035301020265</v>
      </c>
      <c r="N133" s="24">
        <v>434.35798620870611</v>
      </c>
      <c r="O133" s="24">
        <v>514.28853682292322</v>
      </c>
      <c r="P133" s="24">
        <v>520.83797427570528</v>
      </c>
      <c r="Q133" s="24">
        <v>468.49996501089674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25">
      <c r="A134" s="27" t="s">
        <v>497</v>
      </c>
      <c r="B134" s="26">
        <v>1.8753070370370368</v>
      </c>
      <c r="C134" s="26">
        <v>1.7892196296296294</v>
      </c>
      <c r="D134" s="26">
        <v>3.0782355555555556</v>
      </c>
      <c r="E134" s="26">
        <v>4.071465925925926</v>
      </c>
      <c r="F134" s="26">
        <v>3.2314640740740739</v>
      </c>
      <c r="G134" s="26">
        <v>0.96501851851851839</v>
      </c>
      <c r="H134" s="26">
        <v>2.4836722222222218</v>
      </c>
      <c r="I134" s="26">
        <v>1.8532907407407406</v>
      </c>
      <c r="J134" s="26">
        <v>6.1402448148148148</v>
      </c>
      <c r="K134" s="26" t="s">
        <v>1191</v>
      </c>
      <c r="L134" s="26">
        <v>2.9835748148148147</v>
      </c>
      <c r="M134" s="26">
        <v>3.9859499999999994</v>
      </c>
      <c r="N134" s="26">
        <v>5.9143807407407403</v>
      </c>
      <c r="O134" s="26">
        <v>5.4407407407407407</v>
      </c>
      <c r="P134" s="26" t="s">
        <v>20</v>
      </c>
      <c r="Q134" s="26" t="s">
        <v>20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25">
      <c r="A135" s="27" t="s">
        <v>501</v>
      </c>
      <c r="B135" s="24">
        <v>7328.0560035215431</v>
      </c>
      <c r="C135" s="24">
        <v>8038.3708724296221</v>
      </c>
      <c r="D135" s="24">
        <v>9884.669614548653</v>
      </c>
      <c r="E135" s="24">
        <v>15252.247953860297</v>
      </c>
      <c r="F135" s="24">
        <v>9166.0969294993647</v>
      </c>
      <c r="G135" s="24">
        <v>12309.391164795497</v>
      </c>
      <c r="H135" s="24">
        <v>15945.749511634185</v>
      </c>
      <c r="I135" s="24">
        <v>16991.999569105647</v>
      </c>
      <c r="J135" s="24">
        <v>18261.756867451932</v>
      </c>
      <c r="K135" s="24" t="s">
        <v>1190</v>
      </c>
      <c r="L135" s="24">
        <v>18618.821762076623</v>
      </c>
      <c r="M135" s="24">
        <v>19054.117273110784</v>
      </c>
      <c r="N135" s="24">
        <v>21506.08702954324</v>
      </c>
      <c r="O135" s="24">
        <v>24619.714761329247</v>
      </c>
      <c r="P135" s="24">
        <v>24694.700800109098</v>
      </c>
      <c r="Q135" s="24">
        <v>23663.354790804275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25">
      <c r="A136" s="27" t="s">
        <v>503</v>
      </c>
      <c r="B136" s="26">
        <v>1745.2561867483821</v>
      </c>
      <c r="C136" s="26">
        <v>2381.13162605861</v>
      </c>
      <c r="D136" s="26">
        <v>2412.12</v>
      </c>
      <c r="E136" s="26">
        <v>2653.2596477268698</v>
      </c>
      <c r="F136" s="26">
        <v>2147.1833346589742</v>
      </c>
      <c r="G136" s="26">
        <v>2333.2501202691101</v>
      </c>
      <c r="H136" s="26">
        <v>3118.27448678356</v>
      </c>
      <c r="I136" s="26">
        <v>3855.5383993049359</v>
      </c>
      <c r="J136" s="26">
        <v>4122.6383807842421</v>
      </c>
      <c r="K136" s="26">
        <v>3916.3823622182849</v>
      </c>
      <c r="L136" s="26">
        <v>3413.2708657016233</v>
      </c>
      <c r="M136" s="26">
        <v>3328.2355363976003</v>
      </c>
      <c r="N136" s="26">
        <v>4725.3023682639905</v>
      </c>
      <c r="O136" s="26">
        <v>5195.5795332649695</v>
      </c>
      <c r="P136" s="26">
        <v>4668.9148927910801</v>
      </c>
      <c r="Q136" s="26">
        <v>3588.4502868693999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25">
      <c r="A137" s="27" t="s">
        <v>504</v>
      </c>
      <c r="B137" s="24">
        <v>3502.3204723126582</v>
      </c>
      <c r="C137" s="24">
        <v>4221.698958200911</v>
      </c>
      <c r="D137" s="24">
        <v>5402.4948117636814</v>
      </c>
      <c r="E137" s="24">
        <v>5905.3678704553849</v>
      </c>
      <c r="F137" s="24">
        <v>5903.4499060320213</v>
      </c>
      <c r="G137" s="24">
        <v>7334.7347347580298</v>
      </c>
      <c r="H137" s="24">
        <v>7699.0355800733541</v>
      </c>
      <c r="I137" s="24">
        <v>8220.3072427323405</v>
      </c>
      <c r="J137" s="24" t="s">
        <v>1189</v>
      </c>
      <c r="K137" s="24">
        <v>10026.283739623512</v>
      </c>
      <c r="L137" s="24">
        <v>9957.4835168361242</v>
      </c>
      <c r="M137" s="24">
        <v>9234.8042835779415</v>
      </c>
      <c r="N137" s="24">
        <v>9810.5548184485488</v>
      </c>
      <c r="O137" s="24">
        <v>11075.561646045166</v>
      </c>
      <c r="P137" s="24">
        <v>10840.841174072773</v>
      </c>
      <c r="Q137" s="24" t="s">
        <v>20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25">
      <c r="A138" s="27" t="s">
        <v>507</v>
      </c>
      <c r="B138" s="26">
        <v>2063.2267766595701</v>
      </c>
      <c r="C138" s="26">
        <v>2648.2526912689405</v>
      </c>
      <c r="D138" s="26">
        <v>2918.2659451610712</v>
      </c>
      <c r="E138" s="26">
        <v>3144.0589941006624</v>
      </c>
      <c r="F138" s="26" t="s">
        <v>1188</v>
      </c>
      <c r="G138" s="26">
        <v>3918.5417179258307</v>
      </c>
      <c r="H138" s="26">
        <v>3875.2790492122745</v>
      </c>
      <c r="I138" s="26">
        <v>4162.3744906177544</v>
      </c>
      <c r="J138" s="26">
        <v>3774.5000949931396</v>
      </c>
      <c r="K138" s="26">
        <v>3826.834504721342</v>
      </c>
      <c r="L138" s="26">
        <v>3210.6448291698921</v>
      </c>
      <c r="M138" s="26">
        <v>3197.456551045706</v>
      </c>
      <c r="N138" s="26">
        <v>3743.2369861869493</v>
      </c>
      <c r="O138" s="26">
        <v>4189.9384165452784</v>
      </c>
      <c r="P138" s="26">
        <v>3879.0649907701454</v>
      </c>
      <c r="Q138" s="26">
        <v>3164.2832338910998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25">
      <c r="A139" s="27" t="s">
        <v>509</v>
      </c>
      <c r="B139" s="24" t="s">
        <v>20</v>
      </c>
      <c r="C139" s="24" t="s">
        <v>20</v>
      </c>
      <c r="D139" s="24" t="s">
        <v>20</v>
      </c>
      <c r="E139" s="24" t="s">
        <v>1187</v>
      </c>
      <c r="F139" s="24">
        <v>37.469026101773977</v>
      </c>
      <c r="G139" s="24">
        <v>22.382082884637654</v>
      </c>
      <c r="H139" s="24">
        <v>38.446521024450895</v>
      </c>
      <c r="I139" s="24">
        <v>65.244731456336481</v>
      </c>
      <c r="J139" s="24">
        <v>54.694682034665341</v>
      </c>
      <c r="K139" s="24">
        <v>48.861024764074187</v>
      </c>
      <c r="L139" s="24">
        <v>18.674214176898889</v>
      </c>
      <c r="M139" s="24">
        <v>35.510227529278005</v>
      </c>
      <c r="N139" s="24">
        <v>19.352345200392051</v>
      </c>
      <c r="O139" s="24">
        <v>11.860461962557455</v>
      </c>
      <c r="P139" s="24" t="s">
        <v>20</v>
      </c>
      <c r="Q139" s="24" t="s">
        <v>20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25">
      <c r="A140" s="27" t="s">
        <v>516</v>
      </c>
      <c r="B140" s="26">
        <v>902.88057860841081</v>
      </c>
      <c r="C140" s="26">
        <v>848.77704266961246</v>
      </c>
      <c r="D140" s="26">
        <v>924.93190898754517</v>
      </c>
      <c r="E140" s="26">
        <v>986.57307561633445</v>
      </c>
      <c r="F140" s="26">
        <v>837.06529851728351</v>
      </c>
      <c r="G140" s="26">
        <v>900.58674126764583</v>
      </c>
      <c r="H140" s="26">
        <v>998.96429063611868</v>
      </c>
      <c r="I140" s="26">
        <v>1003.958965144869</v>
      </c>
      <c r="J140" s="26">
        <v>997.06858102818228</v>
      </c>
      <c r="K140" s="26">
        <v>1022.2867557446909</v>
      </c>
      <c r="L140" s="26">
        <v>813.17996393955718</v>
      </c>
      <c r="M140" s="26">
        <v>762.28342329564009</v>
      </c>
      <c r="N140" s="26">
        <v>835.68814339895027</v>
      </c>
      <c r="O140" s="26">
        <v>928.6080140493483</v>
      </c>
      <c r="P140" s="26">
        <v>1106.877994872541</v>
      </c>
      <c r="Q140" s="26">
        <v>889.37431223092381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25">
      <c r="A141" s="27" t="s">
        <v>517</v>
      </c>
      <c r="B141" s="24">
        <v>553.92737430167608</v>
      </c>
      <c r="C141" s="24">
        <v>630.1675977653631</v>
      </c>
      <c r="D141" s="24">
        <v>605.26256983240228</v>
      </c>
      <c r="E141" s="24">
        <v>1011.4245810055866</v>
      </c>
      <c r="F141" s="24">
        <v>745.84357541899431</v>
      </c>
      <c r="G141" s="24" t="s">
        <v>20</v>
      </c>
      <c r="H141" s="24" t="s">
        <v>20</v>
      </c>
      <c r="I141" s="24" t="s">
        <v>20</v>
      </c>
      <c r="J141" s="24" t="s">
        <v>20</v>
      </c>
      <c r="K141" s="24" t="s">
        <v>20</v>
      </c>
      <c r="L141" s="24" t="s">
        <v>20</v>
      </c>
      <c r="M141" s="24" t="s">
        <v>20</v>
      </c>
      <c r="N141" s="24" t="s">
        <v>20</v>
      </c>
      <c r="O141" s="24" t="s">
        <v>20</v>
      </c>
      <c r="P141" s="24" t="s">
        <v>20</v>
      </c>
      <c r="Q141" s="24" t="s">
        <v>20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25">
      <c r="A142" s="27" t="s">
        <v>529</v>
      </c>
      <c r="B142" s="26">
        <v>353609.2648556676</v>
      </c>
      <c r="C142" s="26">
        <v>401569.40428601525</v>
      </c>
      <c r="D142" s="26">
        <v>473791.64642128558</v>
      </c>
      <c r="E142" s="26">
        <v>537979.45902644796</v>
      </c>
      <c r="F142" s="26">
        <v>423464.26179448061</v>
      </c>
      <c r="G142" s="26">
        <v>477657.48877619032</v>
      </c>
      <c r="H142" s="26">
        <v>554904.1654993163</v>
      </c>
      <c r="I142" s="26">
        <v>546694.30184000428</v>
      </c>
      <c r="J142" s="26">
        <v>567629.12408670946</v>
      </c>
      <c r="K142" s="26">
        <v>570983.47114784736</v>
      </c>
      <c r="L142" s="26">
        <v>464169.5775339675</v>
      </c>
      <c r="M142" s="26">
        <v>465613.2073364844</v>
      </c>
      <c r="N142" s="26">
        <v>520637.34232184227</v>
      </c>
      <c r="O142" s="26">
        <v>572560.87283855409</v>
      </c>
      <c r="P142" s="26">
        <v>552950.71400124545</v>
      </c>
      <c r="Q142" s="26">
        <v>533452.58980192745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25">
      <c r="A143" s="27" t="s">
        <v>530</v>
      </c>
      <c r="B143" s="24">
        <v>1089.6173525554887</v>
      </c>
      <c r="C143" s="24">
        <v>1343.6064898388224</v>
      </c>
      <c r="D143" s="24">
        <v>2122.4231765330896</v>
      </c>
      <c r="E143" s="24" t="s">
        <v>1186</v>
      </c>
      <c r="F143" s="24">
        <v>972.26505323766958</v>
      </c>
      <c r="G143" s="24">
        <v>1416.489168283267</v>
      </c>
      <c r="H143" s="24">
        <v>1683.9543376639374</v>
      </c>
      <c r="I143" s="24">
        <v>1333.5294943423214</v>
      </c>
      <c r="J143" s="24">
        <v>1246.3806540328328</v>
      </c>
      <c r="K143" s="24">
        <v>1602.1944801866809</v>
      </c>
      <c r="L143" s="24">
        <v>1239.0935359796949</v>
      </c>
      <c r="M143" s="24">
        <v>1335.1729867760841</v>
      </c>
      <c r="N143" s="24" t="s">
        <v>20</v>
      </c>
      <c r="O143" s="24" t="s">
        <v>20</v>
      </c>
      <c r="P143" s="24" t="s">
        <v>20</v>
      </c>
      <c r="Q143" s="24" t="s">
        <v>20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25">
      <c r="A144" s="27" t="s">
        <v>536</v>
      </c>
      <c r="B144" s="26">
        <v>22014.762971496977</v>
      </c>
      <c r="C144" s="26">
        <v>22494.740287385019</v>
      </c>
      <c r="D144" s="26">
        <v>27241.374989239401</v>
      </c>
      <c r="E144" s="26">
        <v>31087.598294416472</v>
      </c>
      <c r="F144" s="26">
        <v>25225.62709467089</v>
      </c>
      <c r="G144" s="26">
        <v>31726.991061461038</v>
      </c>
      <c r="H144" s="26">
        <v>38119.82315505913</v>
      </c>
      <c r="I144" s="26">
        <v>37648.283677888889</v>
      </c>
      <c r="J144" s="26">
        <v>39728.580834385408</v>
      </c>
      <c r="K144" s="26">
        <v>41975.71336932767</v>
      </c>
      <c r="L144" s="26">
        <v>34457.991637795378</v>
      </c>
      <c r="M144" s="26">
        <v>33678.825200194013</v>
      </c>
      <c r="N144" s="26">
        <v>38285.138029045913</v>
      </c>
      <c r="O144" s="26">
        <v>39917.330736666641</v>
      </c>
      <c r="P144" s="26">
        <v>39687.127760361713</v>
      </c>
      <c r="Q144" s="26">
        <v>38651.963616061432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25">
      <c r="A145" s="27" t="s">
        <v>537</v>
      </c>
      <c r="B145" s="24" t="s">
        <v>1185</v>
      </c>
      <c r="C145" s="24">
        <v>1644</v>
      </c>
      <c r="D145" s="24">
        <v>1927.2</v>
      </c>
      <c r="E145" s="24">
        <v>2151.3000000000002</v>
      </c>
      <c r="F145" s="24">
        <v>2091.4</v>
      </c>
      <c r="G145" s="24">
        <v>2726.1</v>
      </c>
      <c r="H145" s="24">
        <v>3416.1</v>
      </c>
      <c r="I145" s="24">
        <v>3919.4</v>
      </c>
      <c r="J145" s="24">
        <v>3879</v>
      </c>
      <c r="K145" s="24">
        <v>4175.8</v>
      </c>
      <c r="L145" s="24">
        <v>3873.4</v>
      </c>
      <c r="M145" s="24">
        <v>3794.6</v>
      </c>
      <c r="N145" s="24">
        <v>4179.5</v>
      </c>
      <c r="O145" s="24">
        <v>4197.3999999999996</v>
      </c>
      <c r="P145" s="24">
        <v>4341</v>
      </c>
      <c r="Q145" s="24">
        <v>4395.8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25">
      <c r="A146" s="27" t="s">
        <v>539</v>
      </c>
      <c r="B146" s="26">
        <v>477.74111866934595</v>
      </c>
      <c r="C146" s="26">
        <v>508.40346901684399</v>
      </c>
      <c r="D146" s="26">
        <v>663.40081724869287</v>
      </c>
      <c r="E146" s="26">
        <v>915.84969070357386</v>
      </c>
      <c r="F146" s="26">
        <v>1000.8666433302558</v>
      </c>
      <c r="G146" s="26">
        <v>1152.1394719470977</v>
      </c>
      <c r="H146" s="26" t="s">
        <v>1184</v>
      </c>
      <c r="I146" s="26">
        <v>1442.2717818554368</v>
      </c>
      <c r="J146" s="26">
        <v>1588.6001165182831</v>
      </c>
      <c r="K146" s="26">
        <v>1448.2762213992503</v>
      </c>
      <c r="L146" s="26">
        <v>1087.7450534121804</v>
      </c>
      <c r="M146" s="26">
        <v>1032.2929018061072</v>
      </c>
      <c r="N146" s="26">
        <v>1208.7047993468741</v>
      </c>
      <c r="O146" s="26">
        <v>1203.0274023656177</v>
      </c>
      <c r="P146" s="26">
        <v>1125.9866859626804</v>
      </c>
      <c r="Q146" s="26" t="s">
        <v>20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25">
      <c r="A147" s="27" t="s">
        <v>542</v>
      </c>
      <c r="B147" s="24">
        <v>55201.459538930059</v>
      </c>
      <c r="C147" s="24">
        <v>56934.207070772347</v>
      </c>
      <c r="D147" s="24">
        <v>66051.055294329708</v>
      </c>
      <c r="E147" s="24">
        <v>85745.47162927415</v>
      </c>
      <c r="F147" s="24">
        <v>56174.949003398709</v>
      </c>
      <c r="G147" s="24">
        <v>79618.734656919114</v>
      </c>
      <c r="H147" s="24">
        <v>99050.952222732638</v>
      </c>
      <c r="I147" s="24">
        <v>96123.518929486352</v>
      </c>
      <c r="J147" s="24">
        <v>97022.823220713864</v>
      </c>
      <c r="K147" s="24" t="s">
        <v>1183</v>
      </c>
      <c r="L147" s="24">
        <v>45887.738522121101</v>
      </c>
      <c r="M147" s="24">
        <v>34703.895442666602</v>
      </c>
      <c r="N147" s="24">
        <v>45817.488230332063</v>
      </c>
      <c r="O147" s="24">
        <v>61221.023098308899</v>
      </c>
      <c r="P147" s="24">
        <v>64977.546739330399</v>
      </c>
      <c r="Q147" s="24">
        <v>35944.1625638806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25">
      <c r="A148" s="27" t="s">
        <v>544</v>
      </c>
      <c r="B148" s="26">
        <v>1406.7209012999999</v>
      </c>
      <c r="C148" s="26">
        <v>1787.98371</v>
      </c>
      <c r="D148" s="26">
        <v>2558.7220539999998</v>
      </c>
      <c r="E148" s="26">
        <v>2996.3902360000002</v>
      </c>
      <c r="F148" s="26">
        <v>1891.910613</v>
      </c>
      <c r="G148" s="26">
        <v>2617.2449569999999</v>
      </c>
      <c r="H148" s="26">
        <v>3338.572447</v>
      </c>
      <c r="I148" s="26">
        <v>2965.1086343068223</v>
      </c>
      <c r="J148" s="26">
        <v>3155.7279129282697</v>
      </c>
      <c r="K148" s="26">
        <v>3687.1885913562101</v>
      </c>
      <c r="L148" s="26">
        <v>3376.9749440232554</v>
      </c>
      <c r="M148" s="26">
        <v>3903.2589925066372</v>
      </c>
      <c r="N148" s="26">
        <v>4615.1782991296268</v>
      </c>
      <c r="O148" s="26">
        <v>5752.8858684883498</v>
      </c>
      <c r="P148" s="26">
        <v>5955.7016900512799</v>
      </c>
      <c r="Q148" s="26">
        <v>5527.2939846544596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25">
      <c r="A149" s="27" t="s">
        <v>545</v>
      </c>
      <c r="B149" s="24">
        <v>103384.07540436258</v>
      </c>
      <c r="C149" s="24">
        <v>121656.71437537763</v>
      </c>
      <c r="D149" s="24">
        <v>135860.17885962254</v>
      </c>
      <c r="E149" s="24">
        <v>171687.99644441399</v>
      </c>
      <c r="F149" s="24">
        <v>116811.28678477314</v>
      </c>
      <c r="G149" s="24">
        <v>129118.94136630188</v>
      </c>
      <c r="H149" s="24">
        <v>164773.20619970281</v>
      </c>
      <c r="I149" s="24" t="s">
        <v>1182</v>
      </c>
      <c r="J149" s="24">
        <v>155303.25900210047</v>
      </c>
      <c r="K149" s="24">
        <v>143835.67873376943</v>
      </c>
      <c r="L149" s="24">
        <v>103831.8192476878</v>
      </c>
      <c r="M149" s="24">
        <v>88905.109567765539</v>
      </c>
      <c r="N149" s="24">
        <v>103776.38414318761</v>
      </c>
      <c r="O149" s="24">
        <v>121921.9855526023</v>
      </c>
      <c r="P149" s="24">
        <v>103285.3271610762</v>
      </c>
      <c r="Q149" s="24" t="s">
        <v>20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25">
      <c r="A150" s="27" t="s">
        <v>548</v>
      </c>
      <c r="B150" s="26">
        <v>18691.807542262679</v>
      </c>
      <c r="C150" s="26">
        <v>21586.475942782832</v>
      </c>
      <c r="D150" s="26">
        <v>24691.807542262679</v>
      </c>
      <c r="E150" s="26">
        <v>37719.115734720413</v>
      </c>
      <c r="F150" s="26">
        <v>27651.495448634589</v>
      </c>
      <c r="G150" s="26">
        <v>36600.780234070218</v>
      </c>
      <c r="H150" s="26">
        <v>47091.807542262679</v>
      </c>
      <c r="I150" s="26">
        <v>52138.361508452537</v>
      </c>
      <c r="J150" s="26">
        <v>56429.128738621584</v>
      </c>
      <c r="K150" s="26">
        <v>53565.990299089732</v>
      </c>
      <c r="L150" s="26">
        <v>35682.269597982835</v>
      </c>
      <c r="M150" s="26">
        <v>27544.112990897269</v>
      </c>
      <c r="N150" s="26">
        <v>32885.800600506889</v>
      </c>
      <c r="O150" s="26">
        <v>41730.078236754227</v>
      </c>
      <c r="P150" s="26">
        <v>38685.851950414566</v>
      </c>
      <c r="Q150" s="26" t="s">
        <v>20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25">
      <c r="A151" s="27" t="s">
        <v>550</v>
      </c>
      <c r="B151" s="24" t="s">
        <v>1181</v>
      </c>
      <c r="C151" s="24">
        <v>17065</v>
      </c>
      <c r="D151" s="24">
        <v>18218</v>
      </c>
      <c r="E151" s="24">
        <v>21223.5</v>
      </c>
      <c r="F151" s="24">
        <v>18356</v>
      </c>
      <c r="G151" s="24">
        <v>21481</v>
      </c>
      <c r="H151" s="24">
        <v>26328</v>
      </c>
      <c r="I151" s="24">
        <v>24792</v>
      </c>
      <c r="J151" s="24">
        <v>25115</v>
      </c>
      <c r="K151" s="24">
        <v>24777</v>
      </c>
      <c r="L151" s="24">
        <v>22707</v>
      </c>
      <c r="M151" s="24">
        <v>21820</v>
      </c>
      <c r="N151" s="24">
        <v>23163</v>
      </c>
      <c r="O151" s="24">
        <v>24842</v>
      </c>
      <c r="P151" s="24">
        <v>24785</v>
      </c>
      <c r="Q151" s="24">
        <v>21917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25">
      <c r="A152" s="27" t="s">
        <v>552</v>
      </c>
      <c r="B152" s="26" t="s">
        <v>1180</v>
      </c>
      <c r="C152" s="26">
        <v>9.6602128665483296</v>
      </c>
      <c r="D152" s="26">
        <v>9.4890451879686104</v>
      </c>
      <c r="E152" s="26">
        <v>11.999863525294</v>
      </c>
      <c r="F152" s="26">
        <v>8.1298790230860796</v>
      </c>
      <c r="G152" s="26">
        <v>11.6534838806717</v>
      </c>
      <c r="H152" s="26">
        <v>12.8381179799593</v>
      </c>
      <c r="I152" s="26">
        <v>15.018258445272702</v>
      </c>
      <c r="J152" s="26">
        <v>14.380359021193801</v>
      </c>
      <c r="K152" s="26">
        <v>19.0826565391827</v>
      </c>
      <c r="L152" s="26">
        <v>14.7530120604582</v>
      </c>
      <c r="M152" s="26">
        <v>18.071014121972201</v>
      </c>
      <c r="N152" s="26">
        <v>9.8208177068144096</v>
      </c>
      <c r="O152" s="26" t="s">
        <v>20</v>
      </c>
      <c r="P152" s="26" t="s">
        <v>20</v>
      </c>
      <c r="Q152" s="26" t="s">
        <v>20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25">
      <c r="A153" s="27" t="s">
        <v>557</v>
      </c>
      <c r="B153" s="24">
        <v>7388.6</v>
      </c>
      <c r="C153" s="24">
        <v>8464.6</v>
      </c>
      <c r="D153" s="24">
        <v>10351.1</v>
      </c>
      <c r="E153" s="24">
        <v>13886</v>
      </c>
      <c r="F153" s="24">
        <v>13162.8</v>
      </c>
      <c r="G153" s="24">
        <v>14146</v>
      </c>
      <c r="H153" s="24">
        <v>19076.2</v>
      </c>
      <c r="I153" s="24" t="s">
        <v>1179</v>
      </c>
      <c r="J153" s="24">
        <v>19603</v>
      </c>
      <c r="K153" s="24">
        <v>16840.8</v>
      </c>
      <c r="L153" s="24">
        <v>14208.6</v>
      </c>
      <c r="M153" s="24">
        <v>12932.849899999999</v>
      </c>
      <c r="N153" s="24">
        <v>13817.4457</v>
      </c>
      <c r="O153" s="24">
        <v>14754.311652600001</v>
      </c>
      <c r="P153" s="24">
        <v>14646.852586999999</v>
      </c>
      <c r="Q153" s="24" t="s">
        <v>20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25">
      <c r="A154" s="27" t="s">
        <v>560</v>
      </c>
      <c r="B154" s="26">
        <v>3319.0462677699643</v>
      </c>
      <c r="C154" s="26">
        <v>4204.8252802393299</v>
      </c>
      <c r="D154" s="26">
        <v>4749.773761981668</v>
      </c>
      <c r="E154" s="26">
        <v>5807.4144759718092</v>
      </c>
      <c r="F154" s="26">
        <v>4401.6530550626903</v>
      </c>
      <c r="G154" s="26">
        <v>5748.8959418497416</v>
      </c>
      <c r="H154" s="26">
        <v>6916.7023445434434</v>
      </c>
      <c r="I154" s="26">
        <v>6331.8675793989532</v>
      </c>
      <c r="J154" s="26">
        <v>5960.1386742519553</v>
      </c>
      <c r="K154" s="26">
        <v>8876.3277121898464</v>
      </c>
      <c r="L154" s="26">
        <v>8460.0326136053354</v>
      </c>
      <c r="M154" s="26">
        <v>8191.9141138415534</v>
      </c>
      <c r="N154" s="26">
        <v>9956.5136236926901</v>
      </c>
      <c r="O154" s="26">
        <v>10208.647111555816</v>
      </c>
      <c r="P154" s="26" t="s">
        <v>20</v>
      </c>
      <c r="Q154" s="26" t="s">
        <v>20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25">
      <c r="A155" s="27" t="s">
        <v>563</v>
      </c>
      <c r="B155" s="24">
        <v>4827.6857011389902</v>
      </c>
      <c r="C155" s="24">
        <v>5949.9146873322998</v>
      </c>
      <c r="D155" s="24">
        <v>7297.3771810000108</v>
      </c>
      <c r="E155" s="24">
        <v>9655.8850437755082</v>
      </c>
      <c r="F155" s="24">
        <v>7701.56741729021</v>
      </c>
      <c r="G155" s="24">
        <v>10374.74159546633</v>
      </c>
      <c r="H155" s="24">
        <v>12499.5978853867</v>
      </c>
      <c r="I155" s="24">
        <v>11514.77722936751</v>
      </c>
      <c r="J155" s="24">
        <v>13444.412394913101</v>
      </c>
      <c r="K155" s="24">
        <v>12868.796803564628</v>
      </c>
      <c r="L155" s="24">
        <v>10848.95209378586</v>
      </c>
      <c r="M155" s="24">
        <v>11687.636406438718</v>
      </c>
      <c r="N155" s="24">
        <v>12980.614407148729</v>
      </c>
      <c r="O155" s="24">
        <v>13184.27025230493</v>
      </c>
      <c r="P155" s="24">
        <v>12117.80932305518</v>
      </c>
      <c r="Q155" s="24">
        <v>10961.529745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25">
      <c r="A156" s="27" t="s">
        <v>564</v>
      </c>
      <c r="B156" s="26">
        <v>17365.592657624864</v>
      </c>
      <c r="C156" s="26">
        <v>23829.967431286346</v>
      </c>
      <c r="D156" s="26">
        <v>28093.427370437857</v>
      </c>
      <c r="E156" s="26">
        <v>31018.398880336881</v>
      </c>
      <c r="F156" s="26">
        <v>26961.51836088151</v>
      </c>
      <c r="G156" s="26">
        <v>35803.080814261652</v>
      </c>
      <c r="H156" s="26">
        <v>46375.961553879402</v>
      </c>
      <c r="I156" s="26">
        <v>47410.606681360703</v>
      </c>
      <c r="J156" s="26">
        <v>42860.6365941494</v>
      </c>
      <c r="K156" s="26">
        <v>39532.682886367111</v>
      </c>
      <c r="L156" s="26">
        <v>34414.354525306182</v>
      </c>
      <c r="M156" s="26">
        <v>37081.738042331875</v>
      </c>
      <c r="N156" s="26">
        <v>45421.593444473605</v>
      </c>
      <c r="O156" s="26">
        <v>49066.4758077562</v>
      </c>
      <c r="P156" s="26">
        <v>47688.239130468595</v>
      </c>
      <c r="Q156" s="26" t="s">
        <v>20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25">
      <c r="A157" s="27" t="s">
        <v>566</v>
      </c>
      <c r="B157" s="24" t="s">
        <v>1178</v>
      </c>
      <c r="C157" s="24">
        <v>30734.443122163779</v>
      </c>
      <c r="D157" s="24">
        <v>32802.573145764269</v>
      </c>
      <c r="E157" s="24">
        <v>34678.750643432293</v>
      </c>
      <c r="F157" s="24">
        <v>29142.866160000001</v>
      </c>
      <c r="G157" s="24">
        <v>36771.714505680495</v>
      </c>
      <c r="H157" s="24">
        <v>38276.471889741399</v>
      </c>
      <c r="I157" s="24">
        <v>46384.288290931101</v>
      </c>
      <c r="J157" s="24">
        <v>44512.401095211302</v>
      </c>
      <c r="K157" s="24">
        <v>49823.7023383837</v>
      </c>
      <c r="L157" s="24">
        <v>43197.106828940297</v>
      </c>
      <c r="M157" s="24">
        <v>42734.423310755541</v>
      </c>
      <c r="N157" s="24">
        <v>51814.261868794798</v>
      </c>
      <c r="O157" s="24">
        <v>51976.7494342426</v>
      </c>
      <c r="P157" s="24">
        <v>53476.930080748498</v>
      </c>
      <c r="Q157" s="24">
        <v>47411.473780079788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25">
      <c r="A158" s="27" t="s">
        <v>568</v>
      </c>
      <c r="B158" s="26">
        <v>87755</v>
      </c>
      <c r="C158" s="26">
        <v>108185</v>
      </c>
      <c r="D158" s="26">
        <v>134732</v>
      </c>
      <c r="E158" s="26">
        <v>166462</v>
      </c>
      <c r="F158" s="26">
        <v>133296</v>
      </c>
      <c r="G158" s="26">
        <v>156634</v>
      </c>
      <c r="H158" s="26">
        <v>184318</v>
      </c>
      <c r="I158" s="26">
        <v>180488</v>
      </c>
      <c r="J158" s="26">
        <v>195970</v>
      </c>
      <c r="K158" s="26">
        <v>208471</v>
      </c>
      <c r="L158" s="26">
        <v>190202</v>
      </c>
      <c r="M158" s="26">
        <v>196383</v>
      </c>
      <c r="N158" s="26">
        <v>228214</v>
      </c>
      <c r="O158" s="26">
        <v>256230</v>
      </c>
      <c r="P158" s="26">
        <v>260778</v>
      </c>
      <c r="Q158" s="26">
        <v>266344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25">
      <c r="A159" s="27" t="s">
        <v>569</v>
      </c>
      <c r="B159" s="24">
        <v>38646.941792649995</v>
      </c>
      <c r="C159" s="24">
        <v>45040.147043299075</v>
      </c>
      <c r="D159" s="24">
        <v>52087.914237515506</v>
      </c>
      <c r="E159" s="24">
        <v>56912.938988718852</v>
      </c>
      <c r="F159" s="24">
        <v>43882.162468336719</v>
      </c>
      <c r="G159" s="24">
        <v>48937.557705050494</v>
      </c>
      <c r="H159" s="24">
        <v>58888.38880463333</v>
      </c>
      <c r="I159" s="24">
        <v>56958.651124078919</v>
      </c>
      <c r="J159" s="24">
        <v>61760.155038898301</v>
      </c>
      <c r="K159" s="24">
        <v>62826.690547487306</v>
      </c>
      <c r="L159" s="24">
        <v>54279.489094789184</v>
      </c>
      <c r="M159" s="24">
        <v>54355.517983042868</v>
      </c>
      <c r="N159" s="24">
        <v>60226.997979634769</v>
      </c>
      <c r="O159" s="24">
        <v>66409.520953012936</v>
      </c>
      <c r="P159" s="24">
        <v>64886.272495806363</v>
      </c>
      <c r="Q159" s="24">
        <v>59697.040323933717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25">
      <c r="A160" s="27" t="s">
        <v>570</v>
      </c>
      <c r="B160" s="26" t="s">
        <v>20</v>
      </c>
      <c r="C160" s="26" t="s">
        <v>20</v>
      </c>
      <c r="D160" s="26" t="s">
        <v>20</v>
      </c>
      <c r="E160" s="26" t="s">
        <v>20</v>
      </c>
      <c r="F160" s="26" t="s">
        <v>20</v>
      </c>
      <c r="G160" s="26" t="s">
        <v>20</v>
      </c>
      <c r="H160" s="26">
        <v>114444.23076923078</v>
      </c>
      <c r="I160" s="26">
        <v>132953.84615384616</v>
      </c>
      <c r="J160" s="26">
        <v>133335.989010989</v>
      </c>
      <c r="K160" s="26">
        <v>126702.47252747251</v>
      </c>
      <c r="L160" s="26">
        <v>77294.23076923078</v>
      </c>
      <c r="M160" s="26">
        <v>57308.791208791205</v>
      </c>
      <c r="N160" s="26">
        <v>67498.351648351643</v>
      </c>
      <c r="O160" s="26">
        <v>84288.461538461532</v>
      </c>
      <c r="P160" s="26">
        <v>72934.890109890111</v>
      </c>
      <c r="Q160" s="26">
        <v>51503.846153846156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25">
      <c r="A161" s="27" t="s">
        <v>577</v>
      </c>
      <c r="B161" s="24" t="s">
        <v>1177</v>
      </c>
      <c r="C161" s="24">
        <v>18002.765600900035</v>
      </c>
      <c r="D161" s="24">
        <v>30070.071881499724</v>
      </c>
      <c r="E161" s="24">
        <v>39933.517649537738</v>
      </c>
      <c r="F161" s="24">
        <v>33710.931122952679</v>
      </c>
      <c r="G161" s="24">
        <v>43347.321846073712</v>
      </c>
      <c r="H161" s="24">
        <v>55793.768176465164</v>
      </c>
      <c r="I161" s="24">
        <v>51267.857469071445</v>
      </c>
      <c r="J161" s="24">
        <v>58312.62870817184</v>
      </c>
      <c r="K161" s="24">
        <v>62164.702975369284</v>
      </c>
      <c r="L161" s="24">
        <v>54502.076901415072</v>
      </c>
      <c r="M161" s="24">
        <v>57715.591930605413</v>
      </c>
      <c r="N161" s="24">
        <v>64585.299890240422</v>
      </c>
      <c r="O161" s="24">
        <v>73050.449612880955</v>
      </c>
      <c r="P161" s="24">
        <v>70618.104966323459</v>
      </c>
      <c r="Q161" s="24">
        <v>65847.859742760556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25">
      <c r="A162" s="27" t="s">
        <v>579</v>
      </c>
      <c r="B162" s="26">
        <v>240024.07</v>
      </c>
      <c r="C162" s="26">
        <v>297481.40000000002</v>
      </c>
      <c r="D162" s="26">
        <v>346530.5</v>
      </c>
      <c r="E162" s="26">
        <v>466297.99</v>
      </c>
      <c r="F162" s="26">
        <v>297154.64</v>
      </c>
      <c r="G162" s="26">
        <v>392674.23</v>
      </c>
      <c r="H162" s="26">
        <v>515409.1</v>
      </c>
      <c r="I162" s="26">
        <v>527433.96</v>
      </c>
      <c r="J162" s="26">
        <v>521835.49</v>
      </c>
      <c r="K162" s="26">
        <v>496806.1</v>
      </c>
      <c r="L162" s="26">
        <v>341419.05</v>
      </c>
      <c r="M162" s="26">
        <v>281709.01</v>
      </c>
      <c r="N162" s="26">
        <v>352941.42</v>
      </c>
      <c r="O162" s="26">
        <v>443914.67</v>
      </c>
      <c r="P162" s="26">
        <v>419850.69</v>
      </c>
      <c r="Q162" s="26">
        <v>332230.62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25">
      <c r="A163" s="27" t="s">
        <v>580</v>
      </c>
      <c r="B163" s="24" t="s">
        <v>20</v>
      </c>
      <c r="C163" s="24" t="s">
        <v>20</v>
      </c>
      <c r="D163" s="24" t="s">
        <v>20</v>
      </c>
      <c r="E163" s="24" t="s">
        <v>20</v>
      </c>
      <c r="F163" s="24" t="s">
        <v>20</v>
      </c>
      <c r="G163" s="24" t="s">
        <v>1176</v>
      </c>
      <c r="H163" s="24">
        <v>464.23509572295097</v>
      </c>
      <c r="I163" s="24">
        <v>590.75047513658205</v>
      </c>
      <c r="J163" s="24">
        <v>703.01008041898592</v>
      </c>
      <c r="K163" s="24">
        <v>723.09059610740599</v>
      </c>
      <c r="L163" s="24">
        <v>682.04487175539805</v>
      </c>
      <c r="M163" s="24">
        <v>726.61089888126196</v>
      </c>
      <c r="N163" s="24">
        <v>1040.4630420538631</v>
      </c>
      <c r="O163" s="24">
        <v>1129.625985691197</v>
      </c>
      <c r="P163" s="24">
        <v>1231.810067035573</v>
      </c>
      <c r="Q163" s="24" t="s">
        <v>20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25">
      <c r="A164" s="27" t="s">
        <v>588</v>
      </c>
      <c r="B164" s="26" t="s">
        <v>1175</v>
      </c>
      <c r="C164" s="26">
        <v>10.345337727699286</v>
      </c>
      <c r="D164" s="26">
        <v>13.888910319125323</v>
      </c>
      <c r="E164" s="26">
        <v>11.255701562434147</v>
      </c>
      <c r="F164" s="26">
        <v>11.550403816802616</v>
      </c>
      <c r="G164" s="26">
        <v>23.138699111136873</v>
      </c>
      <c r="H164" s="26">
        <v>24.640076839815826</v>
      </c>
      <c r="I164" s="26">
        <v>31.175637630540596</v>
      </c>
      <c r="J164" s="26">
        <v>23.944033382908401</v>
      </c>
      <c r="K164" s="26">
        <v>27.497031556668439</v>
      </c>
      <c r="L164" s="26">
        <v>33.784412827901058</v>
      </c>
      <c r="M164" s="26">
        <v>36.255445020706212</v>
      </c>
      <c r="N164" s="26">
        <v>37.341564502619548</v>
      </c>
      <c r="O164" s="26">
        <v>42.250904805990324</v>
      </c>
      <c r="P164" s="26" t="s">
        <v>20</v>
      </c>
      <c r="Q164" s="26" t="s">
        <v>20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25">
      <c r="A165" s="27" t="s">
        <v>592</v>
      </c>
      <c r="B165" s="24">
        <v>6.7908039999999996</v>
      </c>
      <c r="C165" s="24">
        <v>7.7108569999999999</v>
      </c>
      <c r="D165" s="24">
        <v>6.8104341622367501</v>
      </c>
      <c r="E165" s="24">
        <v>7.8314000000000004</v>
      </c>
      <c r="F165" s="24">
        <v>9.2061530600000001</v>
      </c>
      <c r="G165" s="24">
        <v>10.9339607677869</v>
      </c>
      <c r="H165" s="24">
        <v>10.944716830968719</v>
      </c>
      <c r="I165" s="24">
        <v>15.12383146322691</v>
      </c>
      <c r="J165" s="24">
        <v>12.88709912522584</v>
      </c>
      <c r="K165" s="24">
        <v>17.219459322599</v>
      </c>
      <c r="L165" s="24">
        <v>11.306367462305161</v>
      </c>
      <c r="M165" s="24">
        <v>13.644241890043851</v>
      </c>
      <c r="N165" s="24">
        <v>15.59043646534027</v>
      </c>
      <c r="O165" s="24">
        <v>16.02793429655685</v>
      </c>
      <c r="P165" s="24">
        <v>13.14854753430582</v>
      </c>
      <c r="Q165" s="24" t="s">
        <v>20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25">
      <c r="A166" s="27" t="s">
        <v>594</v>
      </c>
      <c r="B166" s="26" t="s">
        <v>1174</v>
      </c>
      <c r="C166" s="26">
        <v>211023.68</v>
      </c>
      <c r="D166" s="26">
        <v>233174.13333333333</v>
      </c>
      <c r="E166" s="26">
        <v>313480.53333333333</v>
      </c>
      <c r="F166" s="26">
        <v>192307.20000000001</v>
      </c>
      <c r="G166" s="26">
        <v>251142.66667493331</v>
      </c>
      <c r="H166" s="26">
        <v>364735.46666666667</v>
      </c>
      <c r="I166" s="26">
        <v>388369.6</v>
      </c>
      <c r="J166" s="26">
        <v>375901.06666666671</v>
      </c>
      <c r="K166" s="26">
        <v>342456.88</v>
      </c>
      <c r="L166" s="26">
        <v>203536.53333333335</v>
      </c>
      <c r="M166" s="26">
        <v>183607.46666666665</v>
      </c>
      <c r="N166" s="26">
        <v>221861.70081386666</v>
      </c>
      <c r="O166" s="26">
        <v>294387.20000000001</v>
      </c>
      <c r="P166" s="26">
        <v>261617.16355173333</v>
      </c>
      <c r="Q166" s="26">
        <v>175359.09086293331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25">
      <c r="A167" s="27" t="s">
        <v>596</v>
      </c>
      <c r="B167" s="24" t="s">
        <v>1173</v>
      </c>
      <c r="C167" s="24">
        <v>1601.2231409357964</v>
      </c>
      <c r="D167" s="24">
        <v>1683.7301027712663</v>
      </c>
      <c r="E167" s="24">
        <v>2217.286789532795</v>
      </c>
      <c r="F167" s="24">
        <v>2105.3026703315259</v>
      </c>
      <c r="G167" s="24">
        <v>2166.4560037217957</v>
      </c>
      <c r="H167" s="24">
        <v>2624.4660090269213</v>
      </c>
      <c r="I167" s="24">
        <v>2745.9851428827697</v>
      </c>
      <c r="J167" s="24">
        <v>2880.1157589574809</v>
      </c>
      <c r="K167" s="24">
        <v>2982.7232547047147</v>
      </c>
      <c r="L167" s="24">
        <v>2823.3076336204317</v>
      </c>
      <c r="M167" s="24">
        <v>2874.5637177582921</v>
      </c>
      <c r="N167" s="24">
        <v>3285.6842038849431</v>
      </c>
      <c r="O167" s="24">
        <v>3866.0921633970011</v>
      </c>
      <c r="P167" s="24" t="s">
        <v>20</v>
      </c>
      <c r="Q167" s="24" t="s">
        <v>20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25">
      <c r="A168" s="27" t="s">
        <v>600</v>
      </c>
      <c r="B168" s="26" t="s">
        <v>20</v>
      </c>
      <c r="C168" s="26" t="s">
        <v>20</v>
      </c>
      <c r="D168" s="26" t="s">
        <v>1172</v>
      </c>
      <c r="E168" s="26">
        <v>10092.188328630324</v>
      </c>
      <c r="F168" s="26">
        <v>7750.5477732627833</v>
      </c>
      <c r="G168" s="26">
        <v>9074.6421285623765</v>
      </c>
      <c r="H168" s="26">
        <v>11305.469386160676</v>
      </c>
      <c r="I168" s="26">
        <v>10754.620471279368</v>
      </c>
      <c r="J168" s="26">
        <v>13973.907477006922</v>
      </c>
      <c r="K168" s="26">
        <v>14137.56630129829</v>
      </c>
      <c r="L168" s="26">
        <v>12704.442112742297</v>
      </c>
      <c r="M168" s="26">
        <v>14179.913202327622</v>
      </c>
      <c r="N168" s="26">
        <v>15904.718053476567</v>
      </c>
      <c r="O168" s="26">
        <v>17829.784590191568</v>
      </c>
      <c r="P168" s="26">
        <v>18372.431608595078</v>
      </c>
      <c r="Q168" s="26">
        <v>18361.534439642677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25">
      <c r="A169" s="27" t="s">
        <v>604</v>
      </c>
      <c r="B169" s="24">
        <v>350.101876909091</v>
      </c>
      <c r="C169" s="24">
        <v>419.20187645015864</v>
      </c>
      <c r="D169" s="24" t="s">
        <v>1171</v>
      </c>
      <c r="E169" s="24">
        <v>437.60965112535899</v>
      </c>
      <c r="F169" s="24">
        <v>431.79872134751901</v>
      </c>
      <c r="G169" s="24">
        <v>400.23377739014961</v>
      </c>
      <c r="H169" s="24">
        <v>476.89595335615803</v>
      </c>
      <c r="I169" s="24">
        <v>559.121524847199</v>
      </c>
      <c r="J169" s="24">
        <v>629.23185524241694</v>
      </c>
      <c r="K169" s="24">
        <v>539.04761186784992</v>
      </c>
      <c r="L169" s="24">
        <v>449.378320724329</v>
      </c>
      <c r="M169" s="24">
        <v>459.18089938902199</v>
      </c>
      <c r="N169" s="24">
        <v>564.80487397000297</v>
      </c>
      <c r="O169" s="24">
        <v>572.65157285861005</v>
      </c>
      <c r="P169" s="24">
        <v>483.20470949017499</v>
      </c>
      <c r="Q169" s="24">
        <v>419.79384685387799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25">
      <c r="A170" s="27" t="s">
        <v>606</v>
      </c>
      <c r="B170" s="26">
        <v>183.63102282218335</v>
      </c>
      <c r="C170" s="26">
        <v>262.49476233822986</v>
      </c>
      <c r="D170" s="26">
        <v>287.15398600667817</v>
      </c>
      <c r="E170" s="26">
        <v>271.49913764629724</v>
      </c>
      <c r="F170" s="26">
        <v>267.65252702048178</v>
      </c>
      <c r="G170" s="26">
        <v>360.17289580616028</v>
      </c>
      <c r="H170" s="26">
        <v>381.52335917775002</v>
      </c>
      <c r="I170" s="26">
        <v>1053.507333228448</v>
      </c>
      <c r="J170" s="26">
        <v>1536.1428187782631</v>
      </c>
      <c r="K170" s="26">
        <v>1298.7178512256999</v>
      </c>
      <c r="L170" s="26">
        <v>581.254400530824</v>
      </c>
      <c r="M170" s="26" t="s">
        <v>1170</v>
      </c>
      <c r="N170" s="26">
        <v>652.12104503806893</v>
      </c>
      <c r="O170" s="26">
        <v>639.06512829663643</v>
      </c>
      <c r="P170" s="26">
        <v>667.09910077104826</v>
      </c>
      <c r="Q170" s="26" t="s">
        <v>20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25">
      <c r="A171" s="27" t="s">
        <v>609</v>
      </c>
      <c r="B171" s="24">
        <v>242166.66992109758</v>
      </c>
      <c r="C171" s="24">
        <v>280600.88528992253</v>
      </c>
      <c r="D171" s="24">
        <v>311490.39934266702</v>
      </c>
      <c r="E171" s="24">
        <v>354207.41615930514</v>
      </c>
      <c r="F171" s="24">
        <v>289514.84375461331</v>
      </c>
      <c r="G171" s="24">
        <v>374434.74859584129</v>
      </c>
      <c r="H171" s="24">
        <v>448740.7575820458</v>
      </c>
      <c r="I171" s="24">
        <v>451056.60036529601</v>
      </c>
      <c r="J171" s="24">
        <v>457985.45512666821</v>
      </c>
      <c r="K171" s="24">
        <v>450614.73501440353</v>
      </c>
      <c r="L171" s="24">
        <v>396222.35557252739</v>
      </c>
      <c r="M171" s="24">
        <v>373206.51233367715</v>
      </c>
      <c r="N171" s="24">
        <v>416446.51230153703</v>
      </c>
      <c r="O171" s="24">
        <v>458949.79025212879</v>
      </c>
      <c r="P171" s="24">
        <v>441349.72113452235</v>
      </c>
      <c r="Q171" s="24">
        <v>411633.72370431561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25">
      <c r="A172" s="27" t="s">
        <v>610</v>
      </c>
      <c r="B172" s="26" t="s">
        <v>20</v>
      </c>
      <c r="C172" s="26" t="s">
        <v>20</v>
      </c>
      <c r="D172" s="26" t="s">
        <v>20</v>
      </c>
      <c r="E172" s="26" t="s">
        <v>20</v>
      </c>
      <c r="F172" s="26" t="s">
        <v>20</v>
      </c>
      <c r="G172" s="26" t="s">
        <v>20</v>
      </c>
      <c r="H172" s="26" t="s">
        <v>866</v>
      </c>
      <c r="I172" s="26">
        <v>130.52513966480447</v>
      </c>
      <c r="J172" s="26">
        <v>164.26256983240222</v>
      </c>
      <c r="K172" s="26">
        <v>132.18994413407822</v>
      </c>
      <c r="L172" s="26">
        <v>128.91620111731842</v>
      </c>
      <c r="M172" s="26">
        <v>131.82122905027933</v>
      </c>
      <c r="N172" s="26">
        <v>122.94413407821229</v>
      </c>
      <c r="O172" s="26">
        <v>148.35097784357541</v>
      </c>
      <c r="P172" s="26">
        <v>180.94579668156425</v>
      </c>
      <c r="Q172" s="26" t="s">
        <v>20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25">
      <c r="A173" s="27" t="s">
        <v>619</v>
      </c>
      <c r="B173" s="24">
        <v>38660.669205497667</v>
      </c>
      <c r="C173" s="24">
        <v>49963.337484112024</v>
      </c>
      <c r="D173" s="24">
        <v>63358.712442062613</v>
      </c>
      <c r="E173" s="24">
        <v>71352.674200069087</v>
      </c>
      <c r="F173" s="24">
        <v>53623.950505464032</v>
      </c>
      <c r="G173" s="24">
        <v>61617.372910332808</v>
      </c>
      <c r="H173" s="24">
        <v>76066.130754941594</v>
      </c>
      <c r="I173" s="24">
        <v>77283.737364326342</v>
      </c>
      <c r="J173" s="24">
        <v>82914.030505500836</v>
      </c>
      <c r="K173" s="24">
        <v>83138.732917232031</v>
      </c>
      <c r="L173" s="24">
        <v>71631.265405595565</v>
      </c>
      <c r="M173" s="24">
        <v>73784.959374802667</v>
      </c>
      <c r="N173" s="24">
        <v>79697.573750324809</v>
      </c>
      <c r="O173" s="24">
        <v>88704.254574099134</v>
      </c>
      <c r="P173" s="24">
        <v>84721.511007142544</v>
      </c>
      <c r="Q173" s="24">
        <v>79794.699053811913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25">
      <c r="A174" s="27" t="s">
        <v>620</v>
      </c>
      <c r="B174" s="26">
        <v>18074.599999999999</v>
      </c>
      <c r="C174" s="26">
        <v>21773.957863502492</v>
      </c>
      <c r="D174" s="26">
        <v>27567.017360977865</v>
      </c>
      <c r="E174" s="26" t="s">
        <v>1169</v>
      </c>
      <c r="F174" s="26">
        <v>22716.656633682924</v>
      </c>
      <c r="G174" s="26">
        <v>24678.824415582098</v>
      </c>
      <c r="H174" s="26">
        <v>29298.353461480521</v>
      </c>
      <c r="I174" s="26">
        <v>27313.355358053708</v>
      </c>
      <c r="J174" s="26">
        <v>28754.693017031892</v>
      </c>
      <c r="K174" s="26">
        <v>30352.816552231674</v>
      </c>
      <c r="L174" s="26">
        <v>26566.954535792956</v>
      </c>
      <c r="M174" s="26">
        <v>27537.204187726267</v>
      </c>
      <c r="N174" s="26">
        <v>32080.550351876038</v>
      </c>
      <c r="O174" s="26">
        <v>36387.918263376938</v>
      </c>
      <c r="P174" s="26">
        <v>35845.630544201245</v>
      </c>
      <c r="Q174" s="26">
        <v>33870.797111297972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25">
      <c r="A175" s="27" t="s">
        <v>622</v>
      </c>
      <c r="B175" s="24">
        <v>104.75751428984879</v>
      </c>
      <c r="C175" s="24" t="s">
        <v>1168</v>
      </c>
      <c r="D175" s="24">
        <v>164.45623640379637</v>
      </c>
      <c r="E175" s="24">
        <v>209.84114759359551</v>
      </c>
      <c r="F175" s="24">
        <v>164.90140827633974</v>
      </c>
      <c r="G175" s="24">
        <v>223.95203223066579</v>
      </c>
      <c r="H175" s="24">
        <v>419.65014325257033</v>
      </c>
      <c r="I175" s="24">
        <v>499.69009578945037</v>
      </c>
      <c r="J175" s="24">
        <v>447.80809001887047</v>
      </c>
      <c r="K175" s="24">
        <v>455.21023384162186</v>
      </c>
      <c r="L175" s="24">
        <v>420.70894438528813</v>
      </c>
      <c r="M175" s="24">
        <v>432.13858471277456</v>
      </c>
      <c r="N175" s="24">
        <v>467.99027335238435</v>
      </c>
      <c r="O175" s="24">
        <v>535.98041821056472</v>
      </c>
      <c r="P175" s="24">
        <v>460.92426032245248</v>
      </c>
      <c r="Q175" s="24">
        <v>378.71231863058881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25">
      <c r="A176" s="27" t="s">
        <v>624</v>
      </c>
      <c r="B176" s="26" t="s">
        <v>20</v>
      </c>
      <c r="C176" s="26" t="s">
        <v>20</v>
      </c>
      <c r="D176" s="26" t="s">
        <v>20</v>
      </c>
      <c r="E176" s="26" t="s">
        <v>20</v>
      </c>
      <c r="F176" s="26" t="s">
        <v>20</v>
      </c>
      <c r="G176" s="26" t="s">
        <v>20</v>
      </c>
      <c r="H176" s="26" t="s">
        <v>20</v>
      </c>
      <c r="I176" s="26" t="s">
        <v>20</v>
      </c>
      <c r="J176" s="26" t="s">
        <v>20</v>
      </c>
      <c r="K176" s="26" t="s">
        <v>20</v>
      </c>
      <c r="L176" s="26" t="s">
        <v>20</v>
      </c>
      <c r="M176" s="26" t="s">
        <v>20</v>
      </c>
      <c r="N176" s="26" t="s">
        <v>20</v>
      </c>
      <c r="O176" s="26" t="s">
        <v>20</v>
      </c>
      <c r="P176" s="26" t="s">
        <v>20</v>
      </c>
      <c r="Q176" s="26" t="s">
        <v>20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25">
      <c r="A177" s="27" t="s">
        <v>641</v>
      </c>
      <c r="B177" s="24">
        <v>56261.041953207881</v>
      </c>
      <c r="C177" s="24">
        <v>66157.547302135354</v>
      </c>
      <c r="D177" s="24">
        <v>78691.590487734662</v>
      </c>
      <c r="E177" s="24">
        <v>89030.761368946711</v>
      </c>
      <c r="F177" s="24">
        <v>70556.077152106867</v>
      </c>
      <c r="G177" s="24">
        <v>91672.281142198961</v>
      </c>
      <c r="H177" s="24">
        <v>109519.43828958672</v>
      </c>
      <c r="I177" s="24">
        <v>100206.43000438447</v>
      </c>
      <c r="J177" s="24">
        <v>96674.960500279049</v>
      </c>
      <c r="K177" s="24">
        <v>93491.512098997104</v>
      </c>
      <c r="L177" s="24">
        <v>80988.443914852076</v>
      </c>
      <c r="M177" s="24">
        <v>76638.414880993747</v>
      </c>
      <c r="N177" s="24">
        <v>87675.20121825613</v>
      </c>
      <c r="O177" s="24">
        <v>94099.28149617248</v>
      </c>
      <c r="P177" s="24">
        <v>90118.870217093587</v>
      </c>
      <c r="Q177" s="24">
        <v>85485.228975881531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25">
      <c r="A178" s="27" t="s">
        <v>642</v>
      </c>
      <c r="B178" s="26" t="s">
        <v>20</v>
      </c>
      <c r="C178" s="26" t="s">
        <v>20</v>
      </c>
      <c r="D178" s="26" t="s">
        <v>20</v>
      </c>
      <c r="E178" s="26" t="s">
        <v>20</v>
      </c>
      <c r="F178" s="26" t="s">
        <v>20</v>
      </c>
      <c r="G178" s="26" t="s">
        <v>20</v>
      </c>
      <c r="H178" s="26" t="s">
        <v>20</v>
      </c>
      <c r="I178" s="26" t="s">
        <v>20</v>
      </c>
      <c r="J178" s="26" t="s">
        <v>20</v>
      </c>
      <c r="K178" s="26" t="s">
        <v>1167</v>
      </c>
      <c r="L178" s="26">
        <v>2428.6999999999998</v>
      </c>
      <c r="M178" s="26">
        <v>1468.96</v>
      </c>
      <c r="N178" s="26">
        <v>2179.4299999999998</v>
      </c>
      <c r="O178" s="26">
        <v>2946.37</v>
      </c>
      <c r="P178" s="26">
        <v>2902.74</v>
      </c>
      <c r="Q178" s="26" t="s">
        <v>20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25">
      <c r="A179" s="27" t="s">
        <v>654</v>
      </c>
      <c r="B179" s="24">
        <v>195073.93062747596</v>
      </c>
      <c r="C179" s="24">
        <v>213661.28229975782</v>
      </c>
      <c r="D179" s="24">
        <v>262113.0972806901</v>
      </c>
      <c r="E179" s="24">
        <v>285322.72719013935</v>
      </c>
      <c r="F179" s="24">
        <v>229830.70131059093</v>
      </c>
      <c r="G179" s="24">
        <v>254565.47168730147</v>
      </c>
      <c r="H179" s="24">
        <v>304217.31278884568</v>
      </c>
      <c r="I179" s="24">
        <v>291515.48456974939</v>
      </c>
      <c r="J179" s="24">
        <v>316521.41154448624</v>
      </c>
      <c r="K179" s="24">
        <v>321490.86299275054</v>
      </c>
      <c r="L179" s="24">
        <v>280504.04125289305</v>
      </c>
      <c r="M179" s="24">
        <v>287115.70348567195</v>
      </c>
      <c r="N179" s="24">
        <v>317495.89572812413</v>
      </c>
      <c r="O179" s="24">
        <v>344006.67351325153</v>
      </c>
      <c r="P179" s="24">
        <v>329045.24133690528</v>
      </c>
      <c r="Q179" s="24">
        <v>302877.50796502322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25">
      <c r="A180" s="27" t="s">
        <v>655</v>
      </c>
      <c r="B180" s="26">
        <v>6346.7269999999999</v>
      </c>
      <c r="C180" s="26">
        <v>6882.6</v>
      </c>
      <c r="D180" s="26">
        <v>7639.9</v>
      </c>
      <c r="E180" s="26">
        <v>8110.6</v>
      </c>
      <c r="F180" s="26">
        <v>7084.5</v>
      </c>
      <c r="G180" s="26">
        <v>8625.82</v>
      </c>
      <c r="H180" s="26">
        <v>10558.82</v>
      </c>
      <c r="I180" s="26" t="s">
        <v>1166</v>
      </c>
      <c r="J180" s="26">
        <v>10394.25151275164</v>
      </c>
      <c r="K180" s="26">
        <v>11130.069941786491</v>
      </c>
      <c r="L180" s="26">
        <v>10546.498918638239</v>
      </c>
      <c r="M180" s="26">
        <v>10309.740477689849</v>
      </c>
      <c r="N180" s="26">
        <v>11360.418564997641</v>
      </c>
      <c r="O180" s="26">
        <v>11889.63410745379</v>
      </c>
      <c r="P180" s="26">
        <v>11940.012504153499</v>
      </c>
      <c r="Q180" s="26" t="s">
        <v>20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25">
      <c r="A181" s="27" t="s">
        <v>658</v>
      </c>
      <c r="B181" s="24">
        <v>63.442088518518517</v>
      </c>
      <c r="C181" s="24">
        <v>58.215032222222213</v>
      </c>
      <c r="D181" s="24">
        <v>57.526999999999994</v>
      </c>
      <c r="E181" s="24">
        <v>68.868853333333334</v>
      </c>
      <c r="F181" s="24">
        <v>37.437191111111105</v>
      </c>
      <c r="G181" s="24">
        <v>57.902102222222219</v>
      </c>
      <c r="H181" s="24">
        <v>67.716508518518523</v>
      </c>
      <c r="I181" s="24">
        <v>62.816892592592588</v>
      </c>
      <c r="J181" s="24">
        <v>58.051566666666652</v>
      </c>
      <c r="K181" s="24" t="s">
        <v>1165</v>
      </c>
      <c r="L181" s="24">
        <v>34.254443555555554</v>
      </c>
      <c r="M181" s="24">
        <v>24.352188437037036</v>
      </c>
      <c r="N181" s="24">
        <v>29.161093703703703</v>
      </c>
      <c r="O181" s="24">
        <v>33.525925925925925</v>
      </c>
      <c r="P181" s="24" t="s">
        <v>20</v>
      </c>
      <c r="Q181" s="24" t="s">
        <v>20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25">
      <c r="A182" s="27" t="s">
        <v>662</v>
      </c>
      <c r="B182" s="26">
        <v>88.766251851851834</v>
      </c>
      <c r="C182" s="26">
        <v>96.641362222222213</v>
      </c>
      <c r="D182" s="26">
        <v>101.21297185185185</v>
      </c>
      <c r="E182" s="26">
        <v>172.46894222222221</v>
      </c>
      <c r="F182" s="26">
        <v>191.31764962962961</v>
      </c>
      <c r="G182" s="26">
        <v>238.88751370370369</v>
      </c>
      <c r="H182" s="26">
        <v>192.26897629629627</v>
      </c>
      <c r="I182" s="26">
        <v>212.43563481481482</v>
      </c>
      <c r="J182" s="26">
        <v>205.32596259259256</v>
      </c>
      <c r="K182" s="26" t="s">
        <v>1164</v>
      </c>
      <c r="L182" s="26">
        <v>152.44110360370371</v>
      </c>
      <c r="M182" s="26">
        <v>124.61127088888887</v>
      </c>
      <c r="N182" s="26">
        <v>134.78734345925923</v>
      </c>
      <c r="O182" s="26">
        <v>139.94444444444446</v>
      </c>
      <c r="P182" s="26" t="s">
        <v>20</v>
      </c>
      <c r="Q182" s="26" t="s">
        <v>20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25">
      <c r="A183" s="27" t="s">
        <v>666</v>
      </c>
      <c r="B183" s="24">
        <v>42.567624074074068</v>
      </c>
      <c r="C183" s="24">
        <v>41.158206666666665</v>
      </c>
      <c r="D183" s="24">
        <v>51.347431481481493</v>
      </c>
      <c r="E183" s="24">
        <v>57.183457777777775</v>
      </c>
      <c r="F183" s="24">
        <v>53.352369259259255</v>
      </c>
      <c r="G183" s="24">
        <v>44.997766666666664</v>
      </c>
      <c r="H183" s="24">
        <v>43.421505555555555</v>
      </c>
      <c r="I183" s="24">
        <v>47.787147777777768</v>
      </c>
      <c r="J183" s="24">
        <v>53.354951481481478</v>
      </c>
      <c r="K183" s="24" t="s">
        <v>1163</v>
      </c>
      <c r="L183" s="24">
        <v>46.282409259259254</v>
      </c>
      <c r="M183" s="24">
        <v>43.025892222222218</v>
      </c>
      <c r="N183" s="24">
        <v>44.416907455555553</v>
      </c>
      <c r="O183" s="24">
        <v>40.333333333333329</v>
      </c>
      <c r="P183" s="24" t="s">
        <v>20</v>
      </c>
      <c r="Q183" s="24" t="s">
        <v>20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25">
      <c r="A184" s="27" t="s">
        <v>670</v>
      </c>
      <c r="B184" s="26">
        <v>4824.2797339999997</v>
      </c>
      <c r="C184" s="26">
        <v>5656.56</v>
      </c>
      <c r="D184" s="26">
        <v>8879.24</v>
      </c>
      <c r="E184" s="26">
        <v>11670.5</v>
      </c>
      <c r="F184" s="26">
        <v>8257.11</v>
      </c>
      <c r="G184" s="26" t="s">
        <v>1162</v>
      </c>
      <c r="H184" s="26">
        <v>10193.432478999999</v>
      </c>
      <c r="I184" s="26">
        <v>4066.4989999999998</v>
      </c>
      <c r="J184" s="26">
        <v>4789.732</v>
      </c>
      <c r="K184" s="26">
        <v>4453.723</v>
      </c>
      <c r="L184" s="26">
        <v>3169.011</v>
      </c>
      <c r="M184" s="26">
        <v>3093.6390000000001</v>
      </c>
      <c r="N184" s="26">
        <v>4100.3805019895999</v>
      </c>
      <c r="O184" s="26">
        <v>3484.6815342681998</v>
      </c>
      <c r="P184" s="26">
        <v>3741.5549011580601</v>
      </c>
      <c r="Q184" s="26" t="s">
        <v>20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25">
      <c r="A185" s="27" t="s">
        <v>673</v>
      </c>
      <c r="B185" s="24">
        <v>1211.5</v>
      </c>
      <c r="C185" s="24">
        <v>1174.5</v>
      </c>
      <c r="D185" s="24">
        <v>1359</v>
      </c>
      <c r="E185" s="24">
        <v>1743.5</v>
      </c>
      <c r="F185" s="24">
        <v>1401.8</v>
      </c>
      <c r="G185" s="24">
        <v>2084.0978403237409</v>
      </c>
      <c r="H185" s="24">
        <v>2646.8886191701258</v>
      </c>
      <c r="I185" s="24">
        <v>2700.3183128809414</v>
      </c>
      <c r="J185" s="24">
        <v>2416.7215694859287</v>
      </c>
      <c r="K185" s="24">
        <v>2148.8591630000219</v>
      </c>
      <c r="L185" s="24">
        <v>1665.7533823040119</v>
      </c>
      <c r="M185" s="24">
        <v>1440.2040155304276</v>
      </c>
      <c r="N185" s="24" t="s">
        <v>1161</v>
      </c>
      <c r="O185" s="24">
        <v>2065.1033266178224</v>
      </c>
      <c r="P185" s="24">
        <v>2129.3785504959333</v>
      </c>
      <c r="Q185" s="24" t="s">
        <v>20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25">
      <c r="A186" s="27" t="s">
        <v>676</v>
      </c>
      <c r="B186" s="26">
        <v>135861.18756123763</v>
      </c>
      <c r="C186" s="26">
        <v>155838.49057027602</v>
      </c>
      <c r="D186" s="26">
        <v>181101.77227160192</v>
      </c>
      <c r="E186" s="26">
        <v>197330.66042678125</v>
      </c>
      <c r="F186" s="26">
        <v>137966.20059902989</v>
      </c>
      <c r="G186" s="26">
        <v>166225.37889401466</v>
      </c>
      <c r="H186" s="26" t="s">
        <v>1160</v>
      </c>
      <c r="I186" s="26">
        <v>184265.55019856323</v>
      </c>
      <c r="J186" s="26">
        <v>179208.0659945067</v>
      </c>
      <c r="K186" s="26">
        <v>180035.20690935539</v>
      </c>
      <c r="L186" s="26">
        <v>151203.86884912857</v>
      </c>
      <c r="M186" s="26">
        <v>150298.84149872186</v>
      </c>
      <c r="N186" s="26">
        <v>165542.84022355816</v>
      </c>
      <c r="O186" s="26">
        <v>180750.21756014897</v>
      </c>
      <c r="P186" s="26">
        <v>176288.41240666108</v>
      </c>
      <c r="Q186" s="26">
        <v>170189.45696342539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25">
      <c r="A187" s="27" t="s">
        <v>678</v>
      </c>
      <c r="B187" s="24">
        <v>155071.80151525151</v>
      </c>
      <c r="C187" s="24">
        <v>174621.14828113653</v>
      </c>
      <c r="D187" s="24">
        <v>210229.11917077139</v>
      </c>
      <c r="E187" s="24">
        <v>257732.20899238501</v>
      </c>
      <c r="F187" s="24">
        <v>223338.89440019761</v>
      </c>
      <c r="G187" s="24">
        <v>286509.21843814343</v>
      </c>
      <c r="H187" s="24">
        <v>356487.1352245477</v>
      </c>
      <c r="I187" s="24">
        <v>342664.80856003007</v>
      </c>
      <c r="J187" s="24">
        <v>381379.27494148293</v>
      </c>
      <c r="K187" s="24">
        <v>334764.3770843384</v>
      </c>
      <c r="L187" s="24">
        <v>309809.22981784528</v>
      </c>
      <c r="M187" s="24">
        <v>326482.86231267225</v>
      </c>
      <c r="N187" s="24">
        <v>328126.70785739023</v>
      </c>
      <c r="O187" s="24">
        <v>346880.52743316459</v>
      </c>
      <c r="P187" s="24">
        <v>347071.66982569045</v>
      </c>
      <c r="Q187" s="24">
        <v>355908.12078041828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25">
      <c r="A188" s="27" t="s">
        <v>679</v>
      </c>
      <c r="B188" s="26">
        <v>8602</v>
      </c>
      <c r="C188" s="26">
        <v>10244.799999999999</v>
      </c>
      <c r="D188" s="26">
        <v>11755.6677550201</v>
      </c>
      <c r="E188" s="26">
        <v>15334</v>
      </c>
      <c r="F188" s="26">
        <v>10883.4911609097</v>
      </c>
      <c r="G188" s="26">
        <v>12272.749952766198</v>
      </c>
      <c r="H188" s="26" t="s">
        <v>20</v>
      </c>
      <c r="I188" s="26" t="s">
        <v>20</v>
      </c>
      <c r="J188" s="26" t="s">
        <v>20</v>
      </c>
      <c r="K188" s="26" t="s">
        <v>20</v>
      </c>
      <c r="L188" s="26" t="s">
        <v>20</v>
      </c>
      <c r="M188" s="26" t="s">
        <v>20</v>
      </c>
      <c r="N188" s="26" t="s">
        <v>20</v>
      </c>
      <c r="O188" s="26" t="s">
        <v>20</v>
      </c>
      <c r="P188" s="26" t="s">
        <v>20</v>
      </c>
      <c r="Q188" s="26" t="s">
        <v>20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25">
      <c r="A189" s="27" t="s">
        <v>690</v>
      </c>
      <c r="B189" s="24" t="s">
        <v>20</v>
      </c>
      <c r="C189" s="24" t="s">
        <v>20</v>
      </c>
      <c r="D189" s="24" t="s">
        <v>20</v>
      </c>
      <c r="E189" s="24" t="s">
        <v>20</v>
      </c>
      <c r="F189" s="24" t="s">
        <v>20</v>
      </c>
      <c r="G189" s="24" t="s">
        <v>20</v>
      </c>
      <c r="H189" s="24" t="s">
        <v>20</v>
      </c>
      <c r="I189" s="24" t="s">
        <v>20</v>
      </c>
      <c r="J189" s="24" t="s">
        <v>20</v>
      </c>
      <c r="K189" s="24" t="s">
        <v>20</v>
      </c>
      <c r="L189" s="24" t="s">
        <v>20</v>
      </c>
      <c r="M189" s="24" t="s">
        <v>20</v>
      </c>
      <c r="N189" s="24" t="s">
        <v>20</v>
      </c>
      <c r="O189" s="24" t="s">
        <v>20</v>
      </c>
      <c r="P189" s="24" t="s">
        <v>20</v>
      </c>
      <c r="Q189" s="24" t="s">
        <v>20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25">
      <c r="A190" s="27" t="s">
        <v>707</v>
      </c>
      <c r="B190" s="26">
        <v>345.68369999999999</v>
      </c>
      <c r="C190" s="26">
        <v>349.21550000000002</v>
      </c>
      <c r="D190" s="26">
        <v>385.35719999999998</v>
      </c>
      <c r="E190" s="26">
        <v>395.1035</v>
      </c>
      <c r="F190" s="26">
        <v>420.44029999999998</v>
      </c>
      <c r="G190" s="26" t="s">
        <v>1159</v>
      </c>
      <c r="H190" s="26">
        <v>591.69280000000003</v>
      </c>
      <c r="I190" s="26">
        <v>824.14739999999995</v>
      </c>
      <c r="J190" s="26">
        <v>573.84799999999996</v>
      </c>
      <c r="K190" s="26">
        <v>526.76374999999996</v>
      </c>
      <c r="L190" s="26">
        <v>572.30751999999995</v>
      </c>
      <c r="M190" s="26">
        <v>667.69843000000003</v>
      </c>
      <c r="N190" s="26">
        <v>872.96416820000002</v>
      </c>
      <c r="O190" s="26">
        <v>874.03794600000003</v>
      </c>
      <c r="P190" s="26">
        <v>1001.13618</v>
      </c>
      <c r="Q190" s="26">
        <v>1270.628872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25">
      <c r="A191" s="27" t="s">
        <v>709</v>
      </c>
      <c r="B191" s="24">
        <v>1702.49623599608</v>
      </c>
      <c r="C191" s="24">
        <v>1917.61883639541</v>
      </c>
      <c r="D191" s="24">
        <v>2226.5570638711702</v>
      </c>
      <c r="E191" s="24">
        <v>3578.8014214</v>
      </c>
      <c r="F191" s="24">
        <v>3298.0902839035002</v>
      </c>
      <c r="G191" s="24" t="s">
        <v>1158</v>
      </c>
      <c r="H191" s="24">
        <v>5097.9005445225494</v>
      </c>
      <c r="I191" s="24">
        <v>5889.2155531939097</v>
      </c>
      <c r="J191" s="24">
        <v>5258.0664495834999</v>
      </c>
      <c r="K191" s="24">
        <v>5160.3014645933199</v>
      </c>
      <c r="L191" s="24">
        <v>4826.7306112038295</v>
      </c>
      <c r="M191" s="24">
        <v>4873.8540013354705</v>
      </c>
      <c r="N191" s="24">
        <v>4096.1485670230813</v>
      </c>
      <c r="O191" s="24">
        <v>4445.0648555611797</v>
      </c>
      <c r="P191" s="24">
        <v>5377.6197381130196</v>
      </c>
      <c r="Q191" s="24" t="s">
        <v>20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25">
      <c r="A192" s="27" t="s">
        <v>712</v>
      </c>
      <c r="B192" s="26" t="s">
        <v>1157</v>
      </c>
      <c r="C192" s="26">
        <v>127941.33999999991</v>
      </c>
      <c r="D192" s="26">
        <v>151258.34</v>
      </c>
      <c r="E192" s="26">
        <v>175233.06</v>
      </c>
      <c r="F192" s="26">
        <v>151763.79</v>
      </c>
      <c r="G192" s="26">
        <v>192902.96000000028</v>
      </c>
      <c r="H192" s="26">
        <v>221399.03</v>
      </c>
      <c r="I192" s="26">
        <v>227655.20987495439</v>
      </c>
      <c r="J192" s="26">
        <v>227455.335388862</v>
      </c>
      <c r="K192" s="26">
        <v>226638.12626938219</v>
      </c>
      <c r="L192" s="26">
        <v>213364.0216581772</v>
      </c>
      <c r="M192" s="26">
        <v>213487.4982334924</v>
      </c>
      <c r="N192" s="26">
        <v>233688.0415978888</v>
      </c>
      <c r="O192" s="26">
        <v>251108.12695071832</v>
      </c>
      <c r="P192" s="26">
        <v>242700.80085202961</v>
      </c>
      <c r="Q192" s="26">
        <v>226715.85974738401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4.25" customHeight="1" x14ac:dyDescent="0.25">
      <c r="A193" s="27" t="s">
        <v>714</v>
      </c>
      <c r="B193" s="24" t="s">
        <v>20</v>
      </c>
      <c r="C193" s="24">
        <v>9.2527641263157889</v>
      </c>
      <c r="D193" s="24">
        <v>6.64841816526316</v>
      </c>
      <c r="E193" s="24">
        <v>14.0611828421053</v>
      </c>
      <c r="F193" s="24">
        <v>14.595333681578939</v>
      </c>
      <c r="G193" s="24">
        <v>27.080122760526322</v>
      </c>
      <c r="H193" s="24">
        <v>28.676960784210529</v>
      </c>
      <c r="I193" s="24">
        <v>33.265504284210593</v>
      </c>
      <c r="J193" s="24">
        <v>17.670430789473702</v>
      </c>
      <c r="K193" s="24">
        <v>15.482722315789472</v>
      </c>
      <c r="L193" s="24" t="s">
        <v>1156</v>
      </c>
      <c r="M193" s="24">
        <v>20.045100000000001</v>
      </c>
      <c r="N193" s="24">
        <v>16.693758052631573</v>
      </c>
      <c r="O193" s="24">
        <v>24.603795868421042</v>
      </c>
      <c r="P193" s="24">
        <v>25.958158539473654</v>
      </c>
      <c r="Q193" s="24">
        <v>17.393717439473701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4.25" customHeight="1" x14ac:dyDescent="0.25">
      <c r="A194" s="27" t="s">
        <v>717</v>
      </c>
      <c r="B194" s="26">
        <v>634.34164597073789</v>
      </c>
      <c r="C194" s="26">
        <v>630.9129560138532</v>
      </c>
      <c r="D194" s="26">
        <v>677.78908286843341</v>
      </c>
      <c r="E194" s="26">
        <v>856.05246405013395</v>
      </c>
      <c r="F194" s="26">
        <v>906.6586716852056</v>
      </c>
      <c r="G194" s="26">
        <v>977.10716697874091</v>
      </c>
      <c r="H194" s="26" t="s">
        <v>1155</v>
      </c>
      <c r="I194" s="26">
        <v>1293.2744542925032</v>
      </c>
      <c r="J194" s="26">
        <v>1522.4130617480612</v>
      </c>
      <c r="K194" s="26">
        <v>1327.504732744502</v>
      </c>
      <c r="L194" s="26">
        <v>1010.9513148187935</v>
      </c>
      <c r="M194" s="26">
        <v>1036.5013623126413</v>
      </c>
      <c r="N194" s="26">
        <v>1018.6017093778355</v>
      </c>
      <c r="O194" s="26">
        <v>1081.0144859534091</v>
      </c>
      <c r="P194" s="26" t="s">
        <v>20</v>
      </c>
      <c r="Q194" s="26" t="s">
        <v>20</v>
      </c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4.25" customHeight="1" x14ac:dyDescent="0.25">
      <c r="A195" s="27" t="s">
        <v>721</v>
      </c>
      <c r="B195" s="24">
        <v>21.837437332943857</v>
      </c>
      <c r="C195" s="24">
        <v>10.767274042390515</v>
      </c>
      <c r="D195" s="24">
        <v>12.956702423352739</v>
      </c>
      <c r="E195" s="24">
        <v>13.398633413194753</v>
      </c>
      <c r="F195" s="24">
        <v>9.7222354148527632</v>
      </c>
      <c r="G195" s="24">
        <v>9.7344488544907879</v>
      </c>
      <c r="H195" s="24" t="s">
        <v>1154</v>
      </c>
      <c r="I195" s="24">
        <v>16.731577290967444</v>
      </c>
      <c r="J195" s="24">
        <v>14.965365041414351</v>
      </c>
      <c r="K195" s="24">
        <v>17.913931450685009</v>
      </c>
      <c r="L195" s="24">
        <v>21.659029363911035</v>
      </c>
      <c r="M195" s="24">
        <v>25.165953169900686</v>
      </c>
      <c r="N195" s="24">
        <v>20.785771728189577</v>
      </c>
      <c r="O195" s="24">
        <v>14.3177157554275</v>
      </c>
      <c r="P195" s="24">
        <v>15.697689985386321</v>
      </c>
      <c r="Q195" s="24">
        <v>17.940972408927649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4.25" customHeight="1" x14ac:dyDescent="0.25">
      <c r="A196" s="27" t="s">
        <v>723</v>
      </c>
      <c r="B196" s="26">
        <v>9981.7468096651701</v>
      </c>
      <c r="C196" s="26">
        <v>14064.622193793899</v>
      </c>
      <c r="D196" s="26">
        <v>13197.660780682101</v>
      </c>
      <c r="E196" s="26">
        <v>18620.728922685903</v>
      </c>
      <c r="F196" s="26">
        <v>9203.9760472720918</v>
      </c>
      <c r="G196" s="26">
        <v>11219.327322148702</v>
      </c>
      <c r="H196" s="26" t="s">
        <v>1153</v>
      </c>
      <c r="I196" s="26">
        <v>16730.852658248001</v>
      </c>
      <c r="J196" s="26">
        <v>17911.5287381284</v>
      </c>
      <c r="K196" s="26">
        <v>15299.2873385531</v>
      </c>
      <c r="L196" s="26">
        <v>11726.818876580721</v>
      </c>
      <c r="M196" s="26">
        <v>8504.4015056793305</v>
      </c>
      <c r="N196" s="26">
        <v>9644.6962944461102</v>
      </c>
      <c r="O196" s="26">
        <v>10755.630448100159</v>
      </c>
      <c r="P196" s="26">
        <v>8764.2933178747899</v>
      </c>
      <c r="Q196" s="26" t="s">
        <v>20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4.25" customHeight="1" x14ac:dyDescent="0.25">
      <c r="A197" s="27" t="s">
        <v>726</v>
      </c>
      <c r="B197" s="24">
        <v>10691.262235696146</v>
      </c>
      <c r="C197" s="24">
        <v>11738.021449634682</v>
      </c>
      <c r="D197" s="24">
        <v>15191.925235589877</v>
      </c>
      <c r="E197" s="24">
        <v>19248.517148325693</v>
      </c>
      <c r="F197" s="24">
        <v>14481.420451389533</v>
      </c>
      <c r="G197" s="24">
        <v>16493.433002654743</v>
      </c>
      <c r="H197" s="24">
        <v>17876.330401221821</v>
      </c>
      <c r="I197" s="24">
        <v>17071.350445773518</v>
      </c>
      <c r="J197" s="24">
        <v>17145.574197651847</v>
      </c>
      <c r="K197" s="24">
        <v>16841.268205045137</v>
      </c>
      <c r="L197" s="24">
        <v>14158.77142675078</v>
      </c>
      <c r="M197" s="24">
        <v>13650.114057820352</v>
      </c>
      <c r="N197" s="24">
        <v>14310.507661944472</v>
      </c>
      <c r="O197" s="24">
        <v>15563.609802785666</v>
      </c>
      <c r="P197" s="24">
        <v>15000.817875115028</v>
      </c>
      <c r="Q197" s="24" t="s">
        <v>20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4.25" customHeight="1" x14ac:dyDescent="0.25">
      <c r="A198" s="27" t="s">
        <v>728</v>
      </c>
      <c r="B198" s="26" t="s">
        <v>1152</v>
      </c>
      <c r="C198" s="26">
        <v>93778</v>
      </c>
      <c r="D198" s="26">
        <v>115379</v>
      </c>
      <c r="E198" s="26">
        <v>140906</v>
      </c>
      <c r="F198" s="26">
        <v>109732</v>
      </c>
      <c r="G198" s="26">
        <v>120992</v>
      </c>
      <c r="H198" s="26">
        <v>142392</v>
      </c>
      <c r="I198" s="26">
        <v>161948</v>
      </c>
      <c r="J198" s="26">
        <v>167397</v>
      </c>
      <c r="K198" s="26">
        <v>173293</v>
      </c>
      <c r="L198" s="26">
        <v>154865</v>
      </c>
      <c r="M198" s="26">
        <v>152645</v>
      </c>
      <c r="N198" s="26">
        <v>169214</v>
      </c>
      <c r="O198" s="26">
        <v>178909</v>
      </c>
      <c r="P198" s="26">
        <v>182246</v>
      </c>
      <c r="Q198" s="26">
        <v>168423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4.25" customHeight="1" x14ac:dyDescent="0.25">
      <c r="A199" s="27" t="s">
        <v>730</v>
      </c>
      <c r="B199" s="24" t="s">
        <v>20</v>
      </c>
      <c r="C199" s="24" t="s">
        <v>20</v>
      </c>
      <c r="D199" s="24" t="s">
        <v>20</v>
      </c>
      <c r="E199" s="24" t="s">
        <v>20</v>
      </c>
      <c r="F199" s="24" t="s">
        <v>20</v>
      </c>
      <c r="G199" s="24" t="s">
        <v>20</v>
      </c>
      <c r="H199" s="24" t="s">
        <v>20</v>
      </c>
      <c r="I199" s="24" t="s">
        <v>20</v>
      </c>
      <c r="J199" s="24" t="s">
        <v>20</v>
      </c>
      <c r="K199" s="24" t="s">
        <v>20</v>
      </c>
      <c r="L199" s="24" t="s">
        <v>20</v>
      </c>
      <c r="M199" s="24" t="s">
        <v>20</v>
      </c>
      <c r="N199" s="24" t="s">
        <v>20</v>
      </c>
      <c r="O199" s="24" t="s">
        <v>20</v>
      </c>
      <c r="P199" s="24" t="s">
        <v>20</v>
      </c>
      <c r="Q199" s="24" t="s">
        <v>20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4.25" customHeight="1" x14ac:dyDescent="0.25">
      <c r="A200" s="27" t="s">
        <v>747</v>
      </c>
      <c r="B200" s="26" t="s">
        <v>20</v>
      </c>
      <c r="C200" s="26" t="s">
        <v>20</v>
      </c>
      <c r="D200" s="26" t="s">
        <v>20</v>
      </c>
      <c r="E200" s="26" t="s">
        <v>20</v>
      </c>
      <c r="F200" s="26" t="s">
        <v>20</v>
      </c>
      <c r="G200" s="26" t="s">
        <v>20</v>
      </c>
      <c r="H200" s="26" t="s">
        <v>20</v>
      </c>
      <c r="I200" s="26" t="s">
        <v>20</v>
      </c>
      <c r="J200" s="26" t="s">
        <v>20</v>
      </c>
      <c r="K200" s="26" t="s">
        <v>1151</v>
      </c>
      <c r="L200" s="26">
        <v>4.6458789999999999</v>
      </c>
      <c r="M200" s="26">
        <v>4.4847000000000001</v>
      </c>
      <c r="N200" s="26">
        <v>2.3079999999999998</v>
      </c>
      <c r="O200" s="26">
        <v>5.8</v>
      </c>
      <c r="P200" s="26" t="s">
        <v>20</v>
      </c>
      <c r="Q200" s="26" t="s">
        <v>20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4.25" customHeight="1" x14ac:dyDescent="0.25">
      <c r="A201" s="27" t="s">
        <v>760</v>
      </c>
      <c r="B201" s="24">
        <v>0.33677661757144178</v>
      </c>
      <c r="C201" s="24">
        <v>0.41793004519053856</v>
      </c>
      <c r="D201" s="24">
        <v>0.40081250300713972</v>
      </c>
      <c r="E201" s="24">
        <v>0.54270404176109155</v>
      </c>
      <c r="F201" s="24">
        <v>2.5745568788721513</v>
      </c>
      <c r="G201" s="24">
        <v>10.01460290419071</v>
      </c>
      <c r="H201" s="24">
        <v>10.502758585369875</v>
      </c>
      <c r="I201" s="24">
        <v>20.616234913333983</v>
      </c>
      <c r="J201" s="24">
        <v>0.33798555126351393</v>
      </c>
      <c r="K201" s="24">
        <v>0.37471944735474827</v>
      </c>
      <c r="L201" s="24">
        <v>0.46655588844485718</v>
      </c>
      <c r="M201" s="24">
        <v>0.47961838937262263</v>
      </c>
      <c r="N201" s="24">
        <v>0.41069467268238047</v>
      </c>
      <c r="O201" s="24">
        <v>0.19907442614281828</v>
      </c>
      <c r="P201" s="24">
        <v>0.50156348812046536</v>
      </c>
      <c r="Q201" s="24" t="s">
        <v>20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4.25" customHeight="1" x14ac:dyDescent="0.25">
      <c r="A202" s="27" t="s">
        <v>762</v>
      </c>
      <c r="B202" s="26">
        <v>1015.8575762569039</v>
      </c>
      <c r="C202" s="26">
        <v>1187.639150141792</v>
      </c>
      <c r="D202" s="26">
        <v>1776.1551086080769</v>
      </c>
      <c r="E202" s="26">
        <v>2207.62874333645</v>
      </c>
      <c r="F202" s="26">
        <v>2326.56199433952</v>
      </c>
      <c r="G202" s="26">
        <v>2163.9740705281829</v>
      </c>
      <c r="H202" s="26">
        <v>2519.1266426377078</v>
      </c>
      <c r="I202" s="26">
        <v>2810.4808767836371</v>
      </c>
      <c r="J202" s="26">
        <v>2828.7147395904599</v>
      </c>
      <c r="K202" s="26">
        <v>2724.7731327444039</v>
      </c>
      <c r="L202" s="26">
        <v>2667.1861668038632</v>
      </c>
      <c r="M202" s="26">
        <v>2921.2467708746535</v>
      </c>
      <c r="N202" s="26">
        <v>3449.9109749203167</v>
      </c>
      <c r="O202" s="26">
        <v>3641.6352724630337</v>
      </c>
      <c r="P202" s="26">
        <v>4095.6461347743671</v>
      </c>
      <c r="Q202" s="26" t="s">
        <v>20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4.25" customHeight="1" x14ac:dyDescent="0.25">
      <c r="A203" s="27" t="s">
        <v>764</v>
      </c>
      <c r="B203" s="24">
        <v>32184</v>
      </c>
      <c r="C203" s="24">
        <v>36174</v>
      </c>
      <c r="D203" s="24">
        <v>46168</v>
      </c>
      <c r="E203" s="24">
        <v>63188</v>
      </c>
      <c r="F203" s="24">
        <v>37134</v>
      </c>
      <c r="G203" s="24">
        <v>47299</v>
      </c>
      <c r="H203" s="24">
        <v>62383</v>
      </c>
      <c r="I203" s="24">
        <v>64427</v>
      </c>
      <c r="J203" s="24">
        <v>59106</v>
      </c>
      <c r="K203" s="24">
        <v>50552</v>
      </c>
      <c r="L203" s="24">
        <v>35420</v>
      </c>
      <c r="M203" s="24">
        <v>33560</v>
      </c>
      <c r="N203" s="24">
        <v>39701</v>
      </c>
      <c r="O203" s="24">
        <v>43341</v>
      </c>
      <c r="P203" s="24">
        <v>46091</v>
      </c>
      <c r="Q203" s="24">
        <v>45164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4.25" customHeight="1" x14ac:dyDescent="0.25">
      <c r="A204" s="27" t="s">
        <v>765</v>
      </c>
      <c r="B204" s="26">
        <v>387286.87429637922</v>
      </c>
      <c r="C204" s="26">
        <v>452820.65273354371</v>
      </c>
      <c r="D204" s="26">
        <v>447951.54405591288</v>
      </c>
      <c r="E204" s="26">
        <v>469814.80563182064</v>
      </c>
      <c r="F204" s="26">
        <v>356411.79815291881</v>
      </c>
      <c r="G204" s="26">
        <v>411731.25275948836</v>
      </c>
      <c r="H204" s="26">
        <v>483527.46328305081</v>
      </c>
      <c r="I204" s="26">
        <v>471341.66183501156</v>
      </c>
      <c r="J204" s="26">
        <v>469018.27760679543</v>
      </c>
      <c r="K204" s="26">
        <v>475705.76784562296</v>
      </c>
      <c r="L204" s="26">
        <v>430354.59999621194</v>
      </c>
      <c r="M204" s="26">
        <v>402117.87429568777</v>
      </c>
      <c r="N204" s="26">
        <v>433158.98917848046</v>
      </c>
      <c r="O204" s="26">
        <v>468605.09889601392</v>
      </c>
      <c r="P204" s="26">
        <v>476271.23341523216</v>
      </c>
      <c r="Q204" s="26">
        <v>399208.49733454414</v>
      </c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4.25" customHeight="1" x14ac:dyDescent="0.25">
      <c r="A205" s="27" t="s">
        <v>766</v>
      </c>
      <c r="B205" s="24">
        <v>913016</v>
      </c>
      <c r="C205" s="24">
        <v>1040905</v>
      </c>
      <c r="D205" s="24">
        <v>1165153</v>
      </c>
      <c r="E205" s="24">
        <v>1308794</v>
      </c>
      <c r="F205" s="24">
        <v>1070330</v>
      </c>
      <c r="G205" s="24">
        <v>1290279</v>
      </c>
      <c r="H205" s="24">
        <v>1498887</v>
      </c>
      <c r="I205" s="24">
        <v>1562631</v>
      </c>
      <c r="J205" s="24">
        <v>1593708</v>
      </c>
      <c r="K205" s="24">
        <v>1635563</v>
      </c>
      <c r="L205" s="24">
        <v>1511383</v>
      </c>
      <c r="M205" s="24">
        <v>1457394</v>
      </c>
      <c r="N205" s="24">
        <v>1557004</v>
      </c>
      <c r="O205" s="24">
        <v>1676950</v>
      </c>
      <c r="P205" s="24">
        <v>1652437</v>
      </c>
      <c r="Q205" s="24">
        <v>1435125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4.25" customHeight="1" x14ac:dyDescent="0.25">
      <c r="A206" s="27" t="s">
        <v>767</v>
      </c>
      <c r="B206" s="26">
        <v>3774.0781943878278</v>
      </c>
      <c r="C206" s="26">
        <v>4399.810188530003</v>
      </c>
      <c r="D206" s="26">
        <v>5099.9049527230809</v>
      </c>
      <c r="E206" s="26">
        <v>7095.4698586088907</v>
      </c>
      <c r="F206" s="26">
        <v>6391.8301179999999</v>
      </c>
      <c r="G206" s="26">
        <v>8030.6894790400092</v>
      </c>
      <c r="H206" s="26">
        <v>9273.742321220001</v>
      </c>
      <c r="I206" s="26" t="s">
        <v>1150</v>
      </c>
      <c r="J206" s="26">
        <v>13267.740900763041</v>
      </c>
      <c r="K206" s="26">
        <v>13908.478834557709</v>
      </c>
      <c r="L206" s="26">
        <v>11430.419594115947</v>
      </c>
      <c r="M206" s="26">
        <v>10612.424003539871</v>
      </c>
      <c r="N206" s="26">
        <v>11121.674852087472</v>
      </c>
      <c r="O206" s="26">
        <v>11627.713712353701</v>
      </c>
      <c r="P206" s="26">
        <v>11732.17950700139</v>
      </c>
      <c r="Q206" s="26">
        <v>9999.5384566949506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3" ht="14.25" customHeight="1" x14ac:dyDescent="0.25">
      <c r="A207" s="27" t="s">
        <v>769</v>
      </c>
      <c r="B207" s="24" t="s">
        <v>20</v>
      </c>
      <c r="C207" s="24" t="s">
        <v>20</v>
      </c>
      <c r="D207" s="24" t="s">
        <v>20</v>
      </c>
      <c r="E207" s="24" t="s">
        <v>20</v>
      </c>
      <c r="F207" s="24" t="s">
        <v>20</v>
      </c>
      <c r="G207" s="24">
        <v>10647.93964703488</v>
      </c>
      <c r="H207" s="24">
        <v>12405.08971943233</v>
      </c>
      <c r="I207" s="24">
        <v>10848.550630999611</v>
      </c>
      <c r="J207" s="24">
        <v>11149.958340574918</v>
      </c>
      <c r="K207" s="24">
        <v>10556.2248739224</v>
      </c>
      <c r="L207" s="24">
        <v>9481.4630790143019</v>
      </c>
      <c r="M207" s="24" t="s">
        <v>1149</v>
      </c>
      <c r="N207" s="24">
        <v>10161.53289724768</v>
      </c>
      <c r="O207" s="24">
        <v>11385.59005824405</v>
      </c>
      <c r="P207" s="24">
        <v>13898.62666028292</v>
      </c>
      <c r="Q207" s="24">
        <v>12823.151439409929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3" ht="14.25" customHeight="1" x14ac:dyDescent="0.25">
      <c r="A208" s="27" t="s">
        <v>776</v>
      </c>
      <c r="B208" s="26">
        <v>38.11324511195869</v>
      </c>
      <c r="C208" s="26">
        <v>37.694911850813327</v>
      </c>
      <c r="D208" s="26">
        <v>33.54726647242596</v>
      </c>
      <c r="E208" s="26">
        <v>41.879497048072544</v>
      </c>
      <c r="F208" s="26">
        <v>55.23540088025414</v>
      </c>
      <c r="G208" s="26" t="s">
        <v>1148</v>
      </c>
      <c r="H208" s="26">
        <v>67.318471273351719</v>
      </c>
      <c r="I208" s="26">
        <v>54.716277281290083</v>
      </c>
      <c r="J208" s="26">
        <v>38.530333584096773</v>
      </c>
      <c r="K208" s="26">
        <v>63.376967772689099</v>
      </c>
      <c r="L208" s="26">
        <v>38.847651893536387</v>
      </c>
      <c r="M208" s="26">
        <v>50.175752106588192</v>
      </c>
      <c r="N208" s="26">
        <v>60.504500853605407</v>
      </c>
      <c r="O208" s="26">
        <v>63.025478744988263</v>
      </c>
      <c r="P208" s="26">
        <v>45.452635750512783</v>
      </c>
      <c r="Q208" s="26" t="s">
        <v>20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25">
      <c r="A209" s="27" t="s">
        <v>779</v>
      </c>
      <c r="B209" s="24" t="s">
        <v>1147</v>
      </c>
      <c r="C209" s="24">
        <v>65574</v>
      </c>
      <c r="D209" s="24">
        <v>70193</v>
      </c>
      <c r="E209" s="24">
        <v>96053</v>
      </c>
      <c r="F209" s="24">
        <v>58514</v>
      </c>
      <c r="G209" s="24">
        <v>66883</v>
      </c>
      <c r="H209" s="24">
        <v>93743</v>
      </c>
      <c r="I209" s="24">
        <v>97873</v>
      </c>
      <c r="J209" s="24">
        <v>88749</v>
      </c>
      <c r="K209" s="24">
        <v>74672</v>
      </c>
      <c r="L209" s="24">
        <v>37232</v>
      </c>
      <c r="M209" s="24">
        <v>27399</v>
      </c>
      <c r="N209" s="24" t="s">
        <v>20</v>
      </c>
      <c r="O209" s="24" t="s">
        <v>20</v>
      </c>
      <c r="P209" s="24" t="s">
        <v>20</v>
      </c>
      <c r="Q209" s="24" t="s">
        <v>20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25">
      <c r="A210" s="27" t="s">
        <v>785</v>
      </c>
      <c r="B210" s="26">
        <v>32447</v>
      </c>
      <c r="C210" s="26">
        <v>39826</v>
      </c>
      <c r="D210" s="26">
        <v>48561</v>
      </c>
      <c r="E210" s="26">
        <v>62685</v>
      </c>
      <c r="F210" s="26">
        <v>57096</v>
      </c>
      <c r="G210" s="26">
        <v>72237</v>
      </c>
      <c r="H210" s="26">
        <v>96906</v>
      </c>
      <c r="I210" s="26">
        <v>114694</v>
      </c>
      <c r="J210" s="26" t="s">
        <v>1146</v>
      </c>
      <c r="K210" s="26">
        <v>150217</v>
      </c>
      <c r="L210" s="26">
        <v>162017</v>
      </c>
      <c r="M210" s="26">
        <v>176581</v>
      </c>
      <c r="N210" s="26">
        <v>215119</v>
      </c>
      <c r="O210" s="26">
        <v>243697</v>
      </c>
      <c r="P210" s="26">
        <v>264189</v>
      </c>
      <c r="Q210" s="26" t="s">
        <v>20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25">
      <c r="A211" s="27" t="s">
        <v>788</v>
      </c>
      <c r="B211" s="24">
        <v>498.10337670976298</v>
      </c>
      <c r="C211" s="24">
        <v>556.69368705608292</v>
      </c>
      <c r="D211" s="24">
        <v>807.24260709065607</v>
      </c>
      <c r="E211" s="24">
        <v>811.01669940852196</v>
      </c>
      <c r="F211" s="24">
        <v>802.96888375216997</v>
      </c>
      <c r="G211" s="24">
        <v>816.45153604581105</v>
      </c>
      <c r="H211" s="24">
        <v>1051.1361539398101</v>
      </c>
      <c r="I211" s="24">
        <v>1133.8392918603301</v>
      </c>
      <c r="J211" s="24">
        <v>1197.0130283774699</v>
      </c>
      <c r="K211" s="24">
        <v>1423.779993780302</v>
      </c>
      <c r="L211" s="24">
        <v>1667.685013603857</v>
      </c>
      <c r="M211" s="24">
        <v>1705.899366881772</v>
      </c>
      <c r="N211" s="24">
        <v>1926.3269272302362</v>
      </c>
      <c r="O211" s="24">
        <v>1845.8891061072284</v>
      </c>
      <c r="P211" s="24">
        <v>1883.94852952106</v>
      </c>
      <c r="Q211" s="24" t="s">
        <v>20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25">
      <c r="A212" s="27" t="s">
        <v>790</v>
      </c>
      <c r="B212" s="26" t="s">
        <v>20</v>
      </c>
      <c r="C212" s="26" t="s">
        <v>20</v>
      </c>
      <c r="D212" s="26" t="s">
        <v>20</v>
      </c>
      <c r="E212" s="26" t="s">
        <v>20</v>
      </c>
      <c r="F212" s="26" t="s">
        <v>20</v>
      </c>
      <c r="G212" s="26" t="s">
        <v>20</v>
      </c>
      <c r="H212" s="26" t="s">
        <v>20</v>
      </c>
      <c r="I212" s="26" t="s">
        <v>20</v>
      </c>
      <c r="J212" s="26" t="s">
        <v>20</v>
      </c>
      <c r="K212" s="26" t="s">
        <v>20</v>
      </c>
      <c r="L212" s="26" t="s">
        <v>20</v>
      </c>
      <c r="M212" s="26" t="s">
        <v>20</v>
      </c>
      <c r="N212" s="26" t="s">
        <v>20</v>
      </c>
      <c r="O212" s="26" t="s">
        <v>20</v>
      </c>
      <c r="P212" s="26" t="s">
        <v>20</v>
      </c>
      <c r="Q212" s="26" t="s">
        <v>20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25">
      <c r="A213" s="27" t="s">
        <v>807</v>
      </c>
      <c r="B213" s="24" t="s">
        <v>20</v>
      </c>
      <c r="C213" s="24" t="s">
        <v>20</v>
      </c>
      <c r="D213" s="24" t="s">
        <v>20</v>
      </c>
      <c r="E213" s="24" t="s">
        <v>20</v>
      </c>
      <c r="F213" s="24" t="s">
        <v>20</v>
      </c>
      <c r="G213" s="24" t="s">
        <v>20</v>
      </c>
      <c r="H213" s="24" t="s">
        <v>20</v>
      </c>
      <c r="I213" s="24" t="s">
        <v>20</v>
      </c>
      <c r="J213" s="24" t="s">
        <v>20</v>
      </c>
      <c r="K213" s="24" t="s">
        <v>20</v>
      </c>
      <c r="L213" s="24" t="s">
        <v>20</v>
      </c>
      <c r="M213" s="24" t="s">
        <v>20</v>
      </c>
      <c r="N213" s="24" t="s">
        <v>20</v>
      </c>
      <c r="O213" s="24" t="s">
        <v>20</v>
      </c>
      <c r="P213" s="24" t="s">
        <v>20</v>
      </c>
      <c r="Q213" s="24" t="s">
        <v>20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25">
      <c r="A214" s="27" t="s">
        <v>824</v>
      </c>
      <c r="B214" s="26">
        <v>6413.1842507546799</v>
      </c>
      <c r="C214" s="26">
        <v>7316.39</v>
      </c>
      <c r="D214" s="26">
        <v>7049.52</v>
      </c>
      <c r="E214" s="26">
        <v>8976.86</v>
      </c>
      <c r="F214" s="26">
        <v>5881.0253259541796</v>
      </c>
      <c r="G214" s="26">
        <v>7648.2634946577291</v>
      </c>
      <c r="H214" s="26">
        <v>9116.709196438369</v>
      </c>
      <c r="I214" s="26">
        <v>7808.3227327775203</v>
      </c>
      <c r="J214" s="26">
        <v>7841.6353347446802</v>
      </c>
      <c r="K214" s="26">
        <v>7723.7394268893486</v>
      </c>
      <c r="L214" s="26">
        <v>1438.879485318176</v>
      </c>
      <c r="M214" s="26">
        <v>472.83600000000001</v>
      </c>
      <c r="N214" s="26" t="s">
        <v>20</v>
      </c>
      <c r="O214" s="26" t="s">
        <v>20</v>
      </c>
      <c r="P214" s="26" t="s">
        <v>20</v>
      </c>
      <c r="Q214" s="26" t="s">
        <v>20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25">
      <c r="A215" s="27" t="s">
        <v>829</v>
      </c>
      <c r="B215" s="24" t="s">
        <v>20</v>
      </c>
      <c r="C215" s="24" t="s">
        <v>20</v>
      </c>
      <c r="D215" s="24" t="s">
        <v>20</v>
      </c>
      <c r="E215" s="24" t="s">
        <v>20</v>
      </c>
      <c r="F215" s="24" t="s">
        <v>20</v>
      </c>
      <c r="G215" s="24" t="s">
        <v>20</v>
      </c>
      <c r="H215" s="24" t="s">
        <v>20</v>
      </c>
      <c r="I215" s="24" t="s">
        <v>20</v>
      </c>
      <c r="J215" s="24" t="s">
        <v>20</v>
      </c>
      <c r="K215" s="24" t="s">
        <v>20</v>
      </c>
      <c r="L215" s="24" t="s">
        <v>20</v>
      </c>
      <c r="M215" s="24" t="s">
        <v>20</v>
      </c>
      <c r="N215" s="24" t="s">
        <v>20</v>
      </c>
      <c r="O215" s="24" t="s">
        <v>20</v>
      </c>
      <c r="P215" s="24" t="s">
        <v>20</v>
      </c>
      <c r="Q215" s="24" t="s">
        <v>20</v>
      </c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5">
      <c r="A216" s="27" t="s">
        <v>846</v>
      </c>
      <c r="B216" s="26" t="s">
        <v>1145</v>
      </c>
      <c r="C216" s="26">
        <v>3984.8070855560031</v>
      </c>
      <c r="D216" s="26">
        <v>4555.6223246999998</v>
      </c>
      <c r="E216" s="26">
        <v>5013.1229800000001</v>
      </c>
      <c r="F216" s="26">
        <v>4371.90978220937</v>
      </c>
      <c r="G216" s="26">
        <v>7483.4887514666598</v>
      </c>
      <c r="H216" s="26">
        <v>8753.6156534003512</v>
      </c>
      <c r="I216" s="26">
        <v>9520.7907274935696</v>
      </c>
      <c r="J216" s="26">
        <v>10843.374323584749</v>
      </c>
      <c r="K216" s="26">
        <v>10220.151404159949</v>
      </c>
      <c r="L216" s="26">
        <v>7361.9532502987295</v>
      </c>
      <c r="M216" s="26">
        <v>6534.8192858022503</v>
      </c>
      <c r="N216" s="26">
        <v>8215.5496580070503</v>
      </c>
      <c r="O216" s="26">
        <v>9029.4015562125096</v>
      </c>
      <c r="P216" s="26">
        <v>7246.0578211297998</v>
      </c>
      <c r="Q216" s="26">
        <v>8006.6786094752597</v>
      </c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5">
      <c r="A217" s="25" t="s">
        <v>848</v>
      </c>
      <c r="B217" s="24" t="s">
        <v>20</v>
      </c>
      <c r="C217" s="24" t="s">
        <v>20</v>
      </c>
      <c r="D217" s="24" t="s">
        <v>20</v>
      </c>
      <c r="E217" s="24" t="s">
        <v>20</v>
      </c>
      <c r="F217" s="24" t="s">
        <v>1144</v>
      </c>
      <c r="G217" s="24">
        <v>3280.8315430768598</v>
      </c>
      <c r="H217" s="24">
        <v>4565.0098181703897</v>
      </c>
      <c r="I217" s="24">
        <v>3995.7725785677399</v>
      </c>
      <c r="J217" s="24">
        <v>3843.7808542482599</v>
      </c>
      <c r="K217" s="24">
        <v>3682.0985110422102</v>
      </c>
      <c r="L217" s="24">
        <v>3577.47821553214</v>
      </c>
      <c r="M217" s="24">
        <v>3662.9389622072399</v>
      </c>
      <c r="N217" s="24">
        <v>4296.10180653517</v>
      </c>
      <c r="O217" s="24" t="s">
        <v>20</v>
      </c>
      <c r="P217" s="24" t="s">
        <v>20</v>
      </c>
      <c r="Q217" s="24" t="s">
        <v>20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3.5" customHeight="1" x14ac:dyDescent="0.2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</row>
    <row r="219" spans="1:33" ht="14.25" customHeight="1" x14ac:dyDescent="0.25">
      <c r="A219" s="59" t="s">
        <v>857</v>
      </c>
      <c r="B219" s="59"/>
      <c r="C219" s="59"/>
      <c r="D219" s="59"/>
      <c r="E219" s="59"/>
      <c r="F219" s="59"/>
      <c r="G219" s="59"/>
      <c r="H219" s="59"/>
      <c r="I219" s="59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25">
      <c r="A220" s="21" t="s">
        <v>858</v>
      </c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25">
      <c r="A221" s="59" t="s">
        <v>859</v>
      </c>
      <c r="B221" s="59"/>
      <c r="C221" s="59"/>
      <c r="D221" s="59"/>
      <c r="E221" s="59"/>
      <c r="F221" s="59"/>
      <c r="G221" s="59"/>
      <c r="H221" s="59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25">
      <c r="A222" s="64" t="s">
        <v>860</v>
      </c>
      <c r="B222" s="64"/>
      <c r="C222" s="64"/>
      <c r="D222" s="64"/>
      <c r="E222" s="64"/>
      <c r="F222" s="64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25">
      <c r="A223" s="59" t="s">
        <v>1143</v>
      </c>
      <c r="B223" s="59"/>
      <c r="C223" s="59"/>
      <c r="D223" s="59"/>
      <c r="E223" s="59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</sheetData>
  <mergeCells count="6">
    <mergeCell ref="A223:E223"/>
    <mergeCell ref="A222:F222"/>
    <mergeCell ref="A1:M1"/>
    <mergeCell ref="A219:I219"/>
    <mergeCell ref="A221:H22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D27B3-80D1-46C4-9608-B9C435CE7C09}">
  <dimension ref="A1:AG223"/>
  <sheetViews>
    <sheetView showGridLines="0" showRowColHeaders="0" workbookViewId="0">
      <pane xSplit="1" ySplit="5" topLeftCell="B6" activePane="bottomRight" state="frozen"/>
      <selection pane="topRight"/>
      <selection pane="bottomLeft"/>
      <selection pane="bottomRight" activeCell="B6" sqref="B6"/>
    </sheetView>
  </sheetViews>
  <sheetFormatPr defaultColWidth="10.1796875" defaultRowHeight="14.5" customHeight="1" x14ac:dyDescent="0.25"/>
  <cols>
    <col min="1" max="1" width="34" style="20" customWidth="1"/>
    <col min="2" max="3" width="11.1796875" style="20" customWidth="1"/>
    <col min="4" max="4" width="11" style="20" customWidth="1"/>
    <col min="5" max="5" width="12.54296875" style="20" customWidth="1"/>
    <col min="6" max="8" width="11.1796875" style="20" customWidth="1"/>
    <col min="9" max="9" width="11" style="20" customWidth="1"/>
    <col min="10" max="10" width="11.1796875" style="20" customWidth="1"/>
    <col min="11" max="17" width="11" style="20" customWidth="1"/>
    <col min="18" max="18" width="9.453125" style="20" customWidth="1"/>
    <col min="19" max="21" width="10.26953125" style="20" customWidth="1"/>
    <col min="22" max="22" width="9.453125" style="20" customWidth="1"/>
    <col min="23" max="25" width="10.26953125" style="20" customWidth="1"/>
    <col min="26" max="28" width="11.54296875" style="20" customWidth="1"/>
    <col min="29" max="29" width="10.26953125" style="20" customWidth="1"/>
    <col min="30" max="33" width="11.54296875" style="20" customWidth="1"/>
    <col min="34" max="16384" width="10.1796875" style="20"/>
  </cols>
  <sheetData>
    <row r="1" spans="1:33" ht="19.5" customHeight="1" x14ac:dyDescent="0.25">
      <c r="A1" s="58" t="s">
        <v>1397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spans="1:33" ht="16.5" customHeight="1" x14ac:dyDescent="0.25">
      <c r="A2" s="35" t="s">
        <v>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spans="1:33" ht="11.25" customHeight="1" x14ac:dyDescent="0.25">
      <c r="A3" s="35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spans="1:33" ht="17.25" customHeight="1" x14ac:dyDescent="0.25">
      <c r="A4" s="60" t="s">
        <v>2</v>
      </c>
      <c r="B4" s="60"/>
      <c r="C4" s="34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3" ht="14.25" customHeight="1" x14ac:dyDescent="0.25">
      <c r="A5" s="32"/>
      <c r="B5" s="31" t="s">
        <v>3</v>
      </c>
      <c r="C5" s="30" t="s">
        <v>4</v>
      </c>
      <c r="D5" s="30" t="s">
        <v>5</v>
      </c>
      <c r="E5" s="30" t="s">
        <v>6</v>
      </c>
      <c r="F5" s="30" t="s">
        <v>7</v>
      </c>
      <c r="G5" s="30" t="s">
        <v>8</v>
      </c>
      <c r="H5" s="30" t="s">
        <v>9</v>
      </c>
      <c r="I5" s="30" t="s">
        <v>10</v>
      </c>
      <c r="J5" s="30" t="s">
        <v>11</v>
      </c>
      <c r="K5" s="30" t="s">
        <v>12</v>
      </c>
      <c r="L5" s="30" t="s">
        <v>13</v>
      </c>
      <c r="M5" s="30" t="s">
        <v>14</v>
      </c>
      <c r="N5" s="30" t="s">
        <v>15</v>
      </c>
      <c r="O5" s="30" t="s">
        <v>16</v>
      </c>
      <c r="P5" s="30" t="s">
        <v>17</v>
      </c>
      <c r="Q5" s="29" t="s">
        <v>18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spans="1:33" ht="14.25" customHeight="1" x14ac:dyDescent="0.25">
      <c r="A6" s="28" t="s">
        <v>19</v>
      </c>
      <c r="B6" s="26" t="s">
        <v>20</v>
      </c>
      <c r="C6" s="26" t="s">
        <v>20</v>
      </c>
      <c r="D6" s="26" t="s">
        <v>20</v>
      </c>
      <c r="E6" s="26" t="s">
        <v>1396</v>
      </c>
      <c r="F6" s="26">
        <v>3215.8940209295806</v>
      </c>
      <c r="G6" s="26">
        <v>4688.1475517678364</v>
      </c>
      <c r="H6" s="26">
        <v>5650.0888417897004</v>
      </c>
      <c r="I6" s="26">
        <v>7991.3931249479601</v>
      </c>
      <c r="J6" s="26">
        <v>8526.06993793535</v>
      </c>
      <c r="K6" s="26">
        <v>6748.0122931633196</v>
      </c>
      <c r="L6" s="26">
        <v>7246.17741644332</v>
      </c>
      <c r="M6" s="26">
        <v>6209.1937836547295</v>
      </c>
      <c r="N6" s="26">
        <v>6716.2147822623692</v>
      </c>
      <c r="O6" s="26">
        <v>6595.87975675711</v>
      </c>
      <c r="P6" s="26">
        <v>6158.0039698524706</v>
      </c>
      <c r="Q6" s="26">
        <v>5879.6712033106096</v>
      </c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spans="1:33" ht="14.25" customHeight="1" x14ac:dyDescent="0.25">
      <c r="A7" s="27" t="s">
        <v>24</v>
      </c>
      <c r="B7" s="24">
        <v>2117.4586901794401</v>
      </c>
      <c r="C7" s="24">
        <v>2499.7612118734369</v>
      </c>
      <c r="D7" s="24">
        <v>3419.7</v>
      </c>
      <c r="E7" s="24" t="s">
        <v>1395</v>
      </c>
      <c r="F7" s="24">
        <v>3796.274373201938</v>
      </c>
      <c r="G7" s="24">
        <v>3775.932875848483</v>
      </c>
      <c r="H7" s="24">
        <v>4460.7900052575715</v>
      </c>
      <c r="I7" s="24">
        <v>3981.7533386946734</v>
      </c>
      <c r="J7" s="24">
        <v>4029.2750728895548</v>
      </c>
      <c r="K7" s="24">
        <v>4170.4329374587824</v>
      </c>
      <c r="L7" s="24">
        <v>3403.3447446131568</v>
      </c>
      <c r="M7" s="24">
        <v>3670.5256944766984</v>
      </c>
      <c r="N7" s="24">
        <v>4105.8443515126119</v>
      </c>
      <c r="O7" s="24">
        <v>4544.9693287864538</v>
      </c>
      <c r="P7" s="24">
        <v>4532.0933247700286</v>
      </c>
      <c r="Q7" s="24">
        <v>4328.4126689388922</v>
      </c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spans="1:33" ht="14.25" customHeight="1" x14ac:dyDescent="0.25">
      <c r="A8" s="27" t="s">
        <v>26</v>
      </c>
      <c r="B8" s="26">
        <v>19816.999999999101</v>
      </c>
      <c r="C8" s="26">
        <v>20520.000000000815</v>
      </c>
      <c r="D8" s="26">
        <v>26408.223359341715</v>
      </c>
      <c r="E8" s="26">
        <v>37979.983494395259</v>
      </c>
      <c r="F8" s="26">
        <v>37384.686145407766</v>
      </c>
      <c r="G8" s="26" t="s">
        <v>1394</v>
      </c>
      <c r="H8" s="26">
        <v>46800.967101069946</v>
      </c>
      <c r="I8" s="26">
        <v>51508.891623959098</v>
      </c>
      <c r="J8" s="26">
        <v>54871.842663875934</v>
      </c>
      <c r="K8" s="26">
        <v>59457.444971274737</v>
      </c>
      <c r="L8" s="26">
        <v>52261.20723616593</v>
      </c>
      <c r="M8" s="26">
        <v>49316.882927410406</v>
      </c>
      <c r="N8" s="26">
        <v>48810.762377003884</v>
      </c>
      <c r="O8" s="26">
        <v>48284.091542476432</v>
      </c>
      <c r="P8" s="26">
        <v>44320.549758834037</v>
      </c>
      <c r="Q8" s="26" t="s">
        <v>20</v>
      </c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spans="1:33" ht="14.25" customHeight="1" x14ac:dyDescent="0.25">
      <c r="A9" s="27" t="s">
        <v>29</v>
      </c>
      <c r="B9" s="24" t="s">
        <v>20</v>
      </c>
      <c r="C9" s="24" t="s">
        <v>20</v>
      </c>
      <c r="D9" s="24" t="s">
        <v>20</v>
      </c>
      <c r="E9" s="24" t="s">
        <v>20</v>
      </c>
      <c r="F9" s="24" t="s">
        <v>20</v>
      </c>
      <c r="G9" s="24" t="s">
        <v>20</v>
      </c>
      <c r="H9" s="24" t="s">
        <v>20</v>
      </c>
      <c r="I9" s="24" t="s">
        <v>20</v>
      </c>
      <c r="J9" s="24" t="s">
        <v>20</v>
      </c>
      <c r="K9" s="24" t="s">
        <v>20</v>
      </c>
      <c r="L9" s="24" t="s">
        <v>20</v>
      </c>
      <c r="M9" s="24" t="s">
        <v>20</v>
      </c>
      <c r="N9" s="24" t="s">
        <v>20</v>
      </c>
      <c r="O9" s="24" t="s">
        <v>20</v>
      </c>
      <c r="P9" s="24" t="s">
        <v>1393</v>
      </c>
      <c r="Q9" s="24" t="s">
        <v>20</v>
      </c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spans="1:33" ht="14.25" customHeight="1" x14ac:dyDescent="0.25">
      <c r="A10" s="27" t="s">
        <v>46</v>
      </c>
      <c r="B10" s="26">
        <v>8353.2376544720009</v>
      </c>
      <c r="C10" s="26">
        <v>8777.6326242539999</v>
      </c>
      <c r="D10" s="26">
        <v>13661.464164469999</v>
      </c>
      <c r="E10" s="26">
        <v>20982.185983480998</v>
      </c>
      <c r="F10" s="26" t="s">
        <v>1392</v>
      </c>
      <c r="G10" s="26">
        <v>16666.858026860002</v>
      </c>
      <c r="H10" s="26">
        <v>20228.447301569999</v>
      </c>
      <c r="I10" s="26">
        <v>23703.84319426</v>
      </c>
      <c r="J10" s="26">
        <v>26330.987036300001</v>
      </c>
      <c r="K10" s="26">
        <v>28580.270905540001</v>
      </c>
      <c r="L10" s="26">
        <v>20692.537061319999</v>
      </c>
      <c r="M10" s="26">
        <v>13040.49087777</v>
      </c>
      <c r="N10" s="26">
        <v>14463.2433239856</v>
      </c>
      <c r="O10" s="26">
        <v>15797.84735435</v>
      </c>
      <c r="P10" s="26">
        <v>14127.058396870001</v>
      </c>
      <c r="Q10" s="26">
        <v>9543.1402729199999</v>
      </c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spans="1:33" ht="14.25" customHeight="1" x14ac:dyDescent="0.25">
      <c r="A11" s="27" t="s">
        <v>48</v>
      </c>
      <c r="B11" s="24">
        <v>114.30453407407406</v>
      </c>
      <c r="C11" s="24">
        <v>197.11737407407406</v>
      </c>
      <c r="D11" s="24">
        <v>218.20048407407407</v>
      </c>
      <c r="E11" s="24">
        <v>239.18567407407406</v>
      </c>
      <c r="F11" s="24">
        <v>148.7199725925926</v>
      </c>
      <c r="G11" s="24">
        <v>131.88258962962962</v>
      </c>
      <c r="H11" s="24">
        <v>129.03180148148147</v>
      </c>
      <c r="I11" s="24">
        <v>129.26152481481481</v>
      </c>
      <c r="J11" s="24">
        <v>127.66626074074073</v>
      </c>
      <c r="K11" s="24" t="s">
        <v>1391</v>
      </c>
      <c r="L11" s="24">
        <v>179.61601255051852</v>
      </c>
      <c r="M11" s="24">
        <v>170.62943039564442</v>
      </c>
      <c r="N11" s="24">
        <v>155.59561504613518</v>
      </c>
      <c r="O11" s="24">
        <v>257.30222222222221</v>
      </c>
      <c r="P11" s="24" t="s">
        <v>20</v>
      </c>
      <c r="Q11" s="24" t="s">
        <v>20</v>
      </c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spans="1:33" ht="14.25" customHeight="1" x14ac:dyDescent="0.25">
      <c r="A12" s="27" t="s">
        <v>52</v>
      </c>
      <c r="B12" s="26">
        <v>455.35476666666665</v>
      </c>
      <c r="C12" s="26">
        <v>559.70226444444438</v>
      </c>
      <c r="D12" s="26">
        <v>648.91096296296291</v>
      </c>
      <c r="E12" s="26">
        <v>669.88579407407406</v>
      </c>
      <c r="F12" s="26">
        <v>478.90669555555553</v>
      </c>
      <c r="G12" s="26">
        <v>453.88355296296294</v>
      </c>
      <c r="H12" s="26">
        <v>430.72047703703703</v>
      </c>
      <c r="I12" s="26">
        <v>483.54743666666661</v>
      </c>
      <c r="J12" s="26">
        <v>494.38049222222219</v>
      </c>
      <c r="K12" s="26" t="s">
        <v>1390</v>
      </c>
      <c r="L12" s="26">
        <v>426.1095574306666</v>
      </c>
      <c r="M12" s="26">
        <v>443.15115744814807</v>
      </c>
      <c r="N12" s="26">
        <v>493.87246136977774</v>
      </c>
      <c r="O12" s="26">
        <v>603.75925925925924</v>
      </c>
      <c r="P12" s="26" t="s">
        <v>20</v>
      </c>
      <c r="Q12" s="26" t="s">
        <v>20</v>
      </c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ht="14.25" customHeight="1" x14ac:dyDescent="0.25">
      <c r="A13" s="27" t="s">
        <v>56</v>
      </c>
      <c r="B13" s="24">
        <v>27300.1</v>
      </c>
      <c r="C13" s="24" t="s">
        <v>1389</v>
      </c>
      <c r="D13" s="24">
        <v>42524.5</v>
      </c>
      <c r="E13" s="24">
        <v>54596.2</v>
      </c>
      <c r="F13" s="24">
        <v>37146.133999999998</v>
      </c>
      <c r="G13" s="24">
        <v>54158.763701510004</v>
      </c>
      <c r="H13" s="24">
        <v>70768.777913210011</v>
      </c>
      <c r="I13" s="24">
        <v>65042.742213459998</v>
      </c>
      <c r="J13" s="24">
        <v>71292.993120159997</v>
      </c>
      <c r="K13" s="24">
        <v>62898.966094099997</v>
      </c>
      <c r="L13" s="24">
        <v>57594.22988562</v>
      </c>
      <c r="M13" s="24">
        <v>53543.776748930002</v>
      </c>
      <c r="N13" s="24">
        <v>64108.936659320003</v>
      </c>
      <c r="O13" s="24">
        <v>62544.230316480105</v>
      </c>
      <c r="P13" s="24">
        <v>46928.338266509905</v>
      </c>
      <c r="Q13" s="24">
        <v>40365.779015690001</v>
      </c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spans="1:33" ht="14.25" customHeight="1" x14ac:dyDescent="0.25">
      <c r="A14" s="27" t="s">
        <v>58</v>
      </c>
      <c r="B14" s="26">
        <v>1663.3705783099999</v>
      </c>
      <c r="C14" s="26">
        <v>1999.9361872079999</v>
      </c>
      <c r="D14" s="26">
        <v>2921.0954879250003</v>
      </c>
      <c r="E14" s="26">
        <v>3922.6140492249997</v>
      </c>
      <c r="F14" s="26">
        <v>2863.5969719999998</v>
      </c>
      <c r="G14" s="26">
        <v>3263.2094015128</v>
      </c>
      <c r="H14" s="26">
        <v>3541.3919548454601</v>
      </c>
      <c r="I14" s="26">
        <v>3627.6122708747362</v>
      </c>
      <c r="J14" s="26">
        <v>3832.0175434644398</v>
      </c>
      <c r="K14" s="26">
        <v>3753.5510436011241</v>
      </c>
      <c r="L14" s="26">
        <v>2810.2992831217698</v>
      </c>
      <c r="M14" s="26">
        <v>2868.8880782779797</v>
      </c>
      <c r="N14" s="26">
        <v>3787.7043764893997</v>
      </c>
      <c r="O14" s="26">
        <v>4448.0019035306841</v>
      </c>
      <c r="P14" s="26">
        <v>5015.4253558698801</v>
      </c>
      <c r="Q14" s="26">
        <v>4038.4338015785661</v>
      </c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ht="14.25" customHeight="1" x14ac:dyDescent="0.25">
      <c r="A15" s="27" t="s">
        <v>59</v>
      </c>
      <c r="B15" s="24">
        <v>4296.2390042280222</v>
      </c>
      <c r="C15" s="24">
        <v>4724.3412456090182</v>
      </c>
      <c r="D15" s="24">
        <v>5126.0335195530706</v>
      </c>
      <c r="E15" s="24">
        <v>6017.9888268156419</v>
      </c>
      <c r="F15" s="24">
        <v>2453.1843575419002</v>
      </c>
      <c r="G15" s="24">
        <v>1394.2458100558661</v>
      </c>
      <c r="H15" s="24">
        <v>5916.7597765363134</v>
      </c>
      <c r="I15" s="24">
        <v>2044.9162011173185</v>
      </c>
      <c r="J15" s="24">
        <v>1376.7333458100557</v>
      </c>
      <c r="K15" s="24">
        <v>1349.6058413407823</v>
      </c>
      <c r="L15" s="24">
        <v>1252.0571094972067</v>
      </c>
      <c r="M15" s="24" t="s">
        <v>1388</v>
      </c>
      <c r="N15" s="24">
        <v>1124.0139239979983</v>
      </c>
      <c r="O15" s="24">
        <v>1231.2450036286259</v>
      </c>
      <c r="P15" s="24">
        <v>1204.4038388845756</v>
      </c>
      <c r="Q15" s="24">
        <v>864.61017111805199</v>
      </c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spans="1:33" ht="14.25" customHeight="1" x14ac:dyDescent="0.25">
      <c r="A16" s="27" t="s">
        <v>61</v>
      </c>
      <c r="B16" s="26">
        <v>121206.96821966035</v>
      </c>
      <c r="C16" s="26">
        <v>136761.49917076086</v>
      </c>
      <c r="D16" s="26">
        <v>163676.18965511161</v>
      </c>
      <c r="E16" s="26">
        <v>196733.83773777919</v>
      </c>
      <c r="F16" s="26">
        <v>162252.98112872514</v>
      </c>
      <c r="G16" s="26">
        <v>202474.21289793099</v>
      </c>
      <c r="H16" s="26">
        <v>249182.13107679615</v>
      </c>
      <c r="I16" s="26">
        <v>266665.46982162946</v>
      </c>
      <c r="J16" s="26">
        <v>246870.57966878032</v>
      </c>
      <c r="K16" s="26">
        <v>238480.86065799047</v>
      </c>
      <c r="L16" s="26">
        <v>207225.20521502008</v>
      </c>
      <c r="M16" s="26">
        <v>198702.57011404724</v>
      </c>
      <c r="N16" s="26">
        <v>221063.60687003934</v>
      </c>
      <c r="O16" s="26">
        <v>236906.34993235266</v>
      </c>
      <c r="P16" s="26">
        <v>223427.19626688687</v>
      </c>
      <c r="Q16" s="26">
        <v>210720.70098818574</v>
      </c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spans="1:33" ht="14.25" customHeight="1" x14ac:dyDescent="0.25">
      <c r="A17" s="27" t="s">
        <v>62</v>
      </c>
      <c r="B17" s="24">
        <v>113094.16944621678</v>
      </c>
      <c r="C17" s="24" t="s">
        <v>1387</v>
      </c>
      <c r="D17" s="24">
        <v>151479.59086677572</v>
      </c>
      <c r="E17" s="24">
        <v>170245.76327720401</v>
      </c>
      <c r="F17" s="24">
        <v>132493.55093386967</v>
      </c>
      <c r="G17" s="24">
        <v>146871.81341197685</v>
      </c>
      <c r="H17" s="24">
        <v>175314.31919327634</v>
      </c>
      <c r="I17" s="24">
        <v>164244.30498183967</v>
      </c>
      <c r="J17" s="24">
        <v>165642.6082251035</v>
      </c>
      <c r="K17" s="24">
        <v>166436.11726081665</v>
      </c>
      <c r="L17" s="24">
        <v>140783.17224414062</v>
      </c>
      <c r="M17" s="24">
        <v>142629.08828658986</v>
      </c>
      <c r="N17" s="24">
        <v>157049.26847321846</v>
      </c>
      <c r="O17" s="24">
        <v>174952.85161672192</v>
      </c>
      <c r="P17" s="24">
        <v>167484.40072086066</v>
      </c>
      <c r="Q17" s="24">
        <v>155898.62069479146</v>
      </c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spans="1:33" ht="14.25" customHeight="1" x14ac:dyDescent="0.25">
      <c r="A18" s="27" t="s">
        <v>64</v>
      </c>
      <c r="B18" s="26">
        <v>4151.643</v>
      </c>
      <c r="C18" s="26">
        <v>4953.8620000000001</v>
      </c>
      <c r="D18" s="26">
        <v>5876.7629999999999</v>
      </c>
      <c r="E18" s="26">
        <v>7305.0410000000002</v>
      </c>
      <c r="F18" s="26">
        <v>6113.4660000000003</v>
      </c>
      <c r="G18" s="26">
        <v>6306.9409999999998</v>
      </c>
      <c r="H18" s="26">
        <v>9867.9110000000001</v>
      </c>
      <c r="I18" s="26">
        <v>9963.4889999999996</v>
      </c>
      <c r="J18" s="26" t="s">
        <v>1386</v>
      </c>
      <c r="K18" s="26">
        <v>9332.0010000000002</v>
      </c>
      <c r="L18" s="26">
        <v>9773.6290000000008</v>
      </c>
      <c r="M18" s="26">
        <v>9004.1759999999995</v>
      </c>
      <c r="N18" s="26">
        <v>9037.3160000000007</v>
      </c>
      <c r="O18" s="26">
        <v>10952.441000000001</v>
      </c>
      <c r="P18" s="26">
        <v>11335.316000000001</v>
      </c>
      <c r="Q18" s="26">
        <v>10076.564</v>
      </c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spans="1:33" ht="14.25" customHeight="1" x14ac:dyDescent="0.25">
      <c r="A19" s="27" t="s">
        <v>66</v>
      </c>
      <c r="B19" s="24">
        <v>2377.432028185</v>
      </c>
      <c r="C19" s="24">
        <v>2766.5</v>
      </c>
      <c r="D19" s="24">
        <v>2956.922389371</v>
      </c>
      <c r="E19" s="24">
        <v>3199.0410000000002</v>
      </c>
      <c r="F19" s="24">
        <v>2535.7930000000001</v>
      </c>
      <c r="G19" s="24">
        <v>2591.4989999999998</v>
      </c>
      <c r="H19" s="24">
        <v>2965.6559999999999</v>
      </c>
      <c r="I19" s="24">
        <v>3385.4650000000001</v>
      </c>
      <c r="J19" s="24">
        <v>3165.9459999999999</v>
      </c>
      <c r="K19" s="24">
        <v>3344.2416101204394</v>
      </c>
      <c r="L19" s="24">
        <v>2954.0350327330398</v>
      </c>
      <c r="M19" s="24">
        <v>2631.6197930885028</v>
      </c>
      <c r="N19" s="24">
        <v>3109.0049304075801</v>
      </c>
      <c r="O19" s="24">
        <v>3316.8144722044731</v>
      </c>
      <c r="P19" s="24">
        <v>2966.4767128335588</v>
      </c>
      <c r="Q19" s="24" t="s">
        <v>20</v>
      </c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spans="1:33" ht="14.25" customHeight="1" x14ac:dyDescent="0.25">
      <c r="A20" s="27" t="s">
        <v>68</v>
      </c>
      <c r="B20" s="26">
        <v>8870.7446808510649</v>
      </c>
      <c r="C20" s="26">
        <v>9953.80319148936</v>
      </c>
      <c r="D20" s="26">
        <v>10925.398936170212</v>
      </c>
      <c r="E20" s="26">
        <v>14246.276595744681</v>
      </c>
      <c r="F20" s="26">
        <v>9613.0319148936178</v>
      </c>
      <c r="G20" s="26">
        <v>11190.425531914894</v>
      </c>
      <c r="H20" s="26">
        <v>12105.851063829787</v>
      </c>
      <c r="I20" s="26">
        <v>19704.521276595744</v>
      </c>
      <c r="J20" s="26">
        <v>21280.053191489362</v>
      </c>
      <c r="K20" s="26">
        <v>19784.521276595744</v>
      </c>
      <c r="L20" s="26" t="s">
        <v>1385</v>
      </c>
      <c r="M20" s="26">
        <v>13588.297872340425</v>
      </c>
      <c r="N20" s="26">
        <v>16076.063829787234</v>
      </c>
      <c r="O20" s="26">
        <v>19110.10638297872</v>
      </c>
      <c r="P20" s="26" t="s">
        <v>20</v>
      </c>
      <c r="Q20" s="26" t="s">
        <v>20</v>
      </c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spans="1:33" ht="14.25" customHeight="1" x14ac:dyDescent="0.25">
      <c r="A21" s="27" t="s">
        <v>72</v>
      </c>
      <c r="B21" s="24" t="s">
        <v>1384</v>
      </c>
      <c r="C21" s="24">
        <v>14245.655500099061</v>
      </c>
      <c r="D21" s="24">
        <v>16469.841979564546</v>
      </c>
      <c r="E21" s="24">
        <v>21411.065855355882</v>
      </c>
      <c r="F21" s="24">
        <v>19677.718237446345</v>
      </c>
      <c r="G21" s="24">
        <v>25081.635495484905</v>
      </c>
      <c r="H21" s="24">
        <v>32607.377241185</v>
      </c>
      <c r="I21" s="24">
        <v>32170.683011354638</v>
      </c>
      <c r="J21" s="24">
        <v>35000.571811198723</v>
      </c>
      <c r="K21" s="24">
        <v>37406.403143361218</v>
      </c>
      <c r="L21" s="24">
        <v>37856.277963451357</v>
      </c>
      <c r="M21" s="24">
        <v>40365.988424050905</v>
      </c>
      <c r="N21" s="24">
        <v>48266.578854753403</v>
      </c>
      <c r="O21" s="24">
        <v>55966.038847710675</v>
      </c>
      <c r="P21" s="24">
        <v>54675.863193924364</v>
      </c>
      <c r="Q21" s="24">
        <v>48849.619725374025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spans="1:33" ht="14.25" customHeight="1" x14ac:dyDescent="0.25">
      <c r="A22" s="27" t="s">
        <v>74</v>
      </c>
      <c r="B22" s="26">
        <v>1499.394780773235</v>
      </c>
      <c r="C22" s="26">
        <v>1580.0055170715352</v>
      </c>
      <c r="D22" s="26">
        <v>1679.2090285551051</v>
      </c>
      <c r="E22" s="26">
        <v>1783.5722122452601</v>
      </c>
      <c r="F22" s="26">
        <v>1348.2090139394099</v>
      </c>
      <c r="G22" s="26">
        <v>1483.924496904235</v>
      </c>
      <c r="H22" s="26">
        <v>1712.0019172280849</v>
      </c>
      <c r="I22" s="26">
        <v>1667.8134283683701</v>
      </c>
      <c r="J22" s="26">
        <v>1661.009308757235</v>
      </c>
      <c r="K22" s="26">
        <v>1624.3599592534249</v>
      </c>
      <c r="L22" s="26">
        <v>1530.56836324698</v>
      </c>
      <c r="M22" s="26">
        <v>1546.2420139439701</v>
      </c>
      <c r="N22" s="26" t="s">
        <v>20</v>
      </c>
      <c r="O22" s="26" t="s">
        <v>20</v>
      </c>
      <c r="P22" s="26" t="s">
        <v>20</v>
      </c>
      <c r="Q22" s="26" t="s">
        <v>20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spans="1:33" ht="14.25" customHeight="1" x14ac:dyDescent="0.25">
      <c r="A23" s="27" t="s">
        <v>79</v>
      </c>
      <c r="B23" s="24">
        <v>16053.7</v>
      </c>
      <c r="C23" s="24">
        <v>21350.3</v>
      </c>
      <c r="D23" s="24">
        <v>27584.400000000001</v>
      </c>
      <c r="E23" s="24">
        <v>38121.5</v>
      </c>
      <c r="F23" s="24">
        <v>27700.3</v>
      </c>
      <c r="G23" s="24">
        <v>33794.800000000003</v>
      </c>
      <c r="H23" s="24">
        <v>44394.400000000001</v>
      </c>
      <c r="I23" s="24">
        <v>45008.9</v>
      </c>
      <c r="J23" s="24">
        <v>41133.5</v>
      </c>
      <c r="K23" s="24">
        <v>38058.699999999997</v>
      </c>
      <c r="L23" s="24">
        <v>28306.799999999999</v>
      </c>
      <c r="M23" s="24">
        <v>25611.1</v>
      </c>
      <c r="N23" s="24">
        <v>31669.1</v>
      </c>
      <c r="O23" s="24">
        <v>35932.6</v>
      </c>
      <c r="P23" s="24">
        <v>36525.699999999997</v>
      </c>
      <c r="Q23" s="24">
        <v>30225.7</v>
      </c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spans="1:33" ht="14.25" customHeight="1" x14ac:dyDescent="0.25">
      <c r="A24" s="27" t="s">
        <v>80</v>
      </c>
      <c r="B24" s="26">
        <v>224065.39155960095</v>
      </c>
      <c r="C24" s="26">
        <v>244113.00122661592</v>
      </c>
      <c r="D24" s="26">
        <v>285361.29739958205</v>
      </c>
      <c r="E24" s="26" t="s">
        <v>1383</v>
      </c>
      <c r="F24" s="26">
        <v>246202.55630958441</v>
      </c>
      <c r="G24" s="26">
        <v>276154.0556054833</v>
      </c>
      <c r="H24" s="26">
        <v>337409.58225436928</v>
      </c>
      <c r="I24" s="26">
        <v>313263.67751501</v>
      </c>
      <c r="J24" s="26">
        <v>321539.67799109506</v>
      </c>
      <c r="K24" s="26">
        <v>317988.58389893878</v>
      </c>
      <c r="L24" s="26">
        <v>248869.83519067042</v>
      </c>
      <c r="M24" s="26">
        <v>267136.09478179872</v>
      </c>
      <c r="N24" s="26">
        <v>297665.85528455459</v>
      </c>
      <c r="O24" s="26">
        <v>327659.09858561412</v>
      </c>
      <c r="P24" s="26">
        <v>310515.05620622344</v>
      </c>
      <c r="Q24" s="26">
        <v>297456.6335588246</v>
      </c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ht="14.25" customHeight="1" x14ac:dyDescent="0.25">
      <c r="A25" s="27" t="s">
        <v>82</v>
      </c>
      <c r="B25" s="24" t="s">
        <v>20</v>
      </c>
      <c r="C25" s="24" t="s">
        <v>20</v>
      </c>
      <c r="D25" s="24" t="s">
        <v>20</v>
      </c>
      <c r="E25" s="24" t="s">
        <v>20</v>
      </c>
      <c r="F25" s="24" t="s">
        <v>20</v>
      </c>
      <c r="G25" s="24" t="s">
        <v>20</v>
      </c>
      <c r="H25" s="24" t="s">
        <v>20</v>
      </c>
      <c r="I25" s="24" t="s">
        <v>20</v>
      </c>
      <c r="J25" s="24" t="s">
        <v>20</v>
      </c>
      <c r="K25" s="24" t="s">
        <v>20</v>
      </c>
      <c r="L25" s="24" t="s">
        <v>20</v>
      </c>
      <c r="M25" s="24" t="s">
        <v>20</v>
      </c>
      <c r="N25" s="24" t="s">
        <v>20</v>
      </c>
      <c r="O25" s="24" t="s">
        <v>20</v>
      </c>
      <c r="P25" s="24" t="s">
        <v>20</v>
      </c>
      <c r="Q25" s="24" t="s">
        <v>20</v>
      </c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spans="1:33" ht="14.25" customHeight="1" x14ac:dyDescent="0.25">
      <c r="A26" s="27" t="s">
        <v>99</v>
      </c>
      <c r="B26" s="26">
        <v>544.2136494342999</v>
      </c>
      <c r="C26" s="26">
        <v>597.8722451128499</v>
      </c>
      <c r="D26" s="26">
        <v>634.71766104688504</v>
      </c>
      <c r="E26" s="26">
        <v>788.23925384450604</v>
      </c>
      <c r="F26" s="26">
        <v>620.5121286433</v>
      </c>
      <c r="G26" s="26">
        <v>647.22334783941358</v>
      </c>
      <c r="H26" s="26" t="s">
        <v>875</v>
      </c>
      <c r="I26" s="26">
        <v>836.97964988896501</v>
      </c>
      <c r="J26" s="26">
        <v>875.90731314081404</v>
      </c>
      <c r="K26" s="26">
        <v>925.53239616410394</v>
      </c>
      <c r="L26" s="26">
        <v>961.26473330245653</v>
      </c>
      <c r="M26" s="26">
        <v>916.1284664824276</v>
      </c>
      <c r="N26" s="26">
        <v>847.3656027504021</v>
      </c>
      <c r="O26" s="26">
        <v>917.23559267686744</v>
      </c>
      <c r="P26" s="26">
        <v>968.50130087194498</v>
      </c>
      <c r="Q26" s="26" t="s">
        <v>20</v>
      </c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spans="1:33" ht="14.25" customHeight="1" x14ac:dyDescent="0.25">
      <c r="A27" s="27" t="s">
        <v>102</v>
      </c>
      <c r="B27" s="24">
        <v>863.70692673606857</v>
      </c>
      <c r="C27" s="24">
        <v>1042.8910337415398</v>
      </c>
      <c r="D27" s="24">
        <v>1603.7106671955182</v>
      </c>
      <c r="E27" s="24">
        <v>1897.3585681326113</v>
      </c>
      <c r="F27" s="24">
        <v>1744.7660530101446</v>
      </c>
      <c r="G27" s="24">
        <v>1776.9082366679579</v>
      </c>
      <c r="H27" s="24" t="s">
        <v>1382</v>
      </c>
      <c r="I27" s="24">
        <v>2001.9780835442289</v>
      </c>
      <c r="J27" s="24">
        <v>2594.4435227659997</v>
      </c>
      <c r="K27" s="24">
        <v>3277.0542979252773</v>
      </c>
      <c r="L27" s="24">
        <v>2916.0417594624623</v>
      </c>
      <c r="M27" s="24">
        <v>2946.2039434343264</v>
      </c>
      <c r="N27" s="24">
        <v>3324.2083233684025</v>
      </c>
      <c r="O27" s="24">
        <v>3899.9152614039217</v>
      </c>
      <c r="P27" s="24">
        <v>3500.936737072579</v>
      </c>
      <c r="Q27" s="24" t="s">
        <v>20</v>
      </c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spans="1:33" ht="14.25" customHeight="1" x14ac:dyDescent="0.25">
      <c r="A28" s="27" t="s">
        <v>105</v>
      </c>
      <c r="B28" s="26" t="s">
        <v>20</v>
      </c>
      <c r="C28" s="26" t="s">
        <v>1381</v>
      </c>
      <c r="D28" s="26">
        <v>1165.781450074893</v>
      </c>
      <c r="E28" s="26">
        <v>1159.195102662148</v>
      </c>
      <c r="F28" s="26">
        <v>1064.3487428239039</v>
      </c>
      <c r="G28" s="26">
        <v>988.0347681799999</v>
      </c>
      <c r="H28" s="26">
        <v>900.40883378000001</v>
      </c>
      <c r="I28" s="26">
        <v>900.35745439999994</v>
      </c>
      <c r="J28" s="26">
        <v>1011.52157328</v>
      </c>
      <c r="K28" s="26">
        <v>969.1575914</v>
      </c>
      <c r="L28" s="26">
        <v>939.69265075999999</v>
      </c>
      <c r="M28" s="26">
        <v>979.79819839000004</v>
      </c>
      <c r="N28" s="26">
        <v>1094.4996417699999</v>
      </c>
      <c r="O28" s="26">
        <v>1100.4770228499999</v>
      </c>
      <c r="P28" s="26">
        <v>1152.0148367899999</v>
      </c>
      <c r="Q28" s="26" t="s">
        <v>20</v>
      </c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spans="1:33" ht="14.25" customHeight="1" x14ac:dyDescent="0.25">
      <c r="A29" s="27" t="s">
        <v>109</v>
      </c>
      <c r="B29" s="24" t="s">
        <v>20</v>
      </c>
      <c r="C29" s="24" t="s">
        <v>1380</v>
      </c>
      <c r="D29" s="24">
        <v>496.89608287599538</v>
      </c>
      <c r="E29" s="24">
        <v>644.93808968709072</v>
      </c>
      <c r="F29" s="24">
        <v>583.44769944585073</v>
      </c>
      <c r="G29" s="24">
        <v>795.02257321952095</v>
      </c>
      <c r="H29" s="24">
        <v>1127.9884081201064</v>
      </c>
      <c r="I29" s="24">
        <v>1012.4224912608208</v>
      </c>
      <c r="J29" s="24">
        <v>923.47795368288064</v>
      </c>
      <c r="K29" s="24">
        <v>928.82475316858734</v>
      </c>
      <c r="L29" s="24">
        <v>1008.5847990526232</v>
      </c>
      <c r="M29" s="24">
        <v>1029.9081457979521</v>
      </c>
      <c r="N29" s="24">
        <v>1025.0823151909381</v>
      </c>
      <c r="O29" s="24">
        <v>1020.2192496627263</v>
      </c>
      <c r="P29" s="24">
        <v>1010.5069035103811</v>
      </c>
      <c r="Q29" s="24">
        <v>893.63945166738563</v>
      </c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spans="1:33" ht="14.25" customHeight="1" x14ac:dyDescent="0.25">
      <c r="A30" s="27" t="s">
        <v>112</v>
      </c>
      <c r="B30" s="26">
        <v>2182.5901092799968</v>
      </c>
      <c r="C30" s="26">
        <v>2632.1009699431102</v>
      </c>
      <c r="D30" s="26">
        <v>3243.4735090900003</v>
      </c>
      <c r="E30" s="26">
        <v>4764.0870009999999</v>
      </c>
      <c r="F30" s="26">
        <v>4143.57</v>
      </c>
      <c r="G30" s="26">
        <v>5006.7741203598007</v>
      </c>
      <c r="H30" s="26">
        <v>7126.3665952200699</v>
      </c>
      <c r="I30" s="26">
        <v>7997.4886345740497</v>
      </c>
      <c r="J30" s="26">
        <v>8729.1817211620801</v>
      </c>
      <c r="K30" s="26" t="s">
        <v>1379</v>
      </c>
      <c r="L30" s="26">
        <v>9071.8988872936498</v>
      </c>
      <c r="M30" s="26">
        <v>7930.7731074054109</v>
      </c>
      <c r="N30" s="26">
        <v>8680.8694480226404</v>
      </c>
      <c r="O30" s="26">
        <v>9354.4921105431004</v>
      </c>
      <c r="P30" s="26">
        <v>9054.5450134674084</v>
      </c>
      <c r="Q30" s="26">
        <v>6485.6157536569208</v>
      </c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spans="1:33" ht="14.25" customHeight="1" x14ac:dyDescent="0.25">
      <c r="A31" s="27" t="s">
        <v>114</v>
      </c>
      <c r="B31" s="24">
        <v>7454.2351785804822</v>
      </c>
      <c r="C31" s="24">
        <v>7679.4008628627853</v>
      </c>
      <c r="D31" s="24" t="s">
        <v>1378</v>
      </c>
      <c r="E31" s="24">
        <v>10803.203856370112</v>
      </c>
      <c r="F31" s="24">
        <v>7984.4146779699995</v>
      </c>
      <c r="G31" s="24">
        <v>8253.1510047465017</v>
      </c>
      <c r="H31" s="24">
        <v>9858.446208129486</v>
      </c>
      <c r="I31" s="24">
        <v>9088.6236108543289</v>
      </c>
      <c r="J31" s="24">
        <v>9337.1993764304352</v>
      </c>
      <c r="K31" s="24">
        <v>9980.5388885973134</v>
      </c>
      <c r="L31" s="24">
        <v>8146.9895996230161</v>
      </c>
      <c r="M31" s="24">
        <v>8365.2745305795652</v>
      </c>
      <c r="N31" s="24">
        <v>9701.333121227899</v>
      </c>
      <c r="O31" s="24">
        <v>10821.238645488736</v>
      </c>
      <c r="P31" s="24">
        <v>10384.51184618757</v>
      </c>
      <c r="Q31" s="24">
        <v>9191.9535189364287</v>
      </c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spans="1:33" ht="14.25" customHeight="1" x14ac:dyDescent="0.25">
      <c r="A32" s="27" t="s">
        <v>116</v>
      </c>
      <c r="B32" s="26">
        <v>2850.5526457223832</v>
      </c>
      <c r="C32" s="26">
        <v>2783.2180357786051</v>
      </c>
      <c r="D32" s="26">
        <v>4006.9995078244528</v>
      </c>
      <c r="E32" s="26">
        <v>5175.2955495634296</v>
      </c>
      <c r="F32" s="26">
        <v>4645.9924212774713</v>
      </c>
      <c r="G32" s="26" t="s">
        <v>1377</v>
      </c>
      <c r="H32" s="26">
        <v>7210.239078038654</v>
      </c>
      <c r="I32" s="26">
        <v>7823.1503070796834</v>
      </c>
      <c r="J32" s="26">
        <v>8100.6747305453428</v>
      </c>
      <c r="K32" s="26">
        <v>7775.6145869115089</v>
      </c>
      <c r="L32" s="26">
        <v>6974.0178316531774</v>
      </c>
      <c r="M32" s="26">
        <v>5896.8244047459975</v>
      </c>
      <c r="N32" s="26">
        <v>5150.690671584679</v>
      </c>
      <c r="O32" s="26">
        <v>6103.9982450937378</v>
      </c>
      <c r="P32" s="26">
        <v>6324.2592724590413</v>
      </c>
      <c r="Q32" s="26" t="s">
        <v>20</v>
      </c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spans="1:33" ht="14.25" customHeight="1" x14ac:dyDescent="0.25">
      <c r="A33" s="27" t="s">
        <v>119</v>
      </c>
      <c r="B33" s="24">
        <v>73139.777858000001</v>
      </c>
      <c r="C33" s="24">
        <v>91349.560987999997</v>
      </c>
      <c r="D33" s="24">
        <v>120617.44624999999</v>
      </c>
      <c r="E33" s="24">
        <v>173106.69050200001</v>
      </c>
      <c r="F33" s="24">
        <v>127723.3224</v>
      </c>
      <c r="G33" s="24" t="s">
        <v>1376</v>
      </c>
      <c r="H33" s="24">
        <v>227880.78287757002</v>
      </c>
      <c r="I33" s="24">
        <v>224863.61812467998</v>
      </c>
      <c r="J33" s="24">
        <v>241188.70418793999</v>
      </c>
      <c r="K33" s="24">
        <v>230727.00503964</v>
      </c>
      <c r="L33" s="24">
        <v>172422.19427151998</v>
      </c>
      <c r="M33" s="24">
        <v>139679.70056721999</v>
      </c>
      <c r="N33" s="24">
        <v>154109.25425957999</v>
      </c>
      <c r="O33" s="24">
        <v>186489.77609060999</v>
      </c>
      <c r="P33" s="24">
        <v>185347.92938107002</v>
      </c>
      <c r="Q33" s="24">
        <v>167434.91724171999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spans="1:33" ht="14.25" customHeight="1" x14ac:dyDescent="0.25">
      <c r="A34" s="27" t="s">
        <v>121</v>
      </c>
      <c r="B34" s="26">
        <v>1411.8024516239627</v>
      </c>
      <c r="C34" s="26">
        <v>1588.3253817827388</v>
      </c>
      <c r="D34" s="26">
        <v>1991.7889145572024</v>
      </c>
      <c r="E34" s="26">
        <v>2857.6827300831615</v>
      </c>
      <c r="F34" s="26">
        <v>2282.4307945605833</v>
      </c>
      <c r="G34" s="26" t="s">
        <v>1375</v>
      </c>
      <c r="H34" s="26">
        <v>3756.6414142359577</v>
      </c>
      <c r="I34" s="26">
        <v>4116.1750619217728</v>
      </c>
      <c r="J34" s="26">
        <v>4911.7218914558798</v>
      </c>
      <c r="K34" s="26">
        <v>3667.930426786339</v>
      </c>
      <c r="L34" s="26">
        <v>3215.7834696802656</v>
      </c>
      <c r="M34" s="26">
        <v>2658.4542851383876</v>
      </c>
      <c r="N34" s="26">
        <v>3071.51236776223</v>
      </c>
      <c r="O34" s="26">
        <v>4106.0711181613924</v>
      </c>
      <c r="P34" s="26">
        <v>4999.4761027399336</v>
      </c>
      <c r="Q34" s="26" t="s">
        <v>20</v>
      </c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spans="1:33" ht="14.25" customHeight="1" x14ac:dyDescent="0.25">
      <c r="A35" s="27" t="s">
        <v>124</v>
      </c>
      <c r="B35" s="24">
        <v>17204.39549780458</v>
      </c>
      <c r="C35" s="24">
        <v>22129.515499767102</v>
      </c>
      <c r="D35" s="24">
        <v>30040.951021329161</v>
      </c>
      <c r="E35" s="24">
        <v>35108.727414919296</v>
      </c>
      <c r="F35" s="24">
        <v>22153.280166805198</v>
      </c>
      <c r="G35" s="24" t="s">
        <v>1374</v>
      </c>
      <c r="H35" s="24">
        <v>30293.35</v>
      </c>
      <c r="I35" s="24">
        <v>30407.63</v>
      </c>
      <c r="J35" s="24">
        <v>32069.95</v>
      </c>
      <c r="K35" s="24">
        <v>31577.86</v>
      </c>
      <c r="L35" s="24">
        <v>27210.6</v>
      </c>
      <c r="M35" s="24">
        <v>26644.46</v>
      </c>
      <c r="N35" s="24">
        <v>31364.93</v>
      </c>
      <c r="O35" s="24">
        <v>35922.559999999998</v>
      </c>
      <c r="P35" s="24">
        <v>35847.61</v>
      </c>
      <c r="Q35" s="24">
        <v>33289.18</v>
      </c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spans="1:33" ht="14.25" customHeight="1" x14ac:dyDescent="0.25">
      <c r="A36" s="27" t="s">
        <v>126</v>
      </c>
      <c r="B36" s="26">
        <v>1034.8569859717654</v>
      </c>
      <c r="C36" s="26">
        <v>1090.8021598564239</v>
      </c>
      <c r="D36" s="26">
        <v>1256.1045676302276</v>
      </c>
      <c r="E36" s="26">
        <v>1753.0738281732372</v>
      </c>
      <c r="F36" s="26">
        <v>1386.5854116497449</v>
      </c>
      <c r="G36" s="26">
        <v>1725.0765927746336</v>
      </c>
      <c r="H36" s="26" t="s">
        <v>1373</v>
      </c>
      <c r="I36" s="26">
        <v>2655.6207373801744</v>
      </c>
      <c r="J36" s="26">
        <v>3328.9368944567036</v>
      </c>
      <c r="K36" s="26">
        <v>3019.5663128211254</v>
      </c>
      <c r="L36" s="26">
        <v>2605.530312164612</v>
      </c>
      <c r="M36" s="26">
        <v>2829.4348844833053</v>
      </c>
      <c r="N36" s="26">
        <v>3255.6287881640596</v>
      </c>
      <c r="O36" s="26">
        <v>3664.161917368524</v>
      </c>
      <c r="P36" s="26">
        <v>3561.9794696665472</v>
      </c>
      <c r="Q36" s="26" t="s">
        <v>20</v>
      </c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spans="1:33" ht="14.25" customHeight="1" x14ac:dyDescent="0.25">
      <c r="A37" s="27" t="s">
        <v>129</v>
      </c>
      <c r="B37" s="24" t="s">
        <v>1372</v>
      </c>
      <c r="C37" s="24">
        <v>244.7049914095399</v>
      </c>
      <c r="D37" s="24">
        <v>254.12071753845456</v>
      </c>
      <c r="E37" s="24">
        <v>335.46982806788543</v>
      </c>
      <c r="F37" s="24">
        <v>343.02686261824914</v>
      </c>
      <c r="G37" s="24">
        <v>438.39433732052026</v>
      </c>
      <c r="H37" s="24">
        <v>552.47025021013985</v>
      </c>
      <c r="I37" s="24">
        <v>711.0456155066986</v>
      </c>
      <c r="J37" s="24">
        <v>675.5955841807754</v>
      </c>
      <c r="K37" s="24">
        <v>655.13779994224069</v>
      </c>
      <c r="L37" s="24">
        <v>603.8285554939423</v>
      </c>
      <c r="M37" s="24">
        <v>527.1762008751208</v>
      </c>
      <c r="N37" s="24">
        <v>647.77129703797732</v>
      </c>
      <c r="O37" s="24">
        <v>676.11275736581649</v>
      </c>
      <c r="P37" s="24" t="s">
        <v>20</v>
      </c>
      <c r="Q37" s="24" t="s">
        <v>20</v>
      </c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spans="1:33" ht="14.25" customHeight="1" x14ac:dyDescent="0.25">
      <c r="A38" s="27" t="s">
        <v>133</v>
      </c>
      <c r="B38" s="26">
        <v>427.27665252912067</v>
      </c>
      <c r="C38" s="26">
        <v>544.59436413479284</v>
      </c>
      <c r="D38" s="26">
        <v>731.4793952517266</v>
      </c>
      <c r="E38" s="26">
        <v>815.84329614758087</v>
      </c>
      <c r="F38" s="26">
        <v>750.30167184171989</v>
      </c>
      <c r="G38" s="26">
        <v>805.63946443011855</v>
      </c>
      <c r="H38" s="26">
        <v>1040.2670888629075</v>
      </c>
      <c r="I38" s="26" t="s">
        <v>1371</v>
      </c>
      <c r="J38" s="26">
        <v>811.29122606374165</v>
      </c>
      <c r="K38" s="26">
        <v>866.70199125109434</v>
      </c>
      <c r="L38" s="26">
        <v>629.17864286857025</v>
      </c>
      <c r="M38" s="26">
        <v>687.43565483742805</v>
      </c>
      <c r="N38" s="26">
        <v>849.34158133834387</v>
      </c>
      <c r="O38" s="26">
        <v>959.51800647818038</v>
      </c>
      <c r="P38" s="26">
        <v>928.7514135326503</v>
      </c>
      <c r="Q38" s="26">
        <v>788.06151627064105</v>
      </c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spans="1:33" ht="14.25" customHeight="1" x14ac:dyDescent="0.25">
      <c r="A39" s="27" t="s">
        <v>135</v>
      </c>
      <c r="B39" s="24">
        <v>3918.2712020064164</v>
      </c>
      <c r="C39" s="24">
        <v>4771.2362226318492</v>
      </c>
      <c r="D39" s="24">
        <v>4515.90153864897</v>
      </c>
      <c r="E39" s="24">
        <v>5076.6871619134208</v>
      </c>
      <c r="F39" s="24">
        <v>4982.1253581747796</v>
      </c>
      <c r="G39" s="24" t="s">
        <v>1370</v>
      </c>
      <c r="H39" s="24">
        <v>8147.7856800771906</v>
      </c>
      <c r="I39" s="24">
        <v>9211.5961547917905</v>
      </c>
      <c r="J39" s="24">
        <v>10679.623070932988</v>
      </c>
      <c r="K39" s="24">
        <v>12021.98593192845</v>
      </c>
      <c r="L39" s="24">
        <v>13285.145515209069</v>
      </c>
      <c r="M39" s="24">
        <v>14119.4182624691</v>
      </c>
      <c r="N39" s="24">
        <v>15501.619464070141</v>
      </c>
      <c r="O39" s="24">
        <v>18806.46387568894</v>
      </c>
      <c r="P39" s="24">
        <v>22241.60093720298</v>
      </c>
      <c r="Q39" s="24">
        <v>21049.947864733578</v>
      </c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spans="1:33" ht="14.25" customHeight="1" x14ac:dyDescent="0.25">
      <c r="A40" s="27" t="s">
        <v>137</v>
      </c>
      <c r="B40" s="26">
        <v>2884.7166925083557</v>
      </c>
      <c r="C40" s="26">
        <v>3170.9949149841113</v>
      </c>
      <c r="D40" s="26">
        <v>4226.8647650654602</v>
      </c>
      <c r="E40" s="26">
        <v>5379.557796210589</v>
      </c>
      <c r="F40" s="26">
        <v>4289.2413541910437</v>
      </c>
      <c r="G40" s="26">
        <v>4630.409394213355</v>
      </c>
      <c r="H40" s="26">
        <v>6240.6505600167329</v>
      </c>
      <c r="I40" s="26">
        <v>6030.8721449276582</v>
      </c>
      <c r="J40" s="26">
        <v>6278.8612786428512</v>
      </c>
      <c r="K40" s="26">
        <v>7020.4527411782747</v>
      </c>
      <c r="L40" s="26">
        <v>5591.2290153927761</v>
      </c>
      <c r="M40" s="26" t="s">
        <v>1369</v>
      </c>
      <c r="N40" s="26">
        <v>4830.1810099866434</v>
      </c>
      <c r="O40" s="26">
        <v>5717.3534633084473</v>
      </c>
      <c r="P40" s="26">
        <v>6262.420717350743</v>
      </c>
      <c r="Q40" s="26" t="s">
        <v>20</v>
      </c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spans="1:33" ht="14.25" customHeight="1" x14ac:dyDescent="0.25">
      <c r="A41" s="27" t="s">
        <v>140</v>
      </c>
      <c r="B41" s="24">
        <v>319980.73818478273</v>
      </c>
      <c r="C41" s="24">
        <v>356733.63984943373</v>
      </c>
      <c r="D41" s="24">
        <v>388460.23895991291</v>
      </c>
      <c r="E41" s="24">
        <v>417650.07290426537</v>
      </c>
      <c r="F41" s="24">
        <v>329188.1899817271</v>
      </c>
      <c r="G41" s="24">
        <v>401725.65327084524</v>
      </c>
      <c r="H41" s="24">
        <v>461045.05545976845</v>
      </c>
      <c r="I41" s="24">
        <v>475455.18019399414</v>
      </c>
      <c r="J41" s="24">
        <v>473442.24673437048</v>
      </c>
      <c r="K41" s="24">
        <v>475387.39579787821</v>
      </c>
      <c r="L41" s="24">
        <v>429745.14670468762</v>
      </c>
      <c r="M41" s="24">
        <v>413307.33837910974</v>
      </c>
      <c r="N41" s="24">
        <v>443193.97467341152</v>
      </c>
      <c r="O41" s="24">
        <v>468685.93437765643</v>
      </c>
      <c r="P41" s="24">
        <v>462378.80392903794</v>
      </c>
      <c r="Q41" s="24">
        <v>419064.64946212084</v>
      </c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spans="1:33" ht="14.25" customHeight="1" x14ac:dyDescent="0.25">
      <c r="A42" s="27" t="s">
        <v>141</v>
      </c>
      <c r="B42" s="26" t="s">
        <v>20</v>
      </c>
      <c r="C42" s="26" t="s">
        <v>20</v>
      </c>
      <c r="D42" s="26" t="s">
        <v>20</v>
      </c>
      <c r="E42" s="26" t="s">
        <v>20</v>
      </c>
      <c r="F42" s="26" t="s">
        <v>20</v>
      </c>
      <c r="G42" s="26" t="s">
        <v>20</v>
      </c>
      <c r="H42" s="26" t="s">
        <v>20</v>
      </c>
      <c r="I42" s="26" t="s">
        <v>20</v>
      </c>
      <c r="J42" s="26" t="s">
        <v>20</v>
      </c>
      <c r="K42" s="26" t="s">
        <v>20</v>
      </c>
      <c r="L42" s="26" t="s">
        <v>20</v>
      </c>
      <c r="M42" s="26" t="s">
        <v>1368</v>
      </c>
      <c r="N42" s="26">
        <v>992.71501530299997</v>
      </c>
      <c r="O42" s="26">
        <v>1128.1004446291638</v>
      </c>
      <c r="P42" s="26">
        <v>1284.7558452142007</v>
      </c>
      <c r="Q42" s="26" t="s">
        <v>20</v>
      </c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spans="1:33" ht="14.25" customHeight="1" x14ac:dyDescent="0.25">
      <c r="A43" s="27" t="s">
        <v>155</v>
      </c>
      <c r="B43" s="24" t="s">
        <v>20</v>
      </c>
      <c r="C43" s="24" t="s">
        <v>20</v>
      </c>
      <c r="D43" s="24" t="s">
        <v>20</v>
      </c>
      <c r="E43" s="24" t="s">
        <v>20</v>
      </c>
      <c r="F43" s="24" t="s">
        <v>20</v>
      </c>
      <c r="G43" s="24" t="s">
        <v>20</v>
      </c>
      <c r="H43" s="24" t="s">
        <v>20</v>
      </c>
      <c r="I43" s="24" t="s">
        <v>20</v>
      </c>
      <c r="J43" s="24" t="s">
        <v>20</v>
      </c>
      <c r="K43" s="24" t="s">
        <v>20</v>
      </c>
      <c r="L43" s="24" t="s">
        <v>20</v>
      </c>
      <c r="M43" s="24" t="s">
        <v>20</v>
      </c>
      <c r="N43" s="24" t="s">
        <v>20</v>
      </c>
      <c r="O43" s="24" t="s">
        <v>20</v>
      </c>
      <c r="P43" s="24" t="s">
        <v>20</v>
      </c>
      <c r="Q43" s="24" t="s">
        <v>20</v>
      </c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spans="1:33" ht="14.25" customHeight="1" x14ac:dyDescent="0.25">
      <c r="A44" s="27" t="s">
        <v>172</v>
      </c>
      <c r="B44" s="26" t="s">
        <v>20</v>
      </c>
      <c r="C44" s="26" t="s">
        <v>20</v>
      </c>
      <c r="D44" s="26" t="s">
        <v>20</v>
      </c>
      <c r="E44" s="26" t="s">
        <v>20</v>
      </c>
      <c r="F44" s="26" t="s">
        <v>20</v>
      </c>
      <c r="G44" s="26" t="s">
        <v>20</v>
      </c>
      <c r="H44" s="26" t="s">
        <v>20</v>
      </c>
      <c r="I44" s="26" t="s">
        <v>20</v>
      </c>
      <c r="J44" s="26" t="s">
        <v>20</v>
      </c>
      <c r="K44" s="26" t="s">
        <v>20</v>
      </c>
      <c r="L44" s="26" t="s">
        <v>20</v>
      </c>
      <c r="M44" s="26" t="s">
        <v>20</v>
      </c>
      <c r="N44" s="26" t="s">
        <v>20</v>
      </c>
      <c r="O44" s="26" t="s">
        <v>20</v>
      </c>
      <c r="P44" s="26" t="s">
        <v>20</v>
      </c>
      <c r="Q44" s="26" t="s">
        <v>20</v>
      </c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spans="1:33" ht="14.25" customHeight="1" x14ac:dyDescent="0.25">
      <c r="A45" s="27" t="s">
        <v>189</v>
      </c>
      <c r="B45" s="24">
        <v>30673.572807172797</v>
      </c>
      <c r="C45" s="24">
        <v>36482.993128650596</v>
      </c>
      <c r="D45" s="24">
        <v>44478.261592931398</v>
      </c>
      <c r="E45" s="24">
        <v>58455.449303687499</v>
      </c>
      <c r="F45" s="24">
        <v>40141.858478133239</v>
      </c>
      <c r="G45" s="24">
        <v>55216.025751554902</v>
      </c>
      <c r="H45" s="24">
        <v>70665.53127556869</v>
      </c>
      <c r="I45" s="24">
        <v>75454.63302368061</v>
      </c>
      <c r="J45" s="24">
        <v>74754.501795546385</v>
      </c>
      <c r="K45" s="24">
        <v>68598.849439226993</v>
      </c>
      <c r="L45" s="24">
        <v>58608.965864558399</v>
      </c>
      <c r="M45" s="24">
        <v>55854.733590976393</v>
      </c>
      <c r="N45" s="24">
        <v>61472.2676758011</v>
      </c>
      <c r="O45" s="24">
        <v>70497.506255942499</v>
      </c>
      <c r="P45" s="24">
        <v>65809.955752623297</v>
      </c>
      <c r="Q45" s="24">
        <v>55116.268681260801</v>
      </c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spans="1:33" ht="14.25" customHeight="1" x14ac:dyDescent="0.25">
      <c r="A46" s="27" t="s">
        <v>190</v>
      </c>
      <c r="B46" s="26">
        <v>243811.81104408522</v>
      </c>
      <c r="C46" s="26">
        <v>273057.06035863911</v>
      </c>
      <c r="D46" s="26">
        <v>303174.54007676977</v>
      </c>
      <c r="E46" s="26">
        <v>329202.0803074179</v>
      </c>
      <c r="F46" s="26">
        <v>303342.49388487206</v>
      </c>
      <c r="G46" s="26">
        <v>385608.73167618545</v>
      </c>
      <c r="H46" s="26">
        <v>445143.30327590945</v>
      </c>
      <c r="I46" s="26">
        <v>487310.46234715998</v>
      </c>
      <c r="J46" s="26">
        <v>534125.05173044058</v>
      </c>
      <c r="K46" s="26">
        <v>546518.46582268516</v>
      </c>
      <c r="L46" s="26">
        <v>524597.80946540937</v>
      </c>
      <c r="M46" s="26">
        <v>518254.0364597016</v>
      </c>
      <c r="N46" s="26">
        <v>563387.34921788017</v>
      </c>
      <c r="O46" s="26">
        <v>600403.22730440169</v>
      </c>
      <c r="P46" s="26">
        <v>563909.56616990233</v>
      </c>
      <c r="Q46" s="26">
        <v>558108.81688671897</v>
      </c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spans="1:33" ht="14.25" customHeight="1" x14ac:dyDescent="0.25">
      <c r="A47" s="27" t="s">
        <v>191</v>
      </c>
      <c r="B47" s="24">
        <v>4817.2908355136969</v>
      </c>
      <c r="C47" s="24">
        <v>5801.7975837099184</v>
      </c>
      <c r="D47" s="24">
        <v>7287.0135031386963</v>
      </c>
      <c r="E47" s="24">
        <v>7300.6713883462025</v>
      </c>
      <c r="F47" s="24">
        <v>5495.9626516260087</v>
      </c>
      <c r="G47" s="24">
        <v>6650.8893993955826</v>
      </c>
      <c r="H47" s="24">
        <v>8818.7194770236529</v>
      </c>
      <c r="I47" s="24">
        <v>10416.867697426871</v>
      </c>
      <c r="J47" s="24">
        <v>12209.456943129373</v>
      </c>
      <c r="K47" s="24">
        <v>14176.846649152654</v>
      </c>
      <c r="L47" s="24">
        <v>13928.324274201939</v>
      </c>
      <c r="M47" s="24">
        <v>11843.543221056665</v>
      </c>
      <c r="N47" s="24">
        <v>12411.539694550249</v>
      </c>
      <c r="O47" s="24">
        <v>12803.237292369984</v>
      </c>
      <c r="P47" s="24">
        <v>12259.759953684656</v>
      </c>
      <c r="Q47" s="24" t="s">
        <v>20</v>
      </c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spans="1:33" ht="14.25" customHeight="1" x14ac:dyDescent="0.25">
      <c r="A48" s="27" t="s">
        <v>193</v>
      </c>
      <c r="B48" s="26" t="s">
        <v>1367</v>
      </c>
      <c r="C48" s="26">
        <v>681974.28475653403</v>
      </c>
      <c r="D48" s="26">
        <v>819890.83310946997</v>
      </c>
      <c r="E48" s="26">
        <v>990087.58824006491</v>
      </c>
      <c r="F48" s="26">
        <v>883613.95579443011</v>
      </c>
      <c r="G48" s="26">
        <v>1239986.2919334141</v>
      </c>
      <c r="H48" s="26">
        <v>1579104.6908547201</v>
      </c>
      <c r="I48" s="26">
        <v>1661946.6596693129</v>
      </c>
      <c r="J48" s="26">
        <v>1789607.6373695601</v>
      </c>
      <c r="K48" s="26">
        <v>1808719.6571950931</v>
      </c>
      <c r="L48" s="26">
        <v>1566562.344086586</v>
      </c>
      <c r="M48" s="26">
        <v>1500635.6395628799</v>
      </c>
      <c r="N48" s="26">
        <v>1740272.3849007699</v>
      </c>
      <c r="O48" s="26">
        <v>2037369.28697376</v>
      </c>
      <c r="P48" s="26">
        <v>1993646.7534213401</v>
      </c>
      <c r="Q48" s="26">
        <v>1982155.834633586</v>
      </c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spans="1:33" ht="14.25" customHeight="1" x14ac:dyDescent="0.25">
      <c r="A49" s="27" t="s">
        <v>195</v>
      </c>
      <c r="B49" s="24">
        <v>20094.36633842453</v>
      </c>
      <c r="C49" s="24">
        <v>24810.016105231582</v>
      </c>
      <c r="D49" s="24">
        <v>31116.286687541</v>
      </c>
      <c r="E49" s="24">
        <v>37511.44126137736</v>
      </c>
      <c r="F49" s="24">
        <v>31428.087783288756</v>
      </c>
      <c r="G49" s="24">
        <v>38405.832816062801</v>
      </c>
      <c r="H49" s="24">
        <v>52125.545572006093</v>
      </c>
      <c r="I49" s="24">
        <v>56648.290243816402</v>
      </c>
      <c r="J49" s="24">
        <v>57103.075809492795</v>
      </c>
      <c r="K49" s="24">
        <v>61539.344537870202</v>
      </c>
      <c r="L49" s="24">
        <v>52050.752072583804</v>
      </c>
      <c r="M49" s="24">
        <v>43238.949427686195</v>
      </c>
      <c r="N49" s="24">
        <v>44247.175426519207</v>
      </c>
      <c r="O49" s="24">
        <v>49584.004271976301</v>
      </c>
      <c r="P49" s="24">
        <v>50818.369960969001</v>
      </c>
      <c r="Q49" s="24">
        <v>41399.753580041826</v>
      </c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spans="1:33" ht="14.25" customHeight="1" x14ac:dyDescent="0.25">
      <c r="A50" s="27" t="s">
        <v>196</v>
      </c>
      <c r="B50" s="26">
        <v>92.599764097899168</v>
      </c>
      <c r="C50" s="26">
        <v>100.83476796766348</v>
      </c>
      <c r="D50" s="26">
        <v>128.0524104938105</v>
      </c>
      <c r="E50" s="26">
        <v>176.59764274276375</v>
      </c>
      <c r="F50" s="26">
        <v>170.23490404067906</v>
      </c>
      <c r="G50" s="26">
        <v>177.51331188615771</v>
      </c>
      <c r="H50" s="26">
        <v>199.7369096557735</v>
      </c>
      <c r="I50" s="26">
        <v>217.82916224269096</v>
      </c>
      <c r="J50" s="26" t="s">
        <v>20</v>
      </c>
      <c r="K50" s="26">
        <v>240.70864884700157</v>
      </c>
      <c r="L50" s="26">
        <v>185.30445518696675</v>
      </c>
      <c r="M50" s="26">
        <v>184.15544791569081</v>
      </c>
      <c r="N50" s="26">
        <v>210.66201881649772</v>
      </c>
      <c r="O50" s="26">
        <v>247.2357549112042</v>
      </c>
      <c r="P50" s="26">
        <v>240.48155699665861</v>
      </c>
      <c r="Q50" s="26" t="s">
        <v>20</v>
      </c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spans="1:33" ht="14.25" customHeight="1" x14ac:dyDescent="0.25">
      <c r="A51" s="27" t="s">
        <v>199</v>
      </c>
      <c r="B51" s="24">
        <v>2690.4</v>
      </c>
      <c r="C51" s="24">
        <v>2891.6</v>
      </c>
      <c r="D51" s="24">
        <v>5257.2</v>
      </c>
      <c r="E51" s="24">
        <v>6725.8</v>
      </c>
      <c r="F51" s="24">
        <v>4949</v>
      </c>
      <c r="G51" s="24">
        <v>8042.5</v>
      </c>
      <c r="H51" s="24" t="s">
        <v>1366</v>
      </c>
      <c r="I51" s="24">
        <v>8677.2391030103699</v>
      </c>
      <c r="J51" s="24">
        <v>10808.444681855801</v>
      </c>
      <c r="K51" s="24">
        <v>12706.2971739188</v>
      </c>
      <c r="L51" s="24">
        <v>10574.609454436</v>
      </c>
      <c r="M51" s="24">
        <v>12148.807505246201</v>
      </c>
      <c r="N51" s="24">
        <v>11340.009687657499</v>
      </c>
      <c r="O51" s="24">
        <v>14972.69299050291</v>
      </c>
      <c r="P51" s="24">
        <v>14631.66395586776</v>
      </c>
      <c r="Q51" s="24" t="s">
        <v>20</v>
      </c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spans="1:33" ht="14.25" customHeight="1" x14ac:dyDescent="0.25">
      <c r="A52" s="27" t="s">
        <v>202</v>
      </c>
      <c r="B52" s="26">
        <v>1305.4816851922697</v>
      </c>
      <c r="C52" s="26">
        <v>2003.4802356076088</v>
      </c>
      <c r="D52" s="26" t="s">
        <v>1365</v>
      </c>
      <c r="E52" s="26">
        <v>3289.0994058467713</v>
      </c>
      <c r="F52" s="26">
        <v>3627.5957890720492</v>
      </c>
      <c r="G52" s="26">
        <v>3969.6329818778286</v>
      </c>
      <c r="H52" s="26">
        <v>4178.0760286102477</v>
      </c>
      <c r="I52" s="26">
        <v>4088.5838444458395</v>
      </c>
      <c r="J52" s="26">
        <v>4284.4644959106563</v>
      </c>
      <c r="K52" s="26">
        <v>5402.6258399383296</v>
      </c>
      <c r="L52" s="26">
        <v>5787.2970669306287</v>
      </c>
      <c r="M52" s="26">
        <v>5071.0481743365181</v>
      </c>
      <c r="N52" s="26" t="s">
        <v>20</v>
      </c>
      <c r="O52" s="26" t="s">
        <v>20</v>
      </c>
      <c r="P52" s="26" t="s">
        <v>20</v>
      </c>
      <c r="Q52" s="26" t="s">
        <v>20</v>
      </c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spans="1:33" ht="14.25" customHeight="1" x14ac:dyDescent="0.25">
      <c r="A53" s="27" t="s">
        <v>208</v>
      </c>
      <c r="B53" s="24">
        <v>7615.0325899566496</v>
      </c>
      <c r="C53" s="24">
        <v>8843.3061591172791</v>
      </c>
      <c r="D53" s="24">
        <v>10329.450733246611</v>
      </c>
      <c r="E53" s="24">
        <v>12658.936707631172</v>
      </c>
      <c r="F53" s="24">
        <v>9204.7999095152391</v>
      </c>
      <c r="G53" s="24">
        <v>11040.420104454701</v>
      </c>
      <c r="H53" s="24">
        <v>13328.70886828045</v>
      </c>
      <c r="I53" s="24">
        <v>14270.608615981821</v>
      </c>
      <c r="J53" s="24">
        <v>14425.143236738018</v>
      </c>
      <c r="K53" s="24">
        <v>14784.32914060545</v>
      </c>
      <c r="L53" s="24">
        <v>14059.490160233157</v>
      </c>
      <c r="M53" s="24">
        <v>14526.327121884549</v>
      </c>
      <c r="N53" s="24">
        <v>15177.744069597571</v>
      </c>
      <c r="O53" s="24">
        <v>15862.847229924901</v>
      </c>
      <c r="P53" s="24">
        <v>15347.144339602581</v>
      </c>
      <c r="Q53" s="24" t="s">
        <v>20</v>
      </c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spans="1:33" ht="14.25" customHeight="1" x14ac:dyDescent="0.25">
      <c r="A54" s="27" t="s">
        <v>210</v>
      </c>
      <c r="B54" s="26">
        <v>5098.8266672339087</v>
      </c>
      <c r="C54" s="26">
        <v>5214.0455410213781</v>
      </c>
      <c r="D54" s="26">
        <v>5944.8545756237154</v>
      </c>
      <c r="E54" s="26">
        <v>6910.1044075596828</v>
      </c>
      <c r="F54" s="26">
        <v>6939.0250749864108</v>
      </c>
      <c r="G54" s="26">
        <v>7796.2237893864976</v>
      </c>
      <c r="H54" s="26" t="s">
        <v>1364</v>
      </c>
      <c r="I54" s="26">
        <v>9056.2260203980859</v>
      </c>
      <c r="J54" s="26">
        <v>9057.7735593552388</v>
      </c>
      <c r="K54" s="26">
        <v>9106.6962140625765</v>
      </c>
      <c r="L54" s="26">
        <v>8565.4355297739949</v>
      </c>
      <c r="M54" s="26">
        <v>7815.4144717435001</v>
      </c>
      <c r="N54" s="26">
        <v>8508.1411066117162</v>
      </c>
      <c r="O54" s="26">
        <v>9714.9877335814053</v>
      </c>
      <c r="P54" s="26">
        <v>9477.1670392436572</v>
      </c>
      <c r="Q54" s="26" t="s">
        <v>20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spans="1:33" ht="14.25" customHeight="1" x14ac:dyDescent="0.25">
      <c r="A55" s="27" t="s">
        <v>213</v>
      </c>
      <c r="B55" s="24">
        <v>17023.971543596344</v>
      </c>
      <c r="C55" s="24">
        <v>19636.562166464362</v>
      </c>
      <c r="D55" s="24">
        <v>23667.691388420197</v>
      </c>
      <c r="E55" s="24">
        <v>27618.661607562964</v>
      </c>
      <c r="F55" s="24">
        <v>19556.6540248655</v>
      </c>
      <c r="G55" s="24">
        <v>18522.333342137877</v>
      </c>
      <c r="H55" s="24">
        <v>21076.488234239503</v>
      </c>
      <c r="I55" s="24">
        <v>19232.52495449514</v>
      </c>
      <c r="J55" s="24">
        <v>20571.706828749862</v>
      </c>
      <c r="K55" s="24">
        <v>21368.885037305812</v>
      </c>
      <c r="L55" s="24">
        <v>19222.542740859735</v>
      </c>
      <c r="M55" s="24">
        <v>20072.288085371605</v>
      </c>
      <c r="N55" s="24">
        <v>22752.331873092866</v>
      </c>
      <c r="O55" s="24">
        <v>25855.23476256002</v>
      </c>
      <c r="P55" s="24">
        <v>25895.758371357133</v>
      </c>
      <c r="Q55" s="24">
        <v>23603.791666153611</v>
      </c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spans="1:33" ht="14.25" customHeight="1" x14ac:dyDescent="0.25">
      <c r="A56" s="27" t="s">
        <v>214</v>
      </c>
      <c r="B56" s="26" t="s">
        <v>20</v>
      </c>
      <c r="C56" s="26" t="s">
        <v>20</v>
      </c>
      <c r="D56" s="26" t="s">
        <v>20</v>
      </c>
      <c r="E56" s="26" t="s">
        <v>20</v>
      </c>
      <c r="F56" s="26" t="s">
        <v>20</v>
      </c>
      <c r="G56" s="26" t="s">
        <v>20</v>
      </c>
      <c r="H56" s="26" t="s">
        <v>1363</v>
      </c>
      <c r="I56" s="26">
        <v>3005.2234636871508</v>
      </c>
      <c r="J56" s="26">
        <v>2807.4636871508378</v>
      </c>
      <c r="K56" s="26">
        <v>2815.5195530726255</v>
      </c>
      <c r="L56" s="26">
        <v>2374</v>
      </c>
      <c r="M56" s="26">
        <v>2281.8100558659221</v>
      </c>
      <c r="N56" s="26">
        <v>2230.0229197765366</v>
      </c>
      <c r="O56" s="26">
        <v>2676.5496024860336</v>
      </c>
      <c r="P56" s="26">
        <v>2382.8158934636876</v>
      </c>
      <c r="Q56" s="26" t="s">
        <v>20</v>
      </c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spans="1:33" ht="14.25" customHeight="1" x14ac:dyDescent="0.25">
      <c r="A57" s="27" t="s">
        <v>223</v>
      </c>
      <c r="B57" s="24" t="s">
        <v>20</v>
      </c>
      <c r="C57" s="24" t="s">
        <v>20</v>
      </c>
      <c r="D57" s="24" t="s">
        <v>20</v>
      </c>
      <c r="E57" s="24" t="s">
        <v>20</v>
      </c>
      <c r="F57" s="24" t="s">
        <v>20</v>
      </c>
      <c r="G57" s="24" t="s">
        <v>20</v>
      </c>
      <c r="H57" s="24" t="s">
        <v>1362</v>
      </c>
      <c r="I57" s="24">
        <v>2237.4357541899444</v>
      </c>
      <c r="J57" s="24">
        <v>1883.3072625698323</v>
      </c>
      <c r="K57" s="24">
        <v>1803.6871508379888</v>
      </c>
      <c r="L57" s="24">
        <v>1518.5195530726257</v>
      </c>
      <c r="M57" s="24">
        <v>1426.3463687150838</v>
      </c>
      <c r="N57" s="24">
        <v>1468.8888415642459</v>
      </c>
      <c r="O57" s="24">
        <v>1757.0538853631288</v>
      </c>
      <c r="P57" s="24">
        <v>1461.0414416815643</v>
      </c>
      <c r="Q57" s="24" t="s">
        <v>20</v>
      </c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spans="1:33" ht="14.25" customHeight="1" x14ac:dyDescent="0.25">
      <c r="A58" s="27" t="s">
        <v>232</v>
      </c>
      <c r="B58" s="26">
        <v>5785.9752026720334</v>
      </c>
      <c r="C58" s="26">
        <v>6299.2203843619191</v>
      </c>
      <c r="D58" s="26">
        <v>7945.9085444390466</v>
      </c>
      <c r="E58" s="26" t="s">
        <v>1361</v>
      </c>
      <c r="F58" s="26">
        <v>9031.8222219664349</v>
      </c>
      <c r="G58" s="26">
        <v>9757.3083743078423</v>
      </c>
      <c r="H58" s="26">
        <v>10142.584692585015</v>
      </c>
      <c r="I58" s="26">
        <v>8758.4112888745913</v>
      </c>
      <c r="J58" s="26">
        <v>7845.1499280075586</v>
      </c>
      <c r="K58" s="26">
        <v>7917.7654399190678</v>
      </c>
      <c r="L58" s="26">
        <v>6781.5579721969743</v>
      </c>
      <c r="M58" s="26">
        <v>7487.2723238243407</v>
      </c>
      <c r="N58" s="26">
        <v>8781.7869966424278</v>
      </c>
      <c r="O58" s="26">
        <v>9690.1190661903784</v>
      </c>
      <c r="P58" s="26">
        <v>8665.8472402259176</v>
      </c>
      <c r="Q58" s="26">
        <v>8166.3328525087391</v>
      </c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spans="1:33" ht="14.25" customHeight="1" x14ac:dyDescent="0.25">
      <c r="A59" s="27" t="s">
        <v>234</v>
      </c>
      <c r="B59" s="24">
        <v>70694.381723312166</v>
      </c>
      <c r="C59" s="24">
        <v>84734.951025300019</v>
      </c>
      <c r="D59" s="24">
        <v>106581.25089041653</v>
      </c>
      <c r="E59" s="24">
        <v>126415.00709756782</v>
      </c>
      <c r="F59" s="24">
        <v>97660.114670066978</v>
      </c>
      <c r="G59" s="24">
        <v>112974.26986291444</v>
      </c>
      <c r="H59" s="24">
        <v>133616.08383400738</v>
      </c>
      <c r="I59" s="24">
        <v>127786.13088541469</v>
      </c>
      <c r="J59" s="24">
        <v>128468.64696088318</v>
      </c>
      <c r="K59" s="24">
        <v>135907.93527189869</v>
      </c>
      <c r="L59" s="24">
        <v>120537.75844961952</v>
      </c>
      <c r="M59" s="24">
        <v>120322.12136151864</v>
      </c>
      <c r="N59" s="24">
        <v>134945.64495829356</v>
      </c>
      <c r="O59" s="24">
        <v>151709.82816770792</v>
      </c>
      <c r="P59" s="24">
        <v>145622.67008197651</v>
      </c>
      <c r="Q59" s="24">
        <v>136335.70433940232</v>
      </c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spans="1:33" ht="14.25" customHeight="1" x14ac:dyDescent="0.25">
      <c r="A60" s="27" t="s">
        <v>235</v>
      </c>
      <c r="B60" s="26" t="s">
        <v>20</v>
      </c>
      <c r="C60" s="26" t="s">
        <v>20</v>
      </c>
      <c r="D60" s="26" t="s">
        <v>20</v>
      </c>
      <c r="E60" s="26" t="s">
        <v>20</v>
      </c>
      <c r="F60" s="26" t="s">
        <v>20</v>
      </c>
      <c r="G60" s="26" t="s">
        <v>20</v>
      </c>
      <c r="H60" s="26" t="s">
        <v>20</v>
      </c>
      <c r="I60" s="26" t="s">
        <v>20</v>
      </c>
      <c r="J60" s="26" t="s">
        <v>20</v>
      </c>
      <c r="K60" s="26" t="s">
        <v>20</v>
      </c>
      <c r="L60" s="26" t="s">
        <v>20</v>
      </c>
      <c r="M60" s="26" t="s">
        <v>20</v>
      </c>
      <c r="N60" s="26" t="s">
        <v>20</v>
      </c>
      <c r="O60" s="26" t="s">
        <v>20</v>
      </c>
      <c r="P60" s="26" t="s">
        <v>20</v>
      </c>
      <c r="Q60" s="26" t="s">
        <v>20</v>
      </c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spans="1:33" ht="14.25" customHeight="1" x14ac:dyDescent="0.25">
      <c r="A61" s="27" t="s">
        <v>252</v>
      </c>
      <c r="B61" s="24" t="s">
        <v>1360</v>
      </c>
      <c r="C61" s="24">
        <v>85054.376088875622</v>
      </c>
      <c r="D61" s="24">
        <v>98910.134765257419</v>
      </c>
      <c r="E61" s="24">
        <v>113439.34804385631</v>
      </c>
      <c r="F61" s="24">
        <v>81729.834216756281</v>
      </c>
      <c r="G61" s="24">
        <v>85208.376995668033</v>
      </c>
      <c r="H61" s="24">
        <v>101088.3833615132</v>
      </c>
      <c r="I61" s="24">
        <v>97155.636296035227</v>
      </c>
      <c r="J61" s="24">
        <v>101642.95397419832</v>
      </c>
      <c r="K61" s="24">
        <v>103554.84728758132</v>
      </c>
      <c r="L61" s="24">
        <v>88971.234800003818</v>
      </c>
      <c r="M61" s="24">
        <v>86809.906899944632</v>
      </c>
      <c r="N61" s="24">
        <v>96267.343463715122</v>
      </c>
      <c r="O61" s="24">
        <v>106985.80476512744</v>
      </c>
      <c r="P61" s="24">
        <v>102463.35853614072</v>
      </c>
      <c r="Q61" s="24">
        <v>100605.85854847067</v>
      </c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spans="1:33" ht="14.25" customHeight="1" x14ac:dyDescent="0.25">
      <c r="A62" s="27" t="s">
        <v>254</v>
      </c>
      <c r="B62" s="26">
        <v>277.31669301883284</v>
      </c>
      <c r="C62" s="26">
        <v>335.71721968703753</v>
      </c>
      <c r="D62" s="26">
        <v>473.23051299508779</v>
      </c>
      <c r="E62" s="26">
        <v>574.13586464177001</v>
      </c>
      <c r="F62" s="26">
        <v>450.71207116772922</v>
      </c>
      <c r="G62" s="26">
        <v>373.88941093061595</v>
      </c>
      <c r="H62" s="26">
        <v>510.58119186815287</v>
      </c>
      <c r="I62" s="26">
        <v>564.4352665132426</v>
      </c>
      <c r="J62" s="26">
        <v>3267.6273484844223</v>
      </c>
      <c r="K62" s="26">
        <v>2590.5629146836145</v>
      </c>
      <c r="L62" s="26">
        <v>2447.0853027233852</v>
      </c>
      <c r="M62" s="26">
        <v>2326.738690074274</v>
      </c>
      <c r="N62" s="26">
        <v>3575.6695926176008</v>
      </c>
      <c r="O62" s="26">
        <v>3602.7965338735089</v>
      </c>
      <c r="P62" s="26">
        <v>4138.1555255458024</v>
      </c>
      <c r="Q62" s="26" t="s">
        <v>20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spans="1:33" ht="14.25" customHeight="1" x14ac:dyDescent="0.25">
      <c r="A63" s="27" t="s">
        <v>256</v>
      </c>
      <c r="B63" s="24">
        <v>145.93188185185184</v>
      </c>
      <c r="C63" s="24">
        <v>146.86856111111109</v>
      </c>
      <c r="D63" s="24">
        <v>172.34438629629631</v>
      </c>
      <c r="E63" s="24">
        <v>217.37703629629627</v>
      </c>
      <c r="F63" s="24">
        <v>198.22514555555554</v>
      </c>
      <c r="G63" s="24">
        <v>196.9216322222222</v>
      </c>
      <c r="H63" s="24">
        <v>198.93654370370371</v>
      </c>
      <c r="I63" s="24">
        <v>183.31605777777776</v>
      </c>
      <c r="J63" s="24">
        <v>178.63558666666665</v>
      </c>
      <c r="K63" s="24" t="s">
        <v>1359</v>
      </c>
      <c r="L63" s="24">
        <v>195.35674074074072</v>
      </c>
      <c r="M63" s="24">
        <v>187.98633561481481</v>
      </c>
      <c r="N63" s="24">
        <v>174.06582794577778</v>
      </c>
      <c r="O63" s="24">
        <v>265.76296296296294</v>
      </c>
      <c r="P63" s="24" t="s">
        <v>20</v>
      </c>
      <c r="Q63" s="24" t="s">
        <v>20</v>
      </c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spans="1:33" ht="14.25" customHeight="1" x14ac:dyDescent="0.25">
      <c r="A64" s="27" t="s">
        <v>260</v>
      </c>
      <c r="B64" s="26">
        <v>7366.3</v>
      </c>
      <c r="C64" s="26">
        <v>9558.7999999999993</v>
      </c>
      <c r="D64" s="26">
        <v>11097.3</v>
      </c>
      <c r="E64" s="26">
        <v>13564</v>
      </c>
      <c r="F64" s="26">
        <v>9946.1</v>
      </c>
      <c r="G64" s="26" t="s">
        <v>1358</v>
      </c>
      <c r="H64" s="26">
        <v>17301.599999999999</v>
      </c>
      <c r="I64" s="26">
        <v>17673.3</v>
      </c>
      <c r="J64" s="26">
        <v>16801.2</v>
      </c>
      <c r="K64" s="26">
        <v>17273.099999999999</v>
      </c>
      <c r="L64" s="26">
        <v>16906.5</v>
      </c>
      <c r="M64" s="26">
        <v>17398.599999999999</v>
      </c>
      <c r="N64" s="26">
        <v>17734.3</v>
      </c>
      <c r="O64" s="26">
        <v>20197.3</v>
      </c>
      <c r="P64" s="26">
        <v>20267.8</v>
      </c>
      <c r="Q64" s="26">
        <v>17046.5</v>
      </c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spans="1:33" ht="14.25" customHeight="1" x14ac:dyDescent="0.25">
      <c r="A65" s="27" t="s">
        <v>262</v>
      </c>
      <c r="B65" s="24">
        <v>1857.4694722222221</v>
      </c>
      <c r="C65" s="24">
        <v>2205.582813333333</v>
      </c>
      <c r="D65" s="24">
        <v>2465.9931933333332</v>
      </c>
      <c r="E65" s="24">
        <v>2744.1652077777776</v>
      </c>
      <c r="F65" s="24">
        <v>2132.2605494814816</v>
      </c>
      <c r="G65" s="24">
        <v>2227.4711233333328</v>
      </c>
      <c r="H65" s="24">
        <v>2235.5977465185183</v>
      </c>
      <c r="I65" s="24">
        <v>2238.3759787407407</v>
      </c>
      <c r="J65" s="24">
        <v>2241.7520633185181</v>
      </c>
      <c r="K65" s="24" t="s">
        <v>1357</v>
      </c>
      <c r="L65" s="24">
        <v>2187.7320132468999</v>
      </c>
      <c r="M65" s="24">
        <v>2296.3036899384851</v>
      </c>
      <c r="N65" s="24">
        <v>2371.5881371089704</v>
      </c>
      <c r="O65" s="24">
        <v>2762.6310151402254</v>
      </c>
      <c r="P65" s="24" t="s">
        <v>20</v>
      </c>
      <c r="Q65" s="24" t="s">
        <v>20</v>
      </c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spans="1:33" ht="14.25" customHeight="1" x14ac:dyDescent="0.25">
      <c r="A66" s="27" t="s">
        <v>266</v>
      </c>
      <c r="B66" s="26">
        <v>9703.3501716800001</v>
      </c>
      <c r="C66" s="26">
        <v>11401.68552189</v>
      </c>
      <c r="D66" s="26">
        <v>13041.130432</v>
      </c>
      <c r="E66" s="26">
        <v>17906.10279342897</v>
      </c>
      <c r="F66" s="26">
        <v>14262.44554695793</v>
      </c>
      <c r="G66" s="26">
        <v>19635.073726075334</v>
      </c>
      <c r="H66" s="26">
        <v>23378.937192842419</v>
      </c>
      <c r="I66" s="26">
        <v>24512.948909054412</v>
      </c>
      <c r="J66" s="26">
        <v>26109.32908690126</v>
      </c>
      <c r="K66" s="26">
        <v>26653.974325750427</v>
      </c>
      <c r="L66" s="26">
        <v>20692.541798556889</v>
      </c>
      <c r="M66" s="26" t="s">
        <v>1356</v>
      </c>
      <c r="N66" s="26">
        <v>19294.740426773948</v>
      </c>
      <c r="O66" s="26">
        <v>22358.769524117652</v>
      </c>
      <c r="P66" s="26">
        <v>21748.717483379158</v>
      </c>
      <c r="Q66" s="26">
        <v>17130.79754148479</v>
      </c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spans="1:33" ht="14.25" customHeight="1" x14ac:dyDescent="0.25">
      <c r="A67" s="27" t="s">
        <v>268</v>
      </c>
      <c r="B67" s="24">
        <v>23818.2</v>
      </c>
      <c r="C67" s="24">
        <v>28983.499999999996</v>
      </c>
      <c r="D67" s="24">
        <v>39354.300000000003</v>
      </c>
      <c r="E67" s="24">
        <v>49607.9</v>
      </c>
      <c r="F67" s="24">
        <v>39906.9</v>
      </c>
      <c r="G67" s="24">
        <v>45144.5</v>
      </c>
      <c r="H67" s="24">
        <v>47311.5</v>
      </c>
      <c r="I67" s="24">
        <v>52350.400000000001</v>
      </c>
      <c r="J67" s="24">
        <v>48918.1</v>
      </c>
      <c r="K67" s="24">
        <v>56446.400000000001</v>
      </c>
      <c r="L67" s="24">
        <v>50419.9</v>
      </c>
      <c r="M67" s="24">
        <v>51066.1</v>
      </c>
      <c r="N67" s="24">
        <v>52404.1</v>
      </c>
      <c r="O67" s="24">
        <v>57635.387499999997</v>
      </c>
      <c r="P67" s="24">
        <v>57757.587500000001</v>
      </c>
      <c r="Q67" s="24" t="s">
        <v>20</v>
      </c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spans="1:33" ht="14.25" customHeight="1" x14ac:dyDescent="0.25">
      <c r="A68" s="27" t="s">
        <v>270</v>
      </c>
      <c r="B68" s="26">
        <v>5393.5</v>
      </c>
      <c r="C68" s="26">
        <v>6338.83</v>
      </c>
      <c r="D68" s="26">
        <v>7534</v>
      </c>
      <c r="E68" s="26">
        <v>8388.81</v>
      </c>
      <c r="F68" s="26">
        <v>6429.96101598922</v>
      </c>
      <c r="G68" s="26">
        <v>7495.3743740769705</v>
      </c>
      <c r="H68" s="26">
        <v>9014.7759088987405</v>
      </c>
      <c r="I68" s="26">
        <v>9159.0416613642101</v>
      </c>
      <c r="J68" s="26">
        <v>9684.183023973721</v>
      </c>
      <c r="K68" s="26">
        <v>9581.001123727021</v>
      </c>
      <c r="L68" s="26">
        <v>9407.3273246121898</v>
      </c>
      <c r="M68" s="26">
        <v>8975.9400271997292</v>
      </c>
      <c r="N68" s="26">
        <v>9512.3364012983093</v>
      </c>
      <c r="O68" s="26">
        <v>10375.850687830931</v>
      </c>
      <c r="P68" s="26">
        <v>10458.324048518431</v>
      </c>
      <c r="Q68" s="26">
        <v>9362.6200517652705</v>
      </c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spans="1:33" ht="14.25" customHeight="1" x14ac:dyDescent="0.25">
      <c r="A69" s="27" t="s">
        <v>271</v>
      </c>
      <c r="B69" s="24" t="s">
        <v>20</v>
      </c>
      <c r="C69" s="24" t="s">
        <v>20</v>
      </c>
      <c r="D69" s="24" t="s">
        <v>20</v>
      </c>
      <c r="E69" s="24" t="s">
        <v>20</v>
      </c>
      <c r="F69" s="24" t="s">
        <v>20</v>
      </c>
      <c r="G69" s="24" t="s">
        <v>20</v>
      </c>
      <c r="H69" s="24" t="s">
        <v>20</v>
      </c>
      <c r="I69" s="24" t="s">
        <v>20</v>
      </c>
      <c r="J69" s="24" t="s">
        <v>20</v>
      </c>
      <c r="K69" s="24" t="s">
        <v>20</v>
      </c>
      <c r="L69" s="24" t="s">
        <v>20</v>
      </c>
      <c r="M69" s="24" t="s">
        <v>20</v>
      </c>
      <c r="N69" s="24" t="s">
        <v>20</v>
      </c>
      <c r="O69" s="24" t="s">
        <v>20</v>
      </c>
      <c r="P69" s="24" t="s">
        <v>20</v>
      </c>
      <c r="Q69" s="24" t="s">
        <v>20</v>
      </c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spans="1:33" ht="14.25" customHeight="1" x14ac:dyDescent="0.25">
      <c r="A70" s="27" t="s">
        <v>288</v>
      </c>
      <c r="B70" s="26" t="s">
        <v>20</v>
      </c>
      <c r="C70" s="26" t="s">
        <v>20</v>
      </c>
      <c r="D70" s="26" t="s">
        <v>20</v>
      </c>
      <c r="E70" s="26" t="s">
        <v>20</v>
      </c>
      <c r="F70" s="26" t="s">
        <v>20</v>
      </c>
      <c r="G70" s="26" t="s">
        <v>20</v>
      </c>
      <c r="H70" s="26" t="s">
        <v>20</v>
      </c>
      <c r="I70" s="26" t="s">
        <v>20</v>
      </c>
      <c r="J70" s="26" t="s">
        <v>20</v>
      </c>
      <c r="K70" s="26" t="s">
        <v>20</v>
      </c>
      <c r="L70" s="26" t="s">
        <v>20</v>
      </c>
      <c r="M70" s="26" t="s">
        <v>20</v>
      </c>
      <c r="N70" s="26" t="s">
        <v>20</v>
      </c>
      <c r="O70" s="26" t="s">
        <v>20</v>
      </c>
      <c r="P70" s="26" t="s">
        <v>20</v>
      </c>
      <c r="Q70" s="26" t="s">
        <v>20</v>
      </c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spans="1:33" ht="14.25" customHeight="1" x14ac:dyDescent="0.25">
      <c r="A71" s="27" t="s">
        <v>305</v>
      </c>
      <c r="B71" s="24">
        <v>7650.4768832892851</v>
      </c>
      <c r="C71" s="24">
        <v>9979.5577724373961</v>
      </c>
      <c r="D71" s="24">
        <v>12879.29776826295</v>
      </c>
      <c r="E71" s="24">
        <v>13638.751917583397</v>
      </c>
      <c r="F71" s="24">
        <v>8399.2331753819617</v>
      </c>
      <c r="G71" s="24">
        <v>10445.382753971278</v>
      </c>
      <c r="H71" s="24">
        <v>14952.616112253501</v>
      </c>
      <c r="I71" s="24">
        <v>15440.881361976053</v>
      </c>
      <c r="J71" s="24">
        <v>15791.082993567903</v>
      </c>
      <c r="K71" s="24">
        <v>15964.341383076973</v>
      </c>
      <c r="L71" s="24">
        <v>12836.310512684639</v>
      </c>
      <c r="M71" s="24">
        <v>13337.521613678058</v>
      </c>
      <c r="N71" s="24">
        <v>14555.390331968185</v>
      </c>
      <c r="O71" s="24">
        <v>16302.637250735012</v>
      </c>
      <c r="P71" s="24">
        <v>15904.45250603501</v>
      </c>
      <c r="Q71" s="24">
        <v>15430.446195644754</v>
      </c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spans="1:33" ht="14.25" customHeight="1" x14ac:dyDescent="0.25">
      <c r="A72" s="27" t="s">
        <v>306</v>
      </c>
      <c r="B72" s="26">
        <v>1779.9142147087346</v>
      </c>
      <c r="C72" s="26">
        <v>1806.3329371307075</v>
      </c>
      <c r="D72" s="26">
        <v>1934.6701160500552</v>
      </c>
      <c r="E72" s="26">
        <v>1529.254199506466</v>
      </c>
      <c r="F72" s="26">
        <v>1696.1235369695305</v>
      </c>
      <c r="G72" s="26">
        <v>1953.9224566478465</v>
      </c>
      <c r="H72" s="26" t="s">
        <v>1355</v>
      </c>
      <c r="I72" s="26">
        <v>1779.4554463139782</v>
      </c>
      <c r="J72" s="26">
        <v>1693.6894548427781</v>
      </c>
      <c r="K72" s="26">
        <v>1684.39054700013</v>
      </c>
      <c r="L72" s="26">
        <v>1491.8092664311025</v>
      </c>
      <c r="M72" s="26">
        <v>1449.0343521350271</v>
      </c>
      <c r="N72" s="26">
        <v>1607.2800417384765</v>
      </c>
      <c r="O72" s="26">
        <v>1808.0630316002241</v>
      </c>
      <c r="P72" s="26">
        <v>1723.3209247415684</v>
      </c>
      <c r="Q72" s="26">
        <v>1498.5057150616692</v>
      </c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spans="1:33" ht="14.25" customHeight="1" x14ac:dyDescent="0.25">
      <c r="A73" s="27" t="s">
        <v>308</v>
      </c>
      <c r="B73" s="24">
        <v>3700.8583896204186</v>
      </c>
      <c r="C73" s="24">
        <v>4105.5690445955897</v>
      </c>
      <c r="D73" s="24">
        <v>5155.6451000533725</v>
      </c>
      <c r="E73" s="24">
        <v>7206.3304593721323</v>
      </c>
      <c r="F73" s="24">
        <v>6819.0499139882795</v>
      </c>
      <c r="G73" s="24">
        <v>7364.5322160625574</v>
      </c>
      <c r="H73" s="24">
        <v>8328.8683763834379</v>
      </c>
      <c r="I73" s="24">
        <v>10547.290512264924</v>
      </c>
      <c r="J73" s="24">
        <v>10790.78364762769</v>
      </c>
      <c r="K73" s="24">
        <v>13768.140260619579</v>
      </c>
      <c r="L73" s="24">
        <v>14976.930462385613</v>
      </c>
      <c r="M73" s="24">
        <v>14728.090321686303</v>
      </c>
      <c r="N73" s="24">
        <v>14236.074619036759</v>
      </c>
      <c r="O73" s="24">
        <v>13725.751702382971</v>
      </c>
      <c r="P73" s="24" t="s">
        <v>20</v>
      </c>
      <c r="Q73" s="24" t="s">
        <v>20</v>
      </c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spans="1:33" ht="14.25" customHeight="1" x14ac:dyDescent="0.25">
      <c r="A74" s="27" t="s">
        <v>311</v>
      </c>
      <c r="B74" s="26">
        <v>1463111.6426479898</v>
      </c>
      <c r="C74" s="26">
        <v>1731607.1072987905</v>
      </c>
      <c r="D74" s="26">
        <v>2010184.9559414193</v>
      </c>
      <c r="E74" s="26" t="s">
        <v>1354</v>
      </c>
      <c r="F74" s="26">
        <v>1715063.0233303774</v>
      </c>
      <c r="G74" s="26">
        <v>1985868.6924222214</v>
      </c>
      <c r="H74" s="26">
        <v>2376489.5538022835</v>
      </c>
      <c r="I74" s="26">
        <v>2247050.3108387487</v>
      </c>
      <c r="J74" s="26">
        <v>2259684.8386302432</v>
      </c>
      <c r="K74" s="26">
        <v>2286409.6220241417</v>
      </c>
      <c r="L74" s="26">
        <v>1957714.9339348141</v>
      </c>
      <c r="M74" s="26">
        <v>1942242.6845797014</v>
      </c>
      <c r="N74" s="26">
        <v>2165940.4109812472</v>
      </c>
      <c r="O74" s="26">
        <v>2415236.496281717</v>
      </c>
      <c r="P74" s="26">
        <v>2332760.2708928608</v>
      </c>
      <c r="Q74" s="26">
        <v>2113222.84964106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spans="1:33" ht="14.25" customHeight="1" x14ac:dyDescent="0.25">
      <c r="A75" s="27" t="s">
        <v>313</v>
      </c>
      <c r="B75" s="24">
        <v>678.90395952915708</v>
      </c>
      <c r="C75" s="24">
        <v>751.43616350295599</v>
      </c>
      <c r="D75" s="24">
        <v>970.72875968782307</v>
      </c>
      <c r="E75" s="24">
        <v>942.00947460642305</v>
      </c>
      <c r="F75" s="24">
        <v>752.62506524830997</v>
      </c>
      <c r="G75" s="24">
        <v>744.69441164280295</v>
      </c>
      <c r="H75" s="24">
        <v>949.02502898855903</v>
      </c>
      <c r="I75" s="24" t="s">
        <v>20</v>
      </c>
      <c r="J75" s="24" t="s">
        <v>20</v>
      </c>
      <c r="K75" s="24" t="s">
        <v>20</v>
      </c>
      <c r="L75" s="24" t="s">
        <v>20</v>
      </c>
      <c r="M75" s="24" t="s">
        <v>20</v>
      </c>
      <c r="N75" s="24" t="s">
        <v>20</v>
      </c>
      <c r="O75" s="24" t="s">
        <v>20</v>
      </c>
      <c r="P75" s="24" t="s">
        <v>20</v>
      </c>
      <c r="Q75" s="24" t="s">
        <v>20</v>
      </c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spans="1:33" ht="14.25" customHeight="1" x14ac:dyDescent="0.25">
      <c r="A76" s="27" t="s">
        <v>323</v>
      </c>
      <c r="B76" s="26" t="s">
        <v>1353</v>
      </c>
      <c r="C76" s="26">
        <v>1555.5539955434645</v>
      </c>
      <c r="D76" s="26">
        <v>1575.4250378788076</v>
      </c>
      <c r="E76" s="26">
        <v>1983.2069470769036</v>
      </c>
      <c r="F76" s="26">
        <v>1244.5781121382656</v>
      </c>
      <c r="G76" s="26">
        <v>1558.5017445761559</v>
      </c>
      <c r="H76" s="26">
        <v>1926.437598787219</v>
      </c>
      <c r="I76" s="26">
        <v>1974.5966481228838</v>
      </c>
      <c r="J76" s="26">
        <v>2301.1680483488803</v>
      </c>
      <c r="K76" s="26">
        <v>2236.9568550259764</v>
      </c>
      <c r="L76" s="26">
        <v>1879.44963680449</v>
      </c>
      <c r="M76" s="26">
        <v>1920.5593881286363</v>
      </c>
      <c r="N76" s="26">
        <v>2077.724968363917</v>
      </c>
      <c r="O76" s="26">
        <v>2362.0091759184038</v>
      </c>
      <c r="P76" s="26">
        <v>2414.9524651984734</v>
      </c>
      <c r="Q76" s="26">
        <v>1475.7034396445113</v>
      </c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spans="1:33" ht="14.25" customHeight="1" x14ac:dyDescent="0.25">
      <c r="A77" s="27" t="s">
        <v>325</v>
      </c>
      <c r="B77" s="24" t="s">
        <v>1352</v>
      </c>
      <c r="C77" s="24">
        <v>65390.739994679207</v>
      </c>
      <c r="D77" s="24">
        <v>76931.894706498133</v>
      </c>
      <c r="E77" s="24">
        <v>86318.547858971768</v>
      </c>
      <c r="F77" s="24">
        <v>58287.64777812743</v>
      </c>
      <c r="G77" s="24">
        <v>65197.99090851369</v>
      </c>
      <c r="H77" s="24">
        <v>79687.480231304027</v>
      </c>
      <c r="I77" s="24">
        <v>73610.894452081426</v>
      </c>
      <c r="J77" s="24">
        <v>75134.294575999593</v>
      </c>
      <c r="K77" s="24">
        <v>73101.514292229869</v>
      </c>
      <c r="L77" s="24">
        <v>56926.407774658022</v>
      </c>
      <c r="M77" s="24">
        <v>58302.942652160062</v>
      </c>
      <c r="N77" s="24">
        <v>65509.639633399383</v>
      </c>
      <c r="O77" s="24">
        <v>73979.123143315155</v>
      </c>
      <c r="P77" s="24">
        <v>70099.228397537998</v>
      </c>
      <c r="Q77" s="24" t="s">
        <v>20</v>
      </c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spans="1:33" ht="14.25" customHeight="1" x14ac:dyDescent="0.25">
      <c r="A78" s="27" t="s">
        <v>328</v>
      </c>
      <c r="B78" s="26">
        <v>458877.28394366987</v>
      </c>
      <c r="C78" s="26">
        <v>512355.41511588974</v>
      </c>
      <c r="D78" s="26">
        <v>590215.24876298779</v>
      </c>
      <c r="E78" s="26">
        <v>674378.68950854766</v>
      </c>
      <c r="F78" s="26">
        <v>521721.88964953646</v>
      </c>
      <c r="G78" s="26">
        <v>571216.36794396071</v>
      </c>
      <c r="H78" s="26">
        <v>677235.28928357014</v>
      </c>
      <c r="I78" s="26">
        <v>630559.25204264722</v>
      </c>
      <c r="J78" s="26">
        <v>638989.80786569742</v>
      </c>
      <c r="K78" s="26">
        <v>637037.85298554716</v>
      </c>
      <c r="L78" s="26">
        <v>554025.7324211885</v>
      </c>
      <c r="M78" s="26">
        <v>556913.02178451791</v>
      </c>
      <c r="N78" s="26">
        <v>611248.75432955753</v>
      </c>
      <c r="O78" s="26">
        <v>673838.35368939675</v>
      </c>
      <c r="P78" s="26">
        <v>649715.20925100474</v>
      </c>
      <c r="Q78" s="26">
        <v>572294.65931859915</v>
      </c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spans="1:33" ht="14.25" customHeight="1" x14ac:dyDescent="0.25">
      <c r="A79" s="27" t="s">
        <v>329</v>
      </c>
      <c r="B79" s="24">
        <v>1592.935567829898</v>
      </c>
      <c r="C79" s="24">
        <v>1612.2715275695089</v>
      </c>
      <c r="D79" s="24">
        <v>1828.8780668860027</v>
      </c>
      <c r="E79" s="24" t="s">
        <v>1351</v>
      </c>
      <c r="F79" s="24">
        <v>1671.5475237820335</v>
      </c>
      <c r="G79" s="24">
        <v>1732.1502773838763</v>
      </c>
      <c r="H79" s="24">
        <v>1777.8768890642948</v>
      </c>
      <c r="I79" s="24">
        <v>1698.1245842380856</v>
      </c>
      <c r="J79" s="24">
        <v>1782.6807031524138</v>
      </c>
      <c r="K79" s="24">
        <v>1746.6879467930703</v>
      </c>
      <c r="L79" s="24">
        <v>1498.8693400617251</v>
      </c>
      <c r="M79" s="24">
        <v>1487.7439576153972</v>
      </c>
      <c r="N79" s="24" t="s">
        <v>20</v>
      </c>
      <c r="O79" s="24" t="s">
        <v>20</v>
      </c>
      <c r="P79" s="24" t="s">
        <v>20</v>
      </c>
      <c r="Q79" s="24" t="s">
        <v>20</v>
      </c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spans="1:33" ht="14.25" customHeight="1" x14ac:dyDescent="0.25">
      <c r="A80" s="27" t="s">
        <v>335</v>
      </c>
      <c r="B80" s="26">
        <v>1358.8498371501005</v>
      </c>
      <c r="C80" s="26" t="s">
        <v>20</v>
      </c>
      <c r="D80" s="26">
        <v>1890.1857502185826</v>
      </c>
      <c r="E80" s="26">
        <v>2143.3174311411008</v>
      </c>
      <c r="F80" s="26">
        <v>2576.8683458698902</v>
      </c>
      <c r="G80" s="26">
        <v>3125.8001735776156</v>
      </c>
      <c r="H80" s="26">
        <v>3655.8548039004936</v>
      </c>
      <c r="I80" s="26">
        <v>3645.3713605487087</v>
      </c>
      <c r="J80" s="26">
        <v>4049.3398274722936</v>
      </c>
      <c r="K80" s="26">
        <v>3852.0538041256814</v>
      </c>
      <c r="L80" s="26">
        <v>3171.3544033947624</v>
      </c>
      <c r="M80" s="26" t="s">
        <v>20</v>
      </c>
      <c r="N80" s="26" t="s">
        <v>20</v>
      </c>
      <c r="O80" s="26" t="s">
        <v>20</v>
      </c>
      <c r="P80" s="26" t="s">
        <v>20</v>
      </c>
      <c r="Q80" s="26" t="s">
        <v>20</v>
      </c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spans="1:33" ht="14.25" customHeight="1" x14ac:dyDescent="0.25">
      <c r="A81" s="27" t="s">
        <v>342</v>
      </c>
      <c r="B81" s="24">
        <v>222.60788509477283</v>
      </c>
      <c r="C81" s="24">
        <v>222.21513821574177</v>
      </c>
      <c r="D81" s="24">
        <v>279.56603914731528</v>
      </c>
      <c r="E81" s="24">
        <v>274.21316332420264</v>
      </c>
      <c r="F81" s="24">
        <v>259.95886470448801</v>
      </c>
      <c r="G81" s="24">
        <v>245.76274074277342</v>
      </c>
      <c r="H81" s="24">
        <v>292.98519624090932</v>
      </c>
      <c r="I81" s="24">
        <v>325.93552450904622</v>
      </c>
      <c r="J81" s="24">
        <v>298.28853804882777</v>
      </c>
      <c r="K81" s="24">
        <v>330.41902038571408</v>
      </c>
      <c r="L81" s="24">
        <v>336.02272932373654</v>
      </c>
      <c r="M81" s="24">
        <v>310.49295927009746</v>
      </c>
      <c r="N81" s="24">
        <v>426.14144200703515</v>
      </c>
      <c r="O81" s="24">
        <v>520.08859576746408</v>
      </c>
      <c r="P81" s="24" t="s">
        <v>20</v>
      </c>
      <c r="Q81" s="24" t="s">
        <v>20</v>
      </c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spans="1:33" ht="14.25" customHeight="1" x14ac:dyDescent="0.25">
      <c r="A82" s="27" t="s">
        <v>345</v>
      </c>
      <c r="B82" s="26">
        <v>2631.4054825600001</v>
      </c>
      <c r="C82" s="26">
        <v>3642.9342266999997</v>
      </c>
      <c r="D82" s="26">
        <v>4944.36456937</v>
      </c>
      <c r="E82" s="26">
        <v>6224.4625525699994</v>
      </c>
      <c r="F82" s="26">
        <v>4270.44500393</v>
      </c>
      <c r="G82" s="26">
        <v>5021.3404147299998</v>
      </c>
      <c r="H82" s="26">
        <v>6722.5675984999998</v>
      </c>
      <c r="I82" s="26">
        <v>7685.2075655100007</v>
      </c>
      <c r="J82" s="26">
        <v>7697.0057132900001</v>
      </c>
      <c r="K82" s="26">
        <v>8280.7145626199999</v>
      </c>
      <c r="L82" s="26">
        <v>6972.9802283700001</v>
      </c>
      <c r="M82" s="26">
        <v>6747.2277373699999</v>
      </c>
      <c r="N82" s="26">
        <v>7379.11607516</v>
      </c>
      <c r="O82" s="26">
        <v>8522.2794756900003</v>
      </c>
      <c r="P82" s="26">
        <v>8680.7107744200002</v>
      </c>
      <c r="Q82" s="26">
        <v>7488.7617063400003</v>
      </c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spans="1:33" ht="14.25" customHeight="1" x14ac:dyDescent="0.25">
      <c r="A83" s="27" t="s">
        <v>346</v>
      </c>
      <c r="B83" s="24">
        <v>724096.71041383815</v>
      </c>
      <c r="C83" s="24">
        <v>855367.37257782323</v>
      </c>
      <c r="D83" s="24">
        <v>994244.36320643127</v>
      </c>
      <c r="E83" s="24">
        <v>1125196.1084968753</v>
      </c>
      <c r="F83" s="24">
        <v>877208.77169607335</v>
      </c>
      <c r="G83" s="24">
        <v>999137.54984891729</v>
      </c>
      <c r="H83" s="24">
        <v>1203448.7861237542</v>
      </c>
      <c r="I83" s="24">
        <v>1117300.1761143326</v>
      </c>
      <c r="J83" s="24">
        <v>1152372.8310736353</v>
      </c>
      <c r="K83" s="24">
        <v>1178823.3620194581</v>
      </c>
      <c r="L83" s="24">
        <v>1018775.3674127243</v>
      </c>
      <c r="M83" s="24">
        <v>1025328.1361206059</v>
      </c>
      <c r="N83" s="24">
        <v>1131877.2302943545</v>
      </c>
      <c r="O83" s="24">
        <v>1261335.2041189768</v>
      </c>
      <c r="P83" s="24">
        <v>1218434.424525002</v>
      </c>
      <c r="Q83" s="24">
        <v>1143733.1518167749</v>
      </c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spans="1:33" ht="14.25" customHeight="1" x14ac:dyDescent="0.25">
      <c r="A84" s="27" t="s">
        <v>347</v>
      </c>
      <c r="B84" s="26">
        <v>5347.3096805846999</v>
      </c>
      <c r="C84" s="26">
        <v>6753.6753155910101</v>
      </c>
      <c r="D84" s="26">
        <v>8066.1147517505105</v>
      </c>
      <c r="E84" s="26">
        <v>10268.499316002399</v>
      </c>
      <c r="F84" s="26">
        <v>8046.26</v>
      </c>
      <c r="G84" s="26">
        <v>10922.1</v>
      </c>
      <c r="H84" s="26" t="s">
        <v>1350</v>
      </c>
      <c r="I84" s="26">
        <v>17763.163561671601</v>
      </c>
      <c r="J84" s="26">
        <v>17600.235989640423</v>
      </c>
      <c r="K84" s="26">
        <v>14600.029644100901</v>
      </c>
      <c r="L84" s="26">
        <v>13465.05315552259</v>
      </c>
      <c r="M84" s="26">
        <v>12910.204931021601</v>
      </c>
      <c r="N84" s="26">
        <v>12647.77</v>
      </c>
      <c r="O84" s="26">
        <v>13134.07535329229</v>
      </c>
      <c r="P84" s="26">
        <v>13410.702464197399</v>
      </c>
      <c r="Q84" s="26" t="s">
        <v>20</v>
      </c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spans="1:33" ht="14.25" customHeight="1" x14ac:dyDescent="0.25">
      <c r="A85" s="27" t="s">
        <v>350</v>
      </c>
      <c r="B85" s="24">
        <v>51680.258912838806</v>
      </c>
      <c r="C85" s="24">
        <v>64189.57481086591</v>
      </c>
      <c r="D85" s="24">
        <v>80661.997394983962</v>
      </c>
      <c r="E85" s="24">
        <v>93768.545747493088</v>
      </c>
      <c r="F85" s="24" t="s">
        <v>1349</v>
      </c>
      <c r="G85" s="24">
        <v>59785.809474853071</v>
      </c>
      <c r="H85" s="24">
        <v>65380.913501391311</v>
      </c>
      <c r="I85" s="24">
        <v>53157.220535215842</v>
      </c>
      <c r="J85" s="24">
        <v>63315.640333556425</v>
      </c>
      <c r="K85" s="24">
        <v>65127.203235402623</v>
      </c>
      <c r="L85" s="24">
        <v>47121.117239879932</v>
      </c>
      <c r="M85" s="24">
        <v>47087.774929845807</v>
      </c>
      <c r="N85" s="24">
        <v>54091.78278262564</v>
      </c>
      <c r="O85" s="24">
        <v>64740.591423380858</v>
      </c>
      <c r="P85" s="24">
        <v>61880.587200819726</v>
      </c>
      <c r="Q85" s="24">
        <v>54171.105482632956</v>
      </c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spans="1:33" ht="14.25" customHeight="1" x14ac:dyDescent="0.25">
      <c r="A86" s="27" t="s">
        <v>352</v>
      </c>
      <c r="B86" s="26">
        <v>299.96296296296293</v>
      </c>
      <c r="C86" s="26">
        <v>297.0851851851852</v>
      </c>
      <c r="D86" s="26">
        <v>327.88943407407402</v>
      </c>
      <c r="E86" s="26">
        <v>338.76328148148144</v>
      </c>
      <c r="F86" s="26">
        <v>262.87742703703702</v>
      </c>
      <c r="G86" s="26">
        <v>285.57304666666664</v>
      </c>
      <c r="H86" s="26">
        <v>295.29524444444439</v>
      </c>
      <c r="I86" s="26">
        <v>300.31525333333332</v>
      </c>
      <c r="J86" s="26">
        <v>324.22469037037035</v>
      </c>
      <c r="K86" s="26" t="s">
        <v>1348</v>
      </c>
      <c r="L86" s="26">
        <v>307.07317357037033</v>
      </c>
      <c r="M86" s="26">
        <v>307.6866825586074</v>
      </c>
      <c r="N86" s="26">
        <v>369.85321156894815</v>
      </c>
      <c r="O86" s="26">
        <v>401.29303703703704</v>
      </c>
      <c r="P86" s="26" t="s">
        <v>20</v>
      </c>
      <c r="Q86" s="26" t="s">
        <v>20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spans="1:33" ht="14.25" customHeight="1" x14ac:dyDescent="0.25">
      <c r="A87" s="27" t="s">
        <v>356</v>
      </c>
      <c r="B87" s="24">
        <v>9650.1</v>
      </c>
      <c r="C87" s="24">
        <v>10934.4</v>
      </c>
      <c r="D87" s="24">
        <v>12470.2</v>
      </c>
      <c r="E87" s="24" t="s">
        <v>1347</v>
      </c>
      <c r="F87" s="24">
        <v>10046.702869999999</v>
      </c>
      <c r="G87" s="24">
        <v>11878.178959999999</v>
      </c>
      <c r="H87" s="24">
        <v>14308.64991</v>
      </c>
      <c r="I87" s="24">
        <v>15007.84031</v>
      </c>
      <c r="J87" s="24">
        <v>15412.13481</v>
      </c>
      <c r="K87" s="24">
        <v>16157.399240000001</v>
      </c>
      <c r="L87" s="24">
        <v>15524.036340000001</v>
      </c>
      <c r="M87" s="24">
        <v>15049.60591</v>
      </c>
      <c r="N87" s="24">
        <v>16442.003189999999</v>
      </c>
      <c r="O87" s="24">
        <v>17628.849920000001</v>
      </c>
      <c r="P87" s="24">
        <v>17885.429550000001</v>
      </c>
      <c r="Q87" s="24">
        <v>16441.175319999998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spans="1:33" ht="14.25" customHeight="1" x14ac:dyDescent="0.25">
      <c r="A88" s="27" t="s">
        <v>358</v>
      </c>
      <c r="B88" s="26">
        <v>739.5</v>
      </c>
      <c r="C88" s="26">
        <v>950.64</v>
      </c>
      <c r="D88" s="26">
        <v>1206.44</v>
      </c>
      <c r="E88" s="26">
        <v>1364.23</v>
      </c>
      <c r="F88" s="26" t="s">
        <v>1346</v>
      </c>
      <c r="G88" s="26">
        <v>1398.49</v>
      </c>
      <c r="H88" s="26">
        <v>2097.1</v>
      </c>
      <c r="I88" s="26">
        <v>2243.98</v>
      </c>
      <c r="J88" s="26">
        <v>2139.0500000000002</v>
      </c>
      <c r="K88" s="26">
        <v>2372.4168332728636</v>
      </c>
      <c r="L88" s="26">
        <v>2191.7547187071073</v>
      </c>
      <c r="M88" s="26">
        <v>4429.3832660858607</v>
      </c>
      <c r="N88" s="26">
        <v>3483.98</v>
      </c>
      <c r="O88" s="26">
        <v>3385.64</v>
      </c>
      <c r="P88" s="26">
        <v>3470</v>
      </c>
      <c r="Q88" s="26" t="s">
        <v>20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spans="1:33" ht="14.25" customHeight="1" x14ac:dyDescent="0.25">
      <c r="A89" s="27" t="s">
        <v>361</v>
      </c>
      <c r="B89" s="24">
        <v>105.928482617288</v>
      </c>
      <c r="C89" s="24">
        <v>127.045814749569</v>
      </c>
      <c r="D89" s="24" t="s">
        <v>1345</v>
      </c>
      <c r="E89" s="24">
        <v>198.792219604515</v>
      </c>
      <c r="F89" s="24">
        <v>202.32171390087802</v>
      </c>
      <c r="G89" s="24">
        <v>196.57119066704101</v>
      </c>
      <c r="H89" s="24">
        <v>240.21008632540398</v>
      </c>
      <c r="I89" s="24">
        <v>181.76115131677898</v>
      </c>
      <c r="J89" s="24">
        <v>182.83133583012901</v>
      </c>
      <c r="K89" s="24">
        <v>214.159683857549</v>
      </c>
      <c r="L89" s="24">
        <v>206.932626450323</v>
      </c>
      <c r="M89" s="24">
        <v>136.51706999999999</v>
      </c>
      <c r="N89" s="24">
        <v>291.41967284476806</v>
      </c>
      <c r="O89" s="24">
        <v>293.25130719119591</v>
      </c>
      <c r="P89" s="24">
        <v>335.21711587888728</v>
      </c>
      <c r="Q89" s="24" t="s">
        <v>20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spans="1:33" ht="14.25" customHeight="1" x14ac:dyDescent="0.25">
      <c r="A90" s="27" t="s">
        <v>364</v>
      </c>
      <c r="B90" s="26">
        <v>717.08</v>
      </c>
      <c r="C90" s="26">
        <v>809.75699999999995</v>
      </c>
      <c r="D90" s="26">
        <v>982.85400000000004</v>
      </c>
      <c r="E90" s="26">
        <v>1323.6124789999999</v>
      </c>
      <c r="F90" s="26">
        <v>1179.398355</v>
      </c>
      <c r="G90" s="26">
        <v>1419.0787675991098</v>
      </c>
      <c r="H90" s="26">
        <v>1770.522516</v>
      </c>
      <c r="I90" s="26">
        <v>1996.73511040678</v>
      </c>
      <c r="J90" s="26">
        <v>1874.9051790933299</v>
      </c>
      <c r="K90" s="26">
        <v>1791.2682704426702</v>
      </c>
      <c r="L90" s="26" t="s">
        <v>1344</v>
      </c>
      <c r="M90" s="26">
        <v>1340.6249740917517</v>
      </c>
      <c r="N90" s="26">
        <v>1426.6433215108061</v>
      </c>
      <c r="O90" s="26">
        <v>2087.342319105956</v>
      </c>
      <c r="P90" s="26">
        <v>2588.8961471065359</v>
      </c>
      <c r="Q90" s="26" t="s">
        <v>20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spans="1:33" ht="14.25" customHeight="1" x14ac:dyDescent="0.25">
      <c r="A91" s="27" t="s">
        <v>367</v>
      </c>
      <c r="B91" s="24">
        <v>1308.51</v>
      </c>
      <c r="C91" s="24">
        <v>1548.2</v>
      </c>
      <c r="D91" s="24">
        <v>1704.2</v>
      </c>
      <c r="E91" s="24">
        <v>2107.737928695653</v>
      </c>
      <c r="F91" s="24">
        <v>2032.1285065868483</v>
      </c>
      <c r="G91" s="24">
        <v>3010.0703456654192</v>
      </c>
      <c r="H91" s="24">
        <v>3314.4568700495652</v>
      </c>
      <c r="I91" s="24">
        <v>3079.3298245070955</v>
      </c>
      <c r="J91" s="24">
        <v>3340.6410622179478</v>
      </c>
      <c r="K91" s="24">
        <v>3666.1520650159159</v>
      </c>
      <c r="L91" s="24">
        <v>3449.3769513082007</v>
      </c>
      <c r="M91" s="24">
        <v>3183.3277989843582</v>
      </c>
      <c r="N91" s="24">
        <v>3617.6772795519341</v>
      </c>
      <c r="O91" s="24">
        <v>4484.3178942029699</v>
      </c>
      <c r="P91" s="24">
        <v>4197.5343086943103</v>
      </c>
      <c r="Q91" s="24" t="s">
        <v>20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spans="1:33" ht="14.25" customHeight="1" x14ac:dyDescent="0.25">
      <c r="A92" s="27" t="s">
        <v>369</v>
      </c>
      <c r="B92" s="26">
        <v>4468.269511336187</v>
      </c>
      <c r="C92" s="26">
        <v>5218.890295965728</v>
      </c>
      <c r="D92" s="26">
        <v>6707.1891632107809</v>
      </c>
      <c r="E92" s="26">
        <v>8208.6518076151642</v>
      </c>
      <c r="F92" s="26">
        <v>5845.1538893022134</v>
      </c>
      <c r="G92" s="26">
        <v>6605.7378873341104</v>
      </c>
      <c r="H92" s="26">
        <v>8355.9416727526332</v>
      </c>
      <c r="I92" s="26">
        <v>8620.1191011995816</v>
      </c>
      <c r="J92" s="26">
        <v>8384.481062465793</v>
      </c>
      <c r="K92" s="26">
        <v>8514.5729896267694</v>
      </c>
      <c r="L92" s="26">
        <v>8659.659365785752</v>
      </c>
      <c r="M92" s="26">
        <v>8166.3761515173082</v>
      </c>
      <c r="N92" s="26">
        <v>8786.6374346773955</v>
      </c>
      <c r="O92" s="26">
        <v>9458.9018531268266</v>
      </c>
      <c r="P92" s="26">
        <v>9089.1204015415606</v>
      </c>
      <c r="Q92" s="26" t="s">
        <v>20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spans="1:33" ht="14.25" customHeight="1" x14ac:dyDescent="0.25">
      <c r="A93" s="27" t="s">
        <v>371</v>
      </c>
      <c r="B93" s="24">
        <v>62618.153400153198</v>
      </c>
      <c r="C93" s="24">
        <v>74195.932151818575</v>
      </c>
      <c r="D93" s="24">
        <v>92381.939044815299</v>
      </c>
      <c r="E93" s="24">
        <v>107217.14656979618</v>
      </c>
      <c r="F93" s="24">
        <v>75641.814367799961</v>
      </c>
      <c r="G93" s="24">
        <v>84232.234635822184</v>
      </c>
      <c r="H93" s="24">
        <v>95839.092512540563</v>
      </c>
      <c r="I93" s="24">
        <v>86152.28464331897</v>
      </c>
      <c r="J93" s="24">
        <v>88869.344027603336</v>
      </c>
      <c r="K93" s="24">
        <v>95218.54762720273</v>
      </c>
      <c r="L93" s="24">
        <v>82529.244482555849</v>
      </c>
      <c r="M93" s="24">
        <v>82557.713332592291</v>
      </c>
      <c r="N93" s="24">
        <v>94382.317816095281</v>
      </c>
      <c r="O93" s="24">
        <v>106670.13850811748</v>
      </c>
      <c r="P93" s="24">
        <v>107590.32628580954</v>
      </c>
      <c r="Q93" s="24">
        <v>102396.72066044976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spans="1:33" ht="14.25" customHeight="1" x14ac:dyDescent="0.25">
      <c r="A94" s="27" t="s">
        <v>372</v>
      </c>
      <c r="B94" s="26">
        <v>4672.4270603391305</v>
      </c>
      <c r="C94" s="26">
        <v>5790.6106983323298</v>
      </c>
      <c r="D94" s="26">
        <v>6215.5858384671565</v>
      </c>
      <c r="E94" s="26">
        <v>5644.8421667574785</v>
      </c>
      <c r="F94" s="26">
        <v>3368.874353716405</v>
      </c>
      <c r="G94" s="26">
        <v>3599.441219728752</v>
      </c>
      <c r="H94" s="26">
        <v>4537.2810831149745</v>
      </c>
      <c r="I94" s="26">
        <v>4510.3529349580231</v>
      </c>
      <c r="J94" s="26">
        <v>4533.0646771021038</v>
      </c>
      <c r="K94" s="26">
        <v>4961.1342950214248</v>
      </c>
      <c r="L94" s="26">
        <v>4926.2141301922866</v>
      </c>
      <c r="M94" s="26">
        <v>5316.0344401199936</v>
      </c>
      <c r="N94" s="26">
        <v>6526.8080565262544</v>
      </c>
      <c r="O94" s="26">
        <v>7180.2306907263874</v>
      </c>
      <c r="P94" s="26">
        <v>6191.4331116647991</v>
      </c>
      <c r="Q94" s="26">
        <v>5315.3768577459487</v>
      </c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spans="1:33" ht="14.25" customHeight="1" x14ac:dyDescent="0.25">
      <c r="A95" s="27" t="s">
        <v>373</v>
      </c>
      <c r="B95" s="24">
        <v>134692.0073681598</v>
      </c>
      <c r="C95" s="24">
        <v>166571.86285435079</v>
      </c>
      <c r="D95" s="24">
        <v>208610.89998243941</v>
      </c>
      <c r="E95" s="24">
        <v>323916.51843923982</v>
      </c>
      <c r="F95" s="24" t="s">
        <v>1343</v>
      </c>
      <c r="G95" s="24">
        <v>360146.06283411279</v>
      </c>
      <c r="H95" s="24">
        <v>475304.04759955732</v>
      </c>
      <c r="I95" s="24">
        <v>499988.96127499535</v>
      </c>
      <c r="J95" s="24">
        <v>481686.25776822754</v>
      </c>
      <c r="K95" s="24">
        <v>472434.26499084145</v>
      </c>
      <c r="L95" s="24">
        <v>409236.97852258728</v>
      </c>
      <c r="M95" s="24">
        <v>376090.2542759839</v>
      </c>
      <c r="N95" s="24">
        <v>452241.38388036768</v>
      </c>
      <c r="O95" s="24">
        <v>518778.50258125784</v>
      </c>
      <c r="P95" s="24">
        <v>488949.59156027919</v>
      </c>
      <c r="Q95" s="24">
        <v>376946.04890161648</v>
      </c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spans="1:33" ht="14.25" customHeight="1" x14ac:dyDescent="0.25">
      <c r="A96" s="27" t="s">
        <v>375</v>
      </c>
      <c r="B96" s="26">
        <v>64071.49</v>
      </c>
      <c r="C96" s="26">
        <v>66053.11</v>
      </c>
      <c r="D96" s="26">
        <v>76775.45</v>
      </c>
      <c r="E96" s="26">
        <v>107667.28587451139</v>
      </c>
      <c r="F96" s="26">
        <v>80979.004083246502</v>
      </c>
      <c r="G96" s="26" t="s">
        <v>1342</v>
      </c>
      <c r="H96" s="26">
        <v>157283.70617329251</v>
      </c>
      <c r="I96" s="26">
        <v>178666.9552417922</v>
      </c>
      <c r="J96" s="26">
        <v>176255.9941689347</v>
      </c>
      <c r="K96" s="26">
        <v>168310.22494363002</v>
      </c>
      <c r="L96" s="26">
        <v>135075.9126462891</v>
      </c>
      <c r="M96" s="26">
        <v>129151.7965013183</v>
      </c>
      <c r="N96" s="26">
        <v>150068.581019259</v>
      </c>
      <c r="O96" s="26">
        <v>180953.28676198371</v>
      </c>
      <c r="P96" s="26">
        <v>164947.63210636718</v>
      </c>
      <c r="Q96" s="26">
        <v>135141.1152395051</v>
      </c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spans="1:33" ht="14.25" customHeight="1" x14ac:dyDescent="0.25">
      <c r="A97" s="27" t="s">
        <v>377</v>
      </c>
      <c r="B97" s="24" t="s">
        <v>20</v>
      </c>
      <c r="C97" s="24" t="s">
        <v>20</v>
      </c>
      <c r="D97" s="24" t="s">
        <v>20</v>
      </c>
      <c r="E97" s="24" t="s">
        <v>20</v>
      </c>
      <c r="F97" s="24" t="s">
        <v>20</v>
      </c>
      <c r="G97" s="24" t="s">
        <v>20</v>
      </c>
      <c r="H97" s="24" t="s">
        <v>20</v>
      </c>
      <c r="I97" s="24" t="s">
        <v>20</v>
      </c>
      <c r="J97" s="24" t="s">
        <v>20</v>
      </c>
      <c r="K97" s="24" t="s">
        <v>20</v>
      </c>
      <c r="L97" s="24" t="s">
        <v>20</v>
      </c>
      <c r="M97" s="24" t="s">
        <v>20</v>
      </c>
      <c r="N97" s="24" t="s">
        <v>20</v>
      </c>
      <c r="O97" s="24" t="s">
        <v>20</v>
      </c>
      <c r="P97" s="24" t="s">
        <v>20</v>
      </c>
      <c r="Q97" s="24" t="s">
        <v>20</v>
      </c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spans="1:33" ht="14.25" customHeight="1" x14ac:dyDescent="0.25">
      <c r="A98" s="27" t="s">
        <v>394</v>
      </c>
      <c r="B98" s="26">
        <v>20002.2</v>
      </c>
      <c r="C98" s="26">
        <v>18707.5</v>
      </c>
      <c r="D98" s="26">
        <v>16622.5</v>
      </c>
      <c r="E98" s="26">
        <v>29761.4</v>
      </c>
      <c r="F98" s="26">
        <v>35284.800000000003</v>
      </c>
      <c r="G98" s="26">
        <v>37328</v>
      </c>
      <c r="H98" s="26">
        <v>40633</v>
      </c>
      <c r="I98" s="26">
        <v>50155</v>
      </c>
      <c r="J98" s="26" t="s">
        <v>1341</v>
      </c>
      <c r="K98" s="26">
        <v>49811.5</v>
      </c>
      <c r="L98" s="26">
        <v>40347.112000000001</v>
      </c>
      <c r="M98" s="26">
        <v>29077</v>
      </c>
      <c r="N98" s="26">
        <v>32185.599999999999</v>
      </c>
      <c r="O98" s="26">
        <v>38875.699999999997</v>
      </c>
      <c r="P98" s="26">
        <v>49417.599999999999</v>
      </c>
      <c r="Q98" s="26" t="s">
        <v>20</v>
      </c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spans="1:33" ht="14.25" customHeight="1" x14ac:dyDescent="0.25">
      <c r="A99" s="27" t="s">
        <v>397</v>
      </c>
      <c r="B99" s="24">
        <v>67697.287156516148</v>
      </c>
      <c r="C99" s="24">
        <v>73102.428521600305</v>
      </c>
      <c r="D99" s="24">
        <v>88106.554117658176</v>
      </c>
      <c r="E99" s="24">
        <v>84327.717925664416</v>
      </c>
      <c r="F99" s="24">
        <v>62821.006303636044</v>
      </c>
      <c r="G99" s="24">
        <v>62109.598144877316</v>
      </c>
      <c r="H99" s="24">
        <v>67238.180959841644</v>
      </c>
      <c r="I99" s="24">
        <v>83528.642440725976</v>
      </c>
      <c r="J99" s="24">
        <v>85300.918763416907</v>
      </c>
      <c r="K99" s="24" t="s">
        <v>1340</v>
      </c>
      <c r="L99" s="24">
        <v>96412.177081751317</v>
      </c>
      <c r="M99" s="24">
        <v>96377.490855990371</v>
      </c>
      <c r="N99" s="24">
        <v>100112.14053428906</v>
      </c>
      <c r="O99" s="24">
        <v>120474.1576554764</v>
      </c>
      <c r="P99" s="24">
        <v>121294.42480976749</v>
      </c>
      <c r="Q99" s="24" t="s">
        <v>20</v>
      </c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spans="1:33" ht="14.25" customHeight="1" x14ac:dyDescent="0.25">
      <c r="A100" s="27" t="s">
        <v>400</v>
      </c>
      <c r="B100" s="26">
        <v>43887.1</v>
      </c>
      <c r="C100" s="26">
        <v>47347.6</v>
      </c>
      <c r="D100" s="26">
        <v>56000.2</v>
      </c>
      <c r="E100" s="26">
        <v>64433.5</v>
      </c>
      <c r="F100" s="26">
        <v>45986</v>
      </c>
      <c r="G100" s="26">
        <v>58237.3</v>
      </c>
      <c r="H100" s="26">
        <v>72506</v>
      </c>
      <c r="I100" s="26">
        <v>70426.5</v>
      </c>
      <c r="J100" s="26">
        <v>70600.600000000006</v>
      </c>
      <c r="K100" s="26">
        <v>71071.7</v>
      </c>
      <c r="L100" s="26" t="s">
        <v>1339</v>
      </c>
      <c r="M100" s="26">
        <v>63921.8</v>
      </c>
      <c r="N100" s="26">
        <v>68483.399999999994</v>
      </c>
      <c r="O100" s="26">
        <v>77025.8</v>
      </c>
      <c r="P100" s="26">
        <v>76116.399999999994</v>
      </c>
      <c r="Q100" s="26">
        <v>70875.8</v>
      </c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spans="1:33" ht="14.25" customHeight="1" x14ac:dyDescent="0.25">
      <c r="A101" s="27" t="s">
        <v>402</v>
      </c>
      <c r="B101" s="24">
        <v>365205.11099523352</v>
      </c>
      <c r="C101" s="24">
        <v>421830.94568173192</v>
      </c>
      <c r="D101" s="24">
        <v>486331.2993126341</v>
      </c>
      <c r="E101" s="24">
        <v>535638.19354503765</v>
      </c>
      <c r="F101" s="24">
        <v>396261.92881618603</v>
      </c>
      <c r="G101" s="24">
        <v>461512.58689220762</v>
      </c>
      <c r="H101" s="24">
        <v>529154.08356547565</v>
      </c>
      <c r="I101" s="24">
        <v>459869.16110500414</v>
      </c>
      <c r="J101" s="24">
        <v>450494.46139919467</v>
      </c>
      <c r="K101" s="24">
        <v>449544.83588046825</v>
      </c>
      <c r="L101" s="24">
        <v>390612.68546301377</v>
      </c>
      <c r="M101" s="24">
        <v>384999.18523918313</v>
      </c>
      <c r="N101" s="24">
        <v>429379.18468620616</v>
      </c>
      <c r="O101" s="24">
        <v>478799.45671620971</v>
      </c>
      <c r="P101" s="24">
        <v>446537.64945787401</v>
      </c>
      <c r="Q101" s="24">
        <v>393319.01723433606</v>
      </c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spans="1:33" ht="14.25" customHeight="1" x14ac:dyDescent="0.25">
      <c r="A102" s="27" t="s">
        <v>403</v>
      </c>
      <c r="B102" s="26">
        <v>4245.5115747121999</v>
      </c>
      <c r="C102" s="26">
        <v>5077.02729101367</v>
      </c>
      <c r="D102" s="26">
        <v>6203.8937699999997</v>
      </c>
      <c r="E102" s="26">
        <v>7546.7875486663106</v>
      </c>
      <c r="F102" s="26">
        <v>4475.6573900000003</v>
      </c>
      <c r="G102" s="26">
        <v>4629.3775874962594</v>
      </c>
      <c r="H102" s="26" t="s">
        <v>1338</v>
      </c>
      <c r="I102" s="26">
        <v>5634.16672429557</v>
      </c>
      <c r="J102" s="26">
        <v>5458.1722889474404</v>
      </c>
      <c r="K102" s="26">
        <v>5207.6129130290601</v>
      </c>
      <c r="L102" s="26">
        <v>4449.3809095817196</v>
      </c>
      <c r="M102" s="26">
        <v>4072.0057107648659</v>
      </c>
      <c r="N102" s="26">
        <v>4904.33141154033</v>
      </c>
      <c r="O102" s="26">
        <v>5475.7441365974801</v>
      </c>
      <c r="P102" s="26">
        <v>5624.0380523708309</v>
      </c>
      <c r="Q102" s="26" t="s">
        <v>20</v>
      </c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spans="1:33" ht="14.25" customHeight="1" x14ac:dyDescent="0.25">
      <c r="A103" s="27" t="s">
        <v>406</v>
      </c>
      <c r="B103" s="24">
        <v>464017.81927299558</v>
      </c>
      <c r="C103" s="24">
        <v>524112.53729905811</v>
      </c>
      <c r="D103" s="24">
        <v>560022.33998596168</v>
      </c>
      <c r="E103" s="24">
        <v>693840.56409935048</v>
      </c>
      <c r="F103" s="24">
        <v>490053.66105098341</v>
      </c>
      <c r="G103" s="24">
        <v>626912.36712602072</v>
      </c>
      <c r="H103" s="24">
        <v>794424.63830559072</v>
      </c>
      <c r="I103" s="24">
        <v>830124.00074167491</v>
      </c>
      <c r="J103" s="24">
        <v>784588.20504552114</v>
      </c>
      <c r="K103" s="24">
        <v>799005.25803964597</v>
      </c>
      <c r="L103" s="24">
        <v>629372.73732324364</v>
      </c>
      <c r="M103" s="24">
        <v>584657.96927859937</v>
      </c>
      <c r="N103" s="24">
        <v>644829.09965915722</v>
      </c>
      <c r="O103" s="24">
        <v>724990.49356235692</v>
      </c>
      <c r="P103" s="24">
        <v>693817.6354683924</v>
      </c>
      <c r="Q103" s="24">
        <v>602672.17042291921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spans="1:33" ht="14.25" customHeight="1" x14ac:dyDescent="0.25">
      <c r="A104" s="27" t="s">
        <v>407</v>
      </c>
      <c r="B104" s="26">
        <v>9317.2739806346963</v>
      </c>
      <c r="C104" s="26">
        <v>10260.339266572637</v>
      </c>
      <c r="D104" s="26">
        <v>12183.301298428185</v>
      </c>
      <c r="E104" s="26">
        <v>15101.919310861953</v>
      </c>
      <c r="F104" s="26">
        <v>12641.133802816903</v>
      </c>
      <c r="G104" s="26" t="s">
        <v>1337</v>
      </c>
      <c r="H104" s="26">
        <v>16825.633802816901</v>
      </c>
      <c r="I104" s="26">
        <v>18431.12676056338</v>
      </c>
      <c r="J104" s="26">
        <v>19560.563380281692</v>
      </c>
      <c r="K104" s="26">
        <v>20350.985915492958</v>
      </c>
      <c r="L104" s="26">
        <v>18165.633802816901</v>
      </c>
      <c r="M104" s="26">
        <v>17136.478873239437</v>
      </c>
      <c r="N104" s="26">
        <v>18206.056338028171</v>
      </c>
      <c r="O104" s="26">
        <v>18052.394366197186</v>
      </c>
      <c r="P104" s="26">
        <v>17200</v>
      </c>
      <c r="Q104" s="26" t="s">
        <v>20</v>
      </c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spans="1:33" ht="14.25" customHeight="1" x14ac:dyDescent="0.25">
      <c r="A105" s="27" t="s">
        <v>410</v>
      </c>
      <c r="B105" s="24">
        <v>17937.668810470099</v>
      </c>
      <c r="C105" s="24">
        <v>24069.66702505244</v>
      </c>
      <c r="D105" s="24">
        <v>33121.879083405802</v>
      </c>
      <c r="E105" s="24">
        <v>38352.196453522796</v>
      </c>
      <c r="F105" s="24">
        <v>28919.473388932733</v>
      </c>
      <c r="G105" s="24">
        <v>32891.49920928308</v>
      </c>
      <c r="H105" s="24">
        <v>40349.828276125299</v>
      </c>
      <c r="I105" s="24">
        <v>46657.682104853026</v>
      </c>
      <c r="J105" s="24">
        <v>49165.929610295403</v>
      </c>
      <c r="K105" s="24">
        <v>42453.772846536602</v>
      </c>
      <c r="L105" s="24">
        <v>33199.293519556522</v>
      </c>
      <c r="M105" s="24">
        <v>26232.437820362979</v>
      </c>
      <c r="N105" s="24">
        <v>30573.204038521329</v>
      </c>
      <c r="O105" s="24">
        <v>34247.067479219499</v>
      </c>
      <c r="P105" s="24">
        <v>40034.183981141199</v>
      </c>
      <c r="Q105" s="24">
        <v>36208.290311217796</v>
      </c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spans="1:33" ht="14.25" customHeight="1" x14ac:dyDescent="0.25">
      <c r="A106" s="27" t="s">
        <v>411</v>
      </c>
      <c r="B106" s="26">
        <v>5586.5403359870461</v>
      </c>
      <c r="C106" s="26">
        <v>6752.0908721708074</v>
      </c>
      <c r="D106" s="26">
        <v>8368.8487249319078</v>
      </c>
      <c r="E106" s="26">
        <v>10635.556299767506</v>
      </c>
      <c r="F106" s="26">
        <v>9461.3599939668838</v>
      </c>
      <c r="G106" s="26">
        <v>11442.181202602331</v>
      </c>
      <c r="H106" s="26" t="s">
        <v>1336</v>
      </c>
      <c r="I106" s="26">
        <v>15526.837454158287</v>
      </c>
      <c r="J106" s="26">
        <v>16089.36575453807</v>
      </c>
      <c r="K106" s="26">
        <v>16929.077539878868</v>
      </c>
      <c r="L106" s="26">
        <v>14348.662810256856</v>
      </c>
      <c r="M106" s="26">
        <v>13439.088965045561</v>
      </c>
      <c r="N106" s="26">
        <v>15988.325202948816</v>
      </c>
      <c r="O106" s="26">
        <v>16286.20941368495</v>
      </c>
      <c r="P106" s="26">
        <v>16553.622710508662</v>
      </c>
      <c r="Q106" s="26" t="s">
        <v>20</v>
      </c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spans="1:33" ht="14.25" customHeight="1" x14ac:dyDescent="0.25">
      <c r="A107" s="27" t="s">
        <v>414</v>
      </c>
      <c r="B107" s="24" t="s">
        <v>20</v>
      </c>
      <c r="C107" s="24" t="s">
        <v>1335</v>
      </c>
      <c r="D107" s="24">
        <v>68.232392595428323</v>
      </c>
      <c r="E107" s="24">
        <v>72.057319082926014</v>
      </c>
      <c r="F107" s="24">
        <v>66.864530657032176</v>
      </c>
      <c r="G107" s="24">
        <v>70.489892497010857</v>
      </c>
      <c r="H107" s="24">
        <v>88.680959480739546</v>
      </c>
      <c r="I107" s="24">
        <v>104.08005459617456</v>
      </c>
      <c r="J107" s="24">
        <v>105.33726767414917</v>
      </c>
      <c r="K107" s="24">
        <v>104.79159219786969</v>
      </c>
      <c r="L107" s="24">
        <v>100.44793014030166</v>
      </c>
      <c r="M107" s="24">
        <v>107.33012049795079</v>
      </c>
      <c r="N107" s="24">
        <v>113.73207357576696</v>
      </c>
      <c r="O107" s="24">
        <v>100.56599221432725</v>
      </c>
      <c r="P107" s="24">
        <v>106.45203145106822</v>
      </c>
      <c r="Q107" s="24" t="s">
        <v>20</v>
      </c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spans="1:33" ht="14.25" customHeight="1" x14ac:dyDescent="0.25">
      <c r="A108" s="27" t="s">
        <v>418</v>
      </c>
      <c r="B108" s="26">
        <v>252769.5</v>
      </c>
      <c r="C108" s="26">
        <v>304596.40000000002</v>
      </c>
      <c r="D108" s="26">
        <v>350366.7</v>
      </c>
      <c r="E108" s="26">
        <v>421163.5</v>
      </c>
      <c r="F108" s="26">
        <v>315875.5</v>
      </c>
      <c r="G108" s="26">
        <v>415902.4</v>
      </c>
      <c r="H108" s="26">
        <v>559198.69999999995</v>
      </c>
      <c r="I108" s="26">
        <v>555075.5</v>
      </c>
      <c r="J108" s="26">
        <v>538134.30000000005</v>
      </c>
      <c r="K108" s="26">
        <v>527251.5</v>
      </c>
      <c r="L108" s="26">
        <v>422807.5</v>
      </c>
      <c r="M108" s="26">
        <v>395464.4</v>
      </c>
      <c r="N108" s="26">
        <v>466717.3</v>
      </c>
      <c r="O108" s="26">
        <v>516179.7</v>
      </c>
      <c r="P108" s="26">
        <v>476855.8</v>
      </c>
      <c r="Q108" s="26">
        <v>434658.9</v>
      </c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spans="1:33" ht="14.25" customHeight="1" x14ac:dyDescent="0.25">
      <c r="A109" s="27" t="s">
        <v>419</v>
      </c>
      <c r="B109" s="24">
        <v>1423.288359638459</v>
      </c>
      <c r="C109" s="24">
        <v>1584.8872576417973</v>
      </c>
      <c r="D109" s="24">
        <v>2078.1123578648267</v>
      </c>
      <c r="E109" s="24">
        <v>2725.7621380033693</v>
      </c>
      <c r="F109" s="24">
        <v>2551.2478012361271</v>
      </c>
      <c r="G109" s="24">
        <v>2695.118180236936</v>
      </c>
      <c r="H109" s="24">
        <v>3291.1965072974749</v>
      </c>
      <c r="I109" s="24">
        <v>2989.1152548287128</v>
      </c>
      <c r="J109" s="24" t="s">
        <v>1334</v>
      </c>
      <c r="K109" s="24">
        <v>3158.9467937312052</v>
      </c>
      <c r="L109" s="24">
        <v>2695.0008200123953</v>
      </c>
      <c r="M109" s="24">
        <v>2876.6138709328211</v>
      </c>
      <c r="N109" s="24">
        <v>3225.5048422294985</v>
      </c>
      <c r="O109" s="24">
        <v>3668.5247367461861</v>
      </c>
      <c r="P109" s="24">
        <v>3616.572170875741</v>
      </c>
      <c r="Q109" s="24">
        <v>3494.4293919657471</v>
      </c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spans="1:33" ht="14.25" customHeight="1" x14ac:dyDescent="0.25">
      <c r="A110" s="27" t="s">
        <v>421</v>
      </c>
      <c r="B110" s="26">
        <v>15053.424657534248</v>
      </c>
      <c r="C110" s="26">
        <v>16240.131320200337</v>
      </c>
      <c r="D110" s="26">
        <v>19962.073760451913</v>
      </c>
      <c r="E110" s="26">
        <v>22939.171473843693</v>
      </c>
      <c r="F110" s="26" t="s">
        <v>1333</v>
      </c>
      <c r="G110" s="26">
        <v>19569.216700092737</v>
      </c>
      <c r="H110" s="26">
        <v>22597.216655618493</v>
      </c>
      <c r="I110" s="26">
        <v>24241.446997310453</v>
      </c>
      <c r="J110" s="26">
        <v>25576.252706634292</v>
      </c>
      <c r="K110" s="26">
        <v>27384.704018738132</v>
      </c>
      <c r="L110" s="26">
        <v>27342.757605577757</v>
      </c>
      <c r="M110" s="26">
        <v>26562.436858409543</v>
      </c>
      <c r="N110" s="26">
        <v>29526.868427431309</v>
      </c>
      <c r="O110" s="26">
        <v>31369.500436087714</v>
      </c>
      <c r="P110" s="26">
        <v>29436.065811251003</v>
      </c>
      <c r="Q110" s="26" t="s">
        <v>20</v>
      </c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spans="1:33" ht="14.25" customHeight="1" x14ac:dyDescent="0.25">
      <c r="A111" s="27" t="s">
        <v>424</v>
      </c>
      <c r="B111" s="24">
        <v>1105.5432041106801</v>
      </c>
      <c r="C111" s="24">
        <v>1792.4491958359999</v>
      </c>
      <c r="D111" s="24">
        <v>2613.6191042538362</v>
      </c>
      <c r="E111" s="24">
        <v>3753.5301511867178</v>
      </c>
      <c r="F111" s="24">
        <v>2813.6072422418933</v>
      </c>
      <c r="G111" s="24" t="s">
        <v>1332</v>
      </c>
      <c r="H111" s="24">
        <v>3896.6490009024301</v>
      </c>
      <c r="I111" s="24">
        <v>5096.6031929628416</v>
      </c>
      <c r="J111" s="24">
        <v>5530.6291647790003</v>
      </c>
      <c r="K111" s="24">
        <v>5203.5412354084801</v>
      </c>
      <c r="L111" s="24">
        <v>3791.4002651306041</v>
      </c>
      <c r="M111" s="24">
        <v>3708.8838508699296</v>
      </c>
      <c r="N111" s="24">
        <v>4159.4590247856831</v>
      </c>
      <c r="O111" s="24">
        <v>4898.2990510650807</v>
      </c>
      <c r="P111" s="24">
        <v>4649.3593735627601</v>
      </c>
      <c r="Q111" s="24" t="s">
        <v>20</v>
      </c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spans="1:33" ht="14.25" customHeight="1" x14ac:dyDescent="0.25">
      <c r="A112" s="27" t="s">
        <v>427</v>
      </c>
      <c r="B112" s="26">
        <v>881.97175489999995</v>
      </c>
      <c r="C112" s="26">
        <v>1060.190675845</v>
      </c>
      <c r="D112" s="26">
        <v>1064.6279055</v>
      </c>
      <c r="E112" s="26">
        <v>1403.1707189750002</v>
      </c>
      <c r="F112" s="26">
        <v>1461.0825671809998</v>
      </c>
      <c r="G112" s="26">
        <v>2060.4261092800002</v>
      </c>
      <c r="H112" s="26">
        <v>2422.86380586</v>
      </c>
      <c r="I112" s="26" t="s">
        <v>1331</v>
      </c>
      <c r="J112" s="26">
        <v>3050.91581629659</v>
      </c>
      <c r="K112" s="26">
        <v>4975.8816747651099</v>
      </c>
      <c r="L112" s="26">
        <v>5675.3291682619301</v>
      </c>
      <c r="M112" s="26">
        <v>5372.3684875294402</v>
      </c>
      <c r="N112" s="26">
        <v>5667.3155523686701</v>
      </c>
      <c r="O112" s="26">
        <v>6314.6412576330404</v>
      </c>
      <c r="P112" s="26">
        <v>6271.9177013479703</v>
      </c>
      <c r="Q112" s="26" t="s">
        <v>20</v>
      </c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spans="1:33" ht="14.25" customHeight="1" x14ac:dyDescent="0.25">
      <c r="A113" s="27" t="s">
        <v>430</v>
      </c>
      <c r="B113" s="24">
        <v>8105.4122344598045</v>
      </c>
      <c r="C113" s="24">
        <v>11060.060012300997</v>
      </c>
      <c r="D113" s="24">
        <v>15033.035018294819</v>
      </c>
      <c r="E113" s="24">
        <v>15399.265369382332</v>
      </c>
      <c r="F113" s="24">
        <v>9293.9154140126757</v>
      </c>
      <c r="G113" s="24">
        <v>11015.376244733039</v>
      </c>
      <c r="H113" s="24">
        <v>15374.725783231857</v>
      </c>
      <c r="I113" s="24">
        <v>16087.712676727702</v>
      </c>
      <c r="J113" s="24">
        <v>16747.82364378899</v>
      </c>
      <c r="K113" s="24">
        <v>17263.36391459767</v>
      </c>
      <c r="L113" s="24">
        <v>14290.942926635969</v>
      </c>
      <c r="M113" s="24">
        <v>13891.165721480538</v>
      </c>
      <c r="N113" s="24">
        <v>15931.743222722409</v>
      </c>
      <c r="O113" s="24">
        <v>17816.962724111756</v>
      </c>
      <c r="P113" s="24">
        <v>17244.24850281388</v>
      </c>
      <c r="Q113" s="24">
        <v>16882.028752020542</v>
      </c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spans="1:33" ht="14.25" customHeight="1" x14ac:dyDescent="0.25">
      <c r="A114" s="27" t="s">
        <v>431</v>
      </c>
      <c r="B114" s="26">
        <v>8959.1932252031511</v>
      </c>
      <c r="C114" s="26">
        <v>9025.0403215121605</v>
      </c>
      <c r="D114" s="26">
        <v>11463.08</v>
      </c>
      <c r="E114" s="26">
        <v>15530.7</v>
      </c>
      <c r="F114" s="26">
        <v>15394.347263110089</v>
      </c>
      <c r="G114" s="26">
        <v>17187.759343186866</v>
      </c>
      <c r="H114" s="26">
        <v>18856.749194470001</v>
      </c>
      <c r="I114" s="26">
        <v>20539.840756787202</v>
      </c>
      <c r="J114" s="26">
        <v>20404.520299729</v>
      </c>
      <c r="K114" s="26">
        <v>20036.0581995676</v>
      </c>
      <c r="L114" s="26">
        <v>17196.968038242998</v>
      </c>
      <c r="M114" s="26">
        <v>17709.206185351002</v>
      </c>
      <c r="N114" s="26">
        <v>18214.323183965</v>
      </c>
      <c r="O114" s="26">
        <v>18453.727531189474</v>
      </c>
      <c r="P114" s="26">
        <v>17975.970031965095</v>
      </c>
      <c r="Q114" s="26" t="s">
        <v>20</v>
      </c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spans="1:33" ht="14.25" customHeight="1" x14ac:dyDescent="0.25">
      <c r="A115" s="27" t="s">
        <v>433</v>
      </c>
      <c r="B115" s="24" t="s">
        <v>1330</v>
      </c>
      <c r="C115" s="24">
        <v>1359.0669006348144</v>
      </c>
      <c r="D115" s="24">
        <v>1506.1656296415827</v>
      </c>
      <c r="E115" s="24">
        <v>1531.6544306605783</v>
      </c>
      <c r="F115" s="24">
        <v>1583.3396302953886</v>
      </c>
      <c r="G115" s="24">
        <v>1968.7006202148318</v>
      </c>
      <c r="H115" s="24">
        <v>2155.3524883432692</v>
      </c>
      <c r="I115" s="24">
        <v>2254.1097190247156</v>
      </c>
      <c r="J115" s="24">
        <v>1891.838392711122</v>
      </c>
      <c r="K115" s="24">
        <v>1822.6249593897553</v>
      </c>
      <c r="L115" s="24">
        <v>1730.3066150185023</v>
      </c>
      <c r="M115" s="24">
        <v>1612.4314237265244</v>
      </c>
      <c r="N115" s="24">
        <v>1827.3264096529017</v>
      </c>
      <c r="O115" s="24">
        <v>1931.5401604595156</v>
      </c>
      <c r="P115" s="24">
        <v>1782.6013993722624</v>
      </c>
      <c r="Q115" s="24">
        <v>1600.6083698491145</v>
      </c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spans="1:33" ht="14.25" customHeight="1" x14ac:dyDescent="0.25">
      <c r="A116" s="27" t="s">
        <v>435</v>
      </c>
      <c r="B116" s="26">
        <v>306.38033827538567</v>
      </c>
      <c r="C116" s="26">
        <v>441.09086432670449</v>
      </c>
      <c r="D116" s="26">
        <v>498.48874213469583</v>
      </c>
      <c r="E116" s="26">
        <v>728.79603946023815</v>
      </c>
      <c r="F116" s="26">
        <v>559.00044600155934</v>
      </c>
      <c r="G116" s="26" t="s">
        <v>1329</v>
      </c>
      <c r="H116" s="26">
        <v>968.75009648446996</v>
      </c>
      <c r="I116" s="26">
        <v>1322.1694656331001</v>
      </c>
      <c r="J116" s="26">
        <v>1188.1443950959999</v>
      </c>
      <c r="K116" s="26">
        <v>1816.7206633966998</v>
      </c>
      <c r="L116" s="26">
        <v>1551.3958911133002</v>
      </c>
      <c r="M116" s="26">
        <v>1201.1717810024049</v>
      </c>
      <c r="N116" s="26">
        <v>997.88926263964402</v>
      </c>
      <c r="O116" s="26">
        <v>1041.1435688324609</v>
      </c>
      <c r="P116" s="26">
        <v>933.83337735999999</v>
      </c>
      <c r="Q116" s="26" t="s">
        <v>20</v>
      </c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spans="1:33" ht="14.25" customHeight="1" x14ac:dyDescent="0.25">
      <c r="A117" s="27" t="s">
        <v>438</v>
      </c>
      <c r="B117" s="24">
        <v>11174</v>
      </c>
      <c r="C117" s="24">
        <v>13219</v>
      </c>
      <c r="D117" s="24">
        <v>17701.400000000001</v>
      </c>
      <c r="E117" s="24">
        <v>21658.3</v>
      </c>
      <c r="F117" s="24">
        <v>22002</v>
      </c>
      <c r="G117" s="24">
        <v>24559</v>
      </c>
      <c r="H117" s="24">
        <v>11200</v>
      </c>
      <c r="I117" s="24">
        <v>25590</v>
      </c>
      <c r="J117" s="24">
        <v>34049.5</v>
      </c>
      <c r="K117" s="24" t="s">
        <v>1328</v>
      </c>
      <c r="L117" s="24">
        <v>16428.5</v>
      </c>
      <c r="M117" s="24">
        <v>8667</v>
      </c>
      <c r="N117" s="24">
        <v>10556.2</v>
      </c>
      <c r="O117" s="24">
        <v>13786.2</v>
      </c>
      <c r="P117" s="24" t="s">
        <v>20</v>
      </c>
      <c r="Q117" s="24" t="s">
        <v>20</v>
      </c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spans="1:33" ht="14.25" customHeight="1" x14ac:dyDescent="0.25">
      <c r="A118" s="27" t="s">
        <v>442</v>
      </c>
      <c r="B118" s="26">
        <v>14124.967480283309</v>
      </c>
      <c r="C118" s="26">
        <v>17793.788578115244</v>
      </c>
      <c r="D118" s="26">
        <v>22358.640703101082</v>
      </c>
      <c r="E118" s="26">
        <v>29179.648524055585</v>
      </c>
      <c r="F118" s="26">
        <v>17008.362276444583</v>
      </c>
      <c r="G118" s="26">
        <v>21428.253946660883</v>
      </c>
      <c r="H118" s="26">
        <v>29096.059317780069</v>
      </c>
      <c r="I118" s="26">
        <v>28927.922748345252</v>
      </c>
      <c r="J118" s="26">
        <v>30711.68337317244</v>
      </c>
      <c r="K118" s="26">
        <v>28670.334632237253</v>
      </c>
      <c r="L118" s="26">
        <v>24163.602362528258</v>
      </c>
      <c r="M118" s="26">
        <v>23637.92722169105</v>
      </c>
      <c r="N118" s="26">
        <v>28068.754572532594</v>
      </c>
      <c r="O118" s="26">
        <v>32244.935268294288</v>
      </c>
      <c r="P118" s="26">
        <v>31683.008258809303</v>
      </c>
      <c r="Q118" s="26">
        <v>29469.6636010681</v>
      </c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spans="1:33" ht="14.25" customHeight="1" x14ac:dyDescent="0.25">
      <c r="A119" s="27" t="s">
        <v>443</v>
      </c>
      <c r="B119" s="24">
        <v>18668.735920719886</v>
      </c>
      <c r="C119" s="24">
        <v>20486.195154261066</v>
      </c>
      <c r="D119" s="24">
        <v>22954.86214197104</v>
      </c>
      <c r="E119" s="24">
        <v>27698.175498223762</v>
      </c>
      <c r="F119" s="24">
        <v>20048.687879738663</v>
      </c>
      <c r="G119" s="24">
        <v>23482.538807708195</v>
      </c>
      <c r="H119" s="24">
        <v>28793.9942154196</v>
      </c>
      <c r="I119" s="24">
        <v>25523.110177883314</v>
      </c>
      <c r="J119" s="24">
        <v>25975.058448395088</v>
      </c>
      <c r="K119" s="24">
        <v>27248.067481434289</v>
      </c>
      <c r="L119" s="24">
        <v>22267.601113337121</v>
      </c>
      <c r="M119" s="24">
        <v>22042.832172034119</v>
      </c>
      <c r="N119" s="24">
        <v>23771.577410808568</v>
      </c>
      <c r="O119" s="24">
        <v>25555.118963827583</v>
      </c>
      <c r="P119" s="24">
        <v>24251.464658451314</v>
      </c>
      <c r="Q119" s="24">
        <v>23501.808348547958</v>
      </c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spans="1:33" ht="14.25" customHeight="1" x14ac:dyDescent="0.25">
      <c r="A120" s="27" t="s">
        <v>444</v>
      </c>
      <c r="B120" s="26" t="s">
        <v>1327</v>
      </c>
      <c r="C120" s="26">
        <v>1533.7328145268373</v>
      </c>
      <c r="D120" s="26">
        <v>2243.6517784701205</v>
      </c>
      <c r="E120" s="26">
        <v>3212.8415772908725</v>
      </c>
      <c r="F120" s="26">
        <v>2703.5648043952024</v>
      </c>
      <c r="G120" s="26">
        <v>2195.3946172685869</v>
      </c>
      <c r="H120" s="26">
        <v>2469.7881681310164</v>
      </c>
      <c r="I120" s="26">
        <v>2630.0471818254514</v>
      </c>
      <c r="J120" s="26">
        <v>2767.0974233345028</v>
      </c>
      <c r="K120" s="26">
        <v>2740.9068800866048</v>
      </c>
      <c r="L120" s="26">
        <v>2375.4121798645374</v>
      </c>
      <c r="M120" s="26">
        <v>2426.542335620195</v>
      </c>
      <c r="N120" s="26">
        <v>3254.3027445161547</v>
      </c>
      <c r="O120" s="26">
        <v>3493.2610495978238</v>
      </c>
      <c r="P120" s="26">
        <v>3456.452643054804</v>
      </c>
      <c r="Q120" s="26" t="s">
        <v>20</v>
      </c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spans="1:33" ht="14.25" customHeight="1" x14ac:dyDescent="0.25">
      <c r="A121" s="27" t="s">
        <v>447</v>
      </c>
      <c r="B121" s="24">
        <v>1149.9648793105723</v>
      </c>
      <c r="C121" s="24">
        <v>1160.674250323676</v>
      </c>
      <c r="D121" s="24">
        <v>1385.3449789678937</v>
      </c>
      <c r="E121" s="24">
        <v>1818.641599489026</v>
      </c>
      <c r="F121" s="24">
        <v>2008.3327599845172</v>
      </c>
      <c r="G121" s="24">
        <v>2402.6076855200754</v>
      </c>
      <c r="H121" s="24">
        <v>2632.4606501973572</v>
      </c>
      <c r="I121" s="24">
        <v>2327.1041881476081</v>
      </c>
      <c r="J121" s="24">
        <v>2712.5724487971547</v>
      </c>
      <c r="K121" s="24">
        <v>2745.3782680651038</v>
      </c>
      <c r="L121" s="24">
        <v>2220.0275111310102</v>
      </c>
      <c r="M121" s="24">
        <v>2156.18668292455</v>
      </c>
      <c r="N121" s="24">
        <v>2486.5142565482997</v>
      </c>
      <c r="O121" s="24">
        <v>2603.7353952419398</v>
      </c>
      <c r="P121" s="24">
        <v>2839.7871100117504</v>
      </c>
      <c r="Q121" s="24" t="s">
        <v>20</v>
      </c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spans="1:33" ht="14.25" customHeight="1" x14ac:dyDescent="0.25">
      <c r="A122" s="27" t="s">
        <v>449</v>
      </c>
      <c r="B122" s="26">
        <v>108621.42822023079</v>
      </c>
      <c r="C122" s="26">
        <v>123443.06716685295</v>
      </c>
      <c r="D122" s="26">
        <v>138432.16874374665</v>
      </c>
      <c r="E122" s="26">
        <v>148391.35116106254</v>
      </c>
      <c r="F122" s="26">
        <v>117326.99163150623</v>
      </c>
      <c r="G122" s="26" t="s">
        <v>1326</v>
      </c>
      <c r="H122" s="26">
        <v>169225.63607218163</v>
      </c>
      <c r="I122" s="26">
        <v>172152.02814116393</v>
      </c>
      <c r="J122" s="26">
        <v>171707.92096084525</v>
      </c>
      <c r="K122" s="26">
        <v>172877.62866417572</v>
      </c>
      <c r="L122" s="26">
        <v>146687.10043899377</v>
      </c>
      <c r="M122" s="26">
        <v>140985.50281093441</v>
      </c>
      <c r="N122" s="26">
        <v>159270.12179850598</v>
      </c>
      <c r="O122" s="26">
        <v>177229.63086157505</v>
      </c>
      <c r="P122" s="26">
        <v>167056.57141744919</v>
      </c>
      <c r="Q122" s="26">
        <v>152307.20506504955</v>
      </c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spans="1:33" ht="14.25" customHeight="1" x14ac:dyDescent="0.25">
      <c r="A123" s="27" t="s">
        <v>451</v>
      </c>
      <c r="B123" s="24">
        <v>655.48083535137494</v>
      </c>
      <c r="C123" s="24">
        <v>815.34207856750004</v>
      </c>
      <c r="D123" s="24">
        <v>1304.7930824331902</v>
      </c>
      <c r="E123" s="24">
        <v>1649.0241134400401</v>
      </c>
      <c r="F123" s="24">
        <v>1081.7099763753099</v>
      </c>
      <c r="G123" s="24">
        <v>1241.83840498787</v>
      </c>
      <c r="H123" s="24" t="s">
        <v>1325</v>
      </c>
      <c r="I123" s="24">
        <v>1575.7995399062499</v>
      </c>
      <c r="J123" s="24">
        <v>1702.99042517467</v>
      </c>
      <c r="K123" s="24">
        <v>1960.85101920738</v>
      </c>
      <c r="L123" s="24">
        <v>1894.4911323444501</v>
      </c>
      <c r="M123" s="24">
        <v>2094.8675864408001</v>
      </c>
      <c r="N123" s="24">
        <v>2226.4688537837701</v>
      </c>
      <c r="O123" s="24">
        <v>2764.1666474120402</v>
      </c>
      <c r="P123" s="24">
        <v>2753.07500578898</v>
      </c>
      <c r="Q123" s="24" t="s">
        <v>20</v>
      </c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spans="1:33" ht="14.25" customHeight="1" x14ac:dyDescent="0.25">
      <c r="A124" s="27" t="s">
        <v>454</v>
      </c>
      <c r="B124" s="26" t="s">
        <v>1324</v>
      </c>
      <c r="C124" s="26">
        <v>1473.1776062341517</v>
      </c>
      <c r="D124" s="26">
        <v>1844.4633179613472</v>
      </c>
      <c r="E124" s="26">
        <v>2730.5396370768071</v>
      </c>
      <c r="F124" s="26">
        <v>1982.3108343606661</v>
      </c>
      <c r="G124" s="26">
        <v>2717.2066164658218</v>
      </c>
      <c r="H124" s="26">
        <v>2722.6197466477447</v>
      </c>
      <c r="I124" s="26">
        <v>2889.4574965027005</v>
      </c>
      <c r="J124" s="26">
        <v>3121.8555847621751</v>
      </c>
      <c r="K124" s="26">
        <v>3287.6613674021337</v>
      </c>
      <c r="L124" s="26">
        <v>3192.3143498361283</v>
      </c>
      <c r="M124" s="26">
        <v>3402.9157449112136</v>
      </c>
      <c r="N124" s="26">
        <v>3599.8491472928495</v>
      </c>
      <c r="O124" s="26">
        <v>3966.1014804443803</v>
      </c>
      <c r="P124" s="26" t="s">
        <v>20</v>
      </c>
      <c r="Q124" s="26" t="s">
        <v>20</v>
      </c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spans="1:33" ht="14.25" customHeight="1" x14ac:dyDescent="0.25">
      <c r="A125" s="27" t="s">
        <v>458</v>
      </c>
      <c r="B125" s="24">
        <v>3691.0700461043566</v>
      </c>
      <c r="C125" s="24">
        <v>4436.435664099622</v>
      </c>
      <c r="D125" s="24">
        <v>4974.2249311750356</v>
      </c>
      <c r="E125" s="24">
        <v>5485.767949253338</v>
      </c>
      <c r="F125" s="24">
        <v>4361.1211071257003</v>
      </c>
      <c r="G125" s="24">
        <v>5001.4081149199255</v>
      </c>
      <c r="H125" s="24">
        <v>5639.0005719194169</v>
      </c>
      <c r="I125" s="24">
        <v>5525.4585019590895</v>
      </c>
      <c r="J125" s="24">
        <v>5283.8373154771716</v>
      </c>
      <c r="K125" s="24">
        <v>4965.7820231959558</v>
      </c>
      <c r="L125" s="24">
        <v>5176.8174937589147</v>
      </c>
      <c r="M125" s="24">
        <v>5091.0395130467259</v>
      </c>
      <c r="N125" s="24">
        <v>5123.6084580706465</v>
      </c>
      <c r="O125" s="24">
        <v>5523.9828516158623</v>
      </c>
      <c r="P125" s="24">
        <v>5645.6835643536269</v>
      </c>
      <c r="Q125" s="24">
        <v>4807.5486127558224</v>
      </c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spans="1:33" ht="14.25" customHeight="1" x14ac:dyDescent="0.25">
      <c r="A126" s="27" t="s">
        <v>459</v>
      </c>
      <c r="B126" s="26" t="s">
        <v>1323</v>
      </c>
      <c r="C126" s="26">
        <v>81.969531057500703</v>
      </c>
      <c r="D126" s="26">
        <v>87.929190277971998</v>
      </c>
      <c r="E126" s="26">
        <v>90.009778938202203</v>
      </c>
      <c r="F126" s="26">
        <v>94.309921305254107</v>
      </c>
      <c r="G126" s="26">
        <v>110.315127799805</v>
      </c>
      <c r="H126" s="26">
        <v>118.673519982922</v>
      </c>
      <c r="I126" s="26">
        <v>125.308697417308</v>
      </c>
      <c r="J126" s="26">
        <v>135.843040154584</v>
      </c>
      <c r="K126" s="26">
        <v>121.125826099248</v>
      </c>
      <c r="L126" s="26">
        <v>99.050414335699301</v>
      </c>
      <c r="M126" s="26">
        <v>103.76241433569901</v>
      </c>
      <c r="N126" s="26">
        <v>127.473261908859</v>
      </c>
      <c r="O126" s="26">
        <v>118.97169656547301</v>
      </c>
      <c r="P126" s="26" t="s">
        <v>20</v>
      </c>
      <c r="Q126" s="26" t="s">
        <v>20</v>
      </c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spans="1:33" ht="14.25" customHeight="1" x14ac:dyDescent="0.25">
      <c r="A127" s="27" t="s">
        <v>463</v>
      </c>
      <c r="B127" s="24" t="s">
        <v>20</v>
      </c>
      <c r="C127" s="24" t="s">
        <v>20</v>
      </c>
      <c r="D127" s="24" t="s">
        <v>20</v>
      </c>
      <c r="E127" s="24" t="s">
        <v>20</v>
      </c>
      <c r="F127" s="24" t="s">
        <v>20</v>
      </c>
      <c r="G127" s="24" t="s">
        <v>20</v>
      </c>
      <c r="H127" s="24" t="s">
        <v>20</v>
      </c>
      <c r="I127" s="24">
        <v>3128.8258295643882</v>
      </c>
      <c r="J127" s="24">
        <v>3044.3340955462386</v>
      </c>
      <c r="K127" s="24">
        <v>2650.4026106555875</v>
      </c>
      <c r="L127" s="24">
        <v>1948.0021209139736</v>
      </c>
      <c r="M127" s="24">
        <v>1900.0616988840795</v>
      </c>
      <c r="N127" s="24" t="s">
        <v>1322</v>
      </c>
      <c r="O127" s="24">
        <v>2601.4542562934398</v>
      </c>
      <c r="P127" s="24">
        <v>2889.4572353795347</v>
      </c>
      <c r="Q127" s="24" t="s">
        <v>20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spans="1:33" ht="14.25" customHeight="1" x14ac:dyDescent="0.25">
      <c r="A128" s="27" t="s">
        <v>473</v>
      </c>
      <c r="B128" s="26">
        <v>2935.2007556032595</v>
      </c>
      <c r="C128" s="26">
        <v>3408.8158760411625</v>
      </c>
      <c r="D128" s="26">
        <v>3655.6565480214731</v>
      </c>
      <c r="E128" s="26">
        <v>4385.9933135339879</v>
      </c>
      <c r="F128" s="26">
        <v>3503.926834431481</v>
      </c>
      <c r="G128" s="26">
        <v>4156.7403466797286</v>
      </c>
      <c r="H128" s="26">
        <v>4917.3619393237095</v>
      </c>
      <c r="I128" s="26">
        <v>5104.7705000647156</v>
      </c>
      <c r="J128" s="26" t="s">
        <v>1321</v>
      </c>
      <c r="K128" s="26">
        <v>5353.8945551142215</v>
      </c>
      <c r="L128" s="26">
        <v>4524.1147943875039</v>
      </c>
      <c r="M128" s="26">
        <v>4407.4462797027227</v>
      </c>
      <c r="N128" s="26">
        <v>4990.1093791913663</v>
      </c>
      <c r="O128" s="26">
        <v>5380.7466375927615</v>
      </c>
      <c r="P128" s="26">
        <v>5293.6133270564978</v>
      </c>
      <c r="Q128" s="26" t="s">
        <v>20</v>
      </c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spans="1:33" ht="14.25" customHeight="1" x14ac:dyDescent="0.25">
      <c r="A129" s="27" t="s">
        <v>476</v>
      </c>
      <c r="B129" s="24">
        <v>222295.36858699998</v>
      </c>
      <c r="C129" s="24" t="s">
        <v>1320</v>
      </c>
      <c r="D129" s="24">
        <v>282604.374128</v>
      </c>
      <c r="E129" s="24">
        <v>309501.28848400002</v>
      </c>
      <c r="F129" s="24">
        <v>234900.589592</v>
      </c>
      <c r="G129" s="24">
        <v>301802.68272099999</v>
      </c>
      <c r="H129" s="24">
        <v>351209.14013299998</v>
      </c>
      <c r="I129" s="24">
        <v>371150.58418399998</v>
      </c>
      <c r="J129" s="24">
        <v>381638.21392399998</v>
      </c>
      <c r="K129" s="24">
        <v>400446.68193700002</v>
      </c>
      <c r="L129" s="24">
        <v>395575.217336</v>
      </c>
      <c r="M129" s="24">
        <v>387374.94265099999</v>
      </c>
      <c r="N129" s="24">
        <v>420790.004013</v>
      </c>
      <c r="O129" s="24">
        <v>464849.86524200003</v>
      </c>
      <c r="P129" s="24">
        <v>455825.76325299998</v>
      </c>
      <c r="Q129" s="24">
        <v>383380.15593800001</v>
      </c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spans="1:33" ht="14.25" customHeight="1" x14ac:dyDescent="0.25">
      <c r="A130" s="27" t="s">
        <v>478</v>
      </c>
      <c r="B130" s="26" t="s">
        <v>20</v>
      </c>
      <c r="C130" s="26" t="s">
        <v>20</v>
      </c>
      <c r="D130" s="26" t="s">
        <v>20</v>
      </c>
      <c r="E130" s="26" t="s">
        <v>20</v>
      </c>
      <c r="F130" s="26" t="s">
        <v>1319</v>
      </c>
      <c r="G130" s="26">
        <v>160.0247</v>
      </c>
      <c r="H130" s="26">
        <v>174.42349999999999</v>
      </c>
      <c r="I130" s="26">
        <v>183.21109999999999</v>
      </c>
      <c r="J130" s="26">
        <v>178.93680000000001</v>
      </c>
      <c r="K130" s="26">
        <v>154.44540000000001</v>
      </c>
      <c r="L130" s="26" t="s">
        <v>20</v>
      </c>
      <c r="M130" s="26" t="s">
        <v>20</v>
      </c>
      <c r="N130" s="26" t="s">
        <v>20</v>
      </c>
      <c r="O130" s="26" t="s">
        <v>20</v>
      </c>
      <c r="P130" s="26" t="s">
        <v>20</v>
      </c>
      <c r="Q130" s="26" t="s">
        <v>20</v>
      </c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spans="1:33" ht="14.25" customHeight="1" x14ac:dyDescent="0.25">
      <c r="A131" s="27" t="s">
        <v>490</v>
      </c>
      <c r="B131" s="24">
        <v>2118.8000000000002</v>
      </c>
      <c r="C131" s="24">
        <v>2434.0300000000002</v>
      </c>
      <c r="D131" s="24">
        <v>3408.96</v>
      </c>
      <c r="E131" s="24">
        <v>4529.68</v>
      </c>
      <c r="F131" s="24" t="s">
        <v>1318</v>
      </c>
      <c r="G131" s="24">
        <v>3491.69</v>
      </c>
      <c r="H131" s="24">
        <v>4727.05</v>
      </c>
      <c r="I131" s="24">
        <v>4755.38</v>
      </c>
      <c r="J131" s="24">
        <v>5036.54</v>
      </c>
      <c r="K131" s="24">
        <v>4857.2</v>
      </c>
      <c r="L131" s="24">
        <v>3630.67</v>
      </c>
      <c r="M131" s="24">
        <v>3636.47</v>
      </c>
      <c r="N131" s="24">
        <v>4424.8999999999996</v>
      </c>
      <c r="O131" s="24">
        <v>5269.05</v>
      </c>
      <c r="P131" s="24">
        <v>5429.66</v>
      </c>
      <c r="Q131" s="24">
        <v>5038.34</v>
      </c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spans="1:33" ht="14.25" customHeight="1" x14ac:dyDescent="0.25">
      <c r="A132" s="27" t="s">
        <v>492</v>
      </c>
      <c r="B132" s="26">
        <v>1165.6017099999999</v>
      </c>
      <c r="C132" s="26">
        <v>1407.6972507999999</v>
      </c>
      <c r="D132" s="26">
        <v>2003.102504</v>
      </c>
      <c r="E132" s="26">
        <v>3138.038153892021</v>
      </c>
      <c r="F132" s="26">
        <v>2059.0624610341451</v>
      </c>
      <c r="G132" s="26">
        <v>3079.8922529893202</v>
      </c>
      <c r="H132" s="26">
        <v>6725.15331492514</v>
      </c>
      <c r="I132" s="26">
        <v>6830.2568387275905</v>
      </c>
      <c r="J132" s="26">
        <v>6397.4719499139301</v>
      </c>
      <c r="K132" s="26">
        <v>5293.1352454810094</v>
      </c>
      <c r="L132" s="26">
        <v>3883.7981357330341</v>
      </c>
      <c r="M132" s="26">
        <v>3466.1929843081462</v>
      </c>
      <c r="N132" s="26">
        <v>4344.5763922730484</v>
      </c>
      <c r="O132" s="26">
        <v>5871.2889325158303</v>
      </c>
      <c r="P132" s="26">
        <v>6024.73273718985</v>
      </c>
      <c r="Q132" s="26">
        <v>5258.2879151023799</v>
      </c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spans="1:33" ht="14.25" customHeight="1" x14ac:dyDescent="0.25">
      <c r="A133" s="27" t="s">
        <v>493</v>
      </c>
      <c r="B133" s="24" t="s">
        <v>20</v>
      </c>
      <c r="C133" s="24" t="s">
        <v>20</v>
      </c>
      <c r="D133" s="24">
        <v>2776.3443932382838</v>
      </c>
      <c r="E133" s="24">
        <v>3640.2833532172717</v>
      </c>
      <c r="F133" s="24">
        <v>2248.4222755612855</v>
      </c>
      <c r="G133" s="24" t="s">
        <v>1317</v>
      </c>
      <c r="H133" s="24">
        <v>2473.2619077344261</v>
      </c>
      <c r="I133" s="24">
        <v>2273.0134182836368</v>
      </c>
      <c r="J133" s="24">
        <v>2289.4099549461685</v>
      </c>
      <c r="K133" s="24">
        <v>2301.4610604707136</v>
      </c>
      <c r="L133" s="24">
        <v>1988.9927142029071</v>
      </c>
      <c r="M133" s="24">
        <v>2226.081921174632</v>
      </c>
      <c r="N133" s="24">
        <v>2543.910808996834</v>
      </c>
      <c r="O133" s="24">
        <v>2928.2065721435993</v>
      </c>
      <c r="P133" s="24">
        <v>2831.73608910141</v>
      </c>
      <c r="Q133" s="24">
        <v>2340.5742913612848</v>
      </c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spans="1:33" ht="14.25" customHeight="1" x14ac:dyDescent="0.25">
      <c r="A134" s="27" t="s">
        <v>497</v>
      </c>
      <c r="B134" s="26">
        <v>26.189792962962962</v>
      </c>
      <c r="C134" s="26">
        <v>26.575219259259256</v>
      </c>
      <c r="D134" s="26">
        <v>26.085338888888888</v>
      </c>
      <c r="E134" s="26">
        <v>33.541257037037035</v>
      </c>
      <c r="F134" s="26">
        <v>26.069295037037033</v>
      </c>
      <c r="G134" s="26">
        <v>25.825600000000001</v>
      </c>
      <c r="H134" s="26">
        <v>29.736225777777772</v>
      </c>
      <c r="I134" s="26">
        <v>32.806434666666661</v>
      </c>
      <c r="J134" s="26">
        <v>35.465202207407401</v>
      </c>
      <c r="K134" s="26" t="s">
        <v>1316</v>
      </c>
      <c r="L134" s="26">
        <v>34.256859785185178</v>
      </c>
      <c r="M134" s="26">
        <v>32.330009851851848</v>
      </c>
      <c r="N134" s="26">
        <v>28.997002918518515</v>
      </c>
      <c r="O134" s="26">
        <v>29.988177037037033</v>
      </c>
      <c r="P134" s="26" t="s">
        <v>20</v>
      </c>
      <c r="Q134" s="26" t="s">
        <v>20</v>
      </c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spans="1:33" ht="14.25" customHeight="1" x14ac:dyDescent="0.25">
      <c r="A135" s="27" t="s">
        <v>501</v>
      </c>
      <c r="B135" s="24">
        <v>16697.907013323369</v>
      </c>
      <c r="C135" s="24">
        <v>19382.954316337094</v>
      </c>
      <c r="D135" s="24">
        <v>25954.017474656612</v>
      </c>
      <c r="E135" s="24">
        <v>36650.596645954371</v>
      </c>
      <c r="F135" s="24">
        <v>28027.355463943946</v>
      </c>
      <c r="G135" s="24">
        <v>29627.263622271865</v>
      </c>
      <c r="H135" s="24">
        <v>37333.019633133132</v>
      </c>
      <c r="I135" s="24">
        <v>38876.982593620392</v>
      </c>
      <c r="J135" s="24">
        <v>39853.614196749048</v>
      </c>
      <c r="K135" s="24" t="s">
        <v>1315</v>
      </c>
      <c r="L135" s="24">
        <v>33307.158475338991</v>
      </c>
      <c r="M135" s="24">
        <v>36684.1619429415</v>
      </c>
      <c r="N135" s="24">
        <v>39570.959761680315</v>
      </c>
      <c r="O135" s="24">
        <v>44872.285913397696</v>
      </c>
      <c r="P135" s="24">
        <v>44465.870446130029</v>
      </c>
      <c r="Q135" s="24">
        <v>39170.663008822536</v>
      </c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spans="1:33" ht="14.25" customHeight="1" x14ac:dyDescent="0.25">
      <c r="A136" s="27" t="s">
        <v>503</v>
      </c>
      <c r="B136" s="26">
        <v>2242.3266594663</v>
      </c>
      <c r="C136" s="26">
        <v>2648.8418339503196</v>
      </c>
      <c r="D136" s="26">
        <v>2811.1318191449732</v>
      </c>
      <c r="E136" s="26">
        <v>3643.424512033574</v>
      </c>
      <c r="F136" s="26">
        <v>3422.0060646535503</v>
      </c>
      <c r="G136" s="26">
        <v>3512.4266340885656</v>
      </c>
      <c r="H136" s="26">
        <v>5367.5840611702897</v>
      </c>
      <c r="I136" s="26">
        <v>7903.0566081399702</v>
      </c>
      <c r="J136" s="26">
        <v>8479.5275748300701</v>
      </c>
      <c r="K136" s="26">
        <v>7951.6559988232702</v>
      </c>
      <c r="L136" s="26">
        <v>7576.5645465484304</v>
      </c>
      <c r="M136" s="26">
        <v>4732.8967684478193</v>
      </c>
      <c r="N136" s="26">
        <v>5223.08883992543</v>
      </c>
      <c r="O136" s="26">
        <v>6168.6947445609703</v>
      </c>
      <c r="P136" s="26">
        <v>6752.5561879786192</v>
      </c>
      <c r="Q136" s="26">
        <v>5882.6998975147108</v>
      </c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spans="1:33" ht="14.25" customHeight="1" x14ac:dyDescent="0.25">
      <c r="A137" s="27" t="s">
        <v>504</v>
      </c>
      <c r="B137" s="24">
        <v>1518.3502800405008</v>
      </c>
      <c r="C137" s="24">
        <v>2069.5988550982934</v>
      </c>
      <c r="D137" s="24">
        <v>2653.6564685594631</v>
      </c>
      <c r="E137" s="24">
        <v>2965.4495335144643</v>
      </c>
      <c r="F137" s="24">
        <v>3315.3392490398037</v>
      </c>
      <c r="G137" s="24">
        <v>3857.4893405349862</v>
      </c>
      <c r="H137" s="24">
        <v>7490.9880356553576</v>
      </c>
      <c r="I137" s="24">
        <v>7628.622808384207</v>
      </c>
      <c r="J137" s="24" t="s">
        <v>1314</v>
      </c>
      <c r="K137" s="24">
        <v>11898.723638340267</v>
      </c>
      <c r="L137" s="24">
        <v>13772.426798657127</v>
      </c>
      <c r="M137" s="24">
        <v>12812.43221924934</v>
      </c>
      <c r="N137" s="24">
        <v>15577.389766701124</v>
      </c>
      <c r="O137" s="24">
        <v>15207.448752520306</v>
      </c>
      <c r="P137" s="24">
        <v>13691.174792600948</v>
      </c>
      <c r="Q137" s="24" t="s">
        <v>20</v>
      </c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spans="1:33" ht="14.25" customHeight="1" x14ac:dyDescent="0.25">
      <c r="A138" s="27" t="s">
        <v>507</v>
      </c>
      <c r="B138" s="26">
        <v>2321.4049096893868</v>
      </c>
      <c r="C138" s="26">
        <v>2545.8932721962947</v>
      </c>
      <c r="D138" s="26">
        <v>3097.4297348755608</v>
      </c>
      <c r="E138" s="26">
        <v>4103.5160346697785</v>
      </c>
      <c r="F138" s="26" t="s">
        <v>1313</v>
      </c>
      <c r="G138" s="26">
        <v>5225.1140138496658</v>
      </c>
      <c r="H138" s="26">
        <v>5549.4499863115825</v>
      </c>
      <c r="I138" s="26">
        <v>6455.6380288125702</v>
      </c>
      <c r="J138" s="26">
        <v>6113.9951427490842</v>
      </c>
      <c r="K138" s="26">
        <v>6760.7630094614278</v>
      </c>
      <c r="L138" s="26">
        <v>6350.9125567233641</v>
      </c>
      <c r="M138" s="26">
        <v>5609.8879984646928</v>
      </c>
      <c r="N138" s="26">
        <v>5554.1776304219229</v>
      </c>
      <c r="O138" s="26">
        <v>5745.3258506469729</v>
      </c>
      <c r="P138" s="26">
        <v>5181.3846245029226</v>
      </c>
      <c r="Q138" s="26">
        <v>4071.4876214724645</v>
      </c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spans="1:33" ht="14.25" customHeight="1" x14ac:dyDescent="0.25">
      <c r="A139" s="27" t="s">
        <v>509</v>
      </c>
      <c r="B139" s="24" t="s">
        <v>20</v>
      </c>
      <c r="C139" s="24" t="s">
        <v>20</v>
      </c>
      <c r="D139" s="24" t="s">
        <v>20</v>
      </c>
      <c r="E139" s="24" t="s">
        <v>1312</v>
      </c>
      <c r="F139" s="24">
        <v>22.011602380574573</v>
      </c>
      <c r="G139" s="24">
        <v>16.23370444865898</v>
      </c>
      <c r="H139" s="24">
        <v>29.534243853500641</v>
      </c>
      <c r="I139" s="24">
        <v>34.832631631233056</v>
      </c>
      <c r="J139" s="24">
        <v>36.795705943006311</v>
      </c>
      <c r="K139" s="24">
        <v>54.248394335503946</v>
      </c>
      <c r="L139" s="24">
        <v>61.838810976412887</v>
      </c>
      <c r="M139" s="24">
        <v>57.032838388277469</v>
      </c>
      <c r="N139" s="24">
        <v>53.675821877616492</v>
      </c>
      <c r="O139" s="24">
        <v>60.576610981259549</v>
      </c>
      <c r="P139" s="24" t="s">
        <v>20</v>
      </c>
      <c r="Q139" s="24" t="s">
        <v>20</v>
      </c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spans="1:33" ht="14.25" customHeight="1" x14ac:dyDescent="0.25">
      <c r="A140" s="27" t="s">
        <v>516</v>
      </c>
      <c r="B140" s="26">
        <v>2276.4613527197648</v>
      </c>
      <c r="C140" s="26">
        <v>2441.0241530350904</v>
      </c>
      <c r="D140" s="26">
        <v>2932.5741564708646</v>
      </c>
      <c r="E140" s="26">
        <v>3519.3434194775928</v>
      </c>
      <c r="F140" s="26">
        <v>4259.3558059630568</v>
      </c>
      <c r="G140" s="26">
        <v>5009.1900706295082</v>
      </c>
      <c r="H140" s="26">
        <v>5665.0817132075481</v>
      </c>
      <c r="I140" s="26">
        <v>5949.4848178983457</v>
      </c>
      <c r="J140" s="26">
        <v>6536.3925572118669</v>
      </c>
      <c r="K140" s="26">
        <v>7580.4109276102781</v>
      </c>
      <c r="L140" s="26">
        <v>6510.7358688019431</v>
      </c>
      <c r="M140" s="26">
        <v>8764.295997707095</v>
      </c>
      <c r="N140" s="26">
        <v>10200.390539932758</v>
      </c>
      <c r="O140" s="26">
        <v>12844.243929350521</v>
      </c>
      <c r="P140" s="26">
        <v>12127.888512459142</v>
      </c>
      <c r="Q140" s="26">
        <v>9589.1812357010822</v>
      </c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spans="1:33" ht="14.25" customHeight="1" x14ac:dyDescent="0.25">
      <c r="A141" s="27" t="s">
        <v>517</v>
      </c>
      <c r="B141" s="24">
        <v>1940.708491620112</v>
      </c>
      <c r="C141" s="24">
        <v>2204.2564245810054</v>
      </c>
      <c r="D141" s="24">
        <v>2535.0160335195533</v>
      </c>
      <c r="E141" s="24">
        <v>3068.9672067039105</v>
      </c>
      <c r="F141" s="24">
        <v>2598.9832960893855</v>
      </c>
      <c r="G141" s="24" t="s">
        <v>20</v>
      </c>
      <c r="H141" s="24" t="s">
        <v>20</v>
      </c>
      <c r="I141" s="24" t="s">
        <v>20</v>
      </c>
      <c r="J141" s="24" t="s">
        <v>20</v>
      </c>
      <c r="K141" s="24" t="s">
        <v>20</v>
      </c>
      <c r="L141" s="24" t="s">
        <v>20</v>
      </c>
      <c r="M141" s="24" t="s">
        <v>20</v>
      </c>
      <c r="N141" s="24" t="s">
        <v>20</v>
      </c>
      <c r="O141" s="24" t="s">
        <v>20</v>
      </c>
      <c r="P141" s="24" t="s">
        <v>20</v>
      </c>
      <c r="Q141" s="24" t="s">
        <v>20</v>
      </c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spans="1:33" ht="14.25" customHeight="1" x14ac:dyDescent="0.25">
      <c r="A142" s="27" t="s">
        <v>529</v>
      </c>
      <c r="B142" s="26">
        <v>290446.01094028965</v>
      </c>
      <c r="C142" s="26">
        <v>332963.98112676246</v>
      </c>
      <c r="D142" s="26">
        <v>393076.43376961455</v>
      </c>
      <c r="E142" s="26">
        <v>450144.07123991026</v>
      </c>
      <c r="F142" s="26">
        <v>348431.2941388418</v>
      </c>
      <c r="G142" s="26">
        <v>397633.76628730138</v>
      </c>
      <c r="H142" s="26">
        <v>464649.91344149038</v>
      </c>
      <c r="I142" s="26">
        <v>455256.53862919763</v>
      </c>
      <c r="J142" s="26">
        <v>467538.67810712958</v>
      </c>
      <c r="K142" s="26">
        <v>470145.94546766003</v>
      </c>
      <c r="L142" s="26">
        <v>391518.83195997943</v>
      </c>
      <c r="M142" s="26">
        <v>392968.64427714614</v>
      </c>
      <c r="N142" s="26">
        <v>439411.36351342703</v>
      </c>
      <c r="O142" s="26">
        <v>487959.83883089834</v>
      </c>
      <c r="P142" s="26">
        <v>476592.46476106677</v>
      </c>
      <c r="Q142" s="26">
        <v>453703.88156977901</v>
      </c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spans="1:33" ht="14.25" customHeight="1" x14ac:dyDescent="0.25">
      <c r="A143" s="27" t="s">
        <v>530</v>
      </c>
      <c r="B143" s="24">
        <v>1638.8948071921664</v>
      </c>
      <c r="C143" s="24">
        <v>1932.2875332706976</v>
      </c>
      <c r="D143" s="24">
        <v>2590.1186626752524</v>
      </c>
      <c r="E143" s="24" t="s">
        <v>1311</v>
      </c>
      <c r="F143" s="24">
        <v>2347.068943698448</v>
      </c>
      <c r="G143" s="24">
        <v>3032.4336732369384</v>
      </c>
      <c r="H143" s="24">
        <v>3410.3025877932914</v>
      </c>
      <c r="I143" s="24">
        <v>3087.8663197105516</v>
      </c>
      <c r="J143" s="24">
        <v>3076.0891258343831</v>
      </c>
      <c r="K143" s="24">
        <v>3144.3023456319597</v>
      </c>
      <c r="L143" s="24">
        <v>2580.4416055001839</v>
      </c>
      <c r="M143" s="24">
        <v>2267.0733427913124</v>
      </c>
      <c r="N143" s="24" t="s">
        <v>20</v>
      </c>
      <c r="O143" s="24" t="s">
        <v>20</v>
      </c>
      <c r="P143" s="24" t="s">
        <v>20</v>
      </c>
      <c r="Q143" s="24" t="s">
        <v>20</v>
      </c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spans="1:33" ht="14.25" customHeight="1" x14ac:dyDescent="0.25">
      <c r="A144" s="27" t="s">
        <v>536</v>
      </c>
      <c r="B144" s="26">
        <v>25056.852917223288</v>
      </c>
      <c r="C144" s="26">
        <v>25006.52163487898</v>
      </c>
      <c r="D144" s="26">
        <v>29489.030865323632</v>
      </c>
      <c r="E144" s="26">
        <v>33228.753129741206</v>
      </c>
      <c r="F144" s="26">
        <v>24269.876540734411</v>
      </c>
      <c r="G144" s="26">
        <v>29725.118261502128</v>
      </c>
      <c r="H144" s="26">
        <v>35906.800585692166</v>
      </c>
      <c r="I144" s="26">
        <v>37594.807312393787</v>
      </c>
      <c r="J144" s="26">
        <v>38674.691221635549</v>
      </c>
      <c r="K144" s="26">
        <v>41000.224270236387</v>
      </c>
      <c r="L144" s="26">
        <v>35786.384867005952</v>
      </c>
      <c r="M144" s="26">
        <v>35560.210896451958</v>
      </c>
      <c r="N144" s="26">
        <v>39787.803636082746</v>
      </c>
      <c r="O144" s="26">
        <v>43439.684500766307</v>
      </c>
      <c r="P144" s="26">
        <v>42102.692868793725</v>
      </c>
      <c r="Q144" s="26">
        <v>36647.39812436112</v>
      </c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spans="1:33" ht="14.25" customHeight="1" x14ac:dyDescent="0.25">
      <c r="A145" s="27" t="s">
        <v>537</v>
      </c>
      <c r="B145" s="24" t="s">
        <v>1310</v>
      </c>
      <c r="C145" s="24">
        <v>3200.6</v>
      </c>
      <c r="D145" s="24">
        <v>3778.1</v>
      </c>
      <c r="E145" s="24">
        <v>4518.3</v>
      </c>
      <c r="F145" s="24">
        <v>3697.3</v>
      </c>
      <c r="G145" s="24">
        <v>4512.8999999999996</v>
      </c>
      <c r="H145" s="24">
        <v>5669.6</v>
      </c>
      <c r="I145" s="24">
        <v>6209.8</v>
      </c>
      <c r="J145" s="24">
        <v>6113.9</v>
      </c>
      <c r="K145" s="24">
        <v>6318.7</v>
      </c>
      <c r="L145" s="24">
        <v>6387.6</v>
      </c>
      <c r="M145" s="24">
        <v>6291.6</v>
      </c>
      <c r="N145" s="24">
        <v>6549.1</v>
      </c>
      <c r="O145" s="24">
        <v>5801.5</v>
      </c>
      <c r="P145" s="24">
        <v>5396.9</v>
      </c>
      <c r="Q145" s="24">
        <v>5323.7</v>
      </c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spans="1:33" ht="14.25" customHeight="1" x14ac:dyDescent="0.25">
      <c r="A146" s="27" t="s">
        <v>539</v>
      </c>
      <c r="B146" s="26">
        <v>768.81663471950162</v>
      </c>
      <c r="C146" s="26">
        <v>748.18305491509443</v>
      </c>
      <c r="D146" s="26">
        <v>915.12984374424275</v>
      </c>
      <c r="E146" s="26">
        <v>1354.7397844604343</v>
      </c>
      <c r="F146" s="26">
        <v>1800.446185243231</v>
      </c>
      <c r="G146" s="26">
        <v>1964.4568949387499</v>
      </c>
      <c r="H146" s="26" t="s">
        <v>1309</v>
      </c>
      <c r="I146" s="26">
        <v>1902.8771691315605</v>
      </c>
      <c r="J146" s="26">
        <v>2018.375701979156</v>
      </c>
      <c r="K146" s="26">
        <v>2193.3703754301473</v>
      </c>
      <c r="L146" s="26">
        <v>1976.4384635609331</v>
      </c>
      <c r="M146" s="26">
        <v>1716.5228680660093</v>
      </c>
      <c r="N146" s="26">
        <v>1956.4201756137734</v>
      </c>
      <c r="O146" s="26">
        <v>2282.3335729888036</v>
      </c>
      <c r="P146" s="26">
        <v>2326.0924770848183</v>
      </c>
      <c r="Q146" s="26" t="s">
        <v>20</v>
      </c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spans="1:33" ht="14.25" customHeight="1" x14ac:dyDescent="0.25">
      <c r="A147" s="27" t="s">
        <v>542</v>
      </c>
      <c r="B147" s="24">
        <v>26003.095375333651</v>
      </c>
      <c r="C147" s="24">
        <v>21987.687010143611</v>
      </c>
      <c r="D147" s="24">
        <v>28296.084705192301</v>
      </c>
      <c r="E147" s="24">
        <v>39831.771575394741</v>
      </c>
      <c r="F147" s="24">
        <v>30783.444160381179</v>
      </c>
      <c r="G147" s="24">
        <v>49520.486754868914</v>
      </c>
      <c r="H147" s="24">
        <v>66222.80464494336</v>
      </c>
      <c r="I147" s="24">
        <v>56933.227904357329</v>
      </c>
      <c r="J147" s="24">
        <v>54851.077399761736</v>
      </c>
      <c r="K147" s="24" t="s">
        <v>1308</v>
      </c>
      <c r="L147" s="24">
        <v>52334.758960501196</v>
      </c>
      <c r="M147" s="24">
        <v>35239.953320360939</v>
      </c>
      <c r="N147" s="24">
        <v>32669.3378909403</v>
      </c>
      <c r="O147" s="24">
        <v>40753.698152909201</v>
      </c>
      <c r="P147" s="24">
        <v>62110.034588879702</v>
      </c>
      <c r="Q147" s="24">
        <v>52345.924542996901</v>
      </c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spans="1:33" ht="14.25" customHeight="1" x14ac:dyDescent="0.25">
      <c r="A148" s="27" t="s">
        <v>544</v>
      </c>
      <c r="B148" s="26">
        <v>2642.1091215000001</v>
      </c>
      <c r="C148" s="26">
        <v>3206.0874914921847</v>
      </c>
      <c r="D148" s="26">
        <v>4434.4033115123993</v>
      </c>
      <c r="E148" s="26">
        <v>5838.8427745506397</v>
      </c>
      <c r="F148" s="26">
        <v>4313.8091468000002</v>
      </c>
      <c r="G148" s="26">
        <v>4648.9496809799994</v>
      </c>
      <c r="H148" s="26">
        <v>5980.1216643999996</v>
      </c>
      <c r="I148" s="26">
        <v>5548.9632481632898</v>
      </c>
      <c r="J148" s="26">
        <v>5629.8573043993501</v>
      </c>
      <c r="K148" s="26">
        <v>6155.8357069979693</v>
      </c>
      <c r="L148" s="26">
        <v>5395.0929766414502</v>
      </c>
      <c r="M148" s="26">
        <v>5912.0205748804901</v>
      </c>
      <c r="N148" s="26">
        <v>6629.0904329103005</v>
      </c>
      <c r="O148" s="26">
        <v>7807.3893478202399</v>
      </c>
      <c r="P148" s="26">
        <v>8160.6958401321499</v>
      </c>
      <c r="Q148" s="26">
        <v>7593.3858532119602</v>
      </c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spans="1:33" ht="14.25" customHeight="1" x14ac:dyDescent="0.25">
      <c r="A149" s="27" t="s">
        <v>545</v>
      </c>
      <c r="B149" s="24">
        <v>54743.343662436528</v>
      </c>
      <c r="C149" s="24">
        <v>63580.228086603311</v>
      </c>
      <c r="D149" s="24">
        <v>78372.46295290663</v>
      </c>
      <c r="E149" s="24">
        <v>86849.866100057741</v>
      </c>
      <c r="F149" s="24">
        <v>68125.601565778663</v>
      </c>
      <c r="G149" s="24">
        <v>75038.153206621282</v>
      </c>
      <c r="H149" s="24">
        <v>91010.150206378312</v>
      </c>
      <c r="I149" s="24" t="s">
        <v>1307</v>
      </c>
      <c r="J149" s="24">
        <v>91599.683148155178</v>
      </c>
      <c r="K149" s="24">
        <v>91215.610257532971</v>
      </c>
      <c r="L149" s="24">
        <v>76346.268040958195</v>
      </c>
      <c r="M149" s="24">
        <v>75984.841181878903</v>
      </c>
      <c r="N149" s="24">
        <v>80573.532131337488</v>
      </c>
      <c r="O149" s="24">
        <v>88105.673271850144</v>
      </c>
      <c r="P149" s="24">
        <v>87614.94166238328</v>
      </c>
      <c r="Q149" s="24" t="s">
        <v>20</v>
      </c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spans="1:33" ht="14.25" customHeight="1" x14ac:dyDescent="0.25">
      <c r="A150" s="27" t="s">
        <v>548</v>
      </c>
      <c r="B150" s="26">
        <v>8028.6085825747723</v>
      </c>
      <c r="C150" s="26">
        <v>9881.1443433029908</v>
      </c>
      <c r="D150" s="26">
        <v>14343.302990897268</v>
      </c>
      <c r="E150" s="26">
        <v>20707.152145643693</v>
      </c>
      <c r="F150" s="26">
        <v>16051.755526657997</v>
      </c>
      <c r="G150" s="26">
        <v>17875.162548764631</v>
      </c>
      <c r="H150" s="26">
        <v>21496.759427828347</v>
      </c>
      <c r="I150" s="26">
        <v>25628.88946684005</v>
      </c>
      <c r="J150" s="26">
        <v>32043.088582574772</v>
      </c>
      <c r="K150" s="26">
        <v>27889.070221066318</v>
      </c>
      <c r="L150" s="26">
        <v>26563.679141742523</v>
      </c>
      <c r="M150" s="26">
        <v>21286.568270481144</v>
      </c>
      <c r="N150" s="26">
        <v>24121.331062120284</v>
      </c>
      <c r="O150" s="26">
        <v>23645.102360637193</v>
      </c>
      <c r="P150" s="26">
        <v>20456.781081759505</v>
      </c>
      <c r="Q150" s="26" t="s">
        <v>20</v>
      </c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spans="1:33" ht="14.25" customHeight="1" x14ac:dyDescent="0.25">
      <c r="A151" s="27" t="s">
        <v>550</v>
      </c>
      <c r="B151" s="24" t="s">
        <v>1306</v>
      </c>
      <c r="C151" s="24">
        <v>26597</v>
      </c>
      <c r="D151" s="24">
        <v>28639</v>
      </c>
      <c r="E151" s="24">
        <v>38132</v>
      </c>
      <c r="F151" s="24">
        <v>28536</v>
      </c>
      <c r="G151" s="24">
        <v>32843</v>
      </c>
      <c r="H151" s="24">
        <v>38995</v>
      </c>
      <c r="I151" s="24">
        <v>40385</v>
      </c>
      <c r="J151" s="24">
        <v>41214</v>
      </c>
      <c r="K151" s="24">
        <v>42675</v>
      </c>
      <c r="L151" s="24">
        <v>39815</v>
      </c>
      <c r="M151" s="24">
        <v>42200</v>
      </c>
      <c r="N151" s="24">
        <v>52757</v>
      </c>
      <c r="O151" s="24">
        <v>56753</v>
      </c>
      <c r="P151" s="24">
        <v>46503</v>
      </c>
      <c r="Q151" s="24">
        <v>43488</v>
      </c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spans="1:33" ht="14.25" customHeight="1" x14ac:dyDescent="0.25">
      <c r="A152" s="27" t="s">
        <v>552</v>
      </c>
      <c r="B152" s="26" t="s">
        <v>1305</v>
      </c>
      <c r="C152" s="26">
        <v>115.28013625</v>
      </c>
      <c r="D152" s="26">
        <v>108.529628002124</v>
      </c>
      <c r="E152" s="26">
        <v>120.31173708857899</v>
      </c>
      <c r="F152" s="26">
        <v>94.032984049400099</v>
      </c>
      <c r="G152" s="26">
        <v>102.7530383337</v>
      </c>
      <c r="H152" s="26">
        <v>125.0573348273</v>
      </c>
      <c r="I152" s="26">
        <v>138.9358162593</v>
      </c>
      <c r="J152" s="26">
        <v>146.5088145041</v>
      </c>
      <c r="K152" s="26">
        <v>177.73285234670001</v>
      </c>
      <c r="L152" s="26">
        <v>156.83648241</v>
      </c>
      <c r="M152" s="26">
        <v>158.73157556000001</v>
      </c>
      <c r="N152" s="26">
        <v>153.5216374</v>
      </c>
      <c r="O152" s="26" t="s">
        <v>20</v>
      </c>
      <c r="P152" s="26" t="s">
        <v>20</v>
      </c>
      <c r="Q152" s="26" t="s">
        <v>20</v>
      </c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spans="1:33" ht="14.25" customHeight="1" x14ac:dyDescent="0.25">
      <c r="A153" s="27" t="s">
        <v>557</v>
      </c>
      <c r="B153" s="24">
        <v>8932.1</v>
      </c>
      <c r="C153" s="24">
        <v>10189.280000000001</v>
      </c>
      <c r="D153" s="24">
        <v>13488</v>
      </c>
      <c r="E153" s="24">
        <v>18043.8</v>
      </c>
      <c r="F153" s="24">
        <v>15357.2</v>
      </c>
      <c r="G153" s="24">
        <v>18709.5</v>
      </c>
      <c r="H153" s="24">
        <v>25661.5</v>
      </c>
      <c r="I153" s="24" t="s">
        <v>1304</v>
      </c>
      <c r="J153" s="24">
        <v>26493.4</v>
      </c>
      <c r="K153" s="24">
        <v>25783.1</v>
      </c>
      <c r="L153" s="24">
        <v>22541.8</v>
      </c>
      <c r="M153" s="24">
        <v>20693.7565</v>
      </c>
      <c r="N153" s="24">
        <v>22286.078000000001</v>
      </c>
      <c r="O153" s="24">
        <v>23960.949747619998</v>
      </c>
      <c r="P153" s="24">
        <v>22254.711698999999</v>
      </c>
      <c r="Q153" s="24" t="s">
        <v>20</v>
      </c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spans="1:33" ht="14.25" customHeight="1" x14ac:dyDescent="0.25">
      <c r="A154" s="27" t="s">
        <v>560</v>
      </c>
      <c r="B154" s="26">
        <v>1524.7768256171667</v>
      </c>
      <c r="C154" s="26">
        <v>1992.0603759718224</v>
      </c>
      <c r="D154" s="26">
        <v>2633.1518556221858</v>
      </c>
      <c r="E154" s="26">
        <v>3141.3725365855357</v>
      </c>
      <c r="F154" s="26">
        <v>2874.1089440327296</v>
      </c>
      <c r="G154" s="26">
        <v>3531.5964435805072</v>
      </c>
      <c r="H154" s="26">
        <v>4252.6298185611704</v>
      </c>
      <c r="I154" s="26">
        <v>4765.0203500445541</v>
      </c>
      <c r="J154" s="26">
        <v>5431.9521092732803</v>
      </c>
      <c r="K154" s="26">
        <v>3683.7281658168517</v>
      </c>
      <c r="L154" s="26">
        <v>2569.8370343523907</v>
      </c>
      <c r="M154" s="26">
        <v>2074.0771219149065</v>
      </c>
      <c r="N154" s="26">
        <v>3064.8365254020769</v>
      </c>
      <c r="O154" s="26">
        <v>3214.0010120748302</v>
      </c>
      <c r="P154" s="26" t="s">
        <v>20</v>
      </c>
      <c r="Q154" s="26" t="s">
        <v>20</v>
      </c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spans="1:33" ht="14.25" customHeight="1" x14ac:dyDescent="0.25">
      <c r="A155" s="27" t="s">
        <v>563</v>
      </c>
      <c r="B155" s="24">
        <v>3682.0659999999998</v>
      </c>
      <c r="C155" s="24">
        <v>4852.6499999999996</v>
      </c>
      <c r="D155" s="24">
        <v>5937.46</v>
      </c>
      <c r="E155" s="24">
        <v>8644.4</v>
      </c>
      <c r="F155" s="24">
        <v>6603.1</v>
      </c>
      <c r="G155" s="24">
        <v>9544.58</v>
      </c>
      <c r="H155" s="24">
        <v>11722.75</v>
      </c>
      <c r="I155" s="24">
        <v>11013.97</v>
      </c>
      <c r="J155" s="24">
        <v>11861</v>
      </c>
      <c r="K155" s="24">
        <v>11940.69</v>
      </c>
      <c r="L155" s="24">
        <v>10150</v>
      </c>
      <c r="M155" s="24">
        <v>9614.8619460000009</v>
      </c>
      <c r="N155" s="24">
        <v>11287.616</v>
      </c>
      <c r="O155" s="24">
        <v>12597.968462999999</v>
      </c>
      <c r="P155" s="24">
        <v>11897.368</v>
      </c>
      <c r="Q155" s="24">
        <v>9711.8860000000004</v>
      </c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spans="1:33" ht="14.25" customHeight="1" x14ac:dyDescent="0.25">
      <c r="A156" s="27" t="s">
        <v>564</v>
      </c>
      <c r="B156" s="26">
        <v>11782.184510235027</v>
      </c>
      <c r="C156" s="26">
        <v>14468.113512126813</v>
      </c>
      <c r="D156" s="26">
        <v>19257.946575529411</v>
      </c>
      <c r="E156" s="26">
        <v>28078.161331891824</v>
      </c>
      <c r="F156" s="26">
        <v>20808.084070594705</v>
      </c>
      <c r="G156" s="26">
        <v>28391.271227793102</v>
      </c>
      <c r="H156" s="26">
        <v>36448.776804793109</v>
      </c>
      <c r="I156" s="26">
        <v>40279.232746793103</v>
      </c>
      <c r="J156" s="26">
        <v>41703.453761793106</v>
      </c>
      <c r="K156" s="26">
        <v>40711.494254793106</v>
      </c>
      <c r="L156" s="26">
        <v>36962.022697793109</v>
      </c>
      <c r="M156" s="26">
        <v>34908.473497793108</v>
      </c>
      <c r="N156" s="26">
        <v>38331.170100793104</v>
      </c>
      <c r="O156" s="26">
        <v>41553.479609793103</v>
      </c>
      <c r="P156" s="26">
        <v>40660.056428793105</v>
      </c>
      <c r="Q156" s="26" t="s">
        <v>20</v>
      </c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spans="1:33" ht="14.25" customHeight="1" x14ac:dyDescent="0.25">
      <c r="A157" s="27" t="s">
        <v>566</v>
      </c>
      <c r="B157" s="24" t="s">
        <v>1303</v>
      </c>
      <c r="C157" s="24">
        <v>42193.601225320504</v>
      </c>
      <c r="D157" s="24">
        <v>46768.758845346398</v>
      </c>
      <c r="E157" s="24">
        <v>53324.367113835506</v>
      </c>
      <c r="F157" s="24">
        <v>43003.010235515001</v>
      </c>
      <c r="G157" s="24">
        <v>53630.915708091903</v>
      </c>
      <c r="H157" s="24">
        <v>58704.507744044902</v>
      </c>
      <c r="I157" s="24">
        <v>65310.365443937801</v>
      </c>
      <c r="J157" s="24">
        <v>62174.376900707</v>
      </c>
      <c r="K157" s="24">
        <v>67154.110407584099</v>
      </c>
      <c r="L157" s="24">
        <v>66506.329326472609</v>
      </c>
      <c r="M157" s="24">
        <v>78283.237169296292</v>
      </c>
      <c r="N157" s="24">
        <v>92029.051174008302</v>
      </c>
      <c r="O157" s="24">
        <v>102949.2469027234</v>
      </c>
      <c r="P157" s="24">
        <v>102788.47762460051</v>
      </c>
      <c r="Q157" s="24">
        <v>79250.311387376409</v>
      </c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spans="1:33" ht="14.25" customHeight="1" x14ac:dyDescent="0.25">
      <c r="A158" s="27" t="s">
        <v>568</v>
      </c>
      <c r="B158" s="26">
        <v>94812</v>
      </c>
      <c r="C158" s="26">
        <v>119751</v>
      </c>
      <c r="D158" s="26">
        <v>159611</v>
      </c>
      <c r="E158" s="26">
        <v>203386</v>
      </c>
      <c r="F158" s="26">
        <v>145466</v>
      </c>
      <c r="G158" s="26">
        <v>172563</v>
      </c>
      <c r="H158" s="26">
        <v>204452</v>
      </c>
      <c r="I158" s="26">
        <v>192966</v>
      </c>
      <c r="J158" s="26">
        <v>199552</v>
      </c>
      <c r="K158" s="26">
        <v>215899</v>
      </c>
      <c r="L158" s="26">
        <v>189319</v>
      </c>
      <c r="M158" s="26">
        <v>194121</v>
      </c>
      <c r="N158" s="26">
        <v>228677</v>
      </c>
      <c r="O158" s="26">
        <v>263557</v>
      </c>
      <c r="P158" s="26">
        <v>259439</v>
      </c>
      <c r="Q158" s="26">
        <v>252082</v>
      </c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spans="1:33" ht="14.25" customHeight="1" x14ac:dyDescent="0.25">
      <c r="A159" s="27" t="s">
        <v>569</v>
      </c>
      <c r="B159" s="24">
        <v>61096.450338458671</v>
      </c>
      <c r="C159" s="24">
        <v>68515.828634323145</v>
      </c>
      <c r="D159" s="24">
        <v>79677.143954569605</v>
      </c>
      <c r="E159" s="24">
        <v>92224.603796975818</v>
      </c>
      <c r="F159" s="24">
        <v>69267.518437379345</v>
      </c>
      <c r="G159" s="24">
        <v>74742.407953102418</v>
      </c>
      <c r="H159" s="24">
        <v>79107.457031222861</v>
      </c>
      <c r="I159" s="24">
        <v>68976.872164339482</v>
      </c>
      <c r="J159" s="24">
        <v>72576.021059391176</v>
      </c>
      <c r="K159" s="24">
        <v>75632.55979976301</v>
      </c>
      <c r="L159" s="24">
        <v>65081.974321216003</v>
      </c>
      <c r="M159" s="24">
        <v>65418.689104181321</v>
      </c>
      <c r="N159" s="24">
        <v>75328.797669776526</v>
      </c>
      <c r="O159" s="24">
        <v>84823.794507344472</v>
      </c>
      <c r="P159" s="24">
        <v>83113.624004707919</v>
      </c>
      <c r="Q159" s="24">
        <v>73558.486117625143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spans="1:33" ht="14.25" customHeight="1" x14ac:dyDescent="0.25">
      <c r="A160" s="27" t="s">
        <v>570</v>
      </c>
      <c r="B160" s="26" t="s">
        <v>20</v>
      </c>
      <c r="C160" s="26" t="s">
        <v>20</v>
      </c>
      <c r="D160" s="26" t="s">
        <v>20</v>
      </c>
      <c r="E160" s="26" t="s">
        <v>20</v>
      </c>
      <c r="F160" s="26" t="s">
        <v>20</v>
      </c>
      <c r="G160" s="26" t="s">
        <v>20</v>
      </c>
      <c r="H160" s="26">
        <v>26925.851648351647</v>
      </c>
      <c r="I160" s="26">
        <v>30787.179487179477</v>
      </c>
      <c r="J160" s="26">
        <v>31474.725274725271</v>
      </c>
      <c r="K160" s="26">
        <v>31145.329670329669</v>
      </c>
      <c r="L160" s="26">
        <v>28496.153846153848</v>
      </c>
      <c r="M160" s="26">
        <v>31934.065934065933</v>
      </c>
      <c r="N160" s="26">
        <v>30765.659340659338</v>
      </c>
      <c r="O160" s="26">
        <v>33307.142857142855</v>
      </c>
      <c r="P160" s="26">
        <v>31353.846153846152</v>
      </c>
      <c r="Q160" s="26">
        <v>24366.758241758238</v>
      </c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spans="1:33" ht="14.25" customHeight="1" x14ac:dyDescent="0.25">
      <c r="A161" s="27" t="s">
        <v>577</v>
      </c>
      <c r="B161" s="24" t="s">
        <v>1302</v>
      </c>
      <c r="C161" s="24">
        <v>38246.715660727117</v>
      </c>
      <c r="D161" s="24">
        <v>58964.747669252502</v>
      </c>
      <c r="E161" s="24">
        <v>72322.951479568015</v>
      </c>
      <c r="F161" s="24">
        <v>46302.121607596397</v>
      </c>
      <c r="G161" s="24">
        <v>56086.692480145059</v>
      </c>
      <c r="H161" s="24">
        <v>68870.769198949158</v>
      </c>
      <c r="I161" s="24">
        <v>63157.011998971233</v>
      </c>
      <c r="J161" s="24">
        <v>66381.508085519483</v>
      </c>
      <c r="K161" s="24">
        <v>70984.697309615338</v>
      </c>
      <c r="L161" s="24">
        <v>63508.551837869192</v>
      </c>
      <c r="M161" s="24">
        <v>68387.502607260554</v>
      </c>
      <c r="N161" s="24">
        <v>79135.923337854983</v>
      </c>
      <c r="O161" s="24">
        <v>91069.099327517208</v>
      </c>
      <c r="P161" s="24">
        <v>90582.076418167635</v>
      </c>
      <c r="Q161" s="24">
        <v>87777.753465497895</v>
      </c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spans="1:33" ht="14.25" customHeight="1" x14ac:dyDescent="0.25">
      <c r="A162" s="27" t="s">
        <v>579</v>
      </c>
      <c r="B162" s="26">
        <v>123839.02</v>
      </c>
      <c r="C162" s="26">
        <v>163187.28</v>
      </c>
      <c r="D162" s="26">
        <v>223083.53</v>
      </c>
      <c r="E162" s="26">
        <v>288672.59000000003</v>
      </c>
      <c r="F162" s="26">
        <v>183924.12</v>
      </c>
      <c r="G162" s="26">
        <v>245679.71</v>
      </c>
      <c r="H162" s="26">
        <v>318554.76</v>
      </c>
      <c r="I162" s="26">
        <v>335771.21</v>
      </c>
      <c r="J162" s="26">
        <v>341269.23</v>
      </c>
      <c r="K162" s="26">
        <v>307875.43</v>
      </c>
      <c r="L162" s="26">
        <v>193021.13</v>
      </c>
      <c r="M162" s="26">
        <v>191494.32</v>
      </c>
      <c r="N162" s="26">
        <v>238383.89</v>
      </c>
      <c r="O162" s="26">
        <v>248856.86</v>
      </c>
      <c r="P162" s="26">
        <v>254599.02</v>
      </c>
      <c r="Q162" s="26">
        <v>240382.45</v>
      </c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spans="1:33" ht="14.25" customHeight="1" x14ac:dyDescent="0.25">
      <c r="A163" s="27" t="s">
        <v>580</v>
      </c>
      <c r="B163" s="24" t="s">
        <v>20</v>
      </c>
      <c r="C163" s="24" t="s">
        <v>20</v>
      </c>
      <c r="D163" s="24" t="s">
        <v>20</v>
      </c>
      <c r="E163" s="24" t="s">
        <v>20</v>
      </c>
      <c r="F163" s="24" t="s">
        <v>20</v>
      </c>
      <c r="G163" s="24" t="s">
        <v>1301</v>
      </c>
      <c r="H163" s="24">
        <v>1569.07577764898</v>
      </c>
      <c r="I163" s="24">
        <v>1864.4484724541901</v>
      </c>
      <c r="J163" s="24">
        <v>1853.7883044310702</v>
      </c>
      <c r="K163" s="24">
        <v>1991.6599754271601</v>
      </c>
      <c r="L163" s="24">
        <v>1918.6504662017701</v>
      </c>
      <c r="M163" s="24">
        <v>2020.7541298458</v>
      </c>
      <c r="N163" s="24">
        <v>2014.3645715253479</v>
      </c>
      <c r="O163" s="24">
        <v>2284.1439230170149</v>
      </c>
      <c r="P163" s="24">
        <v>2704.6315886653001</v>
      </c>
      <c r="Q163" s="24" t="s">
        <v>20</v>
      </c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spans="1:33" ht="14.25" customHeight="1" x14ac:dyDescent="0.25">
      <c r="A164" s="27" t="s">
        <v>588</v>
      </c>
      <c r="B164" s="26" t="s">
        <v>863</v>
      </c>
      <c r="C164" s="26">
        <v>218.85531177100322</v>
      </c>
      <c r="D164" s="26">
        <v>227.09551571537062</v>
      </c>
      <c r="E164" s="26">
        <v>248.99414343217185</v>
      </c>
      <c r="F164" s="26">
        <v>207.86110324607296</v>
      </c>
      <c r="G164" s="26">
        <v>279.98963079208841</v>
      </c>
      <c r="H164" s="26">
        <v>347.18518378259824</v>
      </c>
      <c r="I164" s="26">
        <v>308.42965130286711</v>
      </c>
      <c r="J164" s="26">
        <v>325.37088313384351</v>
      </c>
      <c r="K164" s="26">
        <v>341.31504187310833</v>
      </c>
      <c r="L164" s="26">
        <v>297.78440600784097</v>
      </c>
      <c r="M164" s="26">
        <v>312.57817545486392</v>
      </c>
      <c r="N164" s="26">
        <v>320.72125289426316</v>
      </c>
      <c r="O164" s="26">
        <v>332.77801063844691</v>
      </c>
      <c r="P164" s="26" t="s">
        <v>20</v>
      </c>
      <c r="Q164" s="26" t="s">
        <v>20</v>
      </c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spans="1:33" ht="14.25" customHeight="1" x14ac:dyDescent="0.25">
      <c r="A165" s="27" t="s">
        <v>592</v>
      </c>
      <c r="B165" s="24">
        <v>41.600342696000006</v>
      </c>
      <c r="C165" s="24">
        <v>59.239660631999996</v>
      </c>
      <c r="D165" s="24">
        <v>64.866164424000004</v>
      </c>
      <c r="E165" s="24">
        <v>92.153344128000001</v>
      </c>
      <c r="F165" s="24">
        <v>83.76385531999999</v>
      </c>
      <c r="G165" s="24">
        <v>96.195918520339205</v>
      </c>
      <c r="H165" s="24">
        <v>115.6811463239421</v>
      </c>
      <c r="I165" s="24">
        <v>119.1403439826919</v>
      </c>
      <c r="J165" s="24">
        <v>128.6459172200374</v>
      </c>
      <c r="K165" s="24">
        <v>144.62852809522619</v>
      </c>
      <c r="L165" s="24">
        <v>118.9477894994114</v>
      </c>
      <c r="M165" s="24">
        <v>119.11417541325329</v>
      </c>
      <c r="N165" s="24">
        <v>127.6746627858473</v>
      </c>
      <c r="O165" s="24">
        <v>132.8615601598114</v>
      </c>
      <c r="P165" s="24">
        <v>126.39254188915859</v>
      </c>
      <c r="Q165" s="24" t="s">
        <v>20</v>
      </c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spans="1:33" ht="14.25" customHeight="1" x14ac:dyDescent="0.25">
      <c r="A166" s="27" t="s">
        <v>594</v>
      </c>
      <c r="B166" s="26" t="s">
        <v>1300</v>
      </c>
      <c r="C166" s="26">
        <v>63829.153761467896</v>
      </c>
      <c r="D166" s="26">
        <v>82542.387545176534</v>
      </c>
      <c r="E166" s="26">
        <v>101453.61066666667</v>
      </c>
      <c r="F166" s="26">
        <v>87077.573333333334</v>
      </c>
      <c r="G166" s="26">
        <v>97431.135999999999</v>
      </c>
      <c r="H166" s="26">
        <v>119960.69066666668</v>
      </c>
      <c r="I166" s="26">
        <v>141799.15466666667</v>
      </c>
      <c r="J166" s="26">
        <v>153343.63200000001</v>
      </c>
      <c r="K166" s="26">
        <v>158461.98199253331</v>
      </c>
      <c r="L166" s="26">
        <v>159271.13440000001</v>
      </c>
      <c r="M166" s="26">
        <v>127843.40266666668</v>
      </c>
      <c r="N166" s="26">
        <v>123400.645661512</v>
      </c>
      <c r="O166" s="26">
        <v>125637.71733333333</v>
      </c>
      <c r="P166" s="26">
        <v>140281.152983904</v>
      </c>
      <c r="Q166" s="26">
        <v>119882.88529064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spans="1:33" ht="14.25" customHeight="1" x14ac:dyDescent="0.25">
      <c r="A167" s="27" t="s">
        <v>596</v>
      </c>
      <c r="B167" s="24" t="s">
        <v>1299</v>
      </c>
      <c r="C167" s="24">
        <v>3195.4022169853451</v>
      </c>
      <c r="D167" s="24">
        <v>4159.2138688789664</v>
      </c>
      <c r="E167" s="24">
        <v>5617.981540877493</v>
      </c>
      <c r="F167" s="24">
        <v>4139.4582687727643</v>
      </c>
      <c r="G167" s="24">
        <v>4086.3246694016152</v>
      </c>
      <c r="H167" s="24">
        <v>5136.1295670781992</v>
      </c>
      <c r="I167" s="24">
        <v>5623.1055884878633</v>
      </c>
      <c r="J167" s="24">
        <v>5858.4972538178499</v>
      </c>
      <c r="K167" s="24">
        <v>5784.1918027246493</v>
      </c>
      <c r="L167" s="24">
        <v>4978.8959014924185</v>
      </c>
      <c r="M167" s="24">
        <v>4839.9374340976792</v>
      </c>
      <c r="N167" s="24">
        <v>5987.7613279580537</v>
      </c>
      <c r="O167" s="24">
        <v>7262.2952923897574</v>
      </c>
      <c r="P167" s="24" t="s">
        <v>20</v>
      </c>
      <c r="Q167" s="24" t="s">
        <v>20</v>
      </c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spans="1:33" ht="14.25" customHeight="1" x14ac:dyDescent="0.25">
      <c r="A168" s="27" t="s">
        <v>600</v>
      </c>
      <c r="B168" s="26" t="s">
        <v>20</v>
      </c>
      <c r="C168" s="26" t="s">
        <v>20</v>
      </c>
      <c r="D168" s="26" t="s">
        <v>1298</v>
      </c>
      <c r="E168" s="26">
        <v>22593.225128337883</v>
      </c>
      <c r="F168" s="26">
        <v>14798.878351406343</v>
      </c>
      <c r="G168" s="26">
        <v>15328.637544853034</v>
      </c>
      <c r="H168" s="26">
        <v>18934.902224502664</v>
      </c>
      <c r="I168" s="26">
        <v>18005.404511639372</v>
      </c>
      <c r="J168" s="26">
        <v>19501.522981627633</v>
      </c>
      <c r="K168" s="26">
        <v>19585.489256681176</v>
      </c>
      <c r="L168" s="26">
        <v>16746.467423003745</v>
      </c>
      <c r="M168" s="26">
        <v>17630.011649605665</v>
      </c>
      <c r="N168" s="26">
        <v>20438.139238844415</v>
      </c>
      <c r="O168" s="26">
        <v>23812.911198010621</v>
      </c>
      <c r="P168" s="26">
        <v>24661.61986107397</v>
      </c>
      <c r="Q168" s="26">
        <v>24328.365162180984</v>
      </c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spans="1:33" ht="14.25" customHeight="1" x14ac:dyDescent="0.25">
      <c r="A169" s="27" t="s">
        <v>604</v>
      </c>
      <c r="B169" s="24">
        <v>644.55377346363696</v>
      </c>
      <c r="C169" s="24">
        <v>701.76585474594492</v>
      </c>
      <c r="D169" s="24" t="s">
        <v>1297</v>
      </c>
      <c r="E169" s="24">
        <v>841.10953376202099</v>
      </c>
      <c r="F169" s="24">
        <v>750.66773418389596</v>
      </c>
      <c r="G169" s="24">
        <v>781.24939522834597</v>
      </c>
      <c r="H169" s="24">
        <v>915.003988201075</v>
      </c>
      <c r="I169" s="24">
        <v>1028.580585148334</v>
      </c>
      <c r="J169" s="24">
        <v>1074.6496799601719</v>
      </c>
      <c r="K169" s="24">
        <v>1080.9581152397002</v>
      </c>
      <c r="L169" s="24">
        <v>922.38717957198401</v>
      </c>
      <c r="M169" s="24">
        <v>991.04419908339094</v>
      </c>
      <c r="N169" s="24">
        <v>1155.1345323287551</v>
      </c>
      <c r="O169" s="24">
        <v>1188.0554676517979</v>
      </c>
      <c r="P169" s="24">
        <v>1113.7850208306302</v>
      </c>
      <c r="Q169" s="24">
        <v>852.79761190143199</v>
      </c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spans="1:33" ht="14.25" customHeight="1" x14ac:dyDescent="0.25">
      <c r="A170" s="27" t="s">
        <v>606</v>
      </c>
      <c r="B170" s="26">
        <v>361.66654400164242</v>
      </c>
      <c r="C170" s="26">
        <v>351.18559703929662</v>
      </c>
      <c r="D170" s="26">
        <v>395.44639452567912</v>
      </c>
      <c r="E170" s="26">
        <v>471.21171812585214</v>
      </c>
      <c r="F170" s="26">
        <v>617.50460208512982</v>
      </c>
      <c r="G170" s="26">
        <v>880.7497656249077</v>
      </c>
      <c r="H170" s="26">
        <v>2056.0293511959894</v>
      </c>
      <c r="I170" s="26">
        <v>1970.5316452632069</v>
      </c>
      <c r="J170" s="26">
        <v>1571.0534623424301</v>
      </c>
      <c r="K170" s="26">
        <v>1634.8878056839599</v>
      </c>
      <c r="L170" s="26">
        <v>1346.81617119526</v>
      </c>
      <c r="M170" s="26" t="s">
        <v>1296</v>
      </c>
      <c r="N170" s="26">
        <v>1203.3034356598607</v>
      </c>
      <c r="O170" s="26">
        <v>1209.7692871838094</v>
      </c>
      <c r="P170" s="26">
        <v>1388.0424744353977</v>
      </c>
      <c r="Q170" s="26" t="s">
        <v>20</v>
      </c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spans="1:33" ht="14.25" customHeight="1" x14ac:dyDescent="0.25">
      <c r="A171" s="27" t="s">
        <v>609</v>
      </c>
      <c r="B171" s="24">
        <v>194519.63848780116</v>
      </c>
      <c r="C171" s="24">
        <v>228273.26508349465</v>
      </c>
      <c r="D171" s="24">
        <v>253354.57351361995</v>
      </c>
      <c r="E171" s="24">
        <v>312810.69457361312</v>
      </c>
      <c r="F171" s="24">
        <v>241627.3941767895</v>
      </c>
      <c r="G171" s="24">
        <v>311199.85820891039</v>
      </c>
      <c r="H171" s="24">
        <v>373188.74412470707</v>
      </c>
      <c r="I171" s="24">
        <v>376103.4247167593</v>
      </c>
      <c r="J171" s="24">
        <v>379207.70398785261</v>
      </c>
      <c r="K171" s="24">
        <v>363919.81374057848</v>
      </c>
      <c r="L171" s="24">
        <v>303652.10117651336</v>
      </c>
      <c r="M171" s="24">
        <v>283231.82652377087</v>
      </c>
      <c r="N171" s="24">
        <v>315420.3885077032</v>
      </c>
      <c r="O171" s="24">
        <v>357369.89145007043</v>
      </c>
      <c r="P171" s="24">
        <v>344508.17659240519</v>
      </c>
      <c r="Q171" s="24">
        <v>317990.75913969323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spans="1:33" ht="14.25" customHeight="1" x14ac:dyDescent="0.25">
      <c r="A172" s="27" t="s">
        <v>610</v>
      </c>
      <c r="B172" s="26" t="s">
        <v>20</v>
      </c>
      <c r="C172" s="26" t="s">
        <v>20</v>
      </c>
      <c r="D172" s="26" t="s">
        <v>20</v>
      </c>
      <c r="E172" s="26" t="s">
        <v>20</v>
      </c>
      <c r="F172" s="26" t="s">
        <v>20</v>
      </c>
      <c r="G172" s="26" t="s">
        <v>20</v>
      </c>
      <c r="H172" s="26" t="s">
        <v>1295</v>
      </c>
      <c r="I172" s="26">
        <v>767.78770949720672</v>
      </c>
      <c r="J172" s="26">
        <v>924.15642458100558</v>
      </c>
      <c r="K172" s="26">
        <v>1011.8324022346369</v>
      </c>
      <c r="L172" s="26">
        <v>855.48044692737426</v>
      </c>
      <c r="M172" s="26">
        <v>855.46368715083804</v>
      </c>
      <c r="N172" s="26">
        <v>761.13407821229055</v>
      </c>
      <c r="O172" s="26">
        <v>919.49571712290503</v>
      </c>
      <c r="P172" s="26">
        <v>921.77445178212292</v>
      </c>
      <c r="Q172" s="26" t="s">
        <v>20</v>
      </c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spans="1:33" ht="14.25" customHeight="1" x14ac:dyDescent="0.25">
      <c r="A173" s="27" t="s">
        <v>619</v>
      </c>
      <c r="B173" s="24">
        <v>42128.76679780917</v>
      </c>
      <c r="C173" s="24">
        <v>53539.385789037384</v>
      </c>
      <c r="D173" s="24">
        <v>64827.208844524081</v>
      </c>
      <c r="E173" s="24">
        <v>73089.895578774085</v>
      </c>
      <c r="F173" s="24">
        <v>53241.486125860174</v>
      </c>
      <c r="G173" s="24">
        <v>61722.965496853212</v>
      </c>
      <c r="H173" s="24">
        <v>76148.435248101596</v>
      </c>
      <c r="I173" s="24">
        <v>74056.739154503171</v>
      </c>
      <c r="J173" s="24">
        <v>79077.476250020496</v>
      </c>
      <c r="K173" s="24">
        <v>79435.240498631189</v>
      </c>
      <c r="L173" s="24">
        <v>70741.066369518652</v>
      </c>
      <c r="M173" s="24">
        <v>72376.549063536542</v>
      </c>
      <c r="N173" s="24">
        <v>79043.07837026671</v>
      </c>
      <c r="O173" s="24">
        <v>88955.987448328786</v>
      </c>
      <c r="P173" s="24">
        <v>85807.802435037112</v>
      </c>
      <c r="Q173" s="24">
        <v>79036.484242162827</v>
      </c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spans="1:33" ht="14.25" customHeight="1" x14ac:dyDescent="0.25">
      <c r="A174" s="27" t="s">
        <v>620</v>
      </c>
      <c r="B174" s="26">
        <v>19322.8</v>
      </c>
      <c r="C174" s="26">
        <v>22779.946593916135</v>
      </c>
      <c r="D174" s="26">
        <v>29325.305037745326</v>
      </c>
      <c r="E174" s="26" t="s">
        <v>1294</v>
      </c>
      <c r="F174" s="26">
        <v>23330.880308275246</v>
      </c>
      <c r="G174" s="26">
        <v>25679.392499732316</v>
      </c>
      <c r="H174" s="26">
        <v>30646.878470120057</v>
      </c>
      <c r="I174" s="26">
        <v>27423.919951772143</v>
      </c>
      <c r="J174" s="26">
        <v>27813.032001793967</v>
      </c>
      <c r="K174" s="26">
        <v>28792.787163651694</v>
      </c>
      <c r="L174" s="26">
        <v>24929.03476037642</v>
      </c>
      <c r="M174" s="26">
        <v>25845.544575739867</v>
      </c>
      <c r="N174" s="26">
        <v>30250.682418440087</v>
      </c>
      <c r="O174" s="26">
        <v>34865.356272950165</v>
      </c>
      <c r="P174" s="26">
        <v>34352.751270523484</v>
      </c>
      <c r="Q174" s="26">
        <v>31009.055989083932</v>
      </c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spans="1:33" ht="14.25" customHeight="1" x14ac:dyDescent="0.25">
      <c r="A175" s="27" t="s">
        <v>622</v>
      </c>
      <c r="B175" s="24">
        <v>185.08930966075116</v>
      </c>
      <c r="C175" s="24" t="s">
        <v>1293</v>
      </c>
      <c r="D175" s="24">
        <v>261.13769172928562</v>
      </c>
      <c r="E175" s="24">
        <v>278.59541113902912</v>
      </c>
      <c r="F175" s="24">
        <v>239.03938213626463</v>
      </c>
      <c r="G175" s="24">
        <v>360.33098331338181</v>
      </c>
      <c r="H175" s="24">
        <v>423.03643731509288</v>
      </c>
      <c r="I175" s="24">
        <v>434.10632672415426</v>
      </c>
      <c r="J175" s="24">
        <v>464.57924813386848</v>
      </c>
      <c r="K175" s="24">
        <v>460.074616077359</v>
      </c>
      <c r="L175" s="24">
        <v>437.47663819320462</v>
      </c>
      <c r="M175" s="24">
        <v>419.35662253737303</v>
      </c>
      <c r="N175" s="24">
        <v>462.13630531207798</v>
      </c>
      <c r="O175" s="24">
        <v>529.44404901894541</v>
      </c>
      <c r="P175" s="24">
        <v>497.28260443751162</v>
      </c>
      <c r="Q175" s="24">
        <v>404.02480378208026</v>
      </c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spans="1:33" ht="14.25" customHeight="1" x14ac:dyDescent="0.25">
      <c r="A176" s="27" t="s">
        <v>624</v>
      </c>
      <c r="B176" s="26" t="s">
        <v>20</v>
      </c>
      <c r="C176" s="26" t="s">
        <v>20</v>
      </c>
      <c r="D176" s="26" t="s">
        <v>20</v>
      </c>
      <c r="E176" s="26" t="s">
        <v>20</v>
      </c>
      <c r="F176" s="26" t="s">
        <v>20</v>
      </c>
      <c r="G176" s="26" t="s">
        <v>20</v>
      </c>
      <c r="H176" s="26" t="s">
        <v>20</v>
      </c>
      <c r="I176" s="26" t="s">
        <v>20</v>
      </c>
      <c r="J176" s="26" t="s">
        <v>20</v>
      </c>
      <c r="K176" s="26" t="s">
        <v>20</v>
      </c>
      <c r="L176" s="26" t="s">
        <v>20</v>
      </c>
      <c r="M176" s="26" t="s">
        <v>20</v>
      </c>
      <c r="N176" s="26" t="s">
        <v>20</v>
      </c>
      <c r="O176" s="26" t="s">
        <v>20</v>
      </c>
      <c r="P176" s="26" t="s">
        <v>20</v>
      </c>
      <c r="Q176" s="26" t="s">
        <v>20</v>
      </c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spans="1:33" ht="14.25" customHeight="1" x14ac:dyDescent="0.25">
      <c r="A177" s="27" t="s">
        <v>641</v>
      </c>
      <c r="B177" s="24">
        <v>56572.087210668062</v>
      </c>
      <c r="C177" s="24">
        <v>69627.035138121122</v>
      </c>
      <c r="D177" s="24">
        <v>81261.994580226121</v>
      </c>
      <c r="E177" s="24">
        <v>90963.153090648804</v>
      </c>
      <c r="F177" s="24">
        <v>66882.012030579514</v>
      </c>
      <c r="G177" s="24">
        <v>83362.029312336992</v>
      </c>
      <c r="H177" s="24">
        <v>102557.89159865391</v>
      </c>
      <c r="I177" s="24">
        <v>104649.76667637554</v>
      </c>
      <c r="J177" s="24">
        <v>103903.98561631393</v>
      </c>
      <c r="K177" s="24">
        <v>98590.767122710269</v>
      </c>
      <c r="L177" s="24">
        <v>84628.024973229025</v>
      </c>
      <c r="M177" s="24">
        <v>74420.458972489781</v>
      </c>
      <c r="N177" s="24">
        <v>82813.942777549615</v>
      </c>
      <c r="O177" s="24">
        <v>92407.312666471087</v>
      </c>
      <c r="P177" s="24">
        <v>87444.57631083575</v>
      </c>
      <c r="Q177" s="24">
        <v>68001.416050051077</v>
      </c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spans="1:33" ht="14.25" customHeight="1" x14ac:dyDescent="0.25">
      <c r="A178" s="27" t="s">
        <v>642</v>
      </c>
      <c r="B178" s="26" t="s">
        <v>20</v>
      </c>
      <c r="C178" s="26" t="s">
        <v>20</v>
      </c>
      <c r="D178" s="26" t="s">
        <v>20</v>
      </c>
      <c r="E178" s="26" t="s">
        <v>20</v>
      </c>
      <c r="F178" s="26" t="s">
        <v>20</v>
      </c>
      <c r="G178" s="26" t="s">
        <v>20</v>
      </c>
      <c r="H178" s="26" t="s">
        <v>20</v>
      </c>
      <c r="I178" s="26" t="s">
        <v>20</v>
      </c>
      <c r="J178" s="26" t="s">
        <v>20</v>
      </c>
      <c r="K178" s="26" t="s">
        <v>1292</v>
      </c>
      <c r="L178" s="26">
        <v>2243.46</v>
      </c>
      <c r="M178" s="26">
        <v>1453.85</v>
      </c>
      <c r="N178" s="26">
        <v>1357.93</v>
      </c>
      <c r="O178" s="26">
        <v>2053.1</v>
      </c>
      <c r="P178" s="26">
        <v>2014.56</v>
      </c>
      <c r="Q178" s="26" t="s">
        <v>20</v>
      </c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spans="1:33" ht="14.25" customHeight="1" x14ac:dyDescent="0.25">
      <c r="A179" s="27" t="s">
        <v>654</v>
      </c>
      <c r="B179" s="24">
        <v>283552.16450681805</v>
      </c>
      <c r="C179" s="24">
        <v>322368.64940839156</v>
      </c>
      <c r="D179" s="24">
        <v>391342.78500612976</v>
      </c>
      <c r="E179" s="24">
        <v>415495.70834642596</v>
      </c>
      <c r="F179" s="24">
        <v>288498.97167508968</v>
      </c>
      <c r="G179" s="24">
        <v>318032.84157647903</v>
      </c>
      <c r="H179" s="24">
        <v>364129.71037689358</v>
      </c>
      <c r="I179" s="24">
        <v>327487.37993643992</v>
      </c>
      <c r="J179" s="24">
        <v>333351.9558544677</v>
      </c>
      <c r="K179" s="24">
        <v>349750.72580227215</v>
      </c>
      <c r="L179" s="24">
        <v>303444.14028495975</v>
      </c>
      <c r="M179" s="24">
        <v>302850.01384281361</v>
      </c>
      <c r="N179" s="24">
        <v>342516.4209513393</v>
      </c>
      <c r="O179" s="24">
        <v>378966.16476143844</v>
      </c>
      <c r="P179" s="24">
        <v>358695.54479618563</v>
      </c>
      <c r="Q179" s="24">
        <v>313144.21581561794</v>
      </c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spans="1:33" ht="14.25" customHeight="1" x14ac:dyDescent="0.25">
      <c r="A180" s="27" t="s">
        <v>655</v>
      </c>
      <c r="B180" s="26">
        <v>7976.8656000000001</v>
      </c>
      <c r="C180" s="26">
        <v>9227.61</v>
      </c>
      <c r="D180" s="26">
        <v>10166.85</v>
      </c>
      <c r="E180" s="26">
        <v>12682.08</v>
      </c>
      <c r="F180" s="26">
        <v>9185.94</v>
      </c>
      <c r="G180" s="26">
        <v>12105.855</v>
      </c>
      <c r="H180" s="26">
        <v>18241.929</v>
      </c>
      <c r="I180" s="26" t="s">
        <v>1291</v>
      </c>
      <c r="J180" s="26">
        <v>18002.755385338798</v>
      </c>
      <c r="K180" s="26">
        <v>19416.766445288282</v>
      </c>
      <c r="L180" s="26">
        <v>18934.596582931863</v>
      </c>
      <c r="M180" s="26">
        <v>19182.844729815202</v>
      </c>
      <c r="N180" s="26">
        <v>20979.796294731201</v>
      </c>
      <c r="O180" s="26">
        <v>22232.726808691477</v>
      </c>
      <c r="P180" s="26">
        <v>19937.080205757135</v>
      </c>
      <c r="Q180" s="26" t="s">
        <v>20</v>
      </c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spans="1:33" ht="14.25" customHeight="1" x14ac:dyDescent="0.25">
      <c r="A181" s="27" t="s">
        <v>658</v>
      </c>
      <c r="B181" s="24">
        <v>185.21258518518516</v>
      </c>
      <c r="C181" s="24">
        <v>219.57423074074072</v>
      </c>
      <c r="D181" s="24">
        <v>242.95382962962961</v>
      </c>
      <c r="E181" s="24">
        <v>311.91263555555554</v>
      </c>
      <c r="F181" s="24">
        <v>265.69283407407409</v>
      </c>
      <c r="G181" s="24">
        <v>252.6760007407407</v>
      </c>
      <c r="H181" s="24">
        <v>246.35851037037037</v>
      </c>
      <c r="I181" s="24">
        <v>227.74338518518516</v>
      </c>
      <c r="J181" s="24">
        <v>251.25441888888886</v>
      </c>
      <c r="K181" s="24" t="s">
        <v>1290</v>
      </c>
      <c r="L181" s="24">
        <v>310.43704944918511</v>
      </c>
      <c r="M181" s="24">
        <v>334.3153937174252</v>
      </c>
      <c r="N181" s="24">
        <v>332.40631140841481</v>
      </c>
      <c r="O181" s="24">
        <v>349.8221444444444</v>
      </c>
      <c r="P181" s="24" t="s">
        <v>20</v>
      </c>
      <c r="Q181" s="24" t="s">
        <v>20</v>
      </c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spans="1:33" ht="14.25" customHeight="1" x14ac:dyDescent="0.25">
      <c r="A182" s="27" t="s">
        <v>662</v>
      </c>
      <c r="B182" s="26">
        <v>418.1220011111111</v>
      </c>
      <c r="C182" s="26">
        <v>520.978167037037</v>
      </c>
      <c r="D182" s="26">
        <v>541.69764185185181</v>
      </c>
      <c r="E182" s="26">
        <v>604.82034444444446</v>
      </c>
      <c r="F182" s="26">
        <v>457.96098851851849</v>
      </c>
      <c r="G182" s="26">
        <v>582.99185185185183</v>
      </c>
      <c r="H182" s="26">
        <v>613.23497296296284</v>
      </c>
      <c r="I182" s="26">
        <v>566.36626370370368</v>
      </c>
      <c r="J182" s="26">
        <v>496.66075037037035</v>
      </c>
      <c r="K182" s="26" t="s">
        <v>1289</v>
      </c>
      <c r="L182" s="26">
        <v>501.80162015377772</v>
      </c>
      <c r="M182" s="26">
        <v>575.93160660444437</v>
      </c>
      <c r="N182" s="26">
        <v>576.40791641481474</v>
      </c>
      <c r="O182" s="26">
        <v>600.08829629629622</v>
      </c>
      <c r="P182" s="26" t="s">
        <v>20</v>
      </c>
      <c r="Q182" s="26" t="s">
        <v>20</v>
      </c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spans="1:33" ht="14.25" customHeight="1" x14ac:dyDescent="0.25">
      <c r="A183" s="27" t="s">
        <v>666</v>
      </c>
      <c r="B183" s="24">
        <v>212.3909474074074</v>
      </c>
      <c r="C183" s="24">
        <v>237.68181148148147</v>
      </c>
      <c r="D183" s="24">
        <v>287.91111555555551</v>
      </c>
      <c r="E183" s="24">
        <v>328.67918481481479</v>
      </c>
      <c r="F183" s="24">
        <v>293.80819111111111</v>
      </c>
      <c r="G183" s="24">
        <v>297.71684925925922</v>
      </c>
      <c r="H183" s="24">
        <v>292.28397222222219</v>
      </c>
      <c r="I183" s="24">
        <v>315.01962185185181</v>
      </c>
      <c r="J183" s="24">
        <v>333.46466185185182</v>
      </c>
      <c r="K183" s="24" t="s">
        <v>1288</v>
      </c>
      <c r="L183" s="24">
        <v>294.7596765703704</v>
      </c>
      <c r="M183" s="24">
        <v>295.14670809407409</v>
      </c>
      <c r="N183" s="24">
        <v>290.92183819629628</v>
      </c>
      <c r="O183" s="24">
        <v>311.16296296296292</v>
      </c>
      <c r="P183" s="24" t="s">
        <v>20</v>
      </c>
      <c r="Q183" s="24" t="s">
        <v>20</v>
      </c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spans="1:33" ht="14.25" customHeight="1" x14ac:dyDescent="0.25">
      <c r="A184" s="27" t="s">
        <v>670</v>
      </c>
      <c r="B184" s="26">
        <v>5945.9928</v>
      </c>
      <c r="C184" s="26">
        <v>7104.6887999999999</v>
      </c>
      <c r="D184" s="26">
        <v>7722.4048000000003</v>
      </c>
      <c r="E184" s="26">
        <v>8229.3595999999998</v>
      </c>
      <c r="F184" s="26">
        <v>8528.0051999999996</v>
      </c>
      <c r="G184" s="26" t="s">
        <v>1287</v>
      </c>
      <c r="H184" s="26">
        <v>8127.5568000000003</v>
      </c>
      <c r="I184" s="26">
        <v>8122.6798399999998</v>
      </c>
      <c r="J184" s="26">
        <v>8727.89984</v>
      </c>
      <c r="K184" s="26">
        <v>8105.9228800000001</v>
      </c>
      <c r="L184" s="26">
        <v>8558.2034999999996</v>
      </c>
      <c r="M184" s="26">
        <v>7479.5463</v>
      </c>
      <c r="N184" s="26">
        <v>8220.3011188363598</v>
      </c>
      <c r="O184" s="26">
        <v>7065.0725713310003</v>
      </c>
      <c r="P184" s="26">
        <v>8361.4750388814009</v>
      </c>
      <c r="Q184" s="26" t="s">
        <v>20</v>
      </c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spans="1:33" ht="14.25" customHeight="1" x14ac:dyDescent="0.25">
      <c r="A185" s="27" t="s">
        <v>673</v>
      </c>
      <c r="B185" s="24">
        <v>1189.0999999999999</v>
      </c>
      <c r="C185" s="24">
        <v>902.6</v>
      </c>
      <c r="D185" s="24">
        <v>1044.8</v>
      </c>
      <c r="E185" s="24">
        <v>1406.7</v>
      </c>
      <c r="F185" s="24">
        <v>1390.7</v>
      </c>
      <c r="G185" s="24">
        <v>1397.9</v>
      </c>
      <c r="H185" s="24">
        <v>1679.0779114700001</v>
      </c>
      <c r="I185" s="24">
        <v>1971.5414587</v>
      </c>
      <c r="J185" s="24">
        <v>2125.6368788180407</v>
      </c>
      <c r="K185" s="24">
        <v>1965.641550735455</v>
      </c>
      <c r="L185" s="24">
        <v>1973.127676411184</v>
      </c>
      <c r="M185" s="24">
        <v>1202.419859418766</v>
      </c>
      <c r="N185" s="24" t="s">
        <v>1286</v>
      </c>
      <c r="O185" s="24">
        <v>1402.852987327889</v>
      </c>
      <c r="P185" s="24">
        <v>1597.629354889169</v>
      </c>
      <c r="Q185" s="24" t="s">
        <v>20</v>
      </c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spans="1:33" ht="14.25" customHeight="1" x14ac:dyDescent="0.25">
      <c r="A186" s="27" t="s">
        <v>676</v>
      </c>
      <c r="B186" s="26">
        <v>109981.73434658497</v>
      </c>
      <c r="C186" s="26">
        <v>126940.42512099518</v>
      </c>
      <c r="D186" s="26">
        <v>151731.4427159029</v>
      </c>
      <c r="E186" s="26">
        <v>167702.23786457168</v>
      </c>
      <c r="F186" s="26">
        <v>118525.73073328867</v>
      </c>
      <c r="G186" s="26">
        <v>145834.18111123194</v>
      </c>
      <c r="H186" s="26" t="s">
        <v>1285</v>
      </c>
      <c r="I186" s="26">
        <v>162317.13170214137</v>
      </c>
      <c r="J186" s="26">
        <v>161063.69887678704</v>
      </c>
      <c r="K186" s="26">
        <v>163102.83868871332</v>
      </c>
      <c r="L186" s="26">
        <v>139714.0335618048</v>
      </c>
      <c r="M186" s="26">
        <v>141826.75318410448</v>
      </c>
      <c r="N186" s="26">
        <v>154381.17002226188</v>
      </c>
      <c r="O186" s="26">
        <v>169594.37059446386</v>
      </c>
      <c r="P186" s="26">
        <v>158109.46889972175</v>
      </c>
      <c r="Q186" s="26">
        <v>149074.96486022449</v>
      </c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spans="1:33" ht="14.25" customHeight="1" x14ac:dyDescent="0.25">
      <c r="A187" s="27" t="s">
        <v>678</v>
      </c>
      <c r="B187" s="24">
        <v>142987.2005725755</v>
      </c>
      <c r="C187" s="24">
        <v>157980.02316210125</v>
      </c>
      <c r="D187" s="24">
        <v>183533.50201504148</v>
      </c>
      <c r="E187" s="24">
        <v>225356.59346184364</v>
      </c>
      <c r="F187" s="24">
        <v>204248.9006957931</v>
      </c>
      <c r="G187" s="24">
        <v>242703.48849364941</v>
      </c>
      <c r="H187" s="24">
        <v>315937.51355367212</v>
      </c>
      <c r="I187" s="24">
        <v>291874.82653180364</v>
      </c>
      <c r="J187" s="24">
        <v>318877.75617860083</v>
      </c>
      <c r="K187" s="24">
        <v>272972.70793089154</v>
      </c>
      <c r="L187" s="24">
        <v>248606.79982171627</v>
      </c>
      <c r="M187" s="24">
        <v>265291.91088808526</v>
      </c>
      <c r="N187" s="24">
        <v>264302.00563215185</v>
      </c>
      <c r="O187" s="24">
        <v>273504.40729589836</v>
      </c>
      <c r="P187" s="24">
        <v>271530.69648626033</v>
      </c>
      <c r="Q187" s="24">
        <v>287882.69137211499</v>
      </c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spans="1:33" ht="14.25" customHeight="1" x14ac:dyDescent="0.25">
      <c r="A188" s="27" t="s">
        <v>679</v>
      </c>
      <c r="B188" s="26">
        <v>8742</v>
      </c>
      <c r="C188" s="26">
        <v>9359</v>
      </c>
      <c r="D188" s="26">
        <v>12276.793013971999</v>
      </c>
      <c r="E188" s="26">
        <v>16107.236177235882</v>
      </c>
      <c r="F188" s="26">
        <v>13932.561663935658</v>
      </c>
      <c r="G188" s="26">
        <v>15875.729420191206</v>
      </c>
      <c r="H188" s="26" t="s">
        <v>20</v>
      </c>
      <c r="I188" s="26" t="s">
        <v>20</v>
      </c>
      <c r="J188" s="26" t="s">
        <v>20</v>
      </c>
      <c r="K188" s="26" t="s">
        <v>20</v>
      </c>
      <c r="L188" s="26" t="s">
        <v>20</v>
      </c>
      <c r="M188" s="26" t="s">
        <v>20</v>
      </c>
      <c r="N188" s="26" t="s">
        <v>20</v>
      </c>
      <c r="O188" s="26" t="s">
        <v>20</v>
      </c>
      <c r="P188" s="26" t="s">
        <v>20</v>
      </c>
      <c r="Q188" s="26" t="s">
        <v>20</v>
      </c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spans="1:33" ht="14.25" customHeight="1" x14ac:dyDescent="0.25">
      <c r="A189" s="27" t="s">
        <v>690</v>
      </c>
      <c r="B189" s="24" t="s">
        <v>20</v>
      </c>
      <c r="C189" s="24" t="s">
        <v>20</v>
      </c>
      <c r="D189" s="24" t="s">
        <v>20</v>
      </c>
      <c r="E189" s="24" t="s">
        <v>20</v>
      </c>
      <c r="F189" s="24" t="s">
        <v>20</v>
      </c>
      <c r="G189" s="24" t="s">
        <v>20</v>
      </c>
      <c r="H189" s="24" t="s">
        <v>20</v>
      </c>
      <c r="I189" s="24" t="s">
        <v>20</v>
      </c>
      <c r="J189" s="24" t="s">
        <v>20</v>
      </c>
      <c r="K189" s="24" t="s">
        <v>20</v>
      </c>
      <c r="L189" s="24" t="s">
        <v>20</v>
      </c>
      <c r="M189" s="24" t="s">
        <v>20</v>
      </c>
      <c r="N189" s="24" t="s">
        <v>20</v>
      </c>
      <c r="O189" s="24" t="s">
        <v>20</v>
      </c>
      <c r="P189" s="24" t="s">
        <v>20</v>
      </c>
      <c r="Q189" s="24" t="s">
        <v>20</v>
      </c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spans="1:33" ht="14.25" customHeight="1" x14ac:dyDescent="0.25">
      <c r="A190" s="27" t="s">
        <v>707</v>
      </c>
      <c r="B190" s="26">
        <v>1134.0084818559999</v>
      </c>
      <c r="C190" s="26">
        <v>1570.072042756</v>
      </c>
      <c r="D190" s="26">
        <v>2560.14430115</v>
      </c>
      <c r="E190" s="26">
        <v>3431.1986638349999</v>
      </c>
      <c r="F190" s="26">
        <v>2542.6457378379996</v>
      </c>
      <c r="G190" s="26" t="s">
        <v>1284</v>
      </c>
      <c r="H190" s="26">
        <v>3605.4771567043399</v>
      </c>
      <c r="I190" s="26">
        <v>4405.6662724125154</v>
      </c>
      <c r="J190" s="26">
        <v>4559.8205119631148</v>
      </c>
      <c r="K190" s="26">
        <v>3598.7061181707263</v>
      </c>
      <c r="L190" s="26">
        <v>2862.3617387742943</v>
      </c>
      <c r="M190" s="26">
        <v>2552.8318657284003</v>
      </c>
      <c r="N190" s="26">
        <v>2389.7229211820268</v>
      </c>
      <c r="O190" s="26">
        <v>2763.5766641495729</v>
      </c>
      <c r="P190" s="26">
        <v>2921.0286333306321</v>
      </c>
      <c r="Q190" s="26">
        <v>2715.509528861523</v>
      </c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spans="1:33" ht="14.25" customHeight="1" x14ac:dyDescent="0.25">
      <c r="A191" s="27" t="s">
        <v>709</v>
      </c>
      <c r="B191" s="24">
        <v>2997.5700969244999</v>
      </c>
      <c r="C191" s="24">
        <v>3864.10744687749</v>
      </c>
      <c r="D191" s="24">
        <v>4860.6366419386904</v>
      </c>
      <c r="E191" s="24">
        <v>7012.31396766739</v>
      </c>
      <c r="F191" s="24">
        <v>5834.1468607081606</v>
      </c>
      <c r="G191" s="24" t="s">
        <v>1283</v>
      </c>
      <c r="H191" s="24">
        <v>9827.4840000000004</v>
      </c>
      <c r="I191" s="24">
        <v>10319.134707512059</v>
      </c>
      <c r="J191" s="24">
        <v>11029.118698102109</v>
      </c>
      <c r="K191" s="24">
        <v>10917.798123210152</v>
      </c>
      <c r="L191" s="24">
        <v>9843.0506774643491</v>
      </c>
      <c r="M191" s="24">
        <v>8463.6347307991691</v>
      </c>
      <c r="N191" s="24">
        <v>7450.7968914223793</v>
      </c>
      <c r="O191" s="24">
        <v>8298.5698658620004</v>
      </c>
      <c r="P191" s="24">
        <v>8600.0188550000003</v>
      </c>
      <c r="Q191" s="24" t="s">
        <v>20</v>
      </c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spans="1:33" ht="14.25" customHeight="1" x14ac:dyDescent="0.25">
      <c r="A192" s="27" t="s">
        <v>712</v>
      </c>
      <c r="B192" s="26" t="s">
        <v>1282</v>
      </c>
      <c r="C192" s="26">
        <v>114271.7699999999</v>
      </c>
      <c r="D192" s="26">
        <v>124618.04000000018</v>
      </c>
      <c r="E192" s="26">
        <v>157884.95000000001</v>
      </c>
      <c r="F192" s="26">
        <v>120561.52</v>
      </c>
      <c r="G192" s="26">
        <v>166225.25000000017</v>
      </c>
      <c r="H192" s="26">
        <v>209213.42</v>
      </c>
      <c r="I192" s="26">
        <v>227625.13943812763</v>
      </c>
      <c r="J192" s="26">
        <v>227415.74597221427</v>
      </c>
      <c r="K192" s="26">
        <v>209422.2483898208</v>
      </c>
      <c r="L192" s="26">
        <v>187247.53162133801</v>
      </c>
      <c r="M192" s="26">
        <v>177711.41668953642</v>
      </c>
      <c r="N192" s="26">
        <v>201106.80797407002</v>
      </c>
      <c r="O192" s="26">
        <v>228720.4682848175</v>
      </c>
      <c r="P192" s="26">
        <v>215976.28856752728</v>
      </c>
      <c r="Q192" s="26">
        <v>186895.5348515496</v>
      </c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spans="1:33" ht="14.25" customHeight="1" x14ac:dyDescent="0.25">
      <c r="A193" s="27" t="s">
        <v>714</v>
      </c>
      <c r="B193" s="24" t="s">
        <v>20</v>
      </c>
      <c r="C193" s="24">
        <v>100.60523394953499</v>
      </c>
      <c r="D193" s="24">
        <v>175.665399872064</v>
      </c>
      <c r="E193" s="24">
        <v>310.93834561736799</v>
      </c>
      <c r="F193" s="24">
        <v>337.61988138466603</v>
      </c>
      <c r="G193" s="24">
        <v>307.44777713817501</v>
      </c>
      <c r="H193" s="24">
        <v>401.93753044252998</v>
      </c>
      <c r="I193" s="24">
        <v>671.61877230873802</v>
      </c>
      <c r="J193" s="24">
        <v>696.20458366473997</v>
      </c>
      <c r="K193" s="24">
        <v>764.240628943498</v>
      </c>
      <c r="L193" s="24" t="s">
        <v>1281</v>
      </c>
      <c r="M193" s="24">
        <v>558.6164</v>
      </c>
      <c r="N193" s="24">
        <v>681.18099334854901</v>
      </c>
      <c r="O193" s="24">
        <v>613.17171309193009</v>
      </c>
      <c r="P193" s="24">
        <v>592.45664569990493</v>
      </c>
      <c r="Q193" s="24">
        <v>527.33353640726273</v>
      </c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spans="1:33" ht="14.25" customHeight="1" x14ac:dyDescent="0.25">
      <c r="A194" s="27" t="s">
        <v>717</v>
      </c>
      <c r="B194" s="26">
        <v>917.78876217003574</v>
      </c>
      <c r="C194" s="26">
        <v>949.90981304964373</v>
      </c>
      <c r="D194" s="26">
        <v>1073.3944142976459</v>
      </c>
      <c r="E194" s="26">
        <v>1312.5406974445282</v>
      </c>
      <c r="F194" s="26">
        <v>1320.4579902607381</v>
      </c>
      <c r="G194" s="26">
        <v>1425.7797559007397</v>
      </c>
      <c r="H194" s="26" t="s">
        <v>1280</v>
      </c>
      <c r="I194" s="26">
        <v>1851.2123125559651</v>
      </c>
      <c r="J194" s="26">
        <v>2393.1307043903844</v>
      </c>
      <c r="K194" s="26">
        <v>2215.3788293240345</v>
      </c>
      <c r="L194" s="26">
        <v>2044.0850221668429</v>
      </c>
      <c r="M194" s="26">
        <v>2001.1777766430237</v>
      </c>
      <c r="N194" s="26">
        <v>1662.37305250696</v>
      </c>
      <c r="O194" s="26">
        <v>1863.4879122010902</v>
      </c>
      <c r="P194" s="26" t="s">
        <v>20</v>
      </c>
      <c r="Q194" s="26" t="s">
        <v>20</v>
      </c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spans="1:33" ht="14.25" customHeight="1" x14ac:dyDescent="0.25">
      <c r="A195" s="27" t="s">
        <v>721</v>
      </c>
      <c r="B195" s="24">
        <v>109.64284908900964</v>
      </c>
      <c r="C195" s="24">
        <v>122.51446174412479</v>
      </c>
      <c r="D195" s="24">
        <v>138.19360363903084</v>
      </c>
      <c r="E195" s="24">
        <v>173.29830410546631</v>
      </c>
      <c r="F195" s="24">
        <v>187.95184717804855</v>
      </c>
      <c r="G195" s="24">
        <v>177.79079926362604</v>
      </c>
      <c r="H195" s="24" t="s">
        <v>1279</v>
      </c>
      <c r="I195" s="24">
        <v>203.2901924187864</v>
      </c>
      <c r="J195" s="24">
        <v>187.41182796571803</v>
      </c>
      <c r="K195" s="24">
        <v>187.72663688268182</v>
      </c>
      <c r="L195" s="24">
        <v>202.35132852698015</v>
      </c>
      <c r="M195" s="24">
        <v>192.76995963068319</v>
      </c>
      <c r="N195" s="24">
        <v>206.07779535470638</v>
      </c>
      <c r="O195" s="24">
        <v>216.86450080082471</v>
      </c>
      <c r="P195" s="24">
        <v>221.33503468861238</v>
      </c>
      <c r="Q195" s="24">
        <v>209.20411463129193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spans="1:33" ht="14.25" customHeight="1" x14ac:dyDescent="0.25">
      <c r="A196" s="27" t="s">
        <v>723</v>
      </c>
      <c r="B196" s="26">
        <v>5709.8</v>
      </c>
      <c r="C196" s="26">
        <v>6490.8</v>
      </c>
      <c r="D196" s="26">
        <v>7662.3</v>
      </c>
      <c r="E196" s="26">
        <v>9551.1</v>
      </c>
      <c r="F196" s="26">
        <v>6962.6</v>
      </c>
      <c r="G196" s="26">
        <v>6481.4</v>
      </c>
      <c r="H196" s="26" t="s">
        <v>1278</v>
      </c>
      <c r="I196" s="26">
        <v>9231.945091193551</v>
      </c>
      <c r="J196" s="26">
        <v>9276.0003650126982</v>
      </c>
      <c r="K196" s="26">
        <v>7919.3168551455501</v>
      </c>
      <c r="L196" s="26">
        <v>7529.4929948208701</v>
      </c>
      <c r="M196" s="26">
        <v>7088.7326570937794</v>
      </c>
      <c r="N196" s="26">
        <v>6451.7008980474993</v>
      </c>
      <c r="O196" s="26">
        <v>6631.4373620250299</v>
      </c>
      <c r="P196" s="26">
        <v>6033.7302752467904</v>
      </c>
      <c r="Q196" s="26" t="s">
        <v>20</v>
      </c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spans="1:33" ht="14.25" customHeight="1" x14ac:dyDescent="0.25">
      <c r="A197" s="27" t="s">
        <v>726</v>
      </c>
      <c r="B197" s="24">
        <v>12594.481412018633</v>
      </c>
      <c r="C197" s="24">
        <v>14202.062320392179</v>
      </c>
      <c r="D197" s="24">
        <v>18023.529717812522</v>
      </c>
      <c r="E197" s="24">
        <v>23193.680380367456</v>
      </c>
      <c r="F197" s="24">
        <v>18117.42052544852</v>
      </c>
      <c r="G197" s="24">
        <v>21005.449210563085</v>
      </c>
      <c r="H197" s="24">
        <v>22623.012537440707</v>
      </c>
      <c r="I197" s="24">
        <v>23101.922348434273</v>
      </c>
      <c r="J197" s="24">
        <v>22981.078072825614</v>
      </c>
      <c r="K197" s="24">
        <v>23402.771437407038</v>
      </c>
      <c r="L197" s="24">
        <v>19103.447396928565</v>
      </c>
      <c r="M197" s="24">
        <v>18374.482084387295</v>
      </c>
      <c r="N197" s="24">
        <v>19536.749434266407</v>
      </c>
      <c r="O197" s="24">
        <v>21434.589325743618</v>
      </c>
      <c r="P197" s="24">
        <v>20373.473583769744</v>
      </c>
      <c r="Q197" s="24" t="s">
        <v>20</v>
      </c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spans="1:33" ht="14.25" customHeight="1" x14ac:dyDescent="0.25">
      <c r="A198" s="27" t="s">
        <v>728</v>
      </c>
      <c r="B198" s="26" t="s">
        <v>1277</v>
      </c>
      <c r="C198" s="26">
        <v>134672</v>
      </c>
      <c r="D198" s="26">
        <v>162210</v>
      </c>
      <c r="E198" s="26">
        <v>193823</v>
      </c>
      <c r="F198" s="26">
        <v>134494</v>
      </c>
      <c r="G198" s="26">
        <v>177317</v>
      </c>
      <c r="H198" s="26">
        <v>231552</v>
      </c>
      <c r="I198" s="26">
        <v>227315</v>
      </c>
      <c r="J198" s="26">
        <v>249282</v>
      </c>
      <c r="K198" s="26">
        <v>239865</v>
      </c>
      <c r="L198" s="26">
        <v>203874</v>
      </c>
      <c r="M198" s="26">
        <v>192568</v>
      </c>
      <c r="N198" s="26">
        <v>227789</v>
      </c>
      <c r="O198" s="26">
        <v>219635</v>
      </c>
      <c r="P198" s="26">
        <v>198997</v>
      </c>
      <c r="Q198" s="26">
        <v>206272</v>
      </c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spans="1:33" ht="14.25" customHeight="1" x14ac:dyDescent="0.25">
      <c r="A199" s="27" t="s">
        <v>730</v>
      </c>
      <c r="B199" s="24" t="s">
        <v>20</v>
      </c>
      <c r="C199" s="24" t="s">
        <v>20</v>
      </c>
      <c r="D199" s="24" t="s">
        <v>20</v>
      </c>
      <c r="E199" s="24" t="s">
        <v>20</v>
      </c>
      <c r="F199" s="24" t="s">
        <v>20</v>
      </c>
      <c r="G199" s="24" t="s">
        <v>20</v>
      </c>
      <c r="H199" s="24" t="s">
        <v>20</v>
      </c>
      <c r="I199" s="24" t="s">
        <v>20</v>
      </c>
      <c r="J199" s="24" t="s">
        <v>20</v>
      </c>
      <c r="K199" s="24" t="s">
        <v>20</v>
      </c>
      <c r="L199" s="24" t="s">
        <v>20</v>
      </c>
      <c r="M199" s="24" t="s">
        <v>20</v>
      </c>
      <c r="N199" s="24" t="s">
        <v>20</v>
      </c>
      <c r="O199" s="24" t="s">
        <v>20</v>
      </c>
      <c r="P199" s="24" t="s">
        <v>20</v>
      </c>
      <c r="Q199" s="24" t="s">
        <v>20</v>
      </c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spans="1:33" ht="14.25" customHeight="1" x14ac:dyDescent="0.25">
      <c r="A200" s="27" t="s">
        <v>747</v>
      </c>
      <c r="B200" s="26" t="s">
        <v>20</v>
      </c>
      <c r="C200" s="26" t="s">
        <v>20</v>
      </c>
      <c r="D200" s="26" t="s">
        <v>20</v>
      </c>
      <c r="E200" s="26" t="s">
        <v>20</v>
      </c>
      <c r="F200" s="26" t="s">
        <v>20</v>
      </c>
      <c r="G200" s="26" t="s">
        <v>20</v>
      </c>
      <c r="H200" s="26" t="s">
        <v>20</v>
      </c>
      <c r="I200" s="26" t="s">
        <v>20</v>
      </c>
      <c r="J200" s="26" t="s">
        <v>20</v>
      </c>
      <c r="K200" s="26" t="s">
        <v>1276</v>
      </c>
      <c r="L200" s="26">
        <v>394.88705299999998</v>
      </c>
      <c r="M200" s="26">
        <v>377.85169999999999</v>
      </c>
      <c r="N200" s="26">
        <v>418.41989999999998</v>
      </c>
      <c r="O200" s="26">
        <v>469.81240000000003</v>
      </c>
      <c r="P200" s="26" t="s">
        <v>20</v>
      </c>
      <c r="Q200" s="26" t="s">
        <v>20</v>
      </c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spans="1:33" ht="14.25" customHeight="1" x14ac:dyDescent="0.25">
      <c r="A201" s="27" t="s">
        <v>760</v>
      </c>
      <c r="B201" s="24">
        <v>10.698493351016467</v>
      </c>
      <c r="C201" s="24">
        <v>9.6804258337876004</v>
      </c>
      <c r="D201" s="24">
        <v>9.7599938079070512</v>
      </c>
      <c r="E201" s="24">
        <v>9.6159607353985628</v>
      </c>
      <c r="F201" s="24">
        <v>23.658983802138582</v>
      </c>
      <c r="G201" s="24">
        <v>18.410507577803681</v>
      </c>
      <c r="H201" s="24">
        <v>21.127337363661532</v>
      </c>
      <c r="I201" s="24">
        <v>22.169783519675772</v>
      </c>
      <c r="J201" s="24">
        <v>17.25000635716037</v>
      </c>
      <c r="K201" s="24">
        <v>17.940290731509275</v>
      </c>
      <c r="L201" s="24">
        <v>43.029012844225086</v>
      </c>
      <c r="M201" s="24">
        <v>19.818837664925159</v>
      </c>
      <c r="N201" s="24">
        <v>20.35312124439297</v>
      </c>
      <c r="O201" s="24">
        <v>18.66548554493594</v>
      </c>
      <c r="P201" s="24">
        <v>36.42556565047353</v>
      </c>
      <c r="Q201" s="24" t="s">
        <v>20</v>
      </c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spans="1:33" ht="14.25" customHeight="1" x14ac:dyDescent="0.25">
      <c r="A202" s="27" t="s">
        <v>762</v>
      </c>
      <c r="B202" s="26">
        <v>1745.5670844372</v>
      </c>
      <c r="C202" s="26">
        <v>2215.5760961536998</v>
      </c>
      <c r="D202" s="26">
        <v>2958.1782955683157</v>
      </c>
      <c r="E202" s="26">
        <v>4042.7655310526766</v>
      </c>
      <c r="F202" s="26">
        <v>3835.2427495146098</v>
      </c>
      <c r="G202" s="26">
        <v>4375.6909524903804</v>
      </c>
      <c r="H202" s="26">
        <v>4996.7183438103702</v>
      </c>
      <c r="I202" s="26">
        <v>5261.5450114821097</v>
      </c>
      <c r="J202" s="26">
        <v>4974.1178457187598</v>
      </c>
      <c r="K202" s="26">
        <v>5099.6167132418404</v>
      </c>
      <c r="L202" s="26">
        <v>4955.3912749970104</v>
      </c>
      <c r="M202" s="26">
        <v>4518.3483217769408</v>
      </c>
      <c r="N202" s="26">
        <v>5164.3469275757798</v>
      </c>
      <c r="O202" s="26">
        <v>6099.7451116395396</v>
      </c>
      <c r="P202" s="26">
        <v>6853.1105498795405</v>
      </c>
      <c r="Q202" s="26" t="s">
        <v>20</v>
      </c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spans="1:33" ht="14.25" customHeight="1" x14ac:dyDescent="0.25">
      <c r="A203" s="27" t="s">
        <v>764</v>
      </c>
      <c r="B203" s="24">
        <v>34377</v>
      </c>
      <c r="C203" s="24">
        <v>42220</v>
      </c>
      <c r="D203" s="24">
        <v>57753</v>
      </c>
      <c r="E203" s="24">
        <v>80640</v>
      </c>
      <c r="F203" s="24">
        <v>42477</v>
      </c>
      <c r="G203" s="24">
        <v>56896</v>
      </c>
      <c r="H203" s="24">
        <v>80414</v>
      </c>
      <c r="I203" s="24">
        <v>86273</v>
      </c>
      <c r="J203" s="24">
        <v>81234</v>
      </c>
      <c r="K203" s="24">
        <v>57680</v>
      </c>
      <c r="L203" s="24">
        <v>38875</v>
      </c>
      <c r="M203" s="24">
        <v>40502</v>
      </c>
      <c r="N203" s="24">
        <v>49364</v>
      </c>
      <c r="O203" s="24">
        <v>56055</v>
      </c>
      <c r="P203" s="24">
        <v>60352</v>
      </c>
      <c r="Q203" s="24">
        <v>51768</v>
      </c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spans="1:33" ht="14.25" customHeight="1" x14ac:dyDescent="0.25">
      <c r="A204" s="27" t="s">
        <v>765</v>
      </c>
      <c r="B204" s="26">
        <v>514624.73747248983</v>
      </c>
      <c r="C204" s="26">
        <v>597879.76552216383</v>
      </c>
      <c r="D204" s="26">
        <v>626401.308764191</v>
      </c>
      <c r="E204" s="26">
        <v>638512.23301424063</v>
      </c>
      <c r="F204" s="26">
        <v>489156.33123475051</v>
      </c>
      <c r="G204" s="26">
        <v>559348.85873296927</v>
      </c>
      <c r="H204" s="26">
        <v>639369.46861952438</v>
      </c>
      <c r="I204" s="26">
        <v>639483.55166670936</v>
      </c>
      <c r="J204" s="26">
        <v>655492.25924443698</v>
      </c>
      <c r="K204" s="26">
        <v>674581.37414323923</v>
      </c>
      <c r="L204" s="26">
        <v>607711.25823928323</v>
      </c>
      <c r="M204" s="26">
        <v>581410.5934988237</v>
      </c>
      <c r="N204" s="26">
        <v>607580.31775583688</v>
      </c>
      <c r="O204" s="26">
        <v>651030.40375115001</v>
      </c>
      <c r="P204" s="26">
        <v>643560.11579510127</v>
      </c>
      <c r="Q204" s="26">
        <v>547948.68867971736</v>
      </c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spans="1:33" ht="14.25" customHeight="1" x14ac:dyDescent="0.25">
      <c r="A205" s="27" t="s">
        <v>766</v>
      </c>
      <c r="B205" s="24">
        <v>1695821</v>
      </c>
      <c r="C205" s="24">
        <v>1878193</v>
      </c>
      <c r="D205" s="24">
        <v>1986346</v>
      </c>
      <c r="E205" s="24">
        <v>2141286</v>
      </c>
      <c r="F205" s="24">
        <v>1580026</v>
      </c>
      <c r="G205" s="24">
        <v>1938952</v>
      </c>
      <c r="H205" s="24">
        <v>2239884</v>
      </c>
      <c r="I205" s="24">
        <v>2303749</v>
      </c>
      <c r="J205" s="24">
        <v>2294246</v>
      </c>
      <c r="K205" s="24">
        <v>2385480</v>
      </c>
      <c r="L205" s="24">
        <v>2273249</v>
      </c>
      <c r="M205" s="24">
        <v>2207195</v>
      </c>
      <c r="N205" s="24">
        <v>2356344</v>
      </c>
      <c r="O205" s="24">
        <v>2557252</v>
      </c>
      <c r="P205" s="24">
        <v>2516769</v>
      </c>
      <c r="Q205" s="24">
        <v>2350698</v>
      </c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spans="1:33" ht="14.25" customHeight="1" x14ac:dyDescent="0.25">
      <c r="A206" s="27" t="s">
        <v>767</v>
      </c>
      <c r="B206" s="26">
        <v>3753.2587003604758</v>
      </c>
      <c r="C206" s="26">
        <v>4898.4612447456611</v>
      </c>
      <c r="D206" s="26">
        <v>5645.3907734980094</v>
      </c>
      <c r="E206" s="26">
        <v>8809.677483432979</v>
      </c>
      <c r="F206" s="26">
        <v>6895.6877450164902</v>
      </c>
      <c r="G206" s="26">
        <v>8557.6928189972514</v>
      </c>
      <c r="H206" s="26">
        <v>10704.280844106859</v>
      </c>
      <c r="I206" s="26" t="s">
        <v>1275</v>
      </c>
      <c r="J206" s="26">
        <v>12389.3551774725</v>
      </c>
      <c r="K206" s="26">
        <v>12039.96496215263</v>
      </c>
      <c r="L206" s="26">
        <v>10101.325717655369</v>
      </c>
      <c r="M206" s="26">
        <v>8562.4273197314396</v>
      </c>
      <c r="N206" s="26">
        <v>9146.1610095018896</v>
      </c>
      <c r="O206" s="26">
        <v>9336.1358028496488</v>
      </c>
      <c r="P206" s="26">
        <v>8662.5173711317093</v>
      </c>
      <c r="Q206" s="26">
        <v>7808.3881548010795</v>
      </c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spans="1:33" ht="14.25" customHeight="1" x14ac:dyDescent="0.25">
      <c r="A207" s="27" t="s">
        <v>769</v>
      </c>
      <c r="B207" s="24" t="s">
        <v>20</v>
      </c>
      <c r="C207" s="24" t="s">
        <v>20</v>
      </c>
      <c r="D207" s="24" t="s">
        <v>20</v>
      </c>
      <c r="E207" s="24" t="s">
        <v>20</v>
      </c>
      <c r="F207" s="24" t="s">
        <v>20</v>
      </c>
      <c r="G207" s="24">
        <v>9734.9776802290398</v>
      </c>
      <c r="H207" s="24">
        <v>12473.03078030317</v>
      </c>
      <c r="I207" s="24">
        <v>13345.64155885682</v>
      </c>
      <c r="J207" s="24">
        <v>13962.042682947722</v>
      </c>
      <c r="K207" s="24">
        <v>13514.09432599355</v>
      </c>
      <c r="L207" s="24">
        <v>11575.963790854672</v>
      </c>
      <c r="M207" s="24" t="s">
        <v>1274</v>
      </c>
      <c r="N207" s="24">
        <v>12377.319711515009</v>
      </c>
      <c r="O207" s="24">
        <v>18252.445318979029</v>
      </c>
      <c r="P207" s="24">
        <v>21189.95196071286</v>
      </c>
      <c r="Q207" s="24">
        <v>19048.314708604827</v>
      </c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spans="1:33" ht="14.25" customHeight="1" x14ac:dyDescent="0.25">
      <c r="A208" s="27" t="s">
        <v>776</v>
      </c>
      <c r="B208" s="26">
        <v>131.14662801347728</v>
      </c>
      <c r="C208" s="26">
        <v>147.55493635711628</v>
      </c>
      <c r="D208" s="26">
        <v>176.47858013539582</v>
      </c>
      <c r="E208" s="26">
        <v>317.77096296851164</v>
      </c>
      <c r="F208" s="26">
        <v>187.16772013008506</v>
      </c>
      <c r="G208" s="26" t="s">
        <v>1273</v>
      </c>
      <c r="H208" s="26">
        <v>260.03731711993521</v>
      </c>
      <c r="I208" s="26">
        <v>253.24594459424034</v>
      </c>
      <c r="J208" s="26">
        <v>267.46995953575868</v>
      </c>
      <c r="K208" s="26">
        <v>269.34309620986386</v>
      </c>
      <c r="L208" s="26">
        <v>309.14627988307842</v>
      </c>
      <c r="M208" s="26">
        <v>320.5765973337754</v>
      </c>
      <c r="N208" s="26">
        <v>316.59394763046589</v>
      </c>
      <c r="O208" s="26">
        <v>302.7033292323278</v>
      </c>
      <c r="P208" s="26">
        <v>320.95454077682155</v>
      </c>
      <c r="Q208" s="26" t="s">
        <v>20</v>
      </c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spans="1:33" ht="14.25" customHeight="1" x14ac:dyDescent="0.25">
      <c r="A209" s="27" t="s">
        <v>779</v>
      </c>
      <c r="B209" s="24" t="s">
        <v>1272</v>
      </c>
      <c r="C209" s="24">
        <v>33547</v>
      </c>
      <c r="D209" s="24">
        <v>47368</v>
      </c>
      <c r="E209" s="24">
        <v>51169</v>
      </c>
      <c r="F209" s="24">
        <v>41584</v>
      </c>
      <c r="G209" s="24">
        <v>41702</v>
      </c>
      <c r="H209" s="24">
        <v>52543</v>
      </c>
      <c r="I209" s="24">
        <v>65917</v>
      </c>
      <c r="J209" s="24">
        <v>57151</v>
      </c>
      <c r="K209" s="24">
        <v>47223</v>
      </c>
      <c r="L209" s="24">
        <v>33276</v>
      </c>
      <c r="M209" s="24">
        <v>16338</v>
      </c>
      <c r="N209" s="24" t="s">
        <v>20</v>
      </c>
      <c r="O209" s="24" t="s">
        <v>20</v>
      </c>
      <c r="P209" s="24" t="s">
        <v>20</v>
      </c>
      <c r="Q209" s="24" t="s">
        <v>20</v>
      </c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spans="1:33" ht="14.25" customHeight="1" x14ac:dyDescent="0.25">
      <c r="A210" s="27" t="s">
        <v>785</v>
      </c>
      <c r="B210" s="26">
        <v>34886.188999999998</v>
      </c>
      <c r="C210" s="26">
        <v>42601.559000000001</v>
      </c>
      <c r="D210" s="26">
        <v>58999.1</v>
      </c>
      <c r="E210" s="26">
        <v>75468</v>
      </c>
      <c r="F210" s="26">
        <v>64703</v>
      </c>
      <c r="G210" s="26">
        <v>77373</v>
      </c>
      <c r="H210" s="26">
        <v>97356</v>
      </c>
      <c r="I210" s="26">
        <v>104781</v>
      </c>
      <c r="J210" s="26" t="s">
        <v>1271</v>
      </c>
      <c r="K210" s="26">
        <v>138091</v>
      </c>
      <c r="L210" s="26">
        <v>154643</v>
      </c>
      <c r="M210" s="26">
        <v>165539</v>
      </c>
      <c r="N210" s="26">
        <v>204273</v>
      </c>
      <c r="O210" s="26">
        <v>227157.37100000001</v>
      </c>
      <c r="P210" s="26">
        <v>242694.753</v>
      </c>
      <c r="Q210" s="26" t="s">
        <v>20</v>
      </c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spans="1:33" ht="14.25" customHeight="1" x14ac:dyDescent="0.25">
      <c r="A211" s="27" t="s">
        <v>788</v>
      </c>
      <c r="B211" s="24">
        <v>3116.5594908327298</v>
      </c>
      <c r="C211" s="24">
        <v>3223.0158980699803</v>
      </c>
      <c r="D211" s="24">
        <v>3645.1724897598801</v>
      </c>
      <c r="E211" s="24">
        <v>3943.10649308849</v>
      </c>
      <c r="F211" s="24">
        <v>4176.6409669246004</v>
      </c>
      <c r="G211" s="24">
        <v>4270.9765710819402</v>
      </c>
      <c r="H211" s="24">
        <v>4832.1446319357101</v>
      </c>
      <c r="I211" s="24">
        <v>5270.9130640445001</v>
      </c>
      <c r="J211" s="24">
        <v>5878.6420760311503</v>
      </c>
      <c r="K211" s="24">
        <v>6277.0193158324792</v>
      </c>
      <c r="L211" s="24">
        <v>6172.8242564730299</v>
      </c>
      <c r="M211" s="24">
        <v>6457.2507026967605</v>
      </c>
      <c r="N211" s="24">
        <v>6912.5785547444893</v>
      </c>
      <c r="O211" s="24">
        <v>7239.6059412567301</v>
      </c>
      <c r="P211" s="24">
        <v>7343.3867208455295</v>
      </c>
      <c r="Q211" s="24" t="s">
        <v>20</v>
      </c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spans="1:33" ht="14.25" customHeight="1" x14ac:dyDescent="0.25">
      <c r="A212" s="27" t="s">
        <v>790</v>
      </c>
      <c r="B212" s="26" t="s">
        <v>20</v>
      </c>
      <c r="C212" s="26" t="s">
        <v>20</v>
      </c>
      <c r="D212" s="26" t="s">
        <v>20</v>
      </c>
      <c r="E212" s="26" t="s">
        <v>20</v>
      </c>
      <c r="F212" s="26" t="s">
        <v>20</v>
      </c>
      <c r="G212" s="26" t="s">
        <v>20</v>
      </c>
      <c r="H212" s="26" t="s">
        <v>20</v>
      </c>
      <c r="I212" s="26" t="s">
        <v>20</v>
      </c>
      <c r="J212" s="26" t="s">
        <v>20</v>
      </c>
      <c r="K212" s="26" t="s">
        <v>20</v>
      </c>
      <c r="L212" s="26" t="s">
        <v>20</v>
      </c>
      <c r="M212" s="26" t="s">
        <v>20</v>
      </c>
      <c r="N212" s="26" t="s">
        <v>20</v>
      </c>
      <c r="O212" s="26" t="s">
        <v>20</v>
      </c>
      <c r="P212" s="26" t="s">
        <v>20</v>
      </c>
      <c r="Q212" s="26" t="s">
        <v>20</v>
      </c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spans="1:33" ht="14.25" customHeight="1" x14ac:dyDescent="0.25">
      <c r="A213" s="27" t="s">
        <v>807</v>
      </c>
      <c r="B213" s="24" t="s">
        <v>20</v>
      </c>
      <c r="C213" s="24" t="s">
        <v>20</v>
      </c>
      <c r="D213" s="24" t="s">
        <v>20</v>
      </c>
      <c r="E213" s="24" t="s">
        <v>20</v>
      </c>
      <c r="F213" s="24" t="s">
        <v>20</v>
      </c>
      <c r="G213" s="24" t="s">
        <v>20</v>
      </c>
      <c r="H213" s="24" t="s">
        <v>20</v>
      </c>
      <c r="I213" s="24" t="s">
        <v>20</v>
      </c>
      <c r="J213" s="24" t="s">
        <v>20</v>
      </c>
      <c r="K213" s="24" t="s">
        <v>20</v>
      </c>
      <c r="L213" s="24" t="s">
        <v>20</v>
      </c>
      <c r="M213" s="24" t="s">
        <v>20</v>
      </c>
      <c r="N213" s="24" t="s">
        <v>20</v>
      </c>
      <c r="O213" s="24" t="s">
        <v>20</v>
      </c>
      <c r="P213" s="24" t="s">
        <v>20</v>
      </c>
      <c r="Q213" s="24" t="s">
        <v>20</v>
      </c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spans="1:33" ht="14.25" customHeight="1" x14ac:dyDescent="0.25">
      <c r="A214" s="27" t="s">
        <v>824</v>
      </c>
      <c r="B214" s="26">
        <v>4712.8899137008475</v>
      </c>
      <c r="C214" s="26">
        <v>5926.11</v>
      </c>
      <c r="D214" s="26">
        <v>7490.26</v>
      </c>
      <c r="E214" s="26">
        <v>9333.77</v>
      </c>
      <c r="F214" s="26">
        <v>7867.82</v>
      </c>
      <c r="G214" s="26">
        <v>8472.9120000000003</v>
      </c>
      <c r="H214" s="26">
        <v>8542.5382878931996</v>
      </c>
      <c r="I214" s="26">
        <v>11354.48726469179</v>
      </c>
      <c r="J214" s="26">
        <v>10755.93048126965</v>
      </c>
      <c r="K214" s="26">
        <v>12500.2408</v>
      </c>
      <c r="L214" s="26">
        <v>6422.7759999999998</v>
      </c>
      <c r="M214" s="26">
        <v>6798.2808000000005</v>
      </c>
      <c r="N214" s="26" t="s">
        <v>20</v>
      </c>
      <c r="O214" s="26" t="s">
        <v>20</v>
      </c>
      <c r="P214" s="26" t="s">
        <v>20</v>
      </c>
      <c r="Q214" s="26" t="s">
        <v>20</v>
      </c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spans="1:33" ht="14.25" customHeight="1" x14ac:dyDescent="0.25">
      <c r="A215" s="27" t="s">
        <v>829</v>
      </c>
      <c r="B215" s="24" t="s">
        <v>20</v>
      </c>
      <c r="C215" s="24" t="s">
        <v>20</v>
      </c>
      <c r="D215" s="24" t="s">
        <v>20</v>
      </c>
      <c r="E215" s="24" t="s">
        <v>20</v>
      </c>
      <c r="F215" s="24" t="s">
        <v>20</v>
      </c>
      <c r="G215" s="24" t="s">
        <v>20</v>
      </c>
      <c r="H215" s="24" t="s">
        <v>20</v>
      </c>
      <c r="I215" s="24" t="s">
        <v>20</v>
      </c>
      <c r="J215" s="24" t="s">
        <v>20</v>
      </c>
      <c r="K215" s="24" t="s">
        <v>20</v>
      </c>
      <c r="L215" s="24" t="s">
        <v>20</v>
      </c>
      <c r="M215" s="24" t="s">
        <v>20</v>
      </c>
      <c r="N215" s="24" t="s">
        <v>20</v>
      </c>
      <c r="O215" s="24" t="s">
        <v>20</v>
      </c>
      <c r="P215" s="24" t="s">
        <v>20</v>
      </c>
      <c r="Q215" s="24" t="s">
        <v>20</v>
      </c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</row>
    <row r="216" spans="1:33" ht="14.25" customHeight="1" x14ac:dyDescent="0.25">
      <c r="A216" s="27" t="s">
        <v>846</v>
      </c>
      <c r="B216" s="26" t="s">
        <v>1270</v>
      </c>
      <c r="C216" s="26">
        <v>2635.8029999999999</v>
      </c>
      <c r="D216" s="26">
        <v>3610.5435000000002</v>
      </c>
      <c r="E216" s="26">
        <v>4554.2527614000001</v>
      </c>
      <c r="F216" s="26">
        <v>3413.4020999999998</v>
      </c>
      <c r="G216" s="26">
        <v>4709.9010028999992</v>
      </c>
      <c r="H216" s="26">
        <v>6454.2248342000003</v>
      </c>
      <c r="I216" s="26">
        <v>7925.5339239771993</v>
      </c>
      <c r="J216" s="26">
        <v>9195.362058693001</v>
      </c>
      <c r="K216" s="26">
        <v>8594.7947431721987</v>
      </c>
      <c r="L216" s="26">
        <v>7436.2130127</v>
      </c>
      <c r="M216" s="26">
        <v>6538.5298210273504</v>
      </c>
      <c r="N216" s="26">
        <v>7255.3689786581999</v>
      </c>
      <c r="O216" s="26">
        <v>8515.4977806515999</v>
      </c>
      <c r="P216" s="26">
        <v>6501.7123449830997</v>
      </c>
      <c r="Q216" s="26">
        <v>4785.4213614</v>
      </c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</row>
    <row r="217" spans="1:33" ht="14.25" customHeight="1" x14ac:dyDescent="0.25">
      <c r="A217" s="25" t="s">
        <v>848</v>
      </c>
      <c r="B217" s="24" t="s">
        <v>20</v>
      </c>
      <c r="C217" s="24" t="s">
        <v>20</v>
      </c>
      <c r="D217" s="24" t="s">
        <v>20</v>
      </c>
      <c r="E217" s="24" t="s">
        <v>20</v>
      </c>
      <c r="F217" s="24" t="s">
        <v>1269</v>
      </c>
      <c r="G217" s="24">
        <v>5080.8118572848998</v>
      </c>
      <c r="H217" s="24">
        <v>7453.33679409875</v>
      </c>
      <c r="I217" s="24">
        <v>6610.4216437283494</v>
      </c>
      <c r="J217" s="24">
        <v>6705.9802691749901</v>
      </c>
      <c r="K217" s="24">
        <v>6233.7848215588901</v>
      </c>
      <c r="L217" s="24">
        <v>5980.0994114505793</v>
      </c>
      <c r="M217" s="24">
        <v>5162.9081797791405</v>
      </c>
      <c r="N217" s="24">
        <v>5466.5984564801802</v>
      </c>
      <c r="O217" s="24" t="s">
        <v>20</v>
      </c>
      <c r="P217" s="24" t="s">
        <v>20</v>
      </c>
      <c r="Q217" s="24" t="s">
        <v>20</v>
      </c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</row>
    <row r="218" spans="1:33" ht="13.5" customHeight="1" x14ac:dyDescent="0.2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</row>
    <row r="219" spans="1:33" ht="14.25" customHeight="1" x14ac:dyDescent="0.25">
      <c r="A219" s="59" t="s">
        <v>857</v>
      </c>
      <c r="B219" s="59"/>
      <c r="C219" s="59"/>
      <c r="D219" s="59"/>
      <c r="E219" s="59"/>
      <c r="F219" s="59"/>
      <c r="G219" s="59"/>
      <c r="H219" s="59"/>
      <c r="I219" s="59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spans="1:33" ht="14.25" customHeight="1" x14ac:dyDescent="0.25">
      <c r="A220" s="21" t="s">
        <v>858</v>
      </c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spans="1:33" ht="14.25" customHeight="1" x14ac:dyDescent="0.25">
      <c r="A221" s="59" t="s">
        <v>859</v>
      </c>
      <c r="B221" s="59"/>
      <c r="C221" s="59"/>
      <c r="D221" s="59"/>
      <c r="E221" s="59"/>
      <c r="F221" s="59"/>
      <c r="G221" s="59"/>
      <c r="H221" s="59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spans="1:33" ht="14.25" customHeight="1" x14ac:dyDescent="0.25">
      <c r="A222" s="64" t="s">
        <v>860</v>
      </c>
      <c r="B222" s="64"/>
      <c r="C222" s="64"/>
      <c r="D222" s="64"/>
      <c r="E222" s="64"/>
      <c r="F222" s="64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spans="1:33" ht="14.25" customHeight="1" x14ac:dyDescent="0.25">
      <c r="A223" s="59" t="s">
        <v>1268</v>
      </c>
      <c r="B223" s="59"/>
      <c r="C223" s="59"/>
      <c r="D223" s="59"/>
      <c r="E223" s="59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</sheetData>
  <mergeCells count="6">
    <mergeCell ref="A223:E223"/>
    <mergeCell ref="A222:F222"/>
    <mergeCell ref="A1:M1"/>
    <mergeCell ref="A219:I219"/>
    <mergeCell ref="A221:H221"/>
    <mergeCell ref="A4:B4"/>
  </mergeCells>
  <pageMargins left="0.39" right="0.39" top="0.39" bottom="0.39" header="0.39" footer="0.39"/>
  <pageSetup paperSize="9" fitToWidth="0" fitToHeight="0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B8971-D9DD-4523-8271-6AE6AB590ABD}">
  <dimension ref="A1:BK210"/>
  <sheetViews>
    <sheetView workbookViewId="0">
      <selection activeCell="F10" sqref="F10"/>
    </sheetView>
  </sheetViews>
  <sheetFormatPr defaultRowHeight="14" x14ac:dyDescent="0.3"/>
  <cols>
    <col min="1" max="1" width="20.453125" style="48" customWidth="1"/>
    <col min="2" max="5" width="8.7265625" style="48"/>
    <col min="6" max="6" width="13.90625" style="48" customWidth="1"/>
    <col min="7" max="7" width="8.7265625" style="48"/>
    <col min="8" max="8" width="31.54296875" style="48" customWidth="1"/>
    <col min="9" max="19" width="8.7265625" style="48"/>
    <col min="20" max="20" width="31.54296875" style="48" customWidth="1"/>
    <col min="21" max="16384" width="8.7265625" style="48"/>
  </cols>
  <sheetData>
    <row r="1" spans="1:63" x14ac:dyDescent="0.3">
      <c r="A1" s="55" t="s">
        <v>1417</v>
      </c>
      <c r="B1" s="48" t="s">
        <v>1418</v>
      </c>
      <c r="C1" s="48" t="s">
        <v>1419</v>
      </c>
      <c r="D1" s="48" t="s">
        <v>1420</v>
      </c>
      <c r="E1" s="48" t="s">
        <v>1421</v>
      </c>
      <c r="F1" s="48" t="s">
        <v>1422</v>
      </c>
      <c r="G1" s="48" t="s">
        <v>1423</v>
      </c>
      <c r="U1" s="48" t="s">
        <v>1421</v>
      </c>
    </row>
    <row r="2" spans="1:63" x14ac:dyDescent="0.3">
      <c r="H2" s="48" t="str">
        <f>Table!A3</f>
        <v>Afghanistan, Islamic Rep. of</v>
      </c>
      <c r="I2" s="49">
        <f>Table!B3</f>
        <v>-19.170606073416511</v>
      </c>
      <c r="J2" s="49">
        <f>Table!C3</f>
        <v>-30.915837676518333</v>
      </c>
      <c r="K2" s="49">
        <f>Table!D3</f>
        <v>-3.261879845851182</v>
      </c>
      <c r="L2" s="49">
        <f>Table!E3</f>
        <v>-0.47447180389995697</v>
      </c>
      <c r="M2" s="49">
        <f>Table!F3</f>
        <v>-4.8280279476805896</v>
      </c>
      <c r="N2" s="49">
        <f>Table!G3</f>
        <v>1.1726934125848882</v>
      </c>
      <c r="O2" s="49">
        <f>Table!H3</f>
        <v>13.834418036368126</v>
      </c>
      <c r="T2" s="48" t="s">
        <v>451</v>
      </c>
      <c r="U2" s="49">
        <v>38.83</v>
      </c>
      <c r="V2" s="49">
        <v>51.787892224624748</v>
      </c>
    </row>
    <row r="3" spans="1:63" x14ac:dyDescent="0.3">
      <c r="A3" s="48" t="s">
        <v>24</v>
      </c>
      <c r="B3" s="48">
        <v>914</v>
      </c>
      <c r="C3" s="49">
        <v>2.8698229999999998</v>
      </c>
      <c r="D3" s="48">
        <v>5323</v>
      </c>
      <c r="E3" s="49">
        <v>8.4600000000000009</v>
      </c>
      <c r="F3" s="49">
        <v>17.84</v>
      </c>
      <c r="G3" s="50">
        <f>C3*D3/1000</f>
        <v>15.276067829</v>
      </c>
      <c r="H3" s="48" t="str">
        <f>Table!A4</f>
        <v>Albania</v>
      </c>
      <c r="I3" s="49">
        <f>Table!B4</f>
        <v>-7.6733905598114536</v>
      </c>
      <c r="J3" s="49">
        <f>Table!C4</f>
        <v>-23.312431322035955</v>
      </c>
      <c r="K3" s="49">
        <f>Table!D4</f>
        <v>7.9666529417938152</v>
      </c>
      <c r="L3" s="49">
        <f>Table!E4</f>
        <v>3.3678067930630649</v>
      </c>
      <c r="M3" s="49">
        <f>Table!F4</f>
        <v>3.4524278432183864</v>
      </c>
      <c r="N3" s="49">
        <f>Table!G4</f>
        <v>0.32674094625053762</v>
      </c>
      <c r="O3" s="49">
        <f>Table!H4</f>
        <v>7.3456571132126616</v>
      </c>
      <c r="T3" s="48" t="s">
        <v>59</v>
      </c>
      <c r="U3" s="49">
        <v>27.99</v>
      </c>
      <c r="V3" s="49">
        <v>48.783149894545218</v>
      </c>
    </row>
    <row r="4" spans="1:63" x14ac:dyDescent="0.3">
      <c r="A4" s="48" t="s">
        <v>26</v>
      </c>
      <c r="B4" s="48">
        <v>612</v>
      </c>
      <c r="C4" s="49">
        <v>43.423139999999997</v>
      </c>
      <c r="D4" s="48">
        <v>3898</v>
      </c>
      <c r="E4" s="49">
        <v>3.35</v>
      </c>
      <c r="F4" s="49">
        <v>3.45</v>
      </c>
      <c r="G4" s="50">
        <f>C4*D4/1000</f>
        <v>169.26339972</v>
      </c>
      <c r="H4" s="48" t="str">
        <f>Table!A5</f>
        <v>Algeria</v>
      </c>
      <c r="I4" s="49">
        <f>Table!B5</f>
        <v>-13.036174029519174</v>
      </c>
      <c r="J4" s="49">
        <f>Table!C5</f>
        <v>-8.2261118448019683</v>
      </c>
      <c r="K4" s="49">
        <f>Table!D5</f>
        <v>-4.5454648339856591</v>
      </c>
      <c r="L4" s="49">
        <f>Table!E5</f>
        <v>-0.22840687596017969</v>
      </c>
      <c r="M4" s="49">
        <f>Table!F5</f>
        <v>-1.938221036895315</v>
      </c>
      <c r="N4" s="49">
        <f>Table!G5</f>
        <v>-2.0323836326483744</v>
      </c>
      <c r="O4" s="49">
        <f>Table!H5</f>
        <v>1.7677862819168251</v>
      </c>
      <c r="T4" s="48" t="s">
        <v>191</v>
      </c>
      <c r="U4" s="52">
        <v>27.34</v>
      </c>
      <c r="V4" s="49">
        <v>67.930215585201637</v>
      </c>
    </row>
    <row r="5" spans="1:63" s="51" customFormat="1" x14ac:dyDescent="0.3">
      <c r="A5" s="48"/>
      <c r="B5" s="48"/>
      <c r="C5" s="49"/>
      <c r="D5" s="48"/>
      <c r="E5" s="49"/>
      <c r="F5" s="49"/>
      <c r="G5" s="50"/>
      <c r="H5" s="48" t="str">
        <f>Table!A6</f>
        <v>Andorra, Principality of</v>
      </c>
      <c r="I5" s="49">
        <f>Table!B6</f>
        <v>18.017603972071409</v>
      </c>
      <c r="J5" s="49">
        <f>Table!C6</f>
        <v>-42.60435723679317</v>
      </c>
      <c r="K5" s="49">
        <f>Table!D6</f>
        <v>52.20444606794436</v>
      </c>
      <c r="L5" s="49">
        <f>Table!E6</f>
        <v>54.439605455646337</v>
      </c>
      <c r="M5" s="49">
        <f>Table!F6</f>
        <v>52.66415970087597</v>
      </c>
      <c r="N5" s="49">
        <f>Table!G6</f>
        <v>9.7395881404545772</v>
      </c>
      <c r="O5" s="49">
        <f>Table!H6</f>
        <v>-1.3220729995343616</v>
      </c>
      <c r="P5" s="48"/>
      <c r="Q5" s="48"/>
      <c r="R5" s="48"/>
      <c r="S5" s="48"/>
      <c r="T5" s="48" t="s">
        <v>604</v>
      </c>
      <c r="U5" s="49">
        <v>25.47</v>
      </c>
      <c r="V5" s="49">
        <v>28.808455092921413</v>
      </c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</row>
    <row r="6" spans="1:63" x14ac:dyDescent="0.3">
      <c r="A6" s="48" t="s">
        <v>46</v>
      </c>
      <c r="B6" s="48">
        <v>614</v>
      </c>
      <c r="C6" s="49">
        <v>30.127300000000002</v>
      </c>
      <c r="D6" s="48">
        <v>2968</v>
      </c>
      <c r="E6" s="49">
        <v>1.3</v>
      </c>
      <c r="F6" s="49">
        <v>2.6</v>
      </c>
      <c r="G6" s="50">
        <f>C6*D6/1000</f>
        <v>89.41782640000001</v>
      </c>
      <c r="H6" s="48" t="str">
        <f>Table!A7</f>
        <v>Angola</v>
      </c>
      <c r="I6" s="49">
        <f>Table!B7</f>
        <v>6.2665775134767537E-2</v>
      </c>
      <c r="J6" s="49">
        <f>Table!C7</f>
        <v>17.638408561272136</v>
      </c>
      <c r="K6" s="49">
        <f>Table!D7</f>
        <v>-10.718681347450655</v>
      </c>
      <c r="L6" s="49">
        <f>Table!E7</f>
        <v>0.14378844691203985</v>
      </c>
      <c r="M6" s="49">
        <f>Table!F7</f>
        <v>-2.9763704187485382</v>
      </c>
      <c r="N6" s="49">
        <f>Table!G7</f>
        <v>-6.445362680123111</v>
      </c>
      <c r="O6" s="49">
        <f>Table!H7</f>
        <v>-0.41169875856359439</v>
      </c>
      <c r="T6" s="48" t="s">
        <v>66</v>
      </c>
      <c r="U6" s="49">
        <v>19.5</v>
      </c>
      <c r="V6" s="49">
        <v>23.425659744936816</v>
      </c>
    </row>
    <row r="7" spans="1:63" x14ac:dyDescent="0.3">
      <c r="C7" s="49"/>
      <c r="E7" s="49"/>
      <c r="F7" s="49"/>
      <c r="G7" s="50"/>
      <c r="H7" s="48" t="str">
        <f>Table!A8</f>
        <v>Anguilla</v>
      </c>
      <c r="I7" s="49">
        <f>Table!B8</f>
        <v>-31.26615318540636</v>
      </c>
      <c r="J7" s="49">
        <f>Table!C8</f>
        <v>-58.131693010213439</v>
      </c>
      <c r="K7" s="49">
        <f>Table!D8</f>
        <v>32.276417968269598</v>
      </c>
      <c r="L7" s="49">
        <f>Table!E8</f>
        <v>38.940448139497711</v>
      </c>
      <c r="M7" s="49">
        <f>Table!F8</f>
        <v>35.528782462711362</v>
      </c>
      <c r="N7" s="49">
        <f>Table!G8</f>
        <v>-3.6451259447574587</v>
      </c>
      <c r="O7" s="49">
        <f>Table!H8</f>
        <v>-1.7657521987050544</v>
      </c>
      <c r="T7" s="48" t="s">
        <v>776</v>
      </c>
      <c r="U7" s="49">
        <v>18.02</v>
      </c>
      <c r="V7" s="49">
        <v>28.03597595358378</v>
      </c>
    </row>
    <row r="8" spans="1:63" x14ac:dyDescent="0.3">
      <c r="A8" s="48" t="s">
        <v>52</v>
      </c>
      <c r="B8" s="48">
        <v>311</v>
      </c>
      <c r="C8" s="49">
        <v>9.6597000000000002E-2</v>
      </c>
      <c r="D8" s="48">
        <v>17195</v>
      </c>
      <c r="E8" s="49">
        <v>13.57</v>
      </c>
      <c r="F8" s="49">
        <v>40.729999999999997</v>
      </c>
      <c r="G8" s="50">
        <f t="shared" ref="G8:G22" si="0">C8*D8/1000</f>
        <v>1.6609854150000001</v>
      </c>
      <c r="H8" s="48" t="str">
        <f>Table!A9</f>
        <v>Antigua and Barbuda</v>
      </c>
      <c r="I8" s="49">
        <f>Table!B9</f>
        <v>-5.8698082125672695</v>
      </c>
      <c r="J8" s="49">
        <f>Table!C9</f>
        <v>-31.106830506613523</v>
      </c>
      <c r="K8" s="49">
        <f>Table!D9</f>
        <v>34.829648874456595</v>
      </c>
      <c r="L8" s="49">
        <f>Table!E9</f>
        <v>46.307160195599536</v>
      </c>
      <c r="M8" s="49">
        <f>Table!F9</f>
        <v>48.33213139902491</v>
      </c>
      <c r="N8" s="49">
        <f>Table!G9</f>
        <v>-5.9316818807340379</v>
      </c>
      <c r="O8" s="49">
        <f>Table!H9</f>
        <v>-3.6609446996762984</v>
      </c>
      <c r="T8" s="48" t="s">
        <v>133</v>
      </c>
      <c r="U8" s="49">
        <v>17.440000000000001</v>
      </c>
      <c r="V8" s="49">
        <v>18.861383528960502</v>
      </c>
    </row>
    <row r="9" spans="1:63" x14ac:dyDescent="0.3">
      <c r="A9" s="48" t="s">
        <v>56</v>
      </c>
      <c r="B9" s="48">
        <v>213</v>
      </c>
      <c r="C9" s="49">
        <v>44.938899999999997</v>
      </c>
      <c r="D9" s="48">
        <v>9890</v>
      </c>
      <c r="E9" s="49">
        <v>3.66</v>
      </c>
      <c r="F9" s="49">
        <v>6.54</v>
      </c>
      <c r="G9" s="50">
        <f t="shared" si="0"/>
        <v>444.44572099999993</v>
      </c>
      <c r="H9" s="48" t="str">
        <f>Table!A10</f>
        <v>Argentina</v>
      </c>
      <c r="I9" s="49">
        <f>Table!B10</f>
        <v>-3.2845571217402587</v>
      </c>
      <c r="J9" s="49">
        <f>Table!C10</f>
        <v>0.75643872608365526</v>
      </c>
      <c r="K9" s="49">
        <f>Table!D10</f>
        <v>-1.3671057922479959</v>
      </c>
      <c r="L9" s="49">
        <f>Table!E10</f>
        <v>-0.7347877912927776</v>
      </c>
      <c r="M9" s="49">
        <f>Table!F10</f>
        <v>-1.2026089751743325</v>
      </c>
      <c r="N9" s="49">
        <f>Table!G10</f>
        <v>-2.8461232681707784</v>
      </c>
      <c r="O9" s="49">
        <f>Table!H10</f>
        <v>0.17223321259486041</v>
      </c>
      <c r="T9" s="48" t="s">
        <v>662</v>
      </c>
      <c r="U9" s="49">
        <v>15.9</v>
      </c>
      <c r="V9" s="49">
        <v>42.674862357832104</v>
      </c>
    </row>
    <row r="10" spans="1:63" x14ac:dyDescent="0.3">
      <c r="A10" s="48" t="s">
        <v>885</v>
      </c>
      <c r="B10" s="48">
        <v>911</v>
      </c>
      <c r="C10" s="49">
        <v>2.968893</v>
      </c>
      <c r="D10" s="48">
        <v>4605</v>
      </c>
      <c r="E10" s="49">
        <v>4.5599999999999996</v>
      </c>
      <c r="F10" s="49">
        <v>11.74</v>
      </c>
      <c r="G10" s="50">
        <f t="shared" si="0"/>
        <v>13.671752264999999</v>
      </c>
      <c r="H10" s="48" t="str">
        <f>Table!A11</f>
        <v>Armenia, Rep. of</v>
      </c>
      <c r="I10" s="49">
        <f>Table!B11</f>
        <v>-3.8709900376545496</v>
      </c>
      <c r="J10" s="49">
        <f>Table!C11</f>
        <v>-11.996355001762238</v>
      </c>
      <c r="K10" s="49">
        <f>Table!D11</f>
        <v>0.28413350291276834</v>
      </c>
      <c r="L10" s="49">
        <f>Table!E11</f>
        <v>0.15736053735450373</v>
      </c>
      <c r="M10" s="49">
        <f>Table!F11</f>
        <v>-1.9394817617650015</v>
      </c>
      <c r="N10" s="49">
        <f>Table!G11</f>
        <v>2.6677012983607775</v>
      </c>
      <c r="O10" s="49">
        <f>Table!H11</f>
        <v>5.1735301628341439</v>
      </c>
      <c r="T10" s="48" t="s">
        <v>99</v>
      </c>
      <c r="U10" s="49">
        <v>15.19</v>
      </c>
      <c r="V10" s="49">
        <v>21.120100457294246</v>
      </c>
    </row>
    <row r="11" spans="1:63" x14ac:dyDescent="0.3">
      <c r="A11" s="48" t="s">
        <v>886</v>
      </c>
      <c r="B11" s="48">
        <v>314</v>
      </c>
      <c r="C11" s="49">
        <v>0.11221200000000001</v>
      </c>
      <c r="D11" s="48">
        <v>25745</v>
      </c>
      <c r="E11" s="49">
        <v>27.99</v>
      </c>
      <c r="F11" s="49">
        <v>58.61</v>
      </c>
      <c r="G11" s="50">
        <f t="shared" si="0"/>
        <v>2.8888979400000001</v>
      </c>
      <c r="H11" s="48" t="str">
        <f>Table!A12</f>
        <v>Aruba, Kingdom of the Netherlands</v>
      </c>
      <c r="I11" s="49">
        <f>Table!B12</f>
        <v>2.2638488374461891</v>
      </c>
      <c r="J11" s="49">
        <f>Table!C12</f>
        <v>-31.236008490518486</v>
      </c>
      <c r="K11" s="49">
        <f>Table!D12</f>
        <v>40.975170775593014</v>
      </c>
      <c r="L11" s="49">
        <f>Table!E12</f>
        <v>48.783149894545218</v>
      </c>
      <c r="M11" s="49">
        <f>Table!F12</f>
        <v>48.881880663984035</v>
      </c>
      <c r="N11" s="49">
        <f>Table!G12</f>
        <v>-5.1125188582676397</v>
      </c>
      <c r="O11" s="49">
        <f>Table!H12</f>
        <v>-2.362794589360695</v>
      </c>
      <c r="T11" s="48" t="s">
        <v>458</v>
      </c>
      <c r="U11" s="52">
        <v>14.2</v>
      </c>
      <c r="V11" s="49">
        <v>9.1249572158788101</v>
      </c>
    </row>
    <row r="12" spans="1:63" s="51" customFormat="1" x14ac:dyDescent="0.3">
      <c r="A12" s="48" t="s">
        <v>61</v>
      </c>
      <c r="B12" s="48">
        <v>193</v>
      </c>
      <c r="C12" s="49">
        <v>25.522130000000001</v>
      </c>
      <c r="D12" s="48">
        <v>54348</v>
      </c>
      <c r="E12" s="49">
        <v>3.08</v>
      </c>
      <c r="F12" s="49">
        <v>8.02</v>
      </c>
      <c r="G12" s="50">
        <f t="shared" si="0"/>
        <v>1387.0767212400001</v>
      </c>
      <c r="H12" s="48" t="str">
        <f>Table!A13</f>
        <v>Australia</v>
      </c>
      <c r="I12" s="49">
        <f>Table!B13</f>
        <v>-2.3934192569365975</v>
      </c>
      <c r="J12" s="49">
        <f>Table!C13</f>
        <v>0.73693685346378124</v>
      </c>
      <c r="K12" s="49">
        <f>Table!D13</f>
        <v>-0.32890769744106912</v>
      </c>
      <c r="L12" s="49">
        <f>Table!E13</f>
        <v>0.53985632546172346</v>
      </c>
      <c r="M12" s="49">
        <f>Table!F13</f>
        <v>-2.3532294857280905E-2</v>
      </c>
      <c r="N12" s="49">
        <f>Table!G13</f>
        <v>-2.7382347750521339</v>
      </c>
      <c r="O12" s="49">
        <f>Table!H13</f>
        <v>-6.3213637907176087E-2</v>
      </c>
      <c r="P12" s="48"/>
      <c r="Q12" s="48"/>
      <c r="R12" s="48"/>
      <c r="S12" s="48"/>
      <c r="T12" s="48" t="s">
        <v>323</v>
      </c>
      <c r="U12" s="49">
        <v>13.87</v>
      </c>
      <c r="V12" s="49">
        <v>15.040287817390285</v>
      </c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</row>
    <row r="13" spans="1:63" x14ac:dyDescent="0.3">
      <c r="A13" s="51" t="s">
        <v>62</v>
      </c>
      <c r="B13" s="51">
        <v>122</v>
      </c>
      <c r="C13" s="52">
        <v>8.9503509999999995</v>
      </c>
      <c r="D13" s="51">
        <v>49865</v>
      </c>
      <c r="E13" s="52">
        <v>5.82</v>
      </c>
      <c r="F13" s="52">
        <v>8.8799989999999998</v>
      </c>
      <c r="G13" s="53">
        <f t="shared" si="0"/>
        <v>446.30925261499993</v>
      </c>
      <c r="H13" s="48" t="str">
        <f>Table!A14</f>
        <v>Austria</v>
      </c>
      <c r="I13" s="49">
        <f>Table!B14</f>
        <v>1.994947162352112</v>
      </c>
      <c r="J13" s="49">
        <f>Table!C14</f>
        <v>0.60189116443500057</v>
      </c>
      <c r="K13" s="49">
        <f>Table!D14</f>
        <v>2.7467731653692411</v>
      </c>
      <c r="L13" s="49">
        <f>Table!E14</f>
        <v>2.4210434471192723</v>
      </c>
      <c r="M13" s="49">
        <f>Table!F14</f>
        <v>2.2937282710459956</v>
      </c>
      <c r="N13" s="49">
        <f>Table!G14</f>
        <v>-0.46554746588944268</v>
      </c>
      <c r="O13" s="49">
        <f>Table!H14</f>
        <v>-0.88827705316460526</v>
      </c>
      <c r="T13" s="48" t="s">
        <v>135</v>
      </c>
      <c r="U13" s="52">
        <v>13.68</v>
      </c>
      <c r="V13" s="49">
        <v>13.861359085388406</v>
      </c>
    </row>
    <row r="14" spans="1:63" s="51" customFormat="1" x14ac:dyDescent="0.3">
      <c r="A14" s="48" t="s">
        <v>887</v>
      </c>
      <c r="B14" s="48">
        <v>912</v>
      </c>
      <c r="C14" s="49">
        <v>9.981427</v>
      </c>
      <c r="D14" s="48">
        <v>4814</v>
      </c>
      <c r="E14" s="49">
        <v>4.43</v>
      </c>
      <c r="F14" s="49">
        <v>10.97</v>
      </c>
      <c r="G14" s="50">
        <f t="shared" si="0"/>
        <v>48.050589578</v>
      </c>
      <c r="H14" s="48" t="str">
        <f>Table!A15</f>
        <v>Azerbaijan, Rep. of</v>
      </c>
      <c r="I14" s="49">
        <f>Table!B15</f>
        <v>4.391598050643343</v>
      </c>
      <c r="J14" s="49">
        <f>Table!C15</f>
        <v>15.195548010014415</v>
      </c>
      <c r="K14" s="49">
        <f>Table!D15</f>
        <v>-6.9288393463468267</v>
      </c>
      <c r="L14" s="49">
        <f>Table!E15</f>
        <v>0.35688301346900875</v>
      </c>
      <c r="M14" s="49">
        <f>Table!F15</f>
        <v>0.34083654664501301</v>
      </c>
      <c r="N14" s="49">
        <f>Table!G15</f>
        <v>-4.8571308383510488</v>
      </c>
      <c r="O14" s="49">
        <f>Table!H15</f>
        <v>0.98202022532680289</v>
      </c>
      <c r="P14" s="48"/>
      <c r="Q14" s="48"/>
      <c r="R14" s="48"/>
      <c r="S14" s="48"/>
      <c r="T14" s="48" t="s">
        <v>52</v>
      </c>
      <c r="U14" s="49">
        <v>13.57</v>
      </c>
      <c r="V14" s="49">
        <v>46.307160195599536</v>
      </c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</row>
    <row r="15" spans="1:63" x14ac:dyDescent="0.3">
      <c r="A15" s="48" t="s">
        <v>66</v>
      </c>
      <c r="B15" s="48">
        <v>313</v>
      </c>
      <c r="C15" s="49">
        <v>0.38071640000000001</v>
      </c>
      <c r="D15" s="48">
        <v>35664</v>
      </c>
      <c r="E15" s="49">
        <v>19.5</v>
      </c>
      <c r="F15" s="49">
        <v>29.3</v>
      </c>
      <c r="G15" s="50">
        <f t="shared" si="0"/>
        <v>13.5778696896</v>
      </c>
      <c r="H15" s="48" t="str">
        <f>Table!A16</f>
        <v>Bahamas, The</v>
      </c>
      <c r="I15" s="49">
        <f>Table!B16</f>
        <v>-6.7054125245725089</v>
      </c>
      <c r="J15" s="49">
        <f>Table!C16</f>
        <v>-19.474729551546709</v>
      </c>
      <c r="K15" s="49">
        <f>Table!D16</f>
        <v>15.017738915275135</v>
      </c>
      <c r="L15" s="49">
        <f>Table!E16</f>
        <v>23.425659744936816</v>
      </c>
      <c r="M15" s="49">
        <f>Table!F16</f>
        <v>20.70723426239287</v>
      </c>
      <c r="N15" s="49">
        <f>Table!G16</f>
        <v>-3.8566662211704594</v>
      </c>
      <c r="O15" s="49">
        <f>Table!H16</f>
        <v>1.607121769720538</v>
      </c>
      <c r="T15" s="48" t="s">
        <v>74</v>
      </c>
      <c r="U15" s="49">
        <v>13.17</v>
      </c>
      <c r="V15" s="49">
        <v>19.655221576613059</v>
      </c>
    </row>
    <row r="16" spans="1:63" x14ac:dyDescent="0.3">
      <c r="A16" s="48" t="s">
        <v>889</v>
      </c>
      <c r="B16" s="48">
        <v>419</v>
      </c>
      <c r="C16" s="49">
        <v>1.4836579999999999</v>
      </c>
      <c r="D16" s="48">
        <v>25998</v>
      </c>
      <c r="E16" s="49">
        <v>4.1900000000000004</v>
      </c>
      <c r="F16" s="49">
        <v>5.61</v>
      </c>
      <c r="G16" s="50">
        <f t="shared" si="0"/>
        <v>38.572140683999997</v>
      </c>
      <c r="H16" s="48" t="str">
        <f>Table!A17</f>
        <v>Bahrain, Kingdom of</v>
      </c>
      <c r="I16" s="49">
        <f>Table!B17</f>
        <v>-4.5071279893130756</v>
      </c>
      <c r="J16" s="49">
        <f>Table!C17</f>
        <v>-1.1557553442861297</v>
      </c>
      <c r="K16" s="49">
        <f>Table!D17</f>
        <v>9.8882256143115974</v>
      </c>
      <c r="L16" s="49">
        <f>Table!E17</f>
        <v>4.8896053911499298</v>
      </c>
      <c r="M16" s="49">
        <f>Table!F17</f>
        <v>2.4099993202646539</v>
      </c>
      <c r="N16" s="49">
        <f>Table!G17</f>
        <v>-5.5706856103942437</v>
      </c>
      <c r="O16" s="49">
        <f>Table!H17</f>
        <v>-7.668912648944298</v>
      </c>
      <c r="T16" s="48" t="s">
        <v>256</v>
      </c>
      <c r="U16" s="49">
        <v>12.42</v>
      </c>
      <c r="V16" s="49">
        <v>24.201485944014614</v>
      </c>
    </row>
    <row r="17" spans="1:63" x14ac:dyDescent="0.3">
      <c r="A17" s="48" t="s">
        <v>72</v>
      </c>
      <c r="B17" s="48">
        <v>513</v>
      </c>
      <c r="C17" s="49">
        <v>166.57849999999999</v>
      </c>
      <c r="D17" s="48">
        <v>1864</v>
      </c>
      <c r="E17" s="49">
        <v>2.16</v>
      </c>
      <c r="F17" s="49">
        <v>2.14</v>
      </c>
      <c r="G17" s="50">
        <f t="shared" si="0"/>
        <v>310.50232399999999</v>
      </c>
      <c r="H17" s="48" t="str">
        <f>Table!A18</f>
        <v>Bangladesh</v>
      </c>
      <c r="I17" s="49">
        <f>Table!B18</f>
        <v>-0.84510345218444471</v>
      </c>
      <c r="J17" s="49">
        <f>Table!C18</f>
        <v>-4.5481605722636793</v>
      </c>
      <c r="K17" s="49">
        <f>Table!D18</f>
        <v>-1.7420297664274418</v>
      </c>
      <c r="L17" s="49">
        <f>Table!E18</f>
        <v>-0.13841468604900625</v>
      </c>
      <c r="M17" s="49">
        <f>Table!F18</f>
        <v>-2.2614389006547482</v>
      </c>
      <c r="N17" s="49">
        <f>Table!G18</f>
        <v>-0.99447850102571489</v>
      </c>
      <c r="O17" s="49">
        <f>Table!H18</f>
        <v>6.4395653875323902</v>
      </c>
      <c r="T17" s="48" t="s">
        <v>493</v>
      </c>
      <c r="U17" s="49">
        <v>11.6</v>
      </c>
      <c r="V17" s="49">
        <v>20.519960796365762</v>
      </c>
    </row>
    <row r="18" spans="1:63" x14ac:dyDescent="0.3">
      <c r="A18" s="48" t="s">
        <v>74</v>
      </c>
      <c r="B18" s="48">
        <v>316</v>
      </c>
      <c r="C18" s="49">
        <v>0.2872576</v>
      </c>
      <c r="D18" s="48">
        <v>18139</v>
      </c>
      <c r="E18" s="49">
        <v>13.17</v>
      </c>
      <c r="F18" s="49">
        <v>28.23</v>
      </c>
      <c r="G18" s="50">
        <f t="shared" si="0"/>
        <v>5.2105656064000003</v>
      </c>
      <c r="H18" s="48" t="str">
        <f>Table!A19</f>
        <v>Barbados</v>
      </c>
      <c r="I18" s="49">
        <f>Table!B19</f>
        <v>-5.7366135940993557</v>
      </c>
      <c r="J18" s="49">
        <f>Table!C19</f>
        <v>-12.161267949389213</v>
      </c>
      <c r="K18" s="49">
        <f>Table!D19</f>
        <v>15.101427163251969</v>
      </c>
      <c r="L18" s="49">
        <f>Table!E19</f>
        <v>19.655221576613059</v>
      </c>
      <c r="M18" s="49">
        <f>Table!F19</f>
        <v>18.576799513334926</v>
      </c>
      <c r="N18" s="49">
        <f>Table!G19</f>
        <v>-8.3318234360956733</v>
      </c>
      <c r="O18" s="49">
        <f>Table!H19</f>
        <v>-0.34494937186648544</v>
      </c>
      <c r="T18" s="48" t="s">
        <v>213</v>
      </c>
      <c r="U18" s="52">
        <v>11.28</v>
      </c>
      <c r="V18" s="49">
        <v>15.615575215860835</v>
      </c>
    </row>
    <row r="19" spans="1:63" s="51" customFormat="1" x14ac:dyDescent="0.3">
      <c r="A19" s="48" t="s">
        <v>890</v>
      </c>
      <c r="B19" s="48">
        <v>913</v>
      </c>
      <c r="C19" s="49">
        <v>9.4749770000000009</v>
      </c>
      <c r="D19" s="48">
        <v>6658</v>
      </c>
      <c r="E19" s="49">
        <v>2.0099999999999998</v>
      </c>
      <c r="F19" s="49">
        <v>4.09</v>
      </c>
      <c r="G19" s="50">
        <f t="shared" si="0"/>
        <v>63.084396866000006</v>
      </c>
      <c r="H19" s="48" t="str">
        <f>Table!A20</f>
        <v>Belarus, Rep. of</v>
      </c>
      <c r="I19" s="49">
        <f>Table!B20</f>
        <v>-2.0531680310940184</v>
      </c>
      <c r="J19" s="49">
        <f>Table!C20</f>
        <v>-5.0382302018823539</v>
      </c>
      <c r="K19" s="49">
        <f>Table!D20</f>
        <v>5.3026496456619245</v>
      </c>
      <c r="L19" s="49">
        <f>Table!E20</f>
        <v>-0.29574337163459774</v>
      </c>
      <c r="M19" s="49">
        <f>Table!F20</f>
        <v>3.0484318866492921</v>
      </c>
      <c r="N19" s="49">
        <f>Table!G20</f>
        <v>-3.8723434686536526</v>
      </c>
      <c r="O19" s="49">
        <f>Table!H20</f>
        <v>1.5547559937800624</v>
      </c>
      <c r="P19" s="48"/>
      <c r="Q19" s="48"/>
      <c r="R19" s="48"/>
      <c r="S19" s="48"/>
      <c r="T19" s="48" t="s">
        <v>403</v>
      </c>
      <c r="U19" s="49">
        <v>10.7</v>
      </c>
      <c r="V19" s="49">
        <v>17.526779182111031</v>
      </c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</row>
    <row r="20" spans="1:63" x14ac:dyDescent="0.3">
      <c r="A20" s="48" t="s">
        <v>80</v>
      </c>
      <c r="B20" s="48">
        <v>124</v>
      </c>
      <c r="C20" s="49">
        <v>11.45551</v>
      </c>
      <c r="D20" s="48">
        <v>46237</v>
      </c>
      <c r="E20" s="49">
        <v>2.2400000000000002</v>
      </c>
      <c r="F20" s="49">
        <v>3.36</v>
      </c>
      <c r="G20" s="50">
        <f t="shared" si="0"/>
        <v>529.66841586999999</v>
      </c>
      <c r="H20" s="48" t="str">
        <f>Table!A21</f>
        <v>Belgium</v>
      </c>
      <c r="I20" s="49">
        <f>Table!B21</f>
        <v>0.44346522713503467</v>
      </c>
      <c r="J20" s="49">
        <f>Table!C21</f>
        <v>0.39472592809282692</v>
      </c>
      <c r="K20" s="49">
        <f>Table!D21</f>
        <v>0.40962298639318656</v>
      </c>
      <c r="L20" s="49">
        <f>Table!E21</f>
        <v>-1.5432297073592445</v>
      </c>
      <c r="M20" s="49">
        <f>Table!F21</f>
        <v>-1.878243280345965</v>
      </c>
      <c r="N20" s="49">
        <f>Table!G21</f>
        <v>1.0976501663333254</v>
      </c>
      <c r="O20" s="49">
        <f>Table!H21</f>
        <v>-1.4585364870599982</v>
      </c>
      <c r="T20" s="48" t="s">
        <v>592</v>
      </c>
      <c r="U20" s="49">
        <v>10.56</v>
      </c>
      <c r="V20" s="49">
        <v>12.421345754197551</v>
      </c>
    </row>
    <row r="21" spans="1:63" x14ac:dyDescent="0.3">
      <c r="A21" s="48" t="s">
        <v>99</v>
      </c>
      <c r="B21" s="48">
        <v>339</v>
      </c>
      <c r="C21" s="49">
        <v>0.40915089999999998</v>
      </c>
      <c r="D21" s="48">
        <v>4498</v>
      </c>
      <c r="E21" s="49">
        <v>15.19</v>
      </c>
      <c r="F21" s="49">
        <v>27.31</v>
      </c>
      <c r="G21" s="50">
        <f t="shared" si="0"/>
        <v>1.8403607482</v>
      </c>
      <c r="H21" s="48" t="str">
        <f>Table!A22</f>
        <v>Belize</v>
      </c>
      <c r="I21" s="49">
        <f>Table!B22</f>
        <v>-9.121149010732422</v>
      </c>
      <c r="J21" s="49">
        <f>Table!C22</f>
        <v>-25.115752949323134</v>
      </c>
      <c r="K21" s="49">
        <f>Table!D22</f>
        <v>18.984262258664756</v>
      </c>
      <c r="L21" s="49">
        <f>Table!E22</f>
        <v>21.296288070006987</v>
      </c>
      <c r="M21" s="49">
        <f>Table!F22</f>
        <v>19.12016409158656</v>
      </c>
      <c r="N21" s="49">
        <f>Table!G22</f>
        <v>-7.447907425845</v>
      </c>
      <c r="O21" s="49">
        <f>Table!H22</f>
        <v>4.4582491057709595</v>
      </c>
      <c r="T21" s="48" t="s">
        <v>712</v>
      </c>
      <c r="U21" s="52">
        <v>10.17</v>
      </c>
      <c r="V21" s="49">
        <v>8.7264870161375061</v>
      </c>
    </row>
    <row r="22" spans="1:63" s="51" customFormat="1" x14ac:dyDescent="0.3">
      <c r="A22" s="48" t="s">
        <v>102</v>
      </c>
      <c r="B22" s="48">
        <v>638</v>
      </c>
      <c r="C22" s="49">
        <v>11.81128</v>
      </c>
      <c r="D22" s="48">
        <v>1218</v>
      </c>
      <c r="E22" s="49">
        <v>2.2000000000000002</v>
      </c>
      <c r="F22" s="49">
        <v>3.4</v>
      </c>
      <c r="G22" s="50">
        <f t="shared" si="0"/>
        <v>14.38613904</v>
      </c>
      <c r="H22" s="48" t="str">
        <f>Table!A23</f>
        <v>Benin</v>
      </c>
      <c r="I22" s="49">
        <f>Table!B23</f>
        <v>-4.3455868117765162</v>
      </c>
      <c r="J22" s="49">
        <f>Table!C23</f>
        <v>-3.0520639489464987</v>
      </c>
      <c r="K22" s="49">
        <f>Table!D23</f>
        <v>-2.436787740321162</v>
      </c>
      <c r="L22" s="49">
        <f>Table!E23</f>
        <v>0.78333179193039792</v>
      </c>
      <c r="M22" s="49">
        <f>Table!F23</f>
        <v>-1.7861229567733716</v>
      </c>
      <c r="N22" s="49">
        <f>Table!G23</f>
        <v>-0.40498082338294139</v>
      </c>
      <c r="O22" s="49">
        <f>Table!H23</f>
        <v>1.5482457008740842</v>
      </c>
      <c r="P22" s="48"/>
      <c r="Q22" s="48"/>
      <c r="R22" s="48"/>
      <c r="S22" s="48"/>
      <c r="T22" s="48" t="s">
        <v>345</v>
      </c>
      <c r="U22" s="49">
        <v>9.08</v>
      </c>
      <c r="V22" s="49">
        <v>13.149187140696833</v>
      </c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</row>
    <row r="23" spans="1:63" x14ac:dyDescent="0.3">
      <c r="C23" s="49"/>
      <c r="E23" s="49"/>
      <c r="F23" s="49"/>
      <c r="G23" s="50"/>
      <c r="H23" s="48" t="str">
        <f>Table!A24</f>
        <v>Bermuda</v>
      </c>
      <c r="I23" s="49">
        <f>Table!B24</f>
        <v>12.593246125646498</v>
      </c>
      <c r="J23" s="49">
        <f>Table!C24</f>
        <v>-14.588165510632482</v>
      </c>
      <c r="K23" s="49">
        <f>Table!D24</f>
        <v>5.9089001297048744</v>
      </c>
      <c r="L23" s="49">
        <f>Table!E24</f>
        <v>3.4692936948829511</v>
      </c>
      <c r="M23" s="49">
        <f>Table!F24</f>
        <v>0.44385088748609614</v>
      </c>
      <c r="N23" s="49">
        <f>Table!G24</f>
        <v>23.81408660162889</v>
      </c>
      <c r="O23" s="49">
        <f>Table!H24</f>
        <v>-2.5415750950547862</v>
      </c>
      <c r="T23" s="48" t="s">
        <v>372</v>
      </c>
      <c r="U23" s="52">
        <v>9.02</v>
      </c>
      <c r="V23" s="49">
        <v>5.1634888746234555</v>
      </c>
    </row>
    <row r="24" spans="1:63" s="51" customFormat="1" x14ac:dyDescent="0.3">
      <c r="A24" s="48"/>
      <c r="B24" s="48"/>
      <c r="C24" s="49"/>
      <c r="D24" s="48"/>
      <c r="E24" s="49"/>
      <c r="F24" s="49"/>
      <c r="G24" s="50"/>
      <c r="H24" s="48" t="str">
        <f>Table!A25</f>
        <v>Bhutan</v>
      </c>
      <c r="I24" s="49">
        <f>Table!B25</f>
        <v>-24.418130346326343</v>
      </c>
      <c r="J24" s="49">
        <f>Table!C25</f>
        <v>-20.377824833131992</v>
      </c>
      <c r="K24" s="49">
        <f>Table!D25</f>
        <v>-2.5273070066978769</v>
      </c>
      <c r="L24" s="49">
        <f>Table!E25</f>
        <v>1.9560377669779752</v>
      </c>
      <c r="M24" s="49">
        <f>Table!F25</f>
        <v>1.4808419691056531</v>
      </c>
      <c r="N24" s="49">
        <f>Table!G25</f>
        <v>-8.3367703305848657</v>
      </c>
      <c r="O24" s="49">
        <f>Table!H25</f>
        <v>6.8237718240883964</v>
      </c>
      <c r="P24" s="48"/>
      <c r="Q24" s="48"/>
      <c r="R24" s="48"/>
      <c r="S24" s="48"/>
      <c r="T24" s="48" t="s">
        <v>414</v>
      </c>
      <c r="U24" s="49">
        <v>8.73</v>
      </c>
      <c r="V24" s="49">
        <v>-5.7621843908788462</v>
      </c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</row>
    <row r="25" spans="1:63" s="51" customFormat="1" x14ac:dyDescent="0.3">
      <c r="A25" s="48" t="s">
        <v>112</v>
      </c>
      <c r="B25" s="48">
        <v>218</v>
      </c>
      <c r="C25" s="49">
        <v>11.550090000000001</v>
      </c>
      <c r="D25" s="48">
        <v>3566</v>
      </c>
      <c r="E25" s="49">
        <v>2.74</v>
      </c>
      <c r="F25" s="49">
        <v>4.26</v>
      </c>
      <c r="G25" s="50">
        <f t="shared" ref="G25:G36" si="1">C25*D25/1000</f>
        <v>41.187620940000002</v>
      </c>
      <c r="H25" s="48" t="str">
        <f>Table!A26</f>
        <v>Bolivia</v>
      </c>
      <c r="I25" s="49">
        <f>Table!B26</f>
        <v>-4.8586901166521859</v>
      </c>
      <c r="J25" s="49">
        <f>Table!C26</f>
        <v>-1.3909943455857188</v>
      </c>
      <c r="K25" s="49">
        <f>Table!D26</f>
        <v>-4.2695654092857387</v>
      </c>
      <c r="L25" s="49">
        <f>Table!E26</f>
        <v>-0.15564694973762894</v>
      </c>
      <c r="M25" s="49">
        <f>Table!F26</f>
        <v>-1.2064379578607085</v>
      </c>
      <c r="N25" s="49">
        <f>Table!G26</f>
        <v>-2.5169059133194991</v>
      </c>
      <c r="O25" s="49">
        <f>Table!H26</f>
        <v>3.318775551538768</v>
      </c>
      <c r="P25" s="48"/>
      <c r="Q25" s="48"/>
      <c r="R25" s="48"/>
      <c r="S25" s="48"/>
      <c r="T25" s="48" t="s">
        <v>566</v>
      </c>
      <c r="U25" s="52">
        <v>8.73</v>
      </c>
      <c r="V25" s="49">
        <v>-1.3970393274256334</v>
      </c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</row>
    <row r="26" spans="1:63" x14ac:dyDescent="0.3">
      <c r="A26" s="48" t="s">
        <v>114</v>
      </c>
      <c r="B26" s="48">
        <v>963</v>
      </c>
      <c r="C26" s="49">
        <v>3.3010769999999998</v>
      </c>
      <c r="D26" s="48">
        <v>6015</v>
      </c>
      <c r="E26" s="49">
        <v>2.73</v>
      </c>
      <c r="F26" s="49">
        <v>7.27</v>
      </c>
      <c r="G26" s="50">
        <f t="shared" si="1"/>
        <v>19.855978154999999</v>
      </c>
      <c r="H26" s="48" t="str">
        <f>Table!A27</f>
        <v>Bosnia and Herzegovina</v>
      </c>
      <c r="I26" s="49">
        <f>Table!B27</f>
        <v>-4.2270153849754832</v>
      </c>
      <c r="J26" s="49">
        <f>Table!C27</f>
        <v>-23.515403862603105</v>
      </c>
      <c r="K26" s="49">
        <f>Table!D27</f>
        <v>7.3917126981203394</v>
      </c>
      <c r="L26" s="49">
        <f>Table!E27</f>
        <v>3.853108781110266</v>
      </c>
      <c r="M26" s="49">
        <f>Table!F27</f>
        <v>4.8601631406038655</v>
      </c>
      <c r="N26" s="49">
        <f>Table!G27</f>
        <v>-0.13756730755427501</v>
      </c>
      <c r="O26" s="49">
        <f>Table!H27</f>
        <v>12.034243087061567</v>
      </c>
      <c r="T26" s="48" t="s">
        <v>24</v>
      </c>
      <c r="U26" s="49">
        <v>8.4600000000000009</v>
      </c>
      <c r="V26" s="49">
        <v>3.3678067930630649</v>
      </c>
    </row>
    <row r="27" spans="1:63" x14ac:dyDescent="0.3">
      <c r="A27" s="48" t="s">
        <v>116</v>
      </c>
      <c r="B27" s="48">
        <v>616</v>
      </c>
      <c r="C27" s="49">
        <v>2.3767339999999999</v>
      </c>
      <c r="D27" s="48">
        <v>7773</v>
      </c>
      <c r="E27" s="49">
        <v>3.89</v>
      </c>
      <c r="F27" s="49">
        <v>7.61</v>
      </c>
      <c r="G27" s="50">
        <f t="shared" si="1"/>
        <v>18.474353381999997</v>
      </c>
      <c r="H27" s="48" t="str">
        <f>Table!A28</f>
        <v>Botswana</v>
      </c>
      <c r="I27" s="49">
        <f>Table!B28</f>
        <v>1.6215824874531812</v>
      </c>
      <c r="J27" s="49">
        <f>Table!C28</f>
        <v>1.1846056587148825</v>
      </c>
      <c r="K27" s="49">
        <f>Table!D28</f>
        <v>-1.1810608104499418</v>
      </c>
      <c r="L27" s="49">
        <f>Table!E28</f>
        <v>1.8343967007793001</v>
      </c>
      <c r="M27" s="49">
        <f>Table!F28</f>
        <v>0.58941850438584309</v>
      </c>
      <c r="N27" s="49">
        <f>Table!G28</f>
        <v>-7.0643097100303267</v>
      </c>
      <c r="O27" s="49">
        <f>Table!H28</f>
        <v>8.6823473492185581</v>
      </c>
      <c r="T27" s="48" t="s">
        <v>342</v>
      </c>
      <c r="U27" s="49">
        <v>8.24</v>
      </c>
      <c r="V27" s="49">
        <v>4.921618916871223</v>
      </c>
    </row>
    <row r="28" spans="1:63" x14ac:dyDescent="0.3">
      <c r="A28" s="48" t="s">
        <v>119</v>
      </c>
      <c r="B28" s="48">
        <v>223</v>
      </c>
      <c r="C28" s="49">
        <v>210.3794</v>
      </c>
      <c r="D28" s="48">
        <v>8746</v>
      </c>
      <c r="E28" s="49">
        <v>2.9</v>
      </c>
      <c r="F28" s="49">
        <v>5.0999999999999996</v>
      </c>
      <c r="G28" s="50">
        <f t="shared" si="1"/>
        <v>1839.9782324</v>
      </c>
      <c r="H28" s="48" t="str">
        <f>Table!A29</f>
        <v>Brazil</v>
      </c>
      <c r="I28" s="49">
        <f>Table!B29</f>
        <v>-1.9940420138683208</v>
      </c>
      <c r="J28" s="49">
        <f>Table!C29</f>
        <v>2.2976229955980227</v>
      </c>
      <c r="K28" s="49">
        <f>Table!D29</f>
        <v>-1.8631348008968991</v>
      </c>
      <c r="L28" s="49">
        <f>Table!E29</f>
        <v>-0.60248339351389857</v>
      </c>
      <c r="M28" s="49">
        <f>Table!F29</f>
        <v>-0.88244045516847291</v>
      </c>
      <c r="N28" s="49">
        <f>Table!G29</f>
        <v>-2.5266145725149602</v>
      </c>
      <c r="O28" s="49">
        <f>Table!H29</f>
        <v>9.8084363945515327E-2</v>
      </c>
      <c r="T28" s="48" t="s">
        <v>350</v>
      </c>
      <c r="U28" s="52">
        <v>8.23</v>
      </c>
      <c r="V28" s="49">
        <v>7.3461523831250615</v>
      </c>
    </row>
    <row r="29" spans="1:63" s="51" customFormat="1" x14ac:dyDescent="0.3">
      <c r="A29" s="48" t="s">
        <v>121</v>
      </c>
      <c r="B29" s="48">
        <v>516</v>
      </c>
      <c r="C29" s="49">
        <v>0.45942359999999999</v>
      </c>
      <c r="D29" s="48">
        <v>29314</v>
      </c>
      <c r="E29" s="49">
        <v>1.71</v>
      </c>
      <c r="F29" s="49">
        <v>7.29</v>
      </c>
      <c r="G29" s="50">
        <f t="shared" si="1"/>
        <v>13.467543410399999</v>
      </c>
      <c r="H29" s="48" t="str">
        <f>Table!A30</f>
        <v>Brunei Darussalam</v>
      </c>
      <c r="I29" s="49">
        <f>Table!B30</f>
        <v>11.899757550767436</v>
      </c>
      <c r="J29" s="49">
        <f>Table!C30</f>
        <v>19.008487983565505</v>
      </c>
      <c r="K29" s="49">
        <f>Table!D30</f>
        <v>-7.9084446948666143</v>
      </c>
      <c r="L29" s="49">
        <f>Table!E30</f>
        <v>-2.8147429015869356</v>
      </c>
      <c r="M29" s="49">
        <f>Table!F30</f>
        <v>-1.9017828319729297</v>
      </c>
      <c r="N29" s="49">
        <f>Table!G30</f>
        <v>4.3230585424488739</v>
      </c>
      <c r="O29" s="49">
        <f>Table!H30</f>
        <v>-3.524497279900987</v>
      </c>
      <c r="P29" s="48"/>
      <c r="Q29" s="48"/>
      <c r="R29" s="48"/>
      <c r="S29" s="48"/>
      <c r="T29" s="48" t="s">
        <v>501</v>
      </c>
      <c r="U29" s="52">
        <v>8.14</v>
      </c>
      <c r="V29" s="49">
        <v>4.9725549716170621</v>
      </c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</row>
    <row r="30" spans="1:63" s="51" customFormat="1" x14ac:dyDescent="0.3">
      <c r="A30" s="48" t="s">
        <v>124</v>
      </c>
      <c r="B30" s="48">
        <v>918</v>
      </c>
      <c r="C30" s="49">
        <v>6.9513749999999996</v>
      </c>
      <c r="D30" s="48">
        <v>9772</v>
      </c>
      <c r="E30" s="49">
        <v>2.98</v>
      </c>
      <c r="F30" s="49">
        <v>8.2199989999999996</v>
      </c>
      <c r="G30" s="50">
        <f t="shared" si="1"/>
        <v>67.928836499999989</v>
      </c>
      <c r="H30" s="48" t="str">
        <f>Table!A31</f>
        <v>Bulgaria</v>
      </c>
      <c r="I30" s="49">
        <f>Table!B31</f>
        <v>1.7327892904889719</v>
      </c>
      <c r="J30" s="49">
        <f>Table!C31</f>
        <v>-3.7644748774496799</v>
      </c>
      <c r="K30" s="49">
        <f>Table!D31</f>
        <v>6.8797320064027829</v>
      </c>
      <c r="L30" s="49">
        <f>Table!E31</f>
        <v>3.9614116654177387</v>
      </c>
      <c r="M30" s="49">
        <f>Table!F31</f>
        <v>4.6396975662749771</v>
      </c>
      <c r="N30" s="49">
        <f>Table!G31</f>
        <v>-4.5574215499311483</v>
      </c>
      <c r="O30" s="49">
        <f>Table!H31</f>
        <v>3.1749455777614628</v>
      </c>
      <c r="P30" s="48"/>
      <c r="Q30" s="48"/>
      <c r="R30" s="48"/>
      <c r="S30" s="48"/>
      <c r="T30" s="48" t="s">
        <v>232</v>
      </c>
      <c r="U30" s="52">
        <v>7.91</v>
      </c>
      <c r="V30" s="49">
        <v>7.6027522643795651</v>
      </c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</row>
    <row r="31" spans="1:63" s="51" customFormat="1" x14ac:dyDescent="0.3">
      <c r="A31" s="48" t="s">
        <v>126</v>
      </c>
      <c r="B31" s="48">
        <v>748</v>
      </c>
      <c r="C31" s="49">
        <v>20.324280000000002</v>
      </c>
      <c r="D31" s="48">
        <v>775</v>
      </c>
      <c r="E31" s="49">
        <v>1.55</v>
      </c>
      <c r="F31" s="49">
        <v>2.15</v>
      </c>
      <c r="G31" s="50">
        <f t="shared" si="1"/>
        <v>15.751317</v>
      </c>
      <c r="H31" s="48" t="str">
        <f>Table!A32</f>
        <v>Burkina Faso</v>
      </c>
      <c r="I31" s="49">
        <f>Table!B32</f>
        <v>-5.4819182461311398</v>
      </c>
      <c r="J31" s="49">
        <f>Table!C32</f>
        <v>0.40600013260065904</v>
      </c>
      <c r="K31" s="49">
        <f>Table!D32</f>
        <v>-6.1502746602302745</v>
      </c>
      <c r="L31" s="49">
        <f>Table!E32</f>
        <v>2.7699501952802113E-2</v>
      </c>
      <c r="M31" s="49">
        <f>Table!F32</f>
        <v>-3.9297491843044354</v>
      </c>
      <c r="N31" s="49">
        <f>Table!G32</f>
        <v>-2.9830286536868487</v>
      </c>
      <c r="O31" s="49">
        <f>Table!H32</f>
        <v>3.2453849351853234</v>
      </c>
      <c r="P31" s="48"/>
      <c r="Q31" s="48"/>
      <c r="R31" s="48"/>
      <c r="S31" s="48"/>
      <c r="T31" s="48" t="s">
        <v>459</v>
      </c>
      <c r="U31" s="49">
        <v>7.2</v>
      </c>
      <c r="V31" s="49">
        <v>-6.1358408999546805</v>
      </c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</row>
    <row r="32" spans="1:63" x14ac:dyDescent="0.3">
      <c r="A32" s="48" t="s">
        <v>129</v>
      </c>
      <c r="B32" s="48">
        <v>618</v>
      </c>
      <c r="C32" s="49">
        <v>11.303290000000001</v>
      </c>
      <c r="D32" s="48">
        <v>270</v>
      </c>
      <c r="E32" s="49">
        <v>2.35</v>
      </c>
      <c r="F32" s="49">
        <v>2.5499999999999998</v>
      </c>
      <c r="G32" s="50">
        <f t="shared" si="1"/>
        <v>3.0518882999999999</v>
      </c>
      <c r="H32" s="48" t="str">
        <f>Table!A33</f>
        <v>Burundi</v>
      </c>
      <c r="I32" s="49">
        <f>Table!B33</f>
        <v>-11.803272249532025</v>
      </c>
      <c r="J32" s="49">
        <f>Table!C33</f>
        <v>-15.116563593012764</v>
      </c>
      <c r="K32" s="49">
        <f>Table!D33</f>
        <v>-4.7024220905414271</v>
      </c>
      <c r="L32" s="49">
        <f>Table!E33</f>
        <v>-0.75722221081453445</v>
      </c>
      <c r="M32" s="49">
        <f>Table!F33</f>
        <v>-5.3981934455404135</v>
      </c>
      <c r="N32" s="49">
        <f>Table!G33</f>
        <v>3.0382834847077413E-2</v>
      </c>
      <c r="O32" s="49">
        <f>Table!H33</f>
        <v>7.985330599175092</v>
      </c>
      <c r="T32" s="48" t="s">
        <v>476</v>
      </c>
      <c r="U32" s="52">
        <v>7.17</v>
      </c>
      <c r="V32" s="49">
        <v>0.90120286017044648</v>
      </c>
    </row>
    <row r="33" spans="1:63" s="51" customFormat="1" x14ac:dyDescent="0.3">
      <c r="A33" s="48" t="s">
        <v>133</v>
      </c>
      <c r="B33" s="48">
        <v>624</v>
      </c>
      <c r="C33" s="49">
        <v>0.55012709999999998</v>
      </c>
      <c r="D33" s="48">
        <v>3602</v>
      </c>
      <c r="E33" s="49">
        <v>17.440000000000001</v>
      </c>
      <c r="F33" s="49">
        <v>26.16</v>
      </c>
      <c r="G33" s="50">
        <f t="shared" si="1"/>
        <v>1.9815578141999999</v>
      </c>
      <c r="H33" s="48" t="str">
        <f>Table!A34</f>
        <v>Cabo Verde</v>
      </c>
      <c r="I33" s="49">
        <f>Table!B34</f>
        <v>-4.0931807198772514</v>
      </c>
      <c r="J33" s="49">
        <f>Table!C34</f>
        <v>-33.412176255178515</v>
      </c>
      <c r="K33" s="49">
        <f>Table!D34</f>
        <v>15.863240142118091</v>
      </c>
      <c r="L33" s="49">
        <f>Table!E34</f>
        <v>18.861383528960502</v>
      </c>
      <c r="M33" s="49">
        <f>Table!F34</f>
        <v>18.967276307898146</v>
      </c>
      <c r="N33" s="49">
        <f>Table!G34</f>
        <v>-3.0345658035573932</v>
      </c>
      <c r="O33" s="49">
        <f>Table!H34</f>
        <v>16.490321196740563</v>
      </c>
      <c r="P33" s="48"/>
      <c r="Q33" s="48"/>
      <c r="R33" s="48"/>
      <c r="S33" s="48"/>
      <c r="T33" s="48" t="s">
        <v>569</v>
      </c>
      <c r="U33" s="52">
        <v>7.1</v>
      </c>
      <c r="V33" s="49">
        <v>5.5386220897591913</v>
      </c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</row>
    <row r="34" spans="1:63" s="51" customFormat="1" x14ac:dyDescent="0.3">
      <c r="A34" s="51" t="s">
        <v>135</v>
      </c>
      <c r="B34" s="51">
        <v>522</v>
      </c>
      <c r="C34" s="52">
        <v>16.493110000000001</v>
      </c>
      <c r="D34" s="51">
        <v>1620</v>
      </c>
      <c r="E34" s="52">
        <v>13.68</v>
      </c>
      <c r="F34" s="52">
        <v>17.72</v>
      </c>
      <c r="G34" s="53">
        <f t="shared" si="1"/>
        <v>26.7188382</v>
      </c>
      <c r="H34" s="48" t="str">
        <f>Table!A35</f>
        <v>Cambodia</v>
      </c>
      <c r="I34" s="49">
        <f>Table!B35</f>
        <v>-10.537329334715752</v>
      </c>
      <c r="J34" s="49">
        <f>Table!C35</f>
        <v>-22.272102443137079</v>
      </c>
      <c r="K34" s="49">
        <f>Table!D35</f>
        <v>9.2361700633750665</v>
      </c>
      <c r="L34" s="49">
        <f>Table!E35</f>
        <v>13.861359085388406</v>
      </c>
      <c r="M34" s="49">
        <f>Table!F35</f>
        <v>10.033707766311048</v>
      </c>
      <c r="N34" s="49">
        <f>Table!G35</f>
        <v>-5.4367421571786272</v>
      </c>
      <c r="O34" s="49">
        <f>Table!H35</f>
        <v>7.9353452022248785</v>
      </c>
      <c r="P34" s="48"/>
      <c r="Q34" s="48"/>
      <c r="R34" s="48"/>
      <c r="S34" s="48"/>
      <c r="T34" s="48" t="s">
        <v>431</v>
      </c>
      <c r="U34" s="49">
        <v>7.06</v>
      </c>
      <c r="V34" s="49">
        <v>3.9049760886006637</v>
      </c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</row>
    <row r="35" spans="1:63" x14ac:dyDescent="0.3">
      <c r="A35" s="48" t="s">
        <v>137</v>
      </c>
      <c r="B35" s="48">
        <v>622</v>
      </c>
      <c r="C35" s="49">
        <v>25.508299999999998</v>
      </c>
      <c r="D35" s="48">
        <v>1524</v>
      </c>
      <c r="E35" s="49">
        <v>3.22</v>
      </c>
      <c r="F35" s="49">
        <v>3.98</v>
      </c>
      <c r="G35" s="50">
        <f t="shared" si="1"/>
        <v>38.8746492</v>
      </c>
      <c r="H35" s="48" t="str">
        <f>Table!A36</f>
        <v>Cameroon</v>
      </c>
      <c r="I35" s="49">
        <f>Table!B36</f>
        <v>-3.5378559624861992</v>
      </c>
      <c r="J35" s="49">
        <f>Table!C36</f>
        <v>-1.1701272715607023</v>
      </c>
      <c r="K35" s="49">
        <f>Table!D36</f>
        <v>-1.7085128474313815</v>
      </c>
      <c r="L35" s="49">
        <f>Table!E36</f>
        <v>-0.31142885131915071</v>
      </c>
      <c r="M35" s="49">
        <f>Table!F36</f>
        <v>-1.3183467575807351</v>
      </c>
      <c r="N35" s="49">
        <f>Table!G36</f>
        <v>-1.8127148051675506</v>
      </c>
      <c r="O35" s="49">
        <f>Table!H36</f>
        <v>1.1534376777757778</v>
      </c>
      <c r="T35" s="48" t="s">
        <v>726</v>
      </c>
      <c r="U35" s="52">
        <v>7.04</v>
      </c>
      <c r="V35" s="49">
        <v>1.9178298885785729</v>
      </c>
    </row>
    <row r="36" spans="1:63" s="51" customFormat="1" x14ac:dyDescent="0.3">
      <c r="A36" s="48" t="s">
        <v>140</v>
      </c>
      <c r="B36" s="48">
        <v>156</v>
      </c>
      <c r="C36" s="49">
        <v>37.526859999999999</v>
      </c>
      <c r="D36" s="48">
        <v>46272</v>
      </c>
      <c r="E36" s="49">
        <v>1.99</v>
      </c>
      <c r="F36" s="49">
        <v>4.6100000000000003</v>
      </c>
      <c r="G36" s="50">
        <f t="shared" si="1"/>
        <v>1736.44286592</v>
      </c>
      <c r="H36" s="48" t="str">
        <f>Table!A37</f>
        <v>Canada</v>
      </c>
      <c r="I36" s="49">
        <f>Table!B37</f>
        <v>-2.7616231633976072</v>
      </c>
      <c r="J36" s="49">
        <f>Table!C37</f>
        <v>-1.0324846210065641</v>
      </c>
      <c r="K36" s="49">
        <f>Table!D37</f>
        <v>-1.0754251889544229</v>
      </c>
      <c r="L36" s="49">
        <f>Table!E37</f>
        <v>-0.60109887210912516</v>
      </c>
      <c r="M36" s="49">
        <f>Table!F37</f>
        <v>-1.1684440356124526</v>
      </c>
      <c r="N36" s="49">
        <f>Table!G37</f>
        <v>-0.50053603801955404</v>
      </c>
      <c r="O36" s="49">
        <f>Table!H37</f>
        <v>-0.15317731541906698</v>
      </c>
      <c r="P36" s="48"/>
      <c r="Q36" s="48"/>
      <c r="R36" s="48"/>
      <c r="S36" s="48"/>
      <c r="T36" s="48" t="s">
        <v>352</v>
      </c>
      <c r="U36" s="49">
        <v>6.99</v>
      </c>
      <c r="V36" s="49">
        <v>40.92640991548037</v>
      </c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</row>
    <row r="37" spans="1:63" x14ac:dyDescent="0.3">
      <c r="C37" s="49"/>
      <c r="E37" s="49"/>
      <c r="F37" s="49"/>
      <c r="G37" s="50"/>
      <c r="H37" s="48" t="str">
        <f>Table!A38</f>
        <v>Cayman Islands</v>
      </c>
      <c r="I37" s="49">
        <f>Table!B38</f>
        <v>-14.444165783266994</v>
      </c>
      <c r="J37" s="49">
        <f>Table!C38</f>
        <v>-12.026609442091868</v>
      </c>
      <c r="K37" s="49">
        <f>Table!D38</f>
        <v>40.804106879799306</v>
      </c>
      <c r="L37" s="49">
        <f>Table!E38</f>
        <v>11.317765119694657</v>
      </c>
      <c r="M37" s="49">
        <f>Table!F38</f>
        <v>10.070486801950175</v>
      </c>
      <c r="N37" s="49">
        <f>Table!G38</f>
        <v>-31.804953393491012</v>
      </c>
      <c r="O37" s="49">
        <f>Table!H38</f>
        <v>-11.416709827483357</v>
      </c>
      <c r="T37" s="48" t="s">
        <v>658</v>
      </c>
      <c r="U37" s="49">
        <v>6.67</v>
      </c>
      <c r="V37" s="49">
        <v>30.928542546060026</v>
      </c>
    </row>
    <row r="38" spans="1:63" x14ac:dyDescent="0.3">
      <c r="A38" s="48" t="s">
        <v>189</v>
      </c>
      <c r="B38" s="48">
        <v>228</v>
      </c>
      <c r="C38" s="49">
        <v>19.107230000000001</v>
      </c>
      <c r="D38" s="48">
        <v>14772</v>
      </c>
      <c r="E38" s="49">
        <v>3.43</v>
      </c>
      <c r="F38" s="49">
        <v>7.17</v>
      </c>
      <c r="G38" s="50">
        <f t="shared" ref="G38:G48" si="2">C38*D38/1000</f>
        <v>282.25200156</v>
      </c>
      <c r="H38" s="48" t="str">
        <f>Table!A39</f>
        <v>Chile</v>
      </c>
      <c r="I38" s="49">
        <f>Table!B39</f>
        <v>-2.8645588083040492</v>
      </c>
      <c r="J38" s="49">
        <f>Table!C39</f>
        <v>1.6950807118166691</v>
      </c>
      <c r="K38" s="49">
        <f>Table!D39</f>
        <v>-1.5134925984804202</v>
      </c>
      <c r="L38" s="49">
        <f>Table!E39</f>
        <v>0.1688953121121663</v>
      </c>
      <c r="M38" s="49">
        <f>Table!F39</f>
        <v>-0.43408425003932338</v>
      </c>
      <c r="N38" s="49">
        <f>Table!G39</f>
        <v>-3.6944759827886515</v>
      </c>
      <c r="O38" s="49">
        <f>Table!H39</f>
        <v>0.64832906114835542</v>
      </c>
      <c r="T38" s="48" t="s">
        <v>537</v>
      </c>
      <c r="U38" s="49">
        <v>6.23</v>
      </c>
      <c r="V38" s="49">
        <v>3.186472459270731</v>
      </c>
    </row>
    <row r="39" spans="1:63" x14ac:dyDescent="0.3">
      <c r="A39" s="51" t="s">
        <v>907</v>
      </c>
      <c r="B39" s="51">
        <v>532</v>
      </c>
      <c r="C39" s="52">
        <v>7.5208370000000002</v>
      </c>
      <c r="D39" s="51">
        <v>48627</v>
      </c>
      <c r="E39" s="52">
        <v>4.45</v>
      </c>
      <c r="F39" s="52">
        <v>12.15</v>
      </c>
      <c r="G39" s="53">
        <f t="shared" si="2"/>
        <v>365.715740799</v>
      </c>
      <c r="H39" s="48" t="str">
        <f>Table!A40</f>
        <v>China, P.R.: Hong Kong</v>
      </c>
      <c r="I39" s="49">
        <f>Table!B40</f>
        <v>4.3098734671466632</v>
      </c>
      <c r="J39" s="49">
        <f>Table!C40</f>
        <v>-6.5265739910904212</v>
      </c>
      <c r="K39" s="49">
        <f>Table!D40</f>
        <v>7.9601996486346893</v>
      </c>
      <c r="L39" s="49">
        <f>Table!E40</f>
        <v>2.5495239057337264</v>
      </c>
      <c r="M39" s="49">
        <f>Table!F40</f>
        <v>6.3014005706230423</v>
      </c>
      <c r="N39" s="49">
        <f>Table!G40</f>
        <v>3.6953004315951246</v>
      </c>
      <c r="O39" s="49">
        <f>Table!H40</f>
        <v>-0.81905306115539034</v>
      </c>
      <c r="T39" s="48" t="s">
        <v>666</v>
      </c>
      <c r="U39" s="49">
        <v>6.21</v>
      </c>
      <c r="V39" s="49">
        <v>24.964015303922473</v>
      </c>
    </row>
    <row r="40" spans="1:63" x14ac:dyDescent="0.3">
      <c r="A40" s="51" t="s">
        <v>915</v>
      </c>
      <c r="B40" s="51">
        <v>546</v>
      </c>
      <c r="C40" s="52">
        <v>0.67959329999999996</v>
      </c>
      <c r="D40" s="51">
        <v>79251</v>
      </c>
      <c r="E40" s="52">
        <v>27.34</v>
      </c>
      <c r="F40" s="52">
        <v>30.26</v>
      </c>
      <c r="G40" s="53">
        <f t="shared" si="2"/>
        <v>53.858448618299995</v>
      </c>
      <c r="H40" s="48" t="str">
        <f>Table!A41</f>
        <v>China, P.R.: Macao</v>
      </c>
      <c r="I40" s="49">
        <f>Table!B41</f>
        <v>29.470904208074387</v>
      </c>
      <c r="J40" s="49">
        <f>Table!C41</f>
        <v>-21.798072109684078</v>
      </c>
      <c r="K40" s="49">
        <f>Table!D41</f>
        <v>67.000181017621927</v>
      </c>
      <c r="L40" s="49">
        <f>Table!E41</f>
        <v>67.930215585201637</v>
      </c>
      <c r="M40" s="49">
        <f>Table!F41</f>
        <v>68.262856233610108</v>
      </c>
      <c r="N40" s="49">
        <f>Table!G41</f>
        <v>-10.89571176949779</v>
      </c>
      <c r="O40" s="49">
        <f>Table!H41</f>
        <v>-4.8354929303660636</v>
      </c>
      <c r="T40" s="48" t="s">
        <v>433</v>
      </c>
      <c r="U40" s="49">
        <v>6.18</v>
      </c>
      <c r="V40" s="49">
        <v>-10.249162172545558</v>
      </c>
    </row>
    <row r="41" spans="1:63" s="51" customFormat="1" x14ac:dyDescent="0.3">
      <c r="A41" s="48" t="s">
        <v>892</v>
      </c>
      <c r="B41" s="48">
        <v>924</v>
      </c>
      <c r="C41" s="49">
        <v>1400.0239999999999</v>
      </c>
      <c r="D41" s="48">
        <v>10522</v>
      </c>
      <c r="E41" s="49">
        <v>3.31</v>
      </c>
      <c r="F41" s="49">
        <v>7.79</v>
      </c>
      <c r="G41" s="50">
        <f t="shared" si="2"/>
        <v>14731.052527999998</v>
      </c>
      <c r="H41" s="48" t="str">
        <f>Table!A42</f>
        <v>China, P.R.: Mainland</v>
      </c>
      <c r="I41" s="49">
        <f>Table!B42</f>
        <v>1.354221302763984</v>
      </c>
      <c r="J41" s="49">
        <f>Table!C42</f>
        <v>3.7811431874640595</v>
      </c>
      <c r="K41" s="49">
        <f>Table!D42</f>
        <v>-2.0167961247891255</v>
      </c>
      <c r="L41" s="49">
        <f>Table!E42</f>
        <v>-1.7400868070025002</v>
      </c>
      <c r="M41" s="49">
        <f>Table!F42</f>
        <v>-2.1776997268038607</v>
      </c>
      <c r="N41" s="49">
        <f>Table!G42</f>
        <v>-0.36188288359604448</v>
      </c>
      <c r="O41" s="49">
        <f>Table!H42</f>
        <v>-4.8242876314906841E-2</v>
      </c>
      <c r="P41" s="48"/>
      <c r="Q41" s="48"/>
      <c r="R41" s="48"/>
      <c r="S41" s="48"/>
      <c r="T41" s="48" t="s">
        <v>444</v>
      </c>
      <c r="U41" s="49">
        <v>6.05</v>
      </c>
      <c r="V41" s="49">
        <v>4.1659770520194801</v>
      </c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</row>
    <row r="42" spans="1:63" s="51" customFormat="1" x14ac:dyDescent="0.3">
      <c r="A42" s="48" t="s">
        <v>195</v>
      </c>
      <c r="B42" s="48">
        <v>233</v>
      </c>
      <c r="C42" s="49">
        <v>50.37433</v>
      </c>
      <c r="D42" s="48">
        <v>6423</v>
      </c>
      <c r="E42" s="49">
        <v>2.17</v>
      </c>
      <c r="F42" s="49">
        <v>3.73</v>
      </c>
      <c r="G42" s="50">
        <f t="shared" si="2"/>
        <v>323.55432159000003</v>
      </c>
      <c r="H42" s="48" t="str">
        <f>Table!A43</f>
        <v>Colombia</v>
      </c>
      <c r="I42" s="49">
        <f>Table!B43</f>
        <v>-4.6079804833617128</v>
      </c>
      <c r="J42" s="49">
        <f>Table!C43</f>
        <v>-2.6848414573970176</v>
      </c>
      <c r="K42" s="49">
        <f>Table!D43</f>
        <v>-1.5005357891952191</v>
      </c>
      <c r="L42" s="49">
        <f>Table!E43</f>
        <v>0.12831582789090615</v>
      </c>
      <c r="M42" s="49">
        <f>Table!F43</f>
        <v>-0.19907366382329078</v>
      </c>
      <c r="N42" s="49">
        <f>Table!G43</f>
        <v>-2.6295905253479246</v>
      </c>
      <c r="O42" s="49">
        <f>Table!H43</f>
        <v>2.2069872885784507</v>
      </c>
      <c r="P42" s="48"/>
      <c r="Q42" s="48"/>
      <c r="R42" s="48"/>
      <c r="S42" s="48"/>
      <c r="T42" s="48" t="s">
        <v>557</v>
      </c>
      <c r="U42" s="52">
        <v>6.03</v>
      </c>
      <c r="V42" s="49">
        <v>5.2515699222687093</v>
      </c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</row>
    <row r="43" spans="1:63" s="51" customFormat="1" x14ac:dyDescent="0.3">
      <c r="A43" s="48" t="s">
        <v>893</v>
      </c>
      <c r="B43" s="48">
        <v>632</v>
      </c>
      <c r="C43" s="49">
        <v>0.87516090000000002</v>
      </c>
      <c r="D43" s="48">
        <v>1362</v>
      </c>
      <c r="E43" s="49">
        <v>4.17</v>
      </c>
      <c r="F43" s="49">
        <v>5.23</v>
      </c>
      <c r="G43" s="50">
        <f t="shared" si="2"/>
        <v>1.1919691457999999</v>
      </c>
      <c r="H43" s="48" t="str">
        <f>Table!A44</f>
        <v>Comoros, Union of the</v>
      </c>
      <c r="I43" s="49">
        <f>Table!B44</f>
        <v>-2.5472097295831597</v>
      </c>
      <c r="J43" s="49">
        <f>Table!C44</f>
        <v>-16.507022446614034</v>
      </c>
      <c r="K43" s="49">
        <f>Table!D44</f>
        <v>-0.48469970124592054</v>
      </c>
      <c r="L43" s="49">
        <f>Table!E44</f>
        <v>3.3463510627117352</v>
      </c>
      <c r="M43" s="49">
        <f>Table!F44</f>
        <v>-0.46482892139819459</v>
      </c>
      <c r="N43" s="49">
        <f>Table!G44</f>
        <v>0.51807845892051896</v>
      </c>
      <c r="O43" s="49">
        <f>Table!H44</f>
        <v>13.92643395935626</v>
      </c>
      <c r="P43" s="48"/>
      <c r="Q43" s="48"/>
      <c r="R43" s="48"/>
      <c r="S43" s="48"/>
      <c r="T43" s="48" t="s">
        <v>536</v>
      </c>
      <c r="U43" s="52">
        <v>6.01</v>
      </c>
      <c r="V43" s="49">
        <v>3.0632993267090347</v>
      </c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</row>
    <row r="44" spans="1:63" s="51" customFormat="1" x14ac:dyDescent="0.3">
      <c r="A44" s="48" t="s">
        <v>1426</v>
      </c>
      <c r="B44" s="48">
        <v>636</v>
      </c>
      <c r="C44" s="49">
        <v>97.842359999999999</v>
      </c>
      <c r="D44" s="48">
        <v>509</v>
      </c>
      <c r="E44" s="49">
        <v>0.71</v>
      </c>
      <c r="F44" s="49">
        <v>1.19</v>
      </c>
      <c r="G44" s="50">
        <f t="shared" si="2"/>
        <v>49.801761239999998</v>
      </c>
      <c r="H44" s="48" t="str">
        <f>Table!A45</f>
        <v>Congo, Dem. Rep. of the</v>
      </c>
      <c r="I44" s="49">
        <f>Table!B45</f>
        <v>-3.6455506034420182</v>
      </c>
      <c r="J44" s="49">
        <f>Table!C45</f>
        <v>0.39476827258774116</v>
      </c>
      <c r="K44" s="49">
        <f>Table!D45</f>
        <v>-4.9749712954684639</v>
      </c>
      <c r="L44" s="49">
        <f>Table!E45</f>
        <v>-0.15160504257024973</v>
      </c>
      <c r="M44" s="49">
        <f>Table!F45</f>
        <v>-2.4071612681364272</v>
      </c>
      <c r="N44" s="49">
        <f>Table!G45</f>
        <v>-2.7758721263531099</v>
      </c>
      <c r="O44" s="49">
        <f>Table!H45</f>
        <v>3.7105245457918108</v>
      </c>
      <c r="P44" s="48"/>
      <c r="Q44" s="48"/>
      <c r="R44" s="48"/>
      <c r="S44" s="48"/>
      <c r="T44" s="48" t="s">
        <v>785</v>
      </c>
      <c r="U44" s="52">
        <v>5.88</v>
      </c>
      <c r="V44" s="49">
        <v>0</v>
      </c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</row>
    <row r="45" spans="1:63" x14ac:dyDescent="0.3">
      <c r="A45" s="48" t="s">
        <v>1425</v>
      </c>
      <c r="B45" s="48">
        <v>634</v>
      </c>
      <c r="C45" s="49">
        <v>4.5673909999999998</v>
      </c>
      <c r="D45" s="48">
        <v>2746</v>
      </c>
      <c r="E45" s="49">
        <v>1.43</v>
      </c>
      <c r="F45" s="49">
        <v>2.87</v>
      </c>
      <c r="G45" s="50">
        <f t="shared" si="2"/>
        <v>12.542055685999999</v>
      </c>
      <c r="H45" s="48" t="str">
        <f>Table!A46</f>
        <v>Congo, Rep. of</v>
      </c>
      <c r="I45" s="49">
        <f>Table!B46</f>
        <v>-37.149717308689802</v>
      </c>
      <c r="J45" s="49">
        <f>Table!C46</f>
        <v>-8.183790066607477</v>
      </c>
      <c r="K45" s="49">
        <f>Table!D46</f>
        <v>-23.664066507966417</v>
      </c>
      <c r="L45" s="49">
        <f>Table!E46</f>
        <v>-2.2005476896435514</v>
      </c>
      <c r="M45" s="49">
        <f>Table!F46</f>
        <v>-11.552395938249903</v>
      </c>
      <c r="N45" s="49">
        <f>Table!G46</f>
        <v>-2.1988769279600549</v>
      </c>
      <c r="O45" s="49">
        <f>Table!H46</f>
        <v>-3.1029838061558532</v>
      </c>
      <c r="T45" s="48" t="s">
        <v>62</v>
      </c>
      <c r="U45" s="52">
        <v>5.82</v>
      </c>
      <c r="V45" s="49">
        <v>2.4210434471192723</v>
      </c>
    </row>
    <row r="46" spans="1:63" x14ac:dyDescent="0.3">
      <c r="A46" s="51" t="s">
        <v>208</v>
      </c>
      <c r="B46" s="51">
        <v>238</v>
      </c>
      <c r="C46" s="52">
        <v>5.0753890000000004</v>
      </c>
      <c r="D46" s="51">
        <v>12244</v>
      </c>
      <c r="E46" s="52">
        <v>5.16</v>
      </c>
      <c r="F46" s="52">
        <v>8.0399999999999991</v>
      </c>
      <c r="G46" s="53">
        <f t="shared" si="2"/>
        <v>62.143062916000005</v>
      </c>
      <c r="H46" s="48" t="str">
        <f>Table!A47</f>
        <v>Costa Rica</v>
      </c>
      <c r="I46" s="49">
        <f>Table!B47</f>
        <v>-2.9118641492352082</v>
      </c>
      <c r="J46" s="49">
        <f>Table!C47</f>
        <v>-7.1588514702098918</v>
      </c>
      <c r="K46" s="49">
        <f>Table!D47</f>
        <v>8.3675042463370879</v>
      </c>
      <c r="L46" s="49">
        <f>Table!E47</f>
        <v>4.6398346548659468</v>
      </c>
      <c r="M46" s="49">
        <f>Table!F47</f>
        <v>3.6137160739454854</v>
      </c>
      <c r="N46" s="49">
        <f>Table!G47</f>
        <v>-4.9565431770442192</v>
      </c>
      <c r="O46" s="49">
        <f>Table!H47</f>
        <v>0.83596289213281261</v>
      </c>
      <c r="T46" s="48" t="s">
        <v>721</v>
      </c>
      <c r="U46" s="49">
        <v>5.64</v>
      </c>
      <c r="V46" s="49">
        <v>4.1585832183230105</v>
      </c>
    </row>
    <row r="47" spans="1:63" s="51" customFormat="1" x14ac:dyDescent="0.3">
      <c r="A47" s="48" t="s">
        <v>210</v>
      </c>
      <c r="B47" s="48">
        <v>662</v>
      </c>
      <c r="C47" s="49">
        <v>26.275580000000001</v>
      </c>
      <c r="D47" s="48">
        <v>2230</v>
      </c>
      <c r="E47" s="49">
        <v>3.9</v>
      </c>
      <c r="F47" s="49">
        <v>3.6</v>
      </c>
      <c r="G47" s="50">
        <f t="shared" si="2"/>
        <v>58.594543399999999</v>
      </c>
      <c r="H47" s="48" t="str">
        <f>Table!A48</f>
        <v>Côte d'Ivoire</v>
      </c>
      <c r="I47" s="49">
        <f>Table!B48</f>
        <v>-1.9158096605940478</v>
      </c>
      <c r="J47" s="49">
        <f>Table!C48</f>
        <v>5.8070627162574393</v>
      </c>
      <c r="K47" s="49">
        <f>Table!D48</f>
        <v>-4.1883827131573064</v>
      </c>
      <c r="L47" s="49">
        <f>Table!E48</f>
        <v>-5.3940206557008506E-2</v>
      </c>
      <c r="M47" s="49">
        <f>Table!F48</f>
        <v>-2.6558321132429077</v>
      </c>
      <c r="N47" s="49">
        <f>Table!G48</f>
        <v>-2.6216248329913179</v>
      </c>
      <c r="O47" s="49">
        <f>Table!H48</f>
        <v>-0.9128648307028705</v>
      </c>
      <c r="P47" s="48"/>
      <c r="Q47" s="48"/>
      <c r="R47" s="48"/>
      <c r="S47" s="48"/>
      <c r="T47" s="48" t="s">
        <v>369</v>
      </c>
      <c r="U47" s="49">
        <v>5.6</v>
      </c>
      <c r="V47" s="49">
        <v>0.84845716900324819</v>
      </c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</row>
    <row r="48" spans="1:63" s="51" customFormat="1" x14ac:dyDescent="0.3">
      <c r="A48" s="51" t="s">
        <v>896</v>
      </c>
      <c r="B48" s="51">
        <v>960</v>
      </c>
      <c r="C48" s="52">
        <v>4.06799</v>
      </c>
      <c r="D48" s="51">
        <v>14853</v>
      </c>
      <c r="E48" s="52">
        <v>11.28</v>
      </c>
      <c r="F48" s="52">
        <v>-2.98</v>
      </c>
      <c r="G48" s="53">
        <f t="shared" si="2"/>
        <v>60.421855470000004</v>
      </c>
      <c r="H48" s="48" t="str">
        <f>Table!A49</f>
        <v>Croatia, Rep. of</v>
      </c>
      <c r="I48" s="49">
        <f>Table!B49</f>
        <v>2.6577015387016258</v>
      </c>
      <c r="J48" s="49">
        <f>Table!C49</f>
        <v>-17.405326304654878</v>
      </c>
      <c r="K48" s="49">
        <f>Table!D49</f>
        <v>17.630120469520897</v>
      </c>
      <c r="L48" s="49">
        <f>Table!E49</f>
        <v>15.615575215860835</v>
      </c>
      <c r="M48" s="49">
        <f>Table!F49</f>
        <v>16.646750061949469</v>
      </c>
      <c r="N48" s="49">
        <f>Table!G49</f>
        <v>-1.6129397633246634</v>
      </c>
      <c r="O48" s="49">
        <f>Table!H49</f>
        <v>4.0459138120855611</v>
      </c>
      <c r="P48" s="48"/>
      <c r="Q48" s="48"/>
      <c r="R48" s="48"/>
      <c r="S48" s="48"/>
      <c r="T48" s="48" t="s">
        <v>407</v>
      </c>
      <c r="U48" s="52">
        <v>5.55</v>
      </c>
      <c r="V48" s="49">
        <v>8.2045955168297304</v>
      </c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</row>
    <row r="49" spans="1:63" s="51" customFormat="1" x14ac:dyDescent="0.3">
      <c r="C49" s="52"/>
      <c r="E49" s="52"/>
      <c r="F49" s="52"/>
      <c r="G49" s="53"/>
      <c r="H49" s="48" t="str">
        <f>Table!A50</f>
        <v>Curaçao and Sint Maarten</v>
      </c>
      <c r="I49" s="49">
        <f>Table!B50</f>
        <v>0</v>
      </c>
      <c r="J49" s="49">
        <f>Table!C50</f>
        <v>0</v>
      </c>
      <c r="K49" s="49">
        <f>Table!D50</f>
        <v>0</v>
      </c>
      <c r="L49" s="49">
        <f>Table!E50</f>
        <v>0</v>
      </c>
      <c r="M49" s="49">
        <f>Table!F50</f>
        <v>0</v>
      </c>
      <c r="N49" s="49">
        <f>Table!G50</f>
        <v>0</v>
      </c>
      <c r="O49" s="49">
        <f>Table!H50</f>
        <v>0</v>
      </c>
      <c r="P49" s="48"/>
      <c r="Q49" s="48"/>
      <c r="R49" s="48"/>
      <c r="S49" s="48"/>
      <c r="T49" s="48" t="s">
        <v>402</v>
      </c>
      <c r="U49" s="52">
        <v>5.53</v>
      </c>
      <c r="V49" s="49">
        <v>0.87136893269146198</v>
      </c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</row>
    <row r="50" spans="1:63" s="51" customFormat="1" x14ac:dyDescent="0.3">
      <c r="C50" s="52"/>
      <c r="E50" s="52"/>
      <c r="F50" s="52"/>
      <c r="G50" s="53"/>
      <c r="H50" s="48" t="str">
        <f>Table!A51</f>
        <v>Curaçao, Kingdom of the Netherlands</v>
      </c>
      <c r="I50" s="49">
        <f>Table!B51</f>
        <v>-20.079068011187733</v>
      </c>
      <c r="J50" s="49">
        <f>Table!C51</f>
        <v>-34.906392686912149</v>
      </c>
      <c r="K50" s="49">
        <f>Table!D51</f>
        <v>15.477366999691288</v>
      </c>
      <c r="L50" s="49">
        <f>Table!E51</f>
        <v>7.8640413263120976</v>
      </c>
      <c r="M50" s="49">
        <f>Table!F51</f>
        <v>7.0953713765516024</v>
      </c>
      <c r="N50" s="49">
        <f>Table!G51</f>
        <v>0.48975642371425376</v>
      </c>
      <c r="O50" s="49">
        <f>Table!H51</f>
        <v>-1.1397987476811222</v>
      </c>
      <c r="P50" s="48"/>
      <c r="Q50" s="48"/>
      <c r="R50" s="48"/>
      <c r="S50" s="48"/>
      <c r="T50" s="48" t="s">
        <v>268</v>
      </c>
      <c r="U50" s="52">
        <v>5.44</v>
      </c>
      <c r="V50" s="49">
        <v>1.8890438764039434</v>
      </c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</row>
    <row r="51" spans="1:63" s="51" customFormat="1" x14ac:dyDescent="0.3">
      <c r="A51" s="51" t="s">
        <v>232</v>
      </c>
      <c r="B51" s="51">
        <v>423</v>
      </c>
      <c r="C51" s="52">
        <v>0.8759633</v>
      </c>
      <c r="D51" s="51">
        <v>28049</v>
      </c>
      <c r="E51" s="52">
        <v>7.91</v>
      </c>
      <c r="F51" s="52">
        <v>17.89</v>
      </c>
      <c r="G51" s="53">
        <f>C51*D51/1000</f>
        <v>24.569894601700003</v>
      </c>
      <c r="H51" s="48" t="str">
        <f>Table!A52</f>
        <v>Cyprus</v>
      </c>
      <c r="I51" s="49">
        <f>Table!B52</f>
        <v>-3.9782776155521007</v>
      </c>
      <c r="J51" s="49">
        <f>Table!C52</f>
        <v>-21.319926141575728</v>
      </c>
      <c r="K51" s="49">
        <f>Table!D52</f>
        <v>22.254750076864109</v>
      </c>
      <c r="L51" s="49">
        <f>Table!E52</f>
        <v>7.6027522643795651</v>
      </c>
      <c r="M51" s="49">
        <f>Table!F52</f>
        <v>13.551292622019542</v>
      </c>
      <c r="N51" s="49">
        <f>Table!G52</f>
        <v>-3.1462287355802196</v>
      </c>
      <c r="O51" s="49">
        <f>Table!H52</f>
        <v>-1.7668728152602668</v>
      </c>
      <c r="P51" s="48"/>
      <c r="Q51" s="48"/>
      <c r="R51" s="48"/>
      <c r="S51" s="48"/>
      <c r="T51" s="48" t="s">
        <v>654</v>
      </c>
      <c r="U51" s="52">
        <v>5.43</v>
      </c>
      <c r="V51" s="49">
        <v>3.8682799660313991</v>
      </c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</row>
    <row r="52" spans="1:63" s="51" customFormat="1" x14ac:dyDescent="0.3">
      <c r="A52" s="48" t="s">
        <v>897</v>
      </c>
      <c r="B52" s="48">
        <v>935</v>
      </c>
      <c r="C52" s="49">
        <v>10.64987</v>
      </c>
      <c r="D52" s="48">
        <v>23539</v>
      </c>
      <c r="E52" s="49">
        <v>2.5099999999999998</v>
      </c>
      <c r="F52" s="49">
        <v>21.49</v>
      </c>
      <c r="G52" s="50">
        <f>C52*D52/1000</f>
        <v>250.68728992999999</v>
      </c>
      <c r="H52" s="48" t="str">
        <f>Table!A53</f>
        <v>Czech Rep.</v>
      </c>
      <c r="I52" s="49">
        <f>Table!B53</f>
        <v>0.88642692182663807</v>
      </c>
      <c r="J52" s="49">
        <f>Table!C53</f>
        <v>4.4795633295135051</v>
      </c>
      <c r="K52" s="49">
        <f>Table!D53</f>
        <v>2.1236272851206399</v>
      </c>
      <c r="L52" s="49">
        <f>Table!E53</f>
        <v>0.64682861745303644</v>
      </c>
      <c r="M52" s="49">
        <f>Table!F53</f>
        <v>1.2082709230106459</v>
      </c>
      <c r="N52" s="49">
        <f>Table!G53</f>
        <v>-5.1595793371485978</v>
      </c>
      <c r="O52" s="49">
        <f>Table!H53</f>
        <v>-0.55716175151275615</v>
      </c>
      <c r="P52" s="48"/>
      <c r="Q52" s="48"/>
      <c r="R52" s="48"/>
      <c r="S52" s="48"/>
      <c r="T52" s="48" t="s">
        <v>260</v>
      </c>
      <c r="U52" s="52">
        <v>5.32</v>
      </c>
      <c r="V52" s="49">
        <v>8.0623094361555108</v>
      </c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</row>
    <row r="53" spans="1:63" x14ac:dyDescent="0.3">
      <c r="A53" s="48" t="s">
        <v>252</v>
      </c>
      <c r="B53" s="48">
        <v>128</v>
      </c>
      <c r="C53" s="49">
        <v>5.806025</v>
      </c>
      <c r="D53" s="48">
        <v>59770</v>
      </c>
      <c r="E53" s="49">
        <v>2.17</v>
      </c>
      <c r="F53" s="49">
        <v>5.53</v>
      </c>
      <c r="G53" s="50">
        <f>C53*D53/1000</f>
        <v>347.02611424999998</v>
      </c>
      <c r="H53" s="48" t="str">
        <f>Table!A54</f>
        <v>Denmark</v>
      </c>
      <c r="I53" s="49">
        <f>Table!B54</f>
        <v>7.970542415911237</v>
      </c>
      <c r="J53" s="49">
        <f>Table!C54</f>
        <v>4.6734321837010127</v>
      </c>
      <c r="K53" s="49">
        <f>Table!D54</f>
        <v>2.0973866305699631</v>
      </c>
      <c r="L53" s="49">
        <f>Table!E54</f>
        <v>-0.48027253611226683</v>
      </c>
      <c r="M53" s="49">
        <f>Table!F54</f>
        <v>2.0669500871392659</v>
      </c>
      <c r="N53" s="49">
        <f>Table!G54</f>
        <v>2.6844075103097955</v>
      </c>
      <c r="O53" s="49">
        <f>Table!H54</f>
        <v>-1.4846454207891591</v>
      </c>
      <c r="T53" s="48" t="s">
        <v>655</v>
      </c>
      <c r="U53" s="52">
        <v>5.25</v>
      </c>
      <c r="V53" s="49">
        <v>2.4873508272394398</v>
      </c>
    </row>
    <row r="54" spans="1:63" s="51" customFormat="1" x14ac:dyDescent="0.3">
      <c r="A54" s="48"/>
      <c r="B54" s="48"/>
      <c r="C54" s="49"/>
      <c r="D54" s="48"/>
      <c r="E54" s="49"/>
      <c r="F54" s="49"/>
      <c r="G54" s="50"/>
      <c r="H54" s="48" t="str">
        <f>Table!A55</f>
        <v>Djibouti</v>
      </c>
      <c r="I54" s="49">
        <f>Table!B55</f>
        <v>10.210560421142898</v>
      </c>
      <c r="J54" s="49">
        <f>Table!C55</f>
        <v>-7.8099506024966585</v>
      </c>
      <c r="K54" s="49">
        <f>Table!D55</f>
        <v>14.803381550013341</v>
      </c>
      <c r="L54" s="49">
        <f>Table!E55</f>
        <v>0.72667904245551829</v>
      </c>
      <c r="M54" s="49">
        <f>Table!F55</f>
        <v>2.3781729777038931</v>
      </c>
      <c r="N54" s="49">
        <f>Table!G55</f>
        <v>-3.251868712862886</v>
      </c>
      <c r="O54" s="49">
        <f>Table!H55</f>
        <v>6.4689981864891042</v>
      </c>
      <c r="P54" s="48"/>
      <c r="Q54" s="48"/>
      <c r="R54" s="48"/>
      <c r="S54" s="48"/>
      <c r="T54" s="48" t="s">
        <v>580</v>
      </c>
      <c r="U54" s="49">
        <v>5.17</v>
      </c>
      <c r="V54" s="49">
        <v>0.52583981978029359</v>
      </c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</row>
    <row r="55" spans="1:63" s="51" customFormat="1" x14ac:dyDescent="0.3">
      <c r="A55" s="48" t="s">
        <v>256</v>
      </c>
      <c r="B55" s="48">
        <v>321</v>
      </c>
      <c r="C55" s="49">
        <v>7.0433300000000004E-2</v>
      </c>
      <c r="D55" s="48">
        <v>8305</v>
      </c>
      <c r="E55" s="49">
        <v>12.42</v>
      </c>
      <c r="F55" s="49">
        <v>25.48</v>
      </c>
      <c r="G55" s="50">
        <f>C55*D55/1000</f>
        <v>0.58494855649999999</v>
      </c>
      <c r="H55" s="48" t="str">
        <f>Table!A56</f>
        <v>Dominica</v>
      </c>
      <c r="I55" s="49">
        <f>Table!B56</f>
        <v>-20.949629350213932</v>
      </c>
      <c r="J55" s="49">
        <f>Table!C56</f>
        <v>-37.142163159407204</v>
      </c>
      <c r="K55" s="49">
        <f>Table!D56</f>
        <v>11.080022435185231</v>
      </c>
      <c r="L55" s="49">
        <f>Table!E56</f>
        <v>24.201485944014614</v>
      </c>
      <c r="M55" s="49">
        <f>Table!F56</f>
        <v>18.072665546882284</v>
      </c>
      <c r="N55" s="49">
        <f>Table!G56</f>
        <v>-1.7276064138803193</v>
      </c>
      <c r="O55" s="49">
        <f>Table!H56</f>
        <v>6.840117787888369</v>
      </c>
      <c r="P55" s="48"/>
      <c r="Q55" s="48"/>
      <c r="R55" s="48"/>
      <c r="S55" s="48"/>
      <c r="T55" s="48" t="s">
        <v>208</v>
      </c>
      <c r="U55" s="52">
        <v>5.16</v>
      </c>
      <c r="V55" s="49">
        <v>4.6398230504512021</v>
      </c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</row>
    <row r="56" spans="1:63" s="51" customFormat="1" x14ac:dyDescent="0.3">
      <c r="A56" s="51" t="s">
        <v>898</v>
      </c>
      <c r="B56" s="51">
        <v>243</v>
      </c>
      <c r="C56" s="52">
        <v>10.35783</v>
      </c>
      <c r="D56" s="51">
        <v>8596</v>
      </c>
      <c r="E56" s="52">
        <v>5.32</v>
      </c>
      <c r="F56" s="52">
        <v>11.68</v>
      </c>
      <c r="G56" s="53">
        <f>C56*D56/1000</f>
        <v>89.035906679999997</v>
      </c>
      <c r="H56" s="48" t="str">
        <f>Table!A57</f>
        <v>Dominican Rep.</v>
      </c>
      <c r="I56" s="49">
        <f>Table!B57</f>
        <v>-1.1831302610889103</v>
      </c>
      <c r="J56" s="49">
        <f>Table!C57</f>
        <v>-10.259571588575216</v>
      </c>
      <c r="K56" s="49">
        <f>Table!D57</f>
        <v>6.3357968675456453</v>
      </c>
      <c r="L56" s="49">
        <f>Table!E57</f>
        <v>8.0623094361555108</v>
      </c>
      <c r="M56" s="49">
        <f>Table!F57</f>
        <v>6.7993058963710453</v>
      </c>
      <c r="N56" s="49">
        <f>Table!G57</f>
        <v>-4.4065589006462584</v>
      </c>
      <c r="O56" s="49">
        <f>Table!H57</f>
        <v>7.1472033605869196</v>
      </c>
      <c r="P56" s="48"/>
      <c r="Q56" s="48"/>
      <c r="R56" s="48"/>
      <c r="S56" s="48"/>
      <c r="T56" s="48" t="s">
        <v>449</v>
      </c>
      <c r="U56" s="52">
        <v>4.75</v>
      </c>
      <c r="V56" s="49">
        <v>2.2660034256452426</v>
      </c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</row>
    <row r="57" spans="1:63" x14ac:dyDescent="0.3">
      <c r="A57" s="51"/>
      <c r="B57" s="51"/>
      <c r="C57" s="52"/>
      <c r="D57" s="51"/>
      <c r="E57" s="52"/>
      <c r="F57" s="52"/>
      <c r="G57" s="53"/>
      <c r="H57" s="48" t="str">
        <f>Table!A58</f>
        <v>Eastern Caribbean Currency Union</v>
      </c>
      <c r="I57" s="49">
        <f>Table!B58</f>
        <v>-8.3650010798516821</v>
      </c>
      <c r="J57" s="49">
        <f>Table!C58</f>
        <v>-31.344899135422075</v>
      </c>
      <c r="K57" s="49">
        <f>Table!D58</f>
        <v>28.125247352063703</v>
      </c>
      <c r="L57" s="49">
        <f>Table!E58</f>
        <v>38.756998042668229</v>
      </c>
      <c r="M57" s="49">
        <f>Table!F58</f>
        <v>35.79759217817157</v>
      </c>
      <c r="N57" s="49">
        <f>Table!G58</f>
        <v>-5.4624059065553396</v>
      </c>
      <c r="O57" s="49">
        <f>Table!H58</f>
        <v>0.31705661006203112</v>
      </c>
      <c r="T57" s="48" t="s">
        <v>58</v>
      </c>
      <c r="U57" s="49">
        <v>4.5599999999999996</v>
      </c>
      <c r="V57" s="49">
        <v>0.15736053735450373</v>
      </c>
    </row>
    <row r="58" spans="1:63" s="51" customFormat="1" x14ac:dyDescent="0.3">
      <c r="A58" s="48" t="s">
        <v>266</v>
      </c>
      <c r="B58" s="48">
        <v>248</v>
      </c>
      <c r="C58" s="49">
        <v>17.268000000000001</v>
      </c>
      <c r="D58" s="48">
        <v>6222</v>
      </c>
      <c r="E58" s="49">
        <v>2.2999999999999998</v>
      </c>
      <c r="F58" s="49">
        <v>3.3</v>
      </c>
      <c r="G58" s="50">
        <f t="shared" ref="G58:G63" si="3">C58*D58/1000</f>
        <v>107.441496</v>
      </c>
      <c r="H58" s="48" t="str">
        <f>Table!A59</f>
        <v>Ecuador</v>
      </c>
      <c r="I58" s="49">
        <f>Table!B59</f>
        <v>-0.5141457815672964</v>
      </c>
      <c r="J58" s="49">
        <f>Table!C59</f>
        <v>0.18284855793562849</v>
      </c>
      <c r="K58" s="49">
        <f>Table!D59</f>
        <v>-0.77588323118344105</v>
      </c>
      <c r="L58" s="49">
        <f>Table!E59</f>
        <v>0.90291161298548717</v>
      </c>
      <c r="M58" s="49">
        <f>Table!F59</f>
        <v>6.6980521501872805E-3</v>
      </c>
      <c r="N58" s="49">
        <f>Table!G59</f>
        <v>-2.2416464973923462</v>
      </c>
      <c r="O58" s="49">
        <f>Table!H59</f>
        <v>2.3205153766651714</v>
      </c>
      <c r="P58" s="48"/>
      <c r="Q58" s="48"/>
      <c r="R58" s="48"/>
      <c r="S58" s="48"/>
      <c r="T58" s="48" t="s">
        <v>190</v>
      </c>
      <c r="U58" s="52">
        <v>4.45</v>
      </c>
      <c r="V58" s="49">
        <v>2.5495239057337264</v>
      </c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</row>
    <row r="59" spans="1:63" x14ac:dyDescent="0.3">
      <c r="A59" s="51" t="s">
        <v>899</v>
      </c>
      <c r="B59" s="51">
        <v>469</v>
      </c>
      <c r="C59" s="52">
        <v>99.332570000000004</v>
      </c>
      <c r="D59" s="51">
        <v>3044</v>
      </c>
      <c r="E59" s="52">
        <v>5.44</v>
      </c>
      <c r="F59" s="52">
        <v>5.56</v>
      </c>
      <c r="G59" s="53">
        <f t="shared" si="3"/>
        <v>302.36834308000005</v>
      </c>
      <c r="H59" s="48" t="str">
        <f>Table!A60</f>
        <v>Egypt, Arab Rep. of</v>
      </c>
      <c r="I59" s="49">
        <f>Table!B60</f>
        <v>-4.2340747318820604</v>
      </c>
      <c r="J59" s="49">
        <f>Table!C60</f>
        <v>-10.517775152676558</v>
      </c>
      <c r="K59" s="49">
        <f>Table!D60</f>
        <v>0.6333841496455257</v>
      </c>
      <c r="L59" s="49">
        <f>Table!E60</f>
        <v>1.8890438764039434</v>
      </c>
      <c r="M59" s="49">
        <f>Table!F60</f>
        <v>2.2628640966456288</v>
      </c>
      <c r="N59" s="49">
        <f>Table!G60</f>
        <v>-2.4621780368191177</v>
      </c>
      <c r="O59" s="49">
        <f>Table!H60</f>
        <v>8.1124943079680882</v>
      </c>
      <c r="T59" s="48" t="s">
        <v>64</v>
      </c>
      <c r="U59" s="49">
        <v>4.43</v>
      </c>
      <c r="V59" s="49">
        <v>0.35688301346900875</v>
      </c>
    </row>
    <row r="60" spans="1:63" x14ac:dyDescent="0.3">
      <c r="A60" s="48" t="s">
        <v>270</v>
      </c>
      <c r="B60" s="48">
        <v>253</v>
      </c>
      <c r="C60" s="49">
        <v>6.4534820000000002</v>
      </c>
      <c r="D60" s="48">
        <v>4187</v>
      </c>
      <c r="E60" s="49">
        <v>4.17</v>
      </c>
      <c r="F60" s="49">
        <v>6.33</v>
      </c>
      <c r="G60" s="50">
        <f t="shared" si="3"/>
        <v>27.020729134</v>
      </c>
      <c r="H60" s="48" t="str">
        <f>Table!A61</f>
        <v>El Salvador</v>
      </c>
      <c r="I60" s="49">
        <f>Table!B61</f>
        <v>-2.2503342950488308</v>
      </c>
      <c r="J60" s="49">
        <f>Table!C61</f>
        <v>-20.513643569280099</v>
      </c>
      <c r="K60" s="49">
        <f>Table!D61</f>
        <v>3.6659479844571905</v>
      </c>
      <c r="L60" s="49">
        <f>Table!E61</f>
        <v>2.2093316547460318</v>
      </c>
      <c r="M60" s="49">
        <f>Table!F61</f>
        <v>1.4657932098814175</v>
      </c>
      <c r="N60" s="49">
        <f>Table!G61</f>
        <v>-5.1887696044648495</v>
      </c>
      <c r="O60" s="49">
        <f>Table!H61</f>
        <v>19.786130894238944</v>
      </c>
      <c r="T60" s="48" t="s">
        <v>709</v>
      </c>
      <c r="U60" s="49">
        <v>4.3099999999999996</v>
      </c>
      <c r="V60" s="49">
        <v>2.5655858868949979</v>
      </c>
    </row>
    <row r="61" spans="1:63" x14ac:dyDescent="0.3">
      <c r="A61" s="48" t="s">
        <v>902</v>
      </c>
      <c r="B61" s="48">
        <v>939</v>
      </c>
      <c r="C61" s="49">
        <v>1.324857</v>
      </c>
      <c r="D61" s="48">
        <v>23758</v>
      </c>
      <c r="E61" s="49">
        <v>3.8</v>
      </c>
      <c r="F61" s="49">
        <v>11.6</v>
      </c>
      <c r="G61" s="50">
        <f t="shared" si="3"/>
        <v>31.475952606</v>
      </c>
      <c r="H61" s="48" t="str">
        <f>Table!A62</f>
        <v>Estonia, Rep. of</v>
      </c>
      <c r="I61" s="49">
        <f>Table!B62</f>
        <v>1.6332912169641158</v>
      </c>
      <c r="J61" s="49">
        <f>Table!C62</f>
        <v>-3.9188829492903081</v>
      </c>
      <c r="K61" s="49">
        <f>Table!D62</f>
        <v>7.539258536626396</v>
      </c>
      <c r="L61" s="49">
        <f>Table!E62</f>
        <v>1.3442456200832265</v>
      </c>
      <c r="M61" s="49">
        <f>Table!F62</f>
        <v>3.0543620099406317</v>
      </c>
      <c r="N61" s="49">
        <f>Table!G62</f>
        <v>-2.1964003856737326</v>
      </c>
      <c r="O61" s="49">
        <f>Table!H62</f>
        <v>0.20931391920508807</v>
      </c>
      <c r="T61" s="48" t="s">
        <v>430</v>
      </c>
      <c r="U61" s="49">
        <v>4.29</v>
      </c>
      <c r="V61" s="49">
        <v>0.81251042725343381</v>
      </c>
    </row>
    <row r="62" spans="1:63" x14ac:dyDescent="0.3">
      <c r="A62" s="48" t="s">
        <v>903</v>
      </c>
      <c r="B62" s="48">
        <v>734</v>
      </c>
      <c r="C62" s="49">
        <v>1.115197</v>
      </c>
      <c r="D62" s="48">
        <v>4114</v>
      </c>
      <c r="E62" s="49">
        <v>3.36</v>
      </c>
      <c r="F62" s="49">
        <v>3.74</v>
      </c>
      <c r="G62" s="50">
        <f t="shared" si="3"/>
        <v>4.5879204579999993</v>
      </c>
      <c r="H62" s="48" t="str">
        <f>Table!A63</f>
        <v>Eswatini, Kingdom of</v>
      </c>
      <c r="I62" s="49">
        <f>Table!B63</f>
        <v>6.5593289342223384</v>
      </c>
      <c r="J62" s="49">
        <f>Table!C63</f>
        <v>3.9323449235071832</v>
      </c>
      <c r="K62" s="49">
        <f>Table!D63</f>
        <v>-3.6598327162329101</v>
      </c>
      <c r="L62" s="49">
        <f>Table!E63</f>
        <v>-0.68448219461923476</v>
      </c>
      <c r="M62" s="49">
        <f>Table!F63</f>
        <v>-1.3405781202686198</v>
      </c>
      <c r="N62" s="49">
        <f>Table!G63</f>
        <v>-6.5319179186848331</v>
      </c>
      <c r="O62" s="49">
        <f>Table!H63</f>
        <v>12.818734645632887</v>
      </c>
      <c r="T62" s="48" t="s">
        <v>596</v>
      </c>
      <c r="U62" s="49">
        <v>4.2699999999999996</v>
      </c>
      <c r="V62" s="49">
        <v>1.318544076998468</v>
      </c>
    </row>
    <row r="63" spans="1:63" x14ac:dyDescent="0.3">
      <c r="A63" s="48" t="s">
        <v>904</v>
      </c>
      <c r="B63" s="48">
        <v>644</v>
      </c>
      <c r="C63" s="49">
        <v>96.589569999999995</v>
      </c>
      <c r="D63" s="48">
        <v>961</v>
      </c>
      <c r="E63" s="49">
        <v>2.71</v>
      </c>
      <c r="F63" s="49">
        <v>4.09</v>
      </c>
      <c r="G63" s="50">
        <f t="shared" si="3"/>
        <v>92.822576769999998</v>
      </c>
      <c r="H63" s="48" t="str">
        <f>Table!A64</f>
        <v>Ethiopia, The Federal Dem. Rep. of</v>
      </c>
      <c r="I63" s="49">
        <f>Table!B64</f>
        <v>-9.1053193454003303</v>
      </c>
      <c r="J63" s="49">
        <f>Table!C64</f>
        <v>-15.990317066070615</v>
      </c>
      <c r="K63" s="49">
        <f>Table!D64</f>
        <v>-2.3429610322157757</v>
      </c>
      <c r="L63" s="49">
        <f>Table!E64</f>
        <v>0.11003713095613539</v>
      </c>
      <c r="M63" s="49">
        <f>Table!F64</f>
        <v>-1.2057818104706048</v>
      </c>
      <c r="N63" s="49">
        <f>Table!G64</f>
        <v>-0.51640629766703416</v>
      </c>
      <c r="O63" s="49">
        <f>Table!H64</f>
        <v>9.744365050553089</v>
      </c>
      <c r="T63" s="48" t="s">
        <v>68</v>
      </c>
      <c r="U63" s="49">
        <v>4.1900000000000004</v>
      </c>
      <c r="V63" s="49">
        <v>4.8896053911499298</v>
      </c>
    </row>
    <row r="64" spans="1:63" x14ac:dyDescent="0.3">
      <c r="C64" s="49"/>
      <c r="E64" s="49"/>
      <c r="F64" s="49"/>
      <c r="G64" s="50"/>
      <c r="H64" s="48" t="str">
        <f>Table!A65</f>
        <v>Euro Area</v>
      </c>
      <c r="I64" s="49">
        <f>Table!B65</f>
        <v>2.8719296927962801</v>
      </c>
      <c r="J64" s="49">
        <f>Table!C65</f>
        <v>2.9881220627199485</v>
      </c>
      <c r="K64" s="49">
        <f>Table!D65</f>
        <v>0.64380898316090218</v>
      </c>
      <c r="L64" s="49">
        <f>Table!E65</f>
        <v>0.36221884378372404</v>
      </c>
      <c r="M64" s="49">
        <f>Table!F65</f>
        <v>0.4795961142308709</v>
      </c>
      <c r="N64" s="49">
        <f>Table!G65</f>
        <v>0.52301103600048537</v>
      </c>
      <c r="O64" s="49">
        <f>Table!H65</f>
        <v>-1.2830194294057371</v>
      </c>
      <c r="T64" s="48" t="s">
        <v>196</v>
      </c>
      <c r="U64" s="49">
        <v>4.17</v>
      </c>
      <c r="V64" s="49">
        <v>3.3463510627117352</v>
      </c>
    </row>
    <row r="65" spans="1:22" x14ac:dyDescent="0.3">
      <c r="C65" s="49"/>
      <c r="E65" s="49"/>
      <c r="F65" s="49"/>
      <c r="G65" s="50"/>
      <c r="H65" s="48" t="str">
        <f>Table!A66</f>
        <v>Faroe Islands</v>
      </c>
      <c r="I65" s="49">
        <f>Table!B66</f>
        <v>0</v>
      </c>
      <c r="J65" s="49">
        <f>Table!C66</f>
        <v>0</v>
      </c>
      <c r="K65" s="49">
        <f>Table!D66</f>
        <v>0</v>
      </c>
      <c r="L65" s="49">
        <f>Table!E66</f>
        <v>0</v>
      </c>
      <c r="M65" s="49">
        <f>Table!F66</f>
        <v>0</v>
      </c>
      <c r="N65" s="49">
        <f>Table!G66</f>
        <v>0</v>
      </c>
      <c r="O65" s="49">
        <f>Table!H66</f>
        <v>0</v>
      </c>
      <c r="T65" s="48" t="s">
        <v>270</v>
      </c>
      <c r="U65" s="49">
        <v>4.17</v>
      </c>
      <c r="V65" s="49">
        <v>2.2093316547460318</v>
      </c>
    </row>
    <row r="66" spans="1:22" x14ac:dyDescent="0.3">
      <c r="A66" s="48" t="s">
        <v>905</v>
      </c>
      <c r="B66" s="48">
        <v>819</v>
      </c>
      <c r="C66" s="49">
        <v>0.89476690000000003</v>
      </c>
      <c r="D66" s="48">
        <v>6043</v>
      </c>
      <c r="E66" s="49">
        <v>13.87</v>
      </c>
      <c r="F66" s="49">
        <v>24.93</v>
      </c>
      <c r="G66" s="50">
        <f>C66*D66/1000</f>
        <v>5.4070763767000001</v>
      </c>
      <c r="H66" s="48" t="str">
        <f>Table!A67</f>
        <v>Fiji, Rep. of</v>
      </c>
      <c r="I66" s="49">
        <f>Table!B67</f>
        <v>-6.9755102787106695</v>
      </c>
      <c r="J66" s="49">
        <f>Table!C67</f>
        <v>-21.89056550408808</v>
      </c>
      <c r="K66" s="49">
        <f>Table!D67</f>
        <v>15.842940218915908</v>
      </c>
      <c r="L66" s="49">
        <f>Table!E67</f>
        <v>15.040287817390285</v>
      </c>
      <c r="M66" s="49">
        <f>Table!F67</f>
        <v>16.161676549320809</v>
      </c>
      <c r="N66" s="49">
        <f>Table!G67</f>
        <v>-6.834339909951157</v>
      </c>
      <c r="O66" s="49">
        <f>Table!H67</f>
        <v>5.9064549164126552</v>
      </c>
      <c r="T66" s="48" t="s">
        <v>609</v>
      </c>
      <c r="U66" s="49">
        <v>4.16</v>
      </c>
      <c r="V66" s="49">
        <v>-1.7689950852015166</v>
      </c>
    </row>
    <row r="67" spans="1:22" x14ac:dyDescent="0.3">
      <c r="A67" s="48" t="s">
        <v>325</v>
      </c>
      <c r="B67" s="48">
        <v>172</v>
      </c>
      <c r="C67" s="49">
        <v>5.5178529999999997</v>
      </c>
      <c r="D67" s="48">
        <v>48810</v>
      </c>
      <c r="E67" s="49">
        <v>1.95</v>
      </c>
      <c r="F67" s="49">
        <v>6.45</v>
      </c>
      <c r="G67" s="50">
        <f>C67*D67/1000</f>
        <v>269.32640492999997</v>
      </c>
      <c r="H67" s="48" t="str">
        <f>Table!A68</f>
        <v>Finland</v>
      </c>
      <c r="I67" s="49">
        <f>Table!B68</f>
        <v>-1.1156412240737523</v>
      </c>
      <c r="J67" s="49">
        <f>Table!C68</f>
        <v>0.52946053376213509</v>
      </c>
      <c r="K67" s="49">
        <f>Table!D68</f>
        <v>-1.0538200653682939</v>
      </c>
      <c r="L67" s="49">
        <f>Table!E68</f>
        <v>-0.893153631237395</v>
      </c>
      <c r="M67" s="49">
        <f>Table!F68</f>
        <v>-1.6446484231277367</v>
      </c>
      <c r="N67" s="49">
        <f>Table!G68</f>
        <v>0.46390868343773073</v>
      </c>
      <c r="O67" s="49">
        <f>Table!H68</f>
        <v>-1.0549039593592102</v>
      </c>
      <c r="T67" s="48" t="s">
        <v>622</v>
      </c>
      <c r="U67" s="49">
        <v>4.1500000000000004</v>
      </c>
      <c r="V67" s="49">
        <v>1.113424493367019E-2</v>
      </c>
    </row>
    <row r="68" spans="1:22" x14ac:dyDescent="0.3">
      <c r="A68" s="48" t="s">
        <v>328</v>
      </c>
      <c r="B68" s="48">
        <v>132</v>
      </c>
      <c r="C68" s="49">
        <v>64.821380000000005</v>
      </c>
      <c r="D68" s="48">
        <v>41897</v>
      </c>
      <c r="E68" s="49">
        <v>3.68</v>
      </c>
      <c r="F68" s="49">
        <v>5.32</v>
      </c>
      <c r="G68" s="50">
        <f>C68*D68/1000</f>
        <v>2715.8213578600003</v>
      </c>
      <c r="H68" s="48" t="str">
        <f>Table!A69</f>
        <v>France</v>
      </c>
      <c r="I68" s="49">
        <f>Table!B69</f>
        <v>-0.56837334497788317</v>
      </c>
      <c r="J68" s="49">
        <f>Table!C69</f>
        <v>-1.7477074317021959</v>
      </c>
      <c r="K68" s="49">
        <f>Table!D69</f>
        <v>0.96636047841901895</v>
      </c>
      <c r="L68" s="49">
        <f>Table!E69</f>
        <v>0.60229123545821706</v>
      </c>
      <c r="M68" s="49">
        <f>Table!F69</f>
        <v>0.40731221179225247</v>
      </c>
      <c r="N68" s="49">
        <f>Table!G69</f>
        <v>2.1889118564840047</v>
      </c>
      <c r="O68" s="49">
        <f>Table!H69</f>
        <v>-1.975929381967358</v>
      </c>
      <c r="T68" s="48" t="s">
        <v>516</v>
      </c>
      <c r="U68" s="49">
        <v>4.0599999999999996</v>
      </c>
      <c r="V68" s="49">
        <v>-0.3796671252624963</v>
      </c>
    </row>
    <row r="69" spans="1:22" x14ac:dyDescent="0.3">
      <c r="C69" s="49"/>
      <c r="E69" s="49"/>
      <c r="F69" s="49"/>
      <c r="G69" s="50"/>
      <c r="H69" s="48" t="str">
        <f>Table!A70</f>
        <v>French Polynesia</v>
      </c>
      <c r="I69" s="49">
        <f>Table!B70</f>
        <v>6.4844467244774293</v>
      </c>
      <c r="J69" s="49">
        <f>Table!C70</f>
        <v>-24.80183697409403</v>
      </c>
      <c r="K69" s="49">
        <f>Table!D70</f>
        <v>11.170388901794022</v>
      </c>
      <c r="L69" s="49">
        <f>Table!E70</f>
        <v>6.0610415390536456</v>
      </c>
      <c r="M69" s="49">
        <f>Table!F70</f>
        <v>9.0046961580028153</v>
      </c>
      <c r="N69" s="49">
        <f>Table!G70</f>
        <v>10.134364147540625</v>
      </c>
      <c r="O69" s="49">
        <f>Table!H70</f>
        <v>9.9815306492368165</v>
      </c>
      <c r="T69" s="48" t="s">
        <v>427</v>
      </c>
      <c r="U69" s="49">
        <v>4.03</v>
      </c>
      <c r="V69" s="49">
        <v>-1.2280816616096177</v>
      </c>
    </row>
    <row r="70" spans="1:22" x14ac:dyDescent="0.3">
      <c r="A70" s="48" t="s">
        <v>335</v>
      </c>
      <c r="B70" s="48">
        <v>646</v>
      </c>
      <c r="C70" s="49">
        <v>2.080133</v>
      </c>
      <c r="D70" s="48">
        <v>8111</v>
      </c>
      <c r="E70" s="49">
        <v>1.05</v>
      </c>
      <c r="F70" s="49">
        <v>1.85</v>
      </c>
      <c r="G70" s="50">
        <f t="shared" ref="G70:G78" si="4">C70*D70/1000</f>
        <v>16.871958762999999</v>
      </c>
      <c r="H70" s="48" t="str">
        <f>Table!A71</f>
        <v>Gabon</v>
      </c>
      <c r="I70" s="49">
        <f>Table!B71</f>
        <v>0.98015971529329993</v>
      </c>
      <c r="J70" s="49">
        <f>Table!C71</f>
        <v>13.495096882078627</v>
      </c>
      <c r="K70" s="49">
        <f>Table!D71</f>
        <v>-11.126679246931658</v>
      </c>
      <c r="L70" s="49">
        <f>Table!E71</f>
        <v>-1.4402677857901285</v>
      </c>
      <c r="M70" s="49">
        <f>Table!F71</f>
        <v>-5.3670655553815667</v>
      </c>
      <c r="N70" s="49">
        <f>Table!G71</f>
        <v>-0.72525848081558264</v>
      </c>
      <c r="O70" s="49">
        <f>Table!H71</f>
        <v>-0.66299943903809067</v>
      </c>
      <c r="T70" s="48" t="s">
        <v>346</v>
      </c>
      <c r="U70" s="49">
        <v>3.99</v>
      </c>
      <c r="V70" s="49">
        <v>-1.2861092748291831</v>
      </c>
    </row>
    <row r="71" spans="1:22" x14ac:dyDescent="0.3">
      <c r="A71" s="48" t="s">
        <v>342</v>
      </c>
      <c r="B71" s="48">
        <v>648</v>
      </c>
      <c r="C71" s="49">
        <v>2.3488769999999999</v>
      </c>
      <c r="D71" s="48">
        <v>774</v>
      </c>
      <c r="E71" s="49">
        <v>8.24</v>
      </c>
      <c r="F71" s="49">
        <v>11.86</v>
      </c>
      <c r="G71" s="50">
        <f t="shared" si="4"/>
        <v>1.8180307980000001</v>
      </c>
      <c r="H71" s="48" t="str">
        <f>Table!A72</f>
        <v>Gambia, The</v>
      </c>
      <c r="I71" s="49">
        <f>Table!B72</f>
        <v>-6.4882670787617052</v>
      </c>
      <c r="J71" s="49">
        <f>Table!C72</f>
        <v>-18.295001367109592</v>
      </c>
      <c r="K71" s="49">
        <f>Table!D72</f>
        <v>2.4670047822801466</v>
      </c>
      <c r="L71" s="49">
        <f>Table!E72</f>
        <v>4.921618916871223</v>
      </c>
      <c r="M71" s="49">
        <f>Table!F72</f>
        <v>2.8528110207902877</v>
      </c>
      <c r="N71" s="49">
        <f>Table!G72</f>
        <v>-2.3091392668035811</v>
      </c>
      <c r="O71" s="49">
        <f>Table!H72</f>
        <v>11.648868772871309</v>
      </c>
      <c r="T71" s="48" t="s">
        <v>210</v>
      </c>
      <c r="U71" s="49">
        <v>3.9</v>
      </c>
      <c r="V71" s="49">
        <v>-5.3940206557008506E-2</v>
      </c>
    </row>
    <row r="72" spans="1:22" x14ac:dyDescent="0.3">
      <c r="A72" s="48" t="s">
        <v>345</v>
      </c>
      <c r="B72" s="48">
        <v>915</v>
      </c>
      <c r="C72" s="49">
        <v>3.7232949999999998</v>
      </c>
      <c r="D72" s="48">
        <v>4765</v>
      </c>
      <c r="E72" s="49">
        <v>9.08</v>
      </c>
      <c r="F72" s="49">
        <v>21.42</v>
      </c>
      <c r="G72" s="50">
        <f t="shared" si="4"/>
        <v>17.741500675000001</v>
      </c>
      <c r="H72" s="48" t="str">
        <f>Table!A73</f>
        <v>Georgia</v>
      </c>
      <c r="I72" s="49">
        <f>Table!B73</f>
        <v>-8.916012055791283</v>
      </c>
      <c r="J72" s="49">
        <f>Table!C73</f>
        <v>-24.057995346509767</v>
      </c>
      <c r="K72" s="49">
        <f>Table!D73</f>
        <v>11.493747258971068</v>
      </c>
      <c r="L72" s="49">
        <f>Table!E73</f>
        <v>13.149187140696833</v>
      </c>
      <c r="M72" s="49">
        <f>Table!F73</f>
        <v>12.311657960095285</v>
      </c>
      <c r="N72" s="49">
        <f>Table!G73</f>
        <v>-4.0210045542601307</v>
      </c>
      <c r="O72" s="49">
        <f>Table!H73</f>
        <v>7.6692405860075468</v>
      </c>
      <c r="T72" s="48" t="s">
        <v>717</v>
      </c>
      <c r="U72" s="49">
        <v>3.9</v>
      </c>
      <c r="V72" s="49">
        <v>1.4518453352366474</v>
      </c>
    </row>
    <row r="73" spans="1:22" x14ac:dyDescent="0.3">
      <c r="A73" s="48" t="s">
        <v>346</v>
      </c>
      <c r="B73" s="48">
        <v>134</v>
      </c>
      <c r="C73" s="49">
        <v>83.093410000000006</v>
      </c>
      <c r="D73" s="48">
        <v>46473</v>
      </c>
      <c r="E73" s="49">
        <v>3.99</v>
      </c>
      <c r="F73" s="49">
        <v>6.71</v>
      </c>
      <c r="G73" s="50">
        <f t="shared" si="4"/>
        <v>3861.6000429300007</v>
      </c>
      <c r="H73" s="48" t="str">
        <f>Table!A74</f>
        <v>Germany</v>
      </c>
      <c r="I73" s="49">
        <f>Table!B74</f>
        <v>8.0648638277734008</v>
      </c>
      <c r="J73" s="49">
        <f>Table!C74</f>
        <v>7.4186306332241143</v>
      </c>
      <c r="K73" s="49">
        <f>Table!D74</f>
        <v>-0.62852813979147759</v>
      </c>
      <c r="L73" s="49">
        <f>Table!E74</f>
        <v>-1.2861092748291831</v>
      </c>
      <c r="M73" s="49">
        <f>Table!F74</f>
        <v>-1.3930268827211885</v>
      </c>
      <c r="N73" s="49">
        <f>Table!G74</f>
        <v>2.6737763262785905</v>
      </c>
      <c r="O73" s="49">
        <f>Table!H74</f>
        <v>-1.3990226052313097</v>
      </c>
      <c r="T73" s="48" t="s">
        <v>116</v>
      </c>
      <c r="U73" s="49">
        <v>3.89</v>
      </c>
      <c r="V73" s="49">
        <v>1.8343967007793001</v>
      </c>
    </row>
    <row r="74" spans="1:22" x14ac:dyDescent="0.3">
      <c r="A74" s="48" t="s">
        <v>347</v>
      </c>
      <c r="B74" s="48">
        <v>652</v>
      </c>
      <c r="C74" s="49">
        <v>30.168780000000002</v>
      </c>
      <c r="D74" s="48">
        <v>2221</v>
      </c>
      <c r="E74" s="49">
        <v>2.86</v>
      </c>
      <c r="F74" s="49">
        <v>3.24</v>
      </c>
      <c r="G74" s="50">
        <f t="shared" si="4"/>
        <v>67.004860379999997</v>
      </c>
      <c r="H74" s="48" t="str">
        <f>Table!A75</f>
        <v>Ghana</v>
      </c>
      <c r="I74" s="49">
        <f>Table!B75</f>
        <v>-4.0518253124691412</v>
      </c>
      <c r="J74" s="49">
        <f>Table!C75</f>
        <v>-0.31052483663864905</v>
      </c>
      <c r="K74" s="49">
        <f>Table!D75</f>
        <v>-3.7588550585714606</v>
      </c>
      <c r="L74" s="49">
        <f>Table!E75</f>
        <v>0.58505630386409324</v>
      </c>
      <c r="M74" s="49">
        <f>Table!F75</f>
        <v>-2.0210190347808337</v>
      </c>
      <c r="N74" s="49">
        <f>Table!G75</f>
        <v>-4.2081017563527912</v>
      </c>
      <c r="O74" s="49">
        <f>Table!H75</f>
        <v>4.2256563390937583</v>
      </c>
      <c r="T74" s="48" t="s">
        <v>564</v>
      </c>
      <c r="U74" s="49">
        <v>3.88</v>
      </c>
      <c r="V74" s="49">
        <v>0.60893089968541303</v>
      </c>
    </row>
    <row r="75" spans="1:22" x14ac:dyDescent="0.3">
      <c r="A75" s="51" t="s">
        <v>350</v>
      </c>
      <c r="B75" s="51">
        <v>174</v>
      </c>
      <c r="C75" s="52">
        <v>10.724690000000001</v>
      </c>
      <c r="D75" s="51">
        <v>19570</v>
      </c>
      <c r="E75" s="52">
        <v>8.23</v>
      </c>
      <c r="F75" s="52">
        <v>11.87</v>
      </c>
      <c r="G75" s="53">
        <f t="shared" si="4"/>
        <v>209.88218330000001</v>
      </c>
      <c r="H75" s="48" t="str">
        <f>Table!A76</f>
        <v>Greece</v>
      </c>
      <c r="I75" s="49">
        <f>Table!B76</f>
        <v>-1.7553132483494633</v>
      </c>
      <c r="J75" s="49">
        <f>Table!C76</f>
        <v>-11.29398555369233</v>
      </c>
      <c r="K75" s="49">
        <f>Table!D76</f>
        <v>10.259580960099134</v>
      </c>
      <c r="L75" s="49">
        <f>Table!E76</f>
        <v>7.3461523831250615</v>
      </c>
      <c r="M75" s="49">
        <f>Table!F76</f>
        <v>10.183542828333392</v>
      </c>
      <c r="N75" s="49">
        <f>Table!G76</f>
        <v>-0.55980563256610127</v>
      </c>
      <c r="O75" s="49">
        <f>Table!H76</f>
        <v>-0.16110302219016681</v>
      </c>
      <c r="T75" s="48" t="s">
        <v>305</v>
      </c>
      <c r="U75" s="49">
        <v>3.8</v>
      </c>
      <c r="V75" s="49">
        <v>1.3442456200832265</v>
      </c>
    </row>
    <row r="76" spans="1:22" x14ac:dyDescent="0.3">
      <c r="A76" s="48" t="s">
        <v>352</v>
      </c>
      <c r="B76" s="48">
        <v>328</v>
      </c>
      <c r="C76" s="49">
        <v>0.1087839</v>
      </c>
      <c r="D76" s="48">
        <v>11193</v>
      </c>
      <c r="E76" s="49">
        <v>6.99</v>
      </c>
      <c r="F76" s="49">
        <v>16.510000000000002</v>
      </c>
      <c r="G76" s="50">
        <f t="shared" si="4"/>
        <v>1.2176181927</v>
      </c>
      <c r="H76" s="48" t="str">
        <f>Table!A77</f>
        <v>Grenada</v>
      </c>
      <c r="I76" s="49">
        <f>Table!B77</f>
        <v>-14.050872004424457</v>
      </c>
      <c r="J76" s="49">
        <f>Table!C77</f>
        <v>-28.536228662541511</v>
      </c>
      <c r="K76" s="49">
        <f>Table!D77</f>
        <v>25.276863948306421</v>
      </c>
      <c r="L76" s="49">
        <f>Table!E77</f>
        <v>40.92640991548037</v>
      </c>
      <c r="M76" s="49">
        <f>Table!F77</f>
        <v>36.841802367035733</v>
      </c>
      <c r="N76" s="49">
        <f>Table!G77</f>
        <v>-10.182110821977375</v>
      </c>
      <c r="O76" s="49">
        <f>Table!H77</f>
        <v>-0.60939646821198701</v>
      </c>
      <c r="T76" s="48" t="s">
        <v>728</v>
      </c>
      <c r="U76" s="49">
        <v>3.8</v>
      </c>
      <c r="V76" s="49">
        <v>2.4291865838940701</v>
      </c>
    </row>
    <row r="77" spans="1:22" x14ac:dyDescent="0.3">
      <c r="A77" s="48" t="s">
        <v>356</v>
      </c>
      <c r="B77" s="48">
        <v>258</v>
      </c>
      <c r="C77" s="49">
        <v>17.612819999999999</v>
      </c>
      <c r="D77" s="48">
        <v>4354</v>
      </c>
      <c r="E77" s="49">
        <v>3</v>
      </c>
      <c r="F77" s="49">
        <v>5.2</v>
      </c>
      <c r="G77" s="50">
        <f t="shared" si="4"/>
        <v>76.686218280000006</v>
      </c>
      <c r="H77" s="48" t="str">
        <f>Table!A78</f>
        <v>Guatemala</v>
      </c>
      <c r="I77" s="49">
        <f>Table!B78</f>
        <v>0.82090072064835784</v>
      </c>
      <c r="J77" s="49">
        <f>Table!C78</f>
        <v>-10.070822954030316</v>
      </c>
      <c r="K77" s="49">
        <f>Table!D78</f>
        <v>0.2328952747833776</v>
      </c>
      <c r="L77" s="49">
        <f>Table!E78</f>
        <v>0.61315400357086369</v>
      </c>
      <c r="M77" s="49">
        <f>Table!F78</f>
        <v>-0.76367222994263262</v>
      </c>
      <c r="N77" s="49">
        <f>Table!G78</f>
        <v>-2.1093830556270645</v>
      </c>
      <c r="O77" s="49">
        <f>Table!H78</f>
        <v>12.768211461955298</v>
      </c>
      <c r="T77" s="48" t="s">
        <v>454</v>
      </c>
      <c r="U77" s="49">
        <v>3.79</v>
      </c>
      <c r="V77" s="49">
        <v>0.29269344942932496</v>
      </c>
    </row>
    <row r="78" spans="1:22" x14ac:dyDescent="0.3">
      <c r="A78" s="48" t="s">
        <v>358</v>
      </c>
      <c r="B78" s="48">
        <v>656</v>
      </c>
      <c r="C78" s="49">
        <v>13.6273</v>
      </c>
      <c r="D78" s="48">
        <v>1012</v>
      </c>
      <c r="E78" s="49">
        <v>2.4900000000000002</v>
      </c>
      <c r="F78" s="49">
        <v>2.81</v>
      </c>
      <c r="G78" s="50">
        <f t="shared" si="4"/>
        <v>13.7908276</v>
      </c>
      <c r="H78" s="48" t="str">
        <f>Table!A79</f>
        <v>Guinea</v>
      </c>
      <c r="I78" s="49">
        <f>Table!B79</f>
        <v>-8.4658312654674326</v>
      </c>
      <c r="J78" s="49">
        <f>Table!C79</f>
        <v>-1.8069215811623991</v>
      </c>
      <c r="K78" s="49">
        <f>Table!D79</f>
        <v>-6.0914867969854463</v>
      </c>
      <c r="L78" s="49">
        <f>Table!E79</f>
        <v>2.9887757485759227E-4</v>
      </c>
      <c r="M78" s="49">
        <f>Table!F79</f>
        <v>-3.7231300021258931</v>
      </c>
      <c r="N78" s="49">
        <f>Table!G79</f>
        <v>-1.2476929019818406</v>
      </c>
      <c r="O78" s="49">
        <f>Table!H79</f>
        <v>0.68027001466225556</v>
      </c>
      <c r="T78" s="48" t="s">
        <v>373</v>
      </c>
      <c r="U78" s="49">
        <v>3.71</v>
      </c>
      <c r="V78" s="49">
        <v>0.28682088356776886</v>
      </c>
    </row>
    <row r="79" spans="1:22" x14ac:dyDescent="0.3">
      <c r="C79" s="49"/>
      <c r="E79" s="49"/>
      <c r="F79" s="49"/>
      <c r="G79" s="50"/>
      <c r="H79" s="48" t="str">
        <f>Table!A80</f>
        <v>Guinea-Bissau</v>
      </c>
      <c r="I79" s="49">
        <f>Table!B80</f>
        <v>-1.9108811528749488</v>
      </c>
      <c r="J79" s="49">
        <f>Table!C80</f>
        <v>1.3054565198204355</v>
      </c>
      <c r="K79" s="49">
        <f>Table!D80</f>
        <v>-7.6393462325680996</v>
      </c>
      <c r="L79" s="49">
        <f>Table!E80</f>
        <v>-3.282149257956096</v>
      </c>
      <c r="M79" s="49">
        <f>Table!F80</f>
        <v>-6.57599760942239</v>
      </c>
      <c r="N79" s="49">
        <f>Table!G80</f>
        <v>0.61290121063271041</v>
      </c>
      <c r="O79" s="49">
        <f>Table!H80</f>
        <v>3.8101073492400062</v>
      </c>
      <c r="T79" s="48" t="s">
        <v>545</v>
      </c>
      <c r="U79" s="49">
        <v>3.71</v>
      </c>
      <c r="V79" s="49">
        <v>-2.6445716488960915</v>
      </c>
    </row>
    <row r="80" spans="1:22" x14ac:dyDescent="0.3">
      <c r="A80" s="48" t="s">
        <v>364</v>
      </c>
      <c r="B80" s="48">
        <v>336</v>
      </c>
      <c r="C80" s="49">
        <v>0.78432820000000003</v>
      </c>
      <c r="D80" s="48">
        <v>6594</v>
      </c>
      <c r="E80" s="49">
        <v>2.61</v>
      </c>
      <c r="F80" s="49">
        <v>4.29</v>
      </c>
      <c r="G80" s="50">
        <f t="shared" ref="G80:G97" si="5">C80*D80/1000</f>
        <v>5.1718601507999997</v>
      </c>
      <c r="H80" s="48" t="str">
        <f>Table!A81</f>
        <v>Guyana</v>
      </c>
      <c r="I80" s="49">
        <f>Table!B81</f>
        <v>-13.521494027174885</v>
      </c>
      <c r="J80" s="49">
        <f>Table!C81</f>
        <v>-7.3953812460641597</v>
      </c>
      <c r="K80" s="49">
        <f>Table!D81</f>
        <v>-13.366179558593865</v>
      </c>
      <c r="L80" s="49">
        <f>Table!E81</f>
        <v>-0.4158703115451835</v>
      </c>
      <c r="M80" s="49">
        <f>Table!F81</f>
        <v>-5.3004843229460192</v>
      </c>
      <c r="N80" s="49">
        <f>Table!G81</f>
        <v>-1.1729591440648082</v>
      </c>
      <c r="O80" s="49">
        <f>Table!H81</f>
        <v>8.4125586318283254</v>
      </c>
      <c r="T80" s="48" t="s">
        <v>765</v>
      </c>
      <c r="U80" s="49">
        <v>3.71</v>
      </c>
      <c r="V80" s="49">
        <v>-0.66573964614761394</v>
      </c>
    </row>
    <row r="81" spans="1:22" x14ac:dyDescent="0.3">
      <c r="A81" s="48" t="s">
        <v>367</v>
      </c>
      <c r="B81" s="48">
        <v>263</v>
      </c>
      <c r="C81" s="49">
        <v>11.26322</v>
      </c>
      <c r="D81" s="48">
        <v>773</v>
      </c>
      <c r="E81" s="49">
        <v>3.48</v>
      </c>
      <c r="F81" s="49">
        <v>6.82</v>
      </c>
      <c r="G81" s="50">
        <f t="shared" si="5"/>
        <v>8.7064690599999999</v>
      </c>
      <c r="H81" s="48" t="str">
        <f>Table!A82</f>
        <v>Haiti</v>
      </c>
      <c r="I81" s="49">
        <f>Table!B82</f>
        <v>-1.1718767291398142</v>
      </c>
      <c r="J81" s="49">
        <f>Table!C82</f>
        <v>-18.59426251476847</v>
      </c>
      <c r="K81" s="49">
        <f>Table!D82</f>
        <v>-3.02664398461325</v>
      </c>
      <c r="L81" s="49">
        <f>Table!E82</f>
        <v>2.9108834360875213</v>
      </c>
      <c r="M81" s="49">
        <f>Table!F82</f>
        <v>-1.9461670780795199</v>
      </c>
      <c r="N81" s="49">
        <f>Table!G82</f>
        <v>0.32142439146361695</v>
      </c>
      <c r="O81" s="49">
        <f>Table!H82</f>
        <v>20.127605378778284</v>
      </c>
      <c r="T81" s="48" t="s">
        <v>328</v>
      </c>
      <c r="U81" s="49">
        <v>3.68</v>
      </c>
      <c r="V81" s="49">
        <v>0.60229123545821706</v>
      </c>
    </row>
    <row r="82" spans="1:22" x14ac:dyDescent="0.3">
      <c r="A82" s="48" t="s">
        <v>369</v>
      </c>
      <c r="B82" s="48">
        <v>268</v>
      </c>
      <c r="C82" s="49">
        <v>9.7712749999999993</v>
      </c>
      <c r="D82" s="48">
        <v>2551</v>
      </c>
      <c r="E82" s="49">
        <v>5.6</v>
      </c>
      <c r="F82" s="49">
        <v>9.5</v>
      </c>
      <c r="G82" s="50">
        <f t="shared" si="5"/>
        <v>24.926522524999996</v>
      </c>
      <c r="H82" s="48" t="str">
        <f>Table!A83</f>
        <v>Honduras</v>
      </c>
      <c r="I82" s="49">
        <f>Table!B83</f>
        <v>-3.2228633532515891</v>
      </c>
      <c r="J82" s="49">
        <f>Table!C83</f>
        <v>-20.223289137822878</v>
      </c>
      <c r="K82" s="49">
        <f>Table!D83</f>
        <v>3.6305383369592548</v>
      </c>
      <c r="L82" s="49">
        <f>Table!E83</f>
        <v>0.84845716900324819</v>
      </c>
      <c r="M82" s="49">
        <f>Table!F83</f>
        <v>-3.1540829937673514</v>
      </c>
      <c r="N82" s="49">
        <f>Table!G83</f>
        <v>-7.0668987547206665</v>
      </c>
      <c r="O82" s="49">
        <f>Table!H83</f>
        <v>20.436786202332677</v>
      </c>
      <c r="T82" s="48" t="s">
        <v>56</v>
      </c>
      <c r="U82" s="49">
        <v>3.66</v>
      </c>
      <c r="V82" s="49">
        <v>-0.7347877912927776</v>
      </c>
    </row>
    <row r="83" spans="1:22" x14ac:dyDescent="0.3">
      <c r="A83" s="48" t="s">
        <v>371</v>
      </c>
      <c r="B83" s="48">
        <v>944</v>
      </c>
      <c r="C83" s="49">
        <v>9.772888</v>
      </c>
      <c r="D83" s="48">
        <v>16470</v>
      </c>
      <c r="E83" s="49">
        <v>2.44</v>
      </c>
      <c r="F83" s="49">
        <v>5.56</v>
      </c>
      <c r="G83" s="50">
        <f t="shared" si="5"/>
        <v>160.95946536</v>
      </c>
      <c r="H83" s="48" t="str">
        <f>Table!A84</f>
        <v>Hungary</v>
      </c>
      <c r="I83" s="49">
        <f>Table!B84</f>
        <v>1.7700990853483944</v>
      </c>
      <c r="J83" s="49">
        <f>Table!C84</f>
        <v>1.0155257237472259</v>
      </c>
      <c r="K83" s="49">
        <f>Table!D84</f>
        <v>5.1413047123987878</v>
      </c>
      <c r="L83" s="49">
        <f>Table!E84</f>
        <v>2.7161815018227236</v>
      </c>
      <c r="M83" s="49">
        <f>Table!F84</f>
        <v>4.0571733565348733</v>
      </c>
      <c r="N83" s="49">
        <f>Table!G84</f>
        <v>-3.463571391798097</v>
      </c>
      <c r="O83" s="49">
        <f>Table!H84</f>
        <v>-0.92315995899952452</v>
      </c>
      <c r="T83" s="48" t="s">
        <v>767</v>
      </c>
      <c r="U83" s="49">
        <v>3.66</v>
      </c>
      <c r="V83" s="49">
        <v>2.2682190422476287</v>
      </c>
    </row>
    <row r="84" spans="1:22" x14ac:dyDescent="0.3">
      <c r="A84" s="51" t="s">
        <v>372</v>
      </c>
      <c r="B84" s="51">
        <v>176</v>
      </c>
      <c r="C84" s="52">
        <v>0.35699140000000001</v>
      </c>
      <c r="D84" s="51">
        <v>67857</v>
      </c>
      <c r="E84" s="52">
        <v>9.02</v>
      </c>
      <c r="F84" s="52">
        <v>27.38</v>
      </c>
      <c r="G84" s="53">
        <f t="shared" si="5"/>
        <v>24.224365429799999</v>
      </c>
      <c r="H84" s="48" t="str">
        <f>Table!A85</f>
        <v>Iceland</v>
      </c>
      <c r="I84" s="49">
        <f>Table!B85</f>
        <v>5.6543785296992448</v>
      </c>
      <c r="J84" s="49">
        <f>Table!C85</f>
        <v>-4.0850702933941969</v>
      </c>
      <c r="K84" s="49">
        <f>Table!D85</f>
        <v>9.5538040752281113</v>
      </c>
      <c r="L84" s="49">
        <f>Table!E85</f>
        <v>5.1634888746234555</v>
      </c>
      <c r="M84" s="49">
        <f>Table!F85</f>
        <v>10.082003383496343</v>
      </c>
      <c r="N84" s="49">
        <f>Table!G85</f>
        <v>1.0712785589851512</v>
      </c>
      <c r="O84" s="49">
        <f>Table!H85</f>
        <v>-0.88563384041694593</v>
      </c>
      <c r="T84" s="48" t="s">
        <v>411</v>
      </c>
      <c r="U84" s="49">
        <v>3.65</v>
      </c>
      <c r="V84" s="49">
        <v>0.88204598417502145</v>
      </c>
    </row>
    <row r="85" spans="1:22" x14ac:dyDescent="0.3">
      <c r="A85" s="48" t="s">
        <v>373</v>
      </c>
      <c r="B85" s="48">
        <v>534</v>
      </c>
      <c r="C85" s="49">
        <v>1367.674</v>
      </c>
      <c r="D85" s="48">
        <v>2098</v>
      </c>
      <c r="E85" s="49">
        <v>3.71</v>
      </c>
      <c r="F85" s="49">
        <v>5.79</v>
      </c>
      <c r="G85" s="50">
        <f t="shared" si="5"/>
        <v>2869.380052</v>
      </c>
      <c r="H85" s="48" t="str">
        <f>Table!A86</f>
        <v>India</v>
      </c>
      <c r="I85" s="49">
        <f>Table!B86</f>
        <v>-1.3001077031104951</v>
      </c>
      <c r="J85" s="49">
        <f>Table!C86</f>
        <v>-5.8367192183010825</v>
      </c>
      <c r="K85" s="49">
        <f>Table!D86</f>
        <v>3.0321757942815455</v>
      </c>
      <c r="L85" s="49">
        <f>Table!E86</f>
        <v>0.28682088356776886</v>
      </c>
      <c r="M85" s="49">
        <f>Table!F86</f>
        <v>0.26289600030670829</v>
      </c>
      <c r="N85" s="49">
        <f>Table!G86</f>
        <v>-1.0849590260234336</v>
      </c>
      <c r="O85" s="49">
        <f>Table!H86</f>
        <v>2.589394746932471</v>
      </c>
      <c r="T85" s="48" t="s">
        <v>503</v>
      </c>
      <c r="U85" s="49">
        <v>3.52</v>
      </c>
      <c r="V85" s="49">
        <v>2.58213343918559E-2</v>
      </c>
    </row>
    <row r="86" spans="1:22" x14ac:dyDescent="0.3">
      <c r="A86" s="48" t="s">
        <v>375</v>
      </c>
      <c r="B86" s="48">
        <v>536</v>
      </c>
      <c r="C86" s="49">
        <v>266.9126</v>
      </c>
      <c r="D86" s="48">
        <v>4197</v>
      </c>
      <c r="E86" s="49">
        <v>1.91</v>
      </c>
      <c r="F86" s="49">
        <v>3.99</v>
      </c>
      <c r="G86" s="50">
        <f t="shared" si="5"/>
        <v>1120.2321821999999</v>
      </c>
      <c r="H86" s="48" t="str">
        <f>Table!A87</f>
        <v>Indonesia</v>
      </c>
      <c r="I86" s="49">
        <f>Table!B87</f>
        <v>-2.2180312289587265</v>
      </c>
      <c r="J86" s="49">
        <f>Table!C87</f>
        <v>1.0839144386858559</v>
      </c>
      <c r="K86" s="49">
        <f>Table!D87</f>
        <v>-0.76023203631043934</v>
      </c>
      <c r="L86" s="49">
        <f>Table!E87</f>
        <v>0.47150850171039449</v>
      </c>
      <c r="M86" s="49">
        <f>Table!F87</f>
        <v>-0.23220292917283675</v>
      </c>
      <c r="N86" s="49">
        <f>Table!G87</f>
        <v>-3.1225344239630162</v>
      </c>
      <c r="O86" s="49">
        <f>Table!H87</f>
        <v>0.58082079262887287</v>
      </c>
      <c r="T86" s="48" t="s">
        <v>447</v>
      </c>
      <c r="U86" s="49">
        <v>3.5</v>
      </c>
      <c r="V86" s="49">
        <v>-0.84557665657100889</v>
      </c>
    </row>
    <row r="87" spans="1:22" x14ac:dyDescent="0.3">
      <c r="A87" s="48" t="s">
        <v>394</v>
      </c>
      <c r="B87" s="48">
        <v>433</v>
      </c>
      <c r="C87" s="49">
        <v>39.115279999999998</v>
      </c>
      <c r="D87" s="48">
        <v>5884</v>
      </c>
      <c r="E87" s="49">
        <v>2.94</v>
      </c>
      <c r="F87" s="49">
        <v>5.46</v>
      </c>
      <c r="G87" s="50">
        <f t="shared" si="5"/>
        <v>230.15430752</v>
      </c>
      <c r="H87" s="48" t="str">
        <f>Table!A88</f>
        <v>Iraq</v>
      </c>
      <c r="I87" s="49">
        <f>Table!B88</f>
        <v>6.0806758143815625</v>
      </c>
      <c r="J87" s="49">
        <f>Table!C88</f>
        <v>12.603000003383078</v>
      </c>
      <c r="K87" s="49">
        <f>Table!D88</f>
        <v>-6.1794678479821235</v>
      </c>
      <c r="L87" s="49">
        <f>Table!E88</f>
        <v>-2.8481821059377439</v>
      </c>
      <c r="M87" s="49">
        <f>Table!F88</f>
        <v>-5.2077385876474054</v>
      </c>
      <c r="N87" s="49">
        <f>Table!G88</f>
        <v>-0.77322703196054121</v>
      </c>
      <c r="O87" s="49">
        <f>Table!H88</f>
        <v>0.43037069094114389</v>
      </c>
      <c r="T87" s="48" t="s">
        <v>367</v>
      </c>
      <c r="U87" s="49">
        <v>3.48</v>
      </c>
      <c r="V87" s="49">
        <v>2.9108834360875213</v>
      </c>
    </row>
    <row r="88" spans="1:22" x14ac:dyDescent="0.3">
      <c r="A88" s="48" t="s">
        <v>397</v>
      </c>
      <c r="B88" s="48">
        <v>178</v>
      </c>
      <c r="C88" s="49">
        <v>4.9493640000000001</v>
      </c>
      <c r="D88" s="48">
        <v>80519</v>
      </c>
      <c r="E88" s="49">
        <v>1.94</v>
      </c>
      <c r="F88" s="49">
        <v>4.16</v>
      </c>
      <c r="G88" s="50">
        <f t="shared" si="5"/>
        <v>398.51783991600001</v>
      </c>
      <c r="H88" s="48" t="str">
        <f>Table!A89</f>
        <v>Ireland</v>
      </c>
      <c r="I88" s="49">
        <f>Table!B89</f>
        <v>-0.75724954517892262</v>
      </c>
      <c r="J88" s="49">
        <f>Table!C89</f>
        <v>37.1573580079896</v>
      </c>
      <c r="K88" s="49">
        <f>Table!D89</f>
        <v>-15.57942195695008</v>
      </c>
      <c r="L88" s="49">
        <f>Table!E89</f>
        <v>-0.31536068567703285</v>
      </c>
      <c r="M88" s="49">
        <f>Table!F89</f>
        <v>1.2376747970882189</v>
      </c>
      <c r="N88" s="49">
        <f>Table!G89</f>
        <v>-21.163683905013865</v>
      </c>
      <c r="O88" s="49">
        <f>Table!H89</f>
        <v>-1.1715016912045768</v>
      </c>
      <c r="T88" s="48" t="s">
        <v>189</v>
      </c>
      <c r="U88" s="49">
        <v>3.43</v>
      </c>
      <c r="V88" s="49">
        <v>0.1688953121121663</v>
      </c>
    </row>
    <row r="89" spans="1:22" x14ac:dyDescent="0.3">
      <c r="A89" s="48" t="s">
        <v>400</v>
      </c>
      <c r="B89" s="48">
        <v>436</v>
      </c>
      <c r="C89" s="49">
        <v>9.0508790000000001</v>
      </c>
      <c r="D89" s="48">
        <v>43603</v>
      </c>
      <c r="E89" s="49">
        <v>1.66</v>
      </c>
      <c r="F89" s="49">
        <v>4.4400000000000004</v>
      </c>
      <c r="G89" s="50">
        <f t="shared" si="5"/>
        <v>394.64547703699998</v>
      </c>
      <c r="H89" s="48" t="str">
        <f>Table!A90</f>
        <v>Israel</v>
      </c>
      <c r="I89" s="49">
        <f>Table!B90</f>
        <v>3.5722493296497242</v>
      </c>
      <c r="J89" s="49">
        <f>Table!C90</f>
        <v>-3.0807211306134432</v>
      </c>
      <c r="K89" s="49">
        <f>Table!D90</f>
        <v>4.8074076520057121</v>
      </c>
      <c r="L89" s="49">
        <f>Table!E90</f>
        <v>-0.11706911767067682</v>
      </c>
      <c r="M89" s="49">
        <f>Table!F90</f>
        <v>-1.0278712821506946</v>
      </c>
      <c r="N89" s="49">
        <f>Table!G90</f>
        <v>-0.60248758761178678</v>
      </c>
      <c r="O89" s="49">
        <f>Table!H90</f>
        <v>2.4480503958692426</v>
      </c>
      <c r="T89" s="48" t="s">
        <v>594</v>
      </c>
      <c r="U89" s="49">
        <v>3.4</v>
      </c>
      <c r="V89" s="49">
        <v>-0.65400284668521347</v>
      </c>
    </row>
    <row r="90" spans="1:22" x14ac:dyDescent="0.3">
      <c r="A90" s="51" t="s">
        <v>402</v>
      </c>
      <c r="B90" s="51">
        <v>136</v>
      </c>
      <c r="C90" s="52">
        <v>60.359139999999996</v>
      </c>
      <c r="D90" s="51">
        <v>33159</v>
      </c>
      <c r="E90" s="52">
        <v>5.53</v>
      </c>
      <c r="F90" s="52">
        <v>7.57</v>
      </c>
      <c r="G90" s="53">
        <f t="shared" si="5"/>
        <v>2001.44872326</v>
      </c>
      <c r="H90" s="48" t="str">
        <f>Table!A91</f>
        <v>Italy</v>
      </c>
      <c r="I90" s="49">
        <f>Table!B91</f>
        <v>2.4532165168467737</v>
      </c>
      <c r="J90" s="49">
        <f>Table!C91</f>
        <v>3.1565086041943644</v>
      </c>
      <c r="K90" s="49">
        <f>Table!D91</f>
        <v>-0.17794276420078675</v>
      </c>
      <c r="L90" s="49">
        <f>Table!E91</f>
        <v>0.87136893269146198</v>
      </c>
      <c r="M90" s="49">
        <f>Table!F91</f>
        <v>0.34928784792050754</v>
      </c>
      <c r="N90" s="49">
        <f>Table!G91</f>
        <v>0.41568132296682181</v>
      </c>
      <c r="O90" s="49">
        <f>Table!H91</f>
        <v>-0.94103138272424103</v>
      </c>
      <c r="T90" s="48" t="s">
        <v>620</v>
      </c>
      <c r="U90" s="49">
        <v>3.37</v>
      </c>
      <c r="V90" s="49">
        <v>2.6914830630118045</v>
      </c>
    </row>
    <row r="91" spans="1:22" x14ac:dyDescent="0.3">
      <c r="A91" s="48" t="s">
        <v>403</v>
      </c>
      <c r="B91" s="48">
        <v>343</v>
      </c>
      <c r="C91" s="49">
        <v>2.726448</v>
      </c>
      <c r="D91" s="48">
        <v>5826</v>
      </c>
      <c r="E91" s="49">
        <v>10.7</v>
      </c>
      <c r="F91" s="49">
        <v>23.7</v>
      </c>
      <c r="G91" s="50">
        <f t="shared" si="5"/>
        <v>15.884286048</v>
      </c>
      <c r="H91" s="48" t="str">
        <f>Table!A92</f>
        <v>Jamaica</v>
      </c>
      <c r="I91" s="49">
        <f>Table!B92</f>
        <v>-1.9214470550333544</v>
      </c>
      <c r="J91" s="49">
        <f>Table!C92</f>
        <v>-23.017253129562221</v>
      </c>
      <c r="K91" s="49">
        <f>Table!D92</f>
        <v>8.3413299354435466</v>
      </c>
      <c r="L91" s="49">
        <f>Table!E92</f>
        <v>17.526779182111031</v>
      </c>
      <c r="M91" s="49">
        <f>Table!F92</f>
        <v>13.34679862339809</v>
      </c>
      <c r="N91" s="49">
        <f>Table!G92</f>
        <v>-3.3110340703427807</v>
      </c>
      <c r="O91" s="49">
        <f>Table!H92</f>
        <v>16.065510209428105</v>
      </c>
      <c r="T91" s="48" t="s">
        <v>306</v>
      </c>
      <c r="U91" s="49">
        <v>3.36</v>
      </c>
      <c r="V91" s="49">
        <v>-0.68448219461923476</v>
      </c>
    </row>
    <row r="92" spans="1:22" x14ac:dyDescent="0.3">
      <c r="A92" s="48" t="s">
        <v>406</v>
      </c>
      <c r="B92" s="48">
        <v>158</v>
      </c>
      <c r="C92" s="49">
        <v>126.19</v>
      </c>
      <c r="D92" s="48">
        <v>40256</v>
      </c>
      <c r="E92" s="49">
        <v>2.25</v>
      </c>
      <c r="F92" s="49">
        <v>4.6500000000000004</v>
      </c>
      <c r="G92" s="50">
        <f t="shared" si="5"/>
        <v>5079.9046399999997</v>
      </c>
      <c r="H92" s="48" t="str">
        <f>Table!A93</f>
        <v>Japan</v>
      </c>
      <c r="I92" s="49">
        <f>Table!B93</f>
        <v>3.6164365657076822</v>
      </c>
      <c r="J92" s="49">
        <f>Table!C93</f>
        <v>0.39662723705305758</v>
      </c>
      <c r="K92" s="49">
        <f>Table!D93</f>
        <v>-0.2149308122210892</v>
      </c>
      <c r="L92" s="49">
        <f>Table!E93</f>
        <v>0.33677947095509764</v>
      </c>
      <c r="M92" s="49">
        <f>Table!F93</f>
        <v>0.19191132215585666</v>
      </c>
      <c r="N92" s="49">
        <f>Table!G93</f>
        <v>3.7847338307492704</v>
      </c>
      <c r="O92" s="49">
        <f>Table!H93</f>
        <v>-0.34999368987355833</v>
      </c>
      <c r="T92" s="48" t="s">
        <v>26</v>
      </c>
      <c r="U92" s="49">
        <v>3.35</v>
      </c>
      <c r="V92" s="49">
        <v>-0.22840687596017969</v>
      </c>
    </row>
    <row r="93" spans="1:22" x14ac:dyDescent="0.3">
      <c r="A93" s="51" t="s">
        <v>407</v>
      </c>
      <c r="B93" s="51">
        <v>439</v>
      </c>
      <c r="C93" s="52">
        <v>10.0695</v>
      </c>
      <c r="D93" s="51">
        <v>4356</v>
      </c>
      <c r="E93" s="52">
        <v>5.55</v>
      </c>
      <c r="F93" s="52">
        <v>14.95</v>
      </c>
      <c r="G93" s="53">
        <f t="shared" si="5"/>
        <v>43.862741999999997</v>
      </c>
      <c r="H93" s="48" t="str">
        <f>Table!A94</f>
        <v>Jordan</v>
      </c>
      <c r="I93" s="49">
        <f>Table!B94</f>
        <v>-7.6715231089082279</v>
      </c>
      <c r="J93" s="49">
        <f>Table!C94</f>
        <v>-24.086762874511386</v>
      </c>
      <c r="K93" s="49">
        <f>Table!D94</f>
        <v>5.0212898199721181</v>
      </c>
      <c r="L93" s="49">
        <f>Table!E94</f>
        <v>8.2045955168297304</v>
      </c>
      <c r="M93" s="49">
        <f>Table!F94</f>
        <v>5.1371225775844236</v>
      </c>
      <c r="N93" s="49">
        <f>Table!G94</f>
        <v>-0.60922936768563096</v>
      </c>
      <c r="O93" s="49">
        <f>Table!H94</f>
        <v>12.003179313316668</v>
      </c>
      <c r="T93" s="48" t="s">
        <v>193</v>
      </c>
      <c r="U93" s="49">
        <v>3.31</v>
      </c>
      <c r="V93" s="49">
        <v>-1.7400868070025002</v>
      </c>
    </row>
    <row r="94" spans="1:22" x14ac:dyDescent="0.3">
      <c r="A94" s="48" t="s">
        <v>909</v>
      </c>
      <c r="B94" s="48">
        <v>916</v>
      </c>
      <c r="C94" s="49">
        <v>18.631830000000001</v>
      </c>
      <c r="D94" s="48">
        <v>9750</v>
      </c>
      <c r="E94" s="49">
        <v>1.86</v>
      </c>
      <c r="F94" s="49">
        <v>4.1399999999999997</v>
      </c>
      <c r="G94" s="50">
        <f t="shared" si="5"/>
        <v>181.66034250000001</v>
      </c>
      <c r="H94" s="48" t="str">
        <f>Table!A95</f>
        <v>Kazakhstan, Rep. of</v>
      </c>
      <c r="I94" s="49">
        <f>Table!B95</f>
        <v>-3.2671520842440342</v>
      </c>
      <c r="J94" s="49">
        <f>Table!C95</f>
        <v>9.4634359701524922</v>
      </c>
      <c r="K94" s="49">
        <f>Table!D95</f>
        <v>-2.4181165033154821</v>
      </c>
      <c r="L94" s="49">
        <f>Table!E95</f>
        <v>-0.35175406242735796</v>
      </c>
      <c r="M94" s="49">
        <f>Table!F95</f>
        <v>0.66001057079150449</v>
      </c>
      <c r="N94" s="49">
        <f>Table!G95</f>
        <v>-10.351000377107594</v>
      </c>
      <c r="O94" s="49">
        <f>Table!H95</f>
        <v>3.852882602655474E-2</v>
      </c>
      <c r="T94" s="48" t="s">
        <v>846</v>
      </c>
      <c r="U94" s="49">
        <v>3.27</v>
      </c>
      <c r="V94" s="49">
        <v>1.9464962389876703</v>
      </c>
    </row>
    <row r="95" spans="1:22" x14ac:dyDescent="0.3">
      <c r="A95" s="48" t="s">
        <v>411</v>
      </c>
      <c r="B95" s="48">
        <v>664</v>
      </c>
      <c r="C95" s="49">
        <v>47.596789999999999</v>
      </c>
      <c r="D95" s="48">
        <v>2004</v>
      </c>
      <c r="E95" s="49">
        <v>3.65</v>
      </c>
      <c r="F95" s="49">
        <v>5.85</v>
      </c>
      <c r="G95" s="50">
        <f t="shared" si="5"/>
        <v>95.383967159999997</v>
      </c>
      <c r="H95" s="48" t="str">
        <f>Table!A96</f>
        <v>Kenya</v>
      </c>
      <c r="I95" s="49">
        <f>Table!B96</f>
        <v>-6.2996399581497737</v>
      </c>
      <c r="J95" s="49">
        <f>Table!C96</f>
        <v>-11.977125439911877</v>
      </c>
      <c r="K95" s="49">
        <f>Table!D96</f>
        <v>1.9523039568224543</v>
      </c>
      <c r="L95" s="49">
        <f>Table!E96</f>
        <v>0.88204598417502145</v>
      </c>
      <c r="M95" s="49">
        <f>Table!F96</f>
        <v>1.6470123221380344</v>
      </c>
      <c r="N95" s="49">
        <f>Table!G96</f>
        <v>-1.6611340457795716</v>
      </c>
      <c r="O95" s="49">
        <f>Table!H96</f>
        <v>5.3863155707192316</v>
      </c>
      <c r="T95" s="48" t="s">
        <v>548</v>
      </c>
      <c r="U95" s="49">
        <v>3.25</v>
      </c>
      <c r="V95" s="49">
        <v>-0.79905205580158778</v>
      </c>
    </row>
    <row r="96" spans="1:22" x14ac:dyDescent="0.3">
      <c r="A96" s="48" t="s">
        <v>414</v>
      </c>
      <c r="B96" s="48">
        <v>826</v>
      </c>
      <c r="C96" s="49">
        <v>0.1160093</v>
      </c>
      <c r="D96" s="48">
        <v>1672</v>
      </c>
      <c r="E96" s="49">
        <v>8.73</v>
      </c>
      <c r="F96" s="49">
        <v>12.27</v>
      </c>
      <c r="G96" s="50">
        <f t="shared" si="5"/>
        <v>0.19396754959999998</v>
      </c>
      <c r="H96" s="48" t="str">
        <f>Table!A97</f>
        <v>Kiribati</v>
      </c>
      <c r="I96" s="49">
        <f>Table!B97</f>
        <v>32.74150008292581</v>
      </c>
      <c r="J96" s="49">
        <f>Table!C97</f>
        <v>-50.471717115682004</v>
      </c>
      <c r="K96" s="49">
        <f>Table!D97</f>
        <v>-33.415532083570646</v>
      </c>
      <c r="L96" s="49">
        <f>Table!E97</f>
        <v>-5.7621843908788462</v>
      </c>
      <c r="M96" s="49">
        <f>Table!F97</f>
        <v>-22.92130833283445</v>
      </c>
      <c r="N96" s="49">
        <f>Table!G97</f>
        <v>91.743741697906515</v>
      </c>
      <c r="O96" s="49">
        <f>Table!H97</f>
        <v>24.823538188000946</v>
      </c>
      <c r="T96" s="48" t="s">
        <v>137</v>
      </c>
      <c r="U96" s="49">
        <v>3.22</v>
      </c>
      <c r="V96" s="49">
        <v>-0.31142885131915071</v>
      </c>
    </row>
    <row r="97" spans="1:22" x14ac:dyDescent="0.3">
      <c r="A97" s="48" t="s">
        <v>910</v>
      </c>
      <c r="B97" s="48">
        <v>542</v>
      </c>
      <c r="C97" s="49">
        <v>51.709110000000003</v>
      </c>
      <c r="D97" s="48">
        <v>31846</v>
      </c>
      <c r="E97" s="49">
        <v>1.64</v>
      </c>
      <c r="F97" s="49">
        <v>3.16</v>
      </c>
      <c r="G97" s="50">
        <f t="shared" si="5"/>
        <v>1646.7283170600001</v>
      </c>
      <c r="H97" s="48" t="str">
        <f>Table!A98</f>
        <v>Korea, Rep. of</v>
      </c>
      <c r="I97" s="49">
        <f>Table!B98</f>
        <v>5.2900229803176213</v>
      </c>
      <c r="J97" s="49">
        <f>Table!C98</f>
        <v>6.839458654251187</v>
      </c>
      <c r="K97" s="49">
        <f>Table!D98</f>
        <v>-1.5499384491390995</v>
      </c>
      <c r="L97" s="49">
        <f>Table!E98</f>
        <v>-0.84301527444689861</v>
      </c>
      <c r="M97" s="49">
        <f>Table!F98</f>
        <v>-0.91418813547337496</v>
      </c>
      <c r="N97" s="49">
        <f>Table!G98</f>
        <v>0.40041443067941207</v>
      </c>
      <c r="O97" s="49">
        <f>Table!H98</f>
        <v>-0.39991165547387897</v>
      </c>
      <c r="T97" s="48" t="s">
        <v>848</v>
      </c>
      <c r="U97" s="49">
        <v>3.18</v>
      </c>
      <c r="V97" s="49">
        <v>-1.0038797991724986</v>
      </c>
    </row>
    <row r="98" spans="1:22" x14ac:dyDescent="0.3">
      <c r="C98" s="49"/>
      <c r="E98" s="49"/>
      <c r="F98" s="49"/>
      <c r="G98" s="50"/>
      <c r="H98" s="48" t="str">
        <f>Table!A99</f>
        <v>Kosovo, Rep. of</v>
      </c>
      <c r="I98" s="49">
        <f>Table!B99</f>
        <v>-6.9572825811497108</v>
      </c>
      <c r="J98" s="49">
        <f>Table!C99</f>
        <v>-38.631613205540056</v>
      </c>
      <c r="K98" s="49">
        <f>Table!D99</f>
        <v>11.461696129983313</v>
      </c>
      <c r="L98" s="49">
        <f>Table!E99</f>
        <v>12.393874188721162</v>
      </c>
      <c r="M98" s="49">
        <f>Table!F99</f>
        <v>11.027724047613203</v>
      </c>
      <c r="N98" s="49">
        <f>Table!G99</f>
        <v>1.7598513247519179</v>
      </c>
      <c r="O98" s="49">
        <f>Table!H99</f>
        <v>18.452783169655127</v>
      </c>
      <c r="T98" s="48" t="s">
        <v>570</v>
      </c>
      <c r="U98" s="49">
        <v>3.15</v>
      </c>
      <c r="V98" s="49">
        <v>-2.1921207614975118</v>
      </c>
    </row>
    <row r="99" spans="1:22" x14ac:dyDescent="0.3">
      <c r="A99" s="48" t="s">
        <v>421</v>
      </c>
      <c r="B99" s="48">
        <v>443</v>
      </c>
      <c r="C99" s="49">
        <v>4.7505329999999999</v>
      </c>
      <c r="D99" s="48">
        <v>28500</v>
      </c>
      <c r="E99" s="49">
        <v>2.88</v>
      </c>
      <c r="F99" s="49">
        <v>3.32</v>
      </c>
      <c r="G99" s="50">
        <f t="shared" ref="G99:G104" si="6">C99*D99/1000</f>
        <v>135.39019049999999</v>
      </c>
      <c r="H99" s="48" t="str">
        <f>Table!A100</f>
        <v>Kuwait</v>
      </c>
      <c r="I99" s="49">
        <f>Table!B100</f>
        <v>11.343199413119214</v>
      </c>
      <c r="J99" s="49">
        <f>Table!C100</f>
        <v>24.554742031593509</v>
      </c>
      <c r="K99" s="49">
        <f>Table!D100</f>
        <v>-18.079290978706048</v>
      </c>
      <c r="L99" s="49">
        <f>Table!E100</f>
        <v>-10.466825574575546</v>
      </c>
      <c r="M99" s="49">
        <f>Table!F100</f>
        <v>-13.37289655556178</v>
      </c>
      <c r="N99" s="49">
        <f>Table!G100</f>
        <v>17.812261399594487</v>
      </c>
      <c r="O99" s="49">
        <f>Table!H100</f>
        <v>-12.944513039362722</v>
      </c>
      <c r="T99" s="48" t="s">
        <v>507</v>
      </c>
      <c r="U99" s="49">
        <v>3.1</v>
      </c>
      <c r="V99" s="49">
        <v>2.4035709577945887</v>
      </c>
    </row>
    <row r="100" spans="1:22" x14ac:dyDescent="0.3">
      <c r="A100" s="48" t="s">
        <v>912</v>
      </c>
      <c r="B100" s="48">
        <v>917</v>
      </c>
      <c r="C100" s="49">
        <v>6.3886880000000001</v>
      </c>
      <c r="D100" s="48">
        <v>1323</v>
      </c>
      <c r="E100" s="49">
        <v>1.49</v>
      </c>
      <c r="F100" s="49">
        <v>2.5099999999999998</v>
      </c>
      <c r="G100" s="50">
        <f t="shared" si="6"/>
        <v>8.4522342239999997</v>
      </c>
      <c r="H100" s="48" t="str">
        <f>Table!A101</f>
        <v>Kyrgyz Rep.</v>
      </c>
      <c r="I100" s="49">
        <f>Table!B101</f>
        <v>-11.717221401416474</v>
      </c>
      <c r="J100" s="49">
        <f>Table!C101</f>
        <v>-32.624623357930531</v>
      </c>
      <c r="K100" s="49">
        <f>Table!D101</f>
        <v>-1.6170060901459891</v>
      </c>
      <c r="L100" s="49">
        <f>Table!E101</f>
        <v>1.2972062402322013</v>
      </c>
      <c r="M100" s="49">
        <f>Table!F101</f>
        <v>-1.8848802727573575</v>
      </c>
      <c r="N100" s="49">
        <f>Table!G101</f>
        <v>-5.3045642398893955</v>
      </c>
      <c r="O100" s="49">
        <f>Table!H101</f>
        <v>27.828972286549451</v>
      </c>
      <c r="T100" s="48" t="s">
        <v>61</v>
      </c>
      <c r="U100" s="49">
        <v>3.08</v>
      </c>
      <c r="V100" s="49">
        <v>0.53985632546172346</v>
      </c>
    </row>
    <row r="101" spans="1:22" x14ac:dyDescent="0.3">
      <c r="A101" s="48" t="s">
        <v>913</v>
      </c>
      <c r="B101" s="48">
        <v>544</v>
      </c>
      <c r="C101" s="49">
        <v>7.1621790000000001</v>
      </c>
      <c r="D101" s="48">
        <v>2661</v>
      </c>
      <c r="E101" s="49">
        <v>4.03</v>
      </c>
      <c r="F101" s="49">
        <v>9.369999</v>
      </c>
      <c r="G101" s="50">
        <f t="shared" si="6"/>
        <v>19.058558318999999</v>
      </c>
      <c r="H101" s="48" t="str">
        <f>Table!A102</f>
        <v>Lao People's Dem. Rep.</v>
      </c>
      <c r="I101" s="49">
        <f>Table!B102</f>
        <v>-9.2021606398959346</v>
      </c>
      <c r="J101" s="49">
        <f>Table!C102</f>
        <v>-6.6604676899853033</v>
      </c>
      <c r="K101" s="49">
        <f>Table!D102</f>
        <v>-1.3184911305692857</v>
      </c>
      <c r="L101" s="49">
        <f>Table!E102</f>
        <v>-1.2280816616096177</v>
      </c>
      <c r="M101" s="49">
        <f>Table!F102</f>
        <v>-1.1851690744249697</v>
      </c>
      <c r="N101" s="49">
        <f>Table!G102</f>
        <v>-2.878954222805493</v>
      </c>
      <c r="O101" s="49">
        <f>Table!H102</f>
        <v>1.655752403464146</v>
      </c>
      <c r="T101" s="48" t="s">
        <v>356</v>
      </c>
      <c r="U101" s="49">
        <v>3</v>
      </c>
      <c r="V101" s="49">
        <v>0.61315400357086369</v>
      </c>
    </row>
    <row r="102" spans="1:22" x14ac:dyDescent="0.3">
      <c r="A102" s="48" t="s">
        <v>430</v>
      </c>
      <c r="B102" s="48">
        <v>941</v>
      </c>
      <c r="C102" s="49">
        <v>1.9200969999999999</v>
      </c>
      <c r="D102" s="48">
        <v>17772</v>
      </c>
      <c r="E102" s="49">
        <v>4.29</v>
      </c>
      <c r="F102" s="49">
        <v>5.1100000000000003</v>
      </c>
      <c r="G102" s="50">
        <f t="shared" si="6"/>
        <v>34.123963883999998</v>
      </c>
      <c r="H102" s="48" t="str">
        <f>Table!A103</f>
        <v>Latvia</v>
      </c>
      <c r="I102" s="49">
        <f>Table!B103</f>
        <v>0.26376577520790001</v>
      </c>
      <c r="J102" s="49">
        <f>Table!C103</f>
        <v>-8.934530559183484</v>
      </c>
      <c r="K102" s="49">
        <f>Table!D103</f>
        <v>8.2028161416273271</v>
      </c>
      <c r="L102" s="49">
        <f>Table!E103</f>
        <v>0.81251042725343381</v>
      </c>
      <c r="M102" s="49">
        <f>Table!F103</f>
        <v>5.1611065086110957</v>
      </c>
      <c r="N102" s="49">
        <f>Table!G103</f>
        <v>-0.79022603185405793</v>
      </c>
      <c r="O102" s="49">
        <f>Table!H103</f>
        <v>1.7861202839132804</v>
      </c>
      <c r="T102" s="48" t="s">
        <v>641</v>
      </c>
      <c r="U102" s="49">
        <v>3</v>
      </c>
      <c r="V102" s="49">
        <v>1.5934259330915475</v>
      </c>
    </row>
    <row r="103" spans="1:22" x14ac:dyDescent="0.3">
      <c r="A103" s="48" t="s">
        <v>431</v>
      </c>
      <c r="B103" s="48">
        <v>446</v>
      </c>
      <c r="C103" s="49">
        <v>6.8558779999999997</v>
      </c>
      <c r="D103" s="48">
        <v>7660</v>
      </c>
      <c r="E103" s="49">
        <v>7.06</v>
      </c>
      <c r="F103" s="49">
        <v>12.54</v>
      </c>
      <c r="G103" s="50">
        <f t="shared" si="6"/>
        <v>52.516025479999996</v>
      </c>
      <c r="H103" s="48" t="str">
        <f>Table!A104</f>
        <v>Lebanon</v>
      </c>
      <c r="I103" s="49">
        <f>Table!B104</f>
        <v>-21.331866342511915</v>
      </c>
      <c r="J103" s="49">
        <f>Table!C104</f>
        <v>-26.922536297719574</v>
      </c>
      <c r="K103" s="49">
        <f>Table!D104</f>
        <v>2.710407395515666</v>
      </c>
      <c r="L103" s="49">
        <f>Table!E104</f>
        <v>3.9049760886006637</v>
      </c>
      <c r="M103" s="49">
        <f>Table!F104</f>
        <v>2.1321082736093522</v>
      </c>
      <c r="N103" s="49">
        <f>Table!G104</f>
        <v>-1.4893742888702639</v>
      </c>
      <c r="O103" s="49">
        <f>Table!H104</f>
        <v>4.3696368472570049</v>
      </c>
      <c r="T103" s="48" t="s">
        <v>124</v>
      </c>
      <c r="U103" s="49">
        <v>2.98</v>
      </c>
      <c r="V103" s="49">
        <v>3.9614116654177387</v>
      </c>
    </row>
    <row r="104" spans="1:22" x14ac:dyDescent="0.3">
      <c r="A104" s="48" t="s">
        <v>914</v>
      </c>
      <c r="B104" s="48">
        <v>666</v>
      </c>
      <c r="C104" s="49">
        <v>2.0465119999999999</v>
      </c>
      <c r="D104" s="48">
        <v>1185</v>
      </c>
      <c r="E104" s="49">
        <v>6.18</v>
      </c>
      <c r="F104" s="49">
        <v>7.52</v>
      </c>
      <c r="G104" s="50">
        <f t="shared" si="6"/>
        <v>2.4251167200000001</v>
      </c>
      <c r="H104" s="48" t="str">
        <f>Table!A105</f>
        <v>Lesotho, Kingdom of</v>
      </c>
      <c r="I104" s="49">
        <f>Table!B105</f>
        <v>-4.8745398445580248</v>
      </c>
      <c r="J104" s="49">
        <f>Table!C105</f>
        <v>-33.044108202973455</v>
      </c>
      <c r="K104" s="49">
        <f>Table!D105</f>
        <v>-16.091296927651491</v>
      </c>
      <c r="L104" s="49">
        <f>Table!E105</f>
        <v>-10.249162172545558</v>
      </c>
      <c r="M104" s="49">
        <f>Table!F105</f>
        <v>-12.698617284611</v>
      </c>
      <c r="N104" s="49">
        <f>Table!G105</f>
        <v>18.382712710044139</v>
      </c>
      <c r="O104" s="49">
        <f>Table!H105</f>
        <v>25.878152576022778</v>
      </c>
      <c r="T104" s="48" t="s">
        <v>492</v>
      </c>
      <c r="U104" s="49">
        <v>2.95</v>
      </c>
      <c r="V104" s="49">
        <v>-1.8192742323705602</v>
      </c>
    </row>
    <row r="105" spans="1:22" x14ac:dyDescent="0.3">
      <c r="C105" s="49"/>
      <c r="E105" s="49"/>
      <c r="F105" s="49"/>
      <c r="G105" s="50"/>
      <c r="H105" s="48" t="str">
        <f>Table!A106</f>
        <v>Liberia</v>
      </c>
      <c r="I105" s="49">
        <f>Table!B106</f>
        <v>-12.373481345806667</v>
      </c>
      <c r="J105" s="49">
        <f>Table!C106</f>
        <v>-23.413557898330303</v>
      </c>
      <c r="K105" s="49">
        <f>Table!D106</f>
        <v>-5.6306045994990308</v>
      </c>
      <c r="L105" s="49">
        <f>Table!E106</f>
        <v>0</v>
      </c>
      <c r="M105" s="49">
        <f>Table!F106</f>
        <v>0</v>
      </c>
      <c r="N105" s="49">
        <f>Table!G106</f>
        <v>-3.0155991380270901</v>
      </c>
      <c r="O105" s="49">
        <f>Table!H106</f>
        <v>19.686280290049773</v>
      </c>
      <c r="T105" s="48" t="s">
        <v>394</v>
      </c>
      <c r="U105" s="49">
        <v>2.94</v>
      </c>
      <c r="V105" s="49">
        <v>-2.8481821059377439</v>
      </c>
    </row>
    <row r="106" spans="1:22" x14ac:dyDescent="0.3">
      <c r="A106" s="48" t="s">
        <v>438</v>
      </c>
      <c r="B106" s="48">
        <v>672</v>
      </c>
      <c r="C106" s="49">
        <v>6.5782420000000004</v>
      </c>
      <c r="D106" s="48">
        <v>6055</v>
      </c>
      <c r="E106" s="49">
        <v>2.75</v>
      </c>
      <c r="F106" s="49">
        <v>2.85</v>
      </c>
      <c r="G106" s="50">
        <f t="shared" ref="G106:G115" si="7">C106*D106/1000</f>
        <v>39.831255310000003</v>
      </c>
      <c r="H106" s="48" t="str">
        <f>Table!A107</f>
        <v>Libya</v>
      </c>
      <c r="I106" s="49">
        <f>Table!B107</f>
        <v>-9.441652602284119</v>
      </c>
      <c r="J106" s="49">
        <f>Table!C107</f>
        <v>5.9088189129630981</v>
      </c>
      <c r="K106" s="49">
        <f>Table!D107</f>
        <v>-16.488512540109603</v>
      </c>
      <c r="L106" s="49">
        <f>Table!E107</f>
        <v>-5.2572220881004208</v>
      </c>
      <c r="M106" s="49">
        <f>Table!F107</f>
        <v>-10.326227479682304</v>
      </c>
      <c r="N106" s="49">
        <f>Table!G107</f>
        <v>4.4222136901608255</v>
      </c>
      <c r="O106" s="49">
        <f>Table!H107</f>
        <v>-3.2841726652984358</v>
      </c>
      <c r="T106" s="48" t="s">
        <v>550</v>
      </c>
      <c r="U106" s="49">
        <v>2.93</v>
      </c>
      <c r="V106" s="49">
        <v>-0.51417591686539743</v>
      </c>
    </row>
    <row r="107" spans="1:22" x14ac:dyDescent="0.3">
      <c r="A107" s="48" t="s">
        <v>442</v>
      </c>
      <c r="B107" s="48">
        <v>946</v>
      </c>
      <c r="C107" s="49">
        <v>2.7833209999999999</v>
      </c>
      <c r="D107" s="48">
        <v>19482</v>
      </c>
      <c r="E107" s="49">
        <v>1.82</v>
      </c>
      <c r="F107" s="49">
        <v>3.08</v>
      </c>
      <c r="G107" s="50">
        <f t="shared" si="7"/>
        <v>54.224659721999998</v>
      </c>
      <c r="H107" s="48" t="str">
        <f>Table!A108</f>
        <v>Lithuania</v>
      </c>
      <c r="I107" s="49">
        <f>Table!B108</f>
        <v>0.13156694275384667</v>
      </c>
      <c r="J107" s="49">
        <f>Table!C108</f>
        <v>-5.2728957570644441</v>
      </c>
      <c r="K107" s="49">
        <f>Table!D108</f>
        <v>7.0896729091638075</v>
      </c>
      <c r="L107" s="49">
        <f>Table!E108</f>
        <v>0.35482719666057172</v>
      </c>
      <c r="M107" s="49">
        <f>Table!F108</f>
        <v>5.4756585962342488</v>
      </c>
      <c r="N107" s="49">
        <f>Table!G108</f>
        <v>-3.471618862584223</v>
      </c>
      <c r="O107" s="49">
        <f>Table!H108</f>
        <v>1.7864086532387051</v>
      </c>
      <c r="T107" s="48" t="s">
        <v>119</v>
      </c>
      <c r="U107" s="49">
        <v>2.9</v>
      </c>
      <c r="V107" s="49">
        <v>-0.60248339351389857</v>
      </c>
    </row>
    <row r="108" spans="1:22" x14ac:dyDescent="0.3">
      <c r="A108" s="48" t="s">
        <v>443</v>
      </c>
      <c r="B108" s="48">
        <v>137</v>
      </c>
      <c r="C108" s="49">
        <v>0.61390990000000001</v>
      </c>
      <c r="D108" s="48">
        <v>115839</v>
      </c>
      <c r="E108" s="49">
        <v>1.59</v>
      </c>
      <c r="F108" s="49">
        <v>2.71</v>
      </c>
      <c r="G108" s="50">
        <f t="shared" si="7"/>
        <v>71.114708906100006</v>
      </c>
      <c r="H108" s="48" t="str">
        <f>Table!A109</f>
        <v>Luxembourg</v>
      </c>
      <c r="I108" s="49">
        <f>Table!B109</f>
        <v>4.8450816513909309</v>
      </c>
      <c r="J108" s="49">
        <f>Table!C109</f>
        <v>-2.8666671022257582</v>
      </c>
      <c r="K108" s="49">
        <f>Table!D109</f>
        <v>39.588868445807258</v>
      </c>
      <c r="L108" s="49">
        <f>Table!E109</f>
        <v>2.4199357237029933</v>
      </c>
      <c r="M108" s="49">
        <f>Table!F109</f>
        <v>4.3915450212867295</v>
      </c>
      <c r="N108" s="49">
        <f>Table!G109</f>
        <v>-32.044520955811898</v>
      </c>
      <c r="O108" s="49">
        <f>Table!H109</f>
        <v>0.16740126362132929</v>
      </c>
      <c r="T108" s="48" t="s">
        <v>762</v>
      </c>
      <c r="U108" s="49">
        <v>2.89</v>
      </c>
      <c r="V108" s="49">
        <v>2.7250213204753009</v>
      </c>
    </row>
    <row r="109" spans="1:22" x14ac:dyDescent="0.3">
      <c r="A109" s="48" t="s">
        <v>916</v>
      </c>
      <c r="B109" s="48">
        <v>674</v>
      </c>
      <c r="C109" s="49">
        <v>26.895350000000001</v>
      </c>
      <c r="D109" s="48">
        <v>525</v>
      </c>
      <c r="E109" s="49">
        <v>6.05</v>
      </c>
      <c r="F109" s="49">
        <v>9.75</v>
      </c>
      <c r="G109" s="50">
        <f t="shared" si="7"/>
        <v>14.12005875</v>
      </c>
      <c r="H109" s="48" t="str">
        <f>Table!A110</f>
        <v>Madagascar, Rep. of</v>
      </c>
      <c r="I109" s="49">
        <f>Table!B110</f>
        <v>-0.73692546671088277</v>
      </c>
      <c r="J109" s="49">
        <f>Table!C110</f>
        <v>-3.5309888439394861</v>
      </c>
      <c r="K109" s="49">
        <f>Table!D110</f>
        <v>0.65710888509219445</v>
      </c>
      <c r="L109" s="49">
        <f>Table!E110</f>
        <v>4.1659770520194801</v>
      </c>
      <c r="M109" s="49">
        <f>Table!F110</f>
        <v>2.2721336710261126</v>
      </c>
      <c r="N109" s="49">
        <f>Table!G110</f>
        <v>-3.5532505466661184</v>
      </c>
      <c r="O109" s="49">
        <f>Table!H110</f>
        <v>5.6902050388025263</v>
      </c>
      <c r="T109" s="48" t="s">
        <v>421</v>
      </c>
      <c r="U109" s="49">
        <v>2.88</v>
      </c>
      <c r="V109" s="49">
        <v>-10.466825574575546</v>
      </c>
    </row>
    <row r="110" spans="1:22" x14ac:dyDescent="0.3">
      <c r="A110" s="48" t="s">
        <v>447</v>
      </c>
      <c r="B110" s="48">
        <v>676</v>
      </c>
      <c r="C110" s="49">
        <v>20.278880000000001</v>
      </c>
      <c r="D110" s="48">
        <v>378</v>
      </c>
      <c r="E110" s="49">
        <v>3.5</v>
      </c>
      <c r="F110" s="49">
        <v>4.0999999999999996</v>
      </c>
      <c r="G110" s="50">
        <f t="shared" si="7"/>
        <v>7.6654166400000001</v>
      </c>
      <c r="H110" s="48" t="str">
        <f>Table!A111</f>
        <v>Malawi</v>
      </c>
      <c r="I110" s="49">
        <f>Table!B111</f>
        <v>-21.401241232524139</v>
      </c>
      <c r="J110" s="49">
        <f>Table!C111</f>
        <v>-22.009013566958306</v>
      </c>
      <c r="K110" s="49">
        <f>Table!D111</f>
        <v>-2.4300057925587928</v>
      </c>
      <c r="L110" s="49">
        <f>Table!E111</f>
        <v>-0.84557665657100889</v>
      </c>
      <c r="M110" s="49">
        <f>Table!F111</f>
        <v>-1.6736674831148697</v>
      </c>
      <c r="N110" s="49">
        <f>Table!G111</f>
        <v>-3.2126729353904251</v>
      </c>
      <c r="O110" s="49">
        <f>Table!H111</f>
        <v>6.2504510623833633</v>
      </c>
      <c r="T110" s="48" t="s">
        <v>707</v>
      </c>
      <c r="U110" s="49">
        <v>2.87</v>
      </c>
      <c r="V110" s="49">
        <v>2.9981149217617943E-2</v>
      </c>
    </row>
    <row r="111" spans="1:22" x14ac:dyDescent="0.3">
      <c r="A111" s="51" t="s">
        <v>449</v>
      </c>
      <c r="B111" s="51">
        <v>548</v>
      </c>
      <c r="C111" s="52">
        <v>32.581490000000002</v>
      </c>
      <c r="D111" s="51">
        <v>11193</v>
      </c>
      <c r="E111" s="52">
        <v>4.75</v>
      </c>
      <c r="F111" s="52">
        <v>8.4499999999999993</v>
      </c>
      <c r="G111" s="53">
        <f t="shared" si="7"/>
        <v>364.68461757</v>
      </c>
      <c r="H111" s="48" t="str">
        <f>Table!A112</f>
        <v>Malaysia</v>
      </c>
      <c r="I111" s="49">
        <f>Table!B112</f>
        <v>2.7587538424304894</v>
      </c>
      <c r="J111" s="49">
        <f>Table!C112</f>
        <v>8.4136569062869402</v>
      </c>
      <c r="K111" s="49">
        <f>Table!D112</f>
        <v>-1.3709461947910622</v>
      </c>
      <c r="L111" s="49">
        <f>Table!E112</f>
        <v>2.2660034256452426</v>
      </c>
      <c r="M111" s="49">
        <f>Table!F112</f>
        <v>0.31520754634330445</v>
      </c>
      <c r="N111" s="49">
        <f>Table!G112</f>
        <v>-2.8132448283009044</v>
      </c>
      <c r="O111" s="49">
        <f>Table!H112</f>
        <v>-1.4707120407644845</v>
      </c>
      <c r="T111" s="48" t="s">
        <v>347</v>
      </c>
      <c r="U111" s="49">
        <v>2.86</v>
      </c>
      <c r="V111" s="49">
        <v>0.58505630386409324</v>
      </c>
    </row>
    <row r="112" spans="1:22" x14ac:dyDescent="0.3">
      <c r="A112" s="48" t="s">
        <v>451</v>
      </c>
      <c r="B112" s="48">
        <v>556</v>
      </c>
      <c r="C112" s="49">
        <v>0.37173279999999997</v>
      </c>
      <c r="D112" s="48">
        <v>15424</v>
      </c>
      <c r="E112" s="49">
        <v>38.83</v>
      </c>
      <c r="F112" s="49">
        <v>35.770000000000003</v>
      </c>
      <c r="G112" s="50">
        <f t="shared" si="7"/>
        <v>5.7336067071999999</v>
      </c>
      <c r="H112" s="48" t="str">
        <f>Table!A113</f>
        <v>Maldives</v>
      </c>
      <c r="I112" s="49">
        <f>Table!B113</f>
        <v>-21.493577196823953</v>
      </c>
      <c r="J112" s="49">
        <f>Table!C113</f>
        <v>-42.19399709335697</v>
      </c>
      <c r="K112" s="49">
        <f>Table!D113</f>
        <v>39.83596690745906</v>
      </c>
      <c r="L112" s="49">
        <f>Table!E113</f>
        <v>51.875032977628074</v>
      </c>
      <c r="M112" s="49">
        <f>Table!F113</f>
        <v>49.68512504150177</v>
      </c>
      <c r="N112" s="49">
        <f>Table!G113</f>
        <v>-8.6698315154086831</v>
      </c>
      <c r="O112" s="49">
        <f>Table!H113</f>
        <v>-10.465715495517349</v>
      </c>
      <c r="T112" s="48" t="s">
        <v>723</v>
      </c>
      <c r="U112" s="49">
        <v>2.83</v>
      </c>
      <c r="V112" s="49">
        <v>1.4071234943382271</v>
      </c>
    </row>
    <row r="113" spans="1:22" x14ac:dyDescent="0.3">
      <c r="A113" s="48" t="s">
        <v>454</v>
      </c>
      <c r="B113" s="48">
        <v>678</v>
      </c>
      <c r="C113" s="49">
        <v>19.098880000000001</v>
      </c>
      <c r="D113" s="48">
        <v>907</v>
      </c>
      <c r="E113" s="49">
        <v>3.79</v>
      </c>
      <c r="F113" s="49">
        <v>4.91</v>
      </c>
      <c r="G113" s="50">
        <f t="shared" si="7"/>
        <v>17.322684160000001</v>
      </c>
      <c r="H113" s="48" t="str">
        <f>Table!A114</f>
        <v>Mali</v>
      </c>
      <c r="I113" s="49">
        <f>Table!B114</f>
        <v>-6.3330501902967011</v>
      </c>
      <c r="J113" s="49">
        <f>Table!C114</f>
        <v>-3.6409099635444284</v>
      </c>
      <c r="K113" s="49">
        <f>Table!D114</f>
        <v>-10.807964672078516</v>
      </c>
      <c r="L113" s="49">
        <f>Table!E114</f>
        <v>0.29269344942932496</v>
      </c>
      <c r="M113" s="49">
        <f>Table!F114</f>
        <v>-4.5339314630979963</v>
      </c>
      <c r="N113" s="49">
        <f>Table!G114</f>
        <v>-2.7912544369982299</v>
      </c>
      <c r="O113" s="49">
        <f>Table!H114</f>
        <v>10.90707888232447</v>
      </c>
      <c r="T113" s="48" t="s">
        <v>438</v>
      </c>
      <c r="U113" s="49">
        <v>2.75</v>
      </c>
      <c r="V113" s="49">
        <v>-5.2572220881004208</v>
      </c>
    </row>
    <row r="114" spans="1:22" x14ac:dyDescent="0.3">
      <c r="A114" s="51" t="s">
        <v>458</v>
      </c>
      <c r="B114" s="51">
        <v>181</v>
      </c>
      <c r="C114" s="52">
        <v>0.49356410000000001</v>
      </c>
      <c r="D114" s="51">
        <v>30374</v>
      </c>
      <c r="E114" s="52">
        <v>14.2</v>
      </c>
      <c r="F114" s="52">
        <v>13</v>
      </c>
      <c r="G114" s="53">
        <f t="shared" si="7"/>
        <v>14.9915159734</v>
      </c>
      <c r="H114" s="48" t="str">
        <f>Table!A115</f>
        <v>Malta</v>
      </c>
      <c r="I114" s="49">
        <f>Table!B115</f>
        <v>3.8084570651777341</v>
      </c>
      <c r="J114" s="49">
        <f>Table!C115</f>
        <v>-14.893776285252844</v>
      </c>
      <c r="K114" s="49">
        <f>Table!D115</f>
        <v>28.505232699004249</v>
      </c>
      <c r="L114" s="49">
        <f>Table!E115</f>
        <v>9.1249572158788101</v>
      </c>
      <c r="M114" s="49">
        <f>Table!F115</f>
        <v>11.42882568431242</v>
      </c>
      <c r="N114" s="49">
        <f>Table!G115</f>
        <v>-8.6244065865066943</v>
      </c>
      <c r="O114" s="49">
        <f>Table!H115</f>
        <v>-1.1785927620669849</v>
      </c>
      <c r="T114" s="48" t="s">
        <v>112</v>
      </c>
      <c r="U114" s="49">
        <v>2.74</v>
      </c>
      <c r="V114" s="49">
        <v>-0.15564694973762894</v>
      </c>
    </row>
    <row r="115" spans="1:22" x14ac:dyDescent="0.3">
      <c r="A115" s="48" t="s">
        <v>473</v>
      </c>
      <c r="B115" s="48">
        <v>684</v>
      </c>
      <c r="C115" s="49">
        <v>1.2666360000000001</v>
      </c>
      <c r="D115" s="48">
        <v>11092</v>
      </c>
      <c r="E115" s="49">
        <v>7.2</v>
      </c>
      <c r="F115" s="49">
        <v>16.2</v>
      </c>
      <c r="G115" s="50">
        <f t="shared" si="7"/>
        <v>14.049526512</v>
      </c>
      <c r="H115" s="48" t="str">
        <f>Table!A116</f>
        <v>Marshall Islands, Rep. of the</v>
      </c>
      <c r="I115" s="49">
        <f>Table!B116</f>
        <v>4.5236194134792846</v>
      </c>
      <c r="J115" s="49">
        <f>Table!C116</f>
        <v>-26.993616112742224</v>
      </c>
      <c r="K115" s="49">
        <f>Table!D116</f>
        <v>-18.458393617317824</v>
      </c>
      <c r="L115" s="49">
        <f>Table!E116</f>
        <v>-6.1358408999546805</v>
      </c>
      <c r="M115" s="49">
        <f>Table!F116</f>
        <v>-15.345207677334738</v>
      </c>
      <c r="N115" s="49">
        <f>Table!G116</f>
        <v>26.346273736697238</v>
      </c>
      <c r="O115" s="49">
        <f>Table!H116</f>
        <v>23.629355406842116</v>
      </c>
      <c r="T115" s="48" t="s">
        <v>114</v>
      </c>
      <c r="U115" s="49">
        <v>2.73</v>
      </c>
      <c r="V115" s="49">
        <v>3.853108781110266</v>
      </c>
    </row>
    <row r="116" spans="1:22" x14ac:dyDescent="0.3">
      <c r="C116" s="49"/>
      <c r="E116" s="49"/>
      <c r="F116" s="49"/>
      <c r="G116" s="50"/>
      <c r="H116" s="48" t="str">
        <f>Table!A117</f>
        <v>Mauritania, Islamic Rep. of</v>
      </c>
      <c r="I116" s="49">
        <f>Table!B117</f>
        <v>-12.243626213789964</v>
      </c>
      <c r="J116" s="49">
        <f>Table!C117</f>
        <v>-7.9052882441038861</v>
      </c>
      <c r="K116" s="49">
        <f>Table!D117</f>
        <v>-6.9567535719075853</v>
      </c>
      <c r="L116" s="49">
        <f>Table!E117</f>
        <v>-0.17086746027928421</v>
      </c>
      <c r="M116" s="49">
        <f>Table!F117</f>
        <v>-3.0526144928476961</v>
      </c>
      <c r="N116" s="49">
        <f>Table!G117</f>
        <v>-0.84049644666859424</v>
      </c>
      <c r="O116" s="49">
        <f>Table!H117</f>
        <v>3.4586172375693529</v>
      </c>
      <c r="T116" s="48" t="s">
        <v>779</v>
      </c>
      <c r="U116" s="49">
        <v>2.72</v>
      </c>
      <c r="V116" s="49">
        <v>-0.47553874997306977</v>
      </c>
    </row>
    <row r="117" spans="1:22" x14ac:dyDescent="0.3">
      <c r="C117" s="49"/>
      <c r="E117" s="49"/>
      <c r="F117" s="49"/>
      <c r="G117" s="50"/>
      <c r="H117" s="48" t="str">
        <f>Table!A118</f>
        <v>Mauritius</v>
      </c>
      <c r="I117" s="49">
        <f>Table!B118</f>
        <v>-4.3000824418794661</v>
      </c>
      <c r="J117" s="49">
        <f>Table!C118</f>
        <v>-19.124956458353545</v>
      </c>
      <c r="K117" s="49">
        <f>Table!D118</f>
        <v>6.4639821859236548</v>
      </c>
      <c r="L117" s="49">
        <f>Table!E118</f>
        <v>8.1909745719014406</v>
      </c>
      <c r="M117" s="49">
        <f>Table!F118</f>
        <v>6.5558577140324417</v>
      </c>
      <c r="N117" s="49">
        <f>Table!G118</f>
        <v>10.982428183443457</v>
      </c>
      <c r="O117" s="49">
        <f>Table!H118</f>
        <v>-2.6215363528930338</v>
      </c>
      <c r="T117" s="48" t="s">
        <v>308</v>
      </c>
      <c r="U117" s="49">
        <v>2.71</v>
      </c>
      <c r="V117" s="49">
        <v>0.11003713095613539</v>
      </c>
    </row>
    <row r="118" spans="1:22" x14ac:dyDescent="0.3">
      <c r="A118" s="51" t="s">
        <v>476</v>
      </c>
      <c r="B118" s="51">
        <v>273</v>
      </c>
      <c r="C118" s="52">
        <v>127.5757</v>
      </c>
      <c r="D118" s="51">
        <v>9862</v>
      </c>
      <c r="E118" s="52">
        <v>7.17</v>
      </c>
      <c r="F118" s="52">
        <v>9.0300010000000004</v>
      </c>
      <c r="G118" s="53">
        <f>C118*D118/1000</f>
        <v>1258.1515534</v>
      </c>
      <c r="H118" s="48" t="str">
        <f>Table!A119</f>
        <v>Mexico</v>
      </c>
      <c r="I118" s="49">
        <f>Table!B119</f>
        <v>-1.8157027483302119</v>
      </c>
      <c r="J118" s="49">
        <f>Table!C119</f>
        <v>-0.82415535841977561</v>
      </c>
      <c r="K118" s="49">
        <f>Table!D119</f>
        <v>-0.81490521434573804</v>
      </c>
      <c r="L118" s="49">
        <f>Table!E119</f>
        <v>0.90120286017044648</v>
      </c>
      <c r="M118" s="49">
        <f>Table!F119</f>
        <v>-0.13440690809219891</v>
      </c>
      <c r="N118" s="49">
        <f>Table!G119</f>
        <v>-2.713404095327733</v>
      </c>
      <c r="O118" s="49">
        <f>Table!H119</f>
        <v>2.5367619197630349</v>
      </c>
      <c r="T118" s="48" t="s">
        <v>766</v>
      </c>
      <c r="U118" s="49">
        <v>2.68</v>
      </c>
      <c r="V118" s="49">
        <v>0.38873393721401661</v>
      </c>
    </row>
    <row r="119" spans="1:22" x14ac:dyDescent="0.3">
      <c r="A119" s="51"/>
      <c r="B119" s="51"/>
      <c r="C119" s="52"/>
      <c r="D119" s="51"/>
      <c r="E119" s="52"/>
      <c r="F119" s="52"/>
      <c r="G119" s="53"/>
      <c r="H119" s="48" t="str">
        <f>Table!A120</f>
        <v>Micronesia, Federated States of</v>
      </c>
      <c r="I119" s="49">
        <f>Table!B120</f>
        <v>0</v>
      </c>
      <c r="J119" s="49">
        <f>Table!C120</f>
        <v>0</v>
      </c>
      <c r="K119" s="49">
        <f>Table!D120</f>
        <v>0</v>
      </c>
      <c r="L119" s="49">
        <f>Table!E120</f>
        <v>0</v>
      </c>
      <c r="M119" s="49">
        <f>Table!F120</f>
        <v>0</v>
      </c>
      <c r="N119" s="49">
        <f>Table!G120</f>
        <v>0</v>
      </c>
      <c r="O119" s="49">
        <f>Table!H120</f>
        <v>0</v>
      </c>
      <c r="T119" s="48" t="s">
        <v>364</v>
      </c>
      <c r="U119" s="49">
        <v>2.61</v>
      </c>
      <c r="V119" s="49">
        <v>-0.4158703115451835</v>
      </c>
    </row>
    <row r="120" spans="1:22" x14ac:dyDescent="0.3">
      <c r="A120" s="48" t="s">
        <v>920</v>
      </c>
      <c r="B120" s="48">
        <v>921</v>
      </c>
      <c r="C120" s="49">
        <v>2.6815479999999998</v>
      </c>
      <c r="D120" s="48">
        <v>4458</v>
      </c>
      <c r="E120" s="49">
        <v>0.93</v>
      </c>
      <c r="F120" s="49">
        <v>2.17</v>
      </c>
      <c r="G120" s="50">
        <f>C120*D120/1000</f>
        <v>11.954340983999998</v>
      </c>
      <c r="H120" s="48" t="str">
        <f>Table!A121</f>
        <v>Moldova, Rep. of</v>
      </c>
      <c r="I120" s="49">
        <f>Table!B121</f>
        <v>-7.0136558680207202</v>
      </c>
      <c r="J120" s="49">
        <f>Table!C121</f>
        <v>-27.305616594685677</v>
      </c>
      <c r="K120" s="49">
        <f>Table!D121</f>
        <v>2.7501145853038165</v>
      </c>
      <c r="L120" s="49">
        <f>Table!E121</f>
        <v>-5.821493078734831E-2</v>
      </c>
      <c r="M120" s="49">
        <f>Table!F121</f>
        <v>0.28466087030821702</v>
      </c>
      <c r="N120" s="49">
        <f>Table!G121</f>
        <v>5.4582509520646543</v>
      </c>
      <c r="O120" s="49">
        <f>Table!H121</f>
        <v>12.083595189296485</v>
      </c>
      <c r="T120" s="48" t="s">
        <v>619</v>
      </c>
      <c r="U120" s="49">
        <v>2.61</v>
      </c>
      <c r="V120" s="49">
        <v>0.51747257238810629</v>
      </c>
    </row>
    <row r="121" spans="1:22" x14ac:dyDescent="0.3">
      <c r="A121" s="48" t="s">
        <v>492</v>
      </c>
      <c r="B121" s="48">
        <v>948</v>
      </c>
      <c r="C121" s="49">
        <v>3.296948</v>
      </c>
      <c r="D121" s="48">
        <v>4202</v>
      </c>
      <c r="E121" s="49">
        <v>2.95</v>
      </c>
      <c r="F121" s="49">
        <v>8.0500000000000007</v>
      </c>
      <c r="G121" s="50">
        <f>C121*D121/1000</f>
        <v>13.853775496000001</v>
      </c>
      <c r="H121" s="48" t="str">
        <f>Table!A122</f>
        <v>Mongolia</v>
      </c>
      <c r="I121" s="49">
        <f>Table!B122</f>
        <v>-10.875853193170464</v>
      </c>
      <c r="J121" s="49">
        <f>Table!C122</f>
        <v>8.6608822897083648</v>
      </c>
      <c r="K121" s="49">
        <f>Table!D122</f>
        <v>-10.789828670804123</v>
      </c>
      <c r="L121" s="49">
        <f>Table!E122</f>
        <v>-1.8192742323705602</v>
      </c>
      <c r="M121" s="49">
        <f>Table!F122</f>
        <v>-4.3122209396695457</v>
      </c>
      <c r="N121" s="49">
        <f>Table!G122</f>
        <v>-10.514139617398934</v>
      </c>
      <c r="O121" s="49">
        <f>Table!H122</f>
        <v>1.7672328053242226</v>
      </c>
      <c r="T121" s="48" t="s">
        <v>504</v>
      </c>
      <c r="U121" s="49">
        <v>2.59</v>
      </c>
      <c r="V121" s="49">
        <v>3.1326780043816691</v>
      </c>
    </row>
    <row r="122" spans="1:22" x14ac:dyDescent="0.3">
      <c r="A122" s="48" t="s">
        <v>1427</v>
      </c>
      <c r="B122" s="48">
        <v>943</v>
      </c>
      <c r="C122" s="49">
        <v>0.62242699999999995</v>
      </c>
      <c r="D122" s="48">
        <v>8826</v>
      </c>
      <c r="E122" s="49">
        <v>11.6</v>
      </c>
      <c r="F122" s="49">
        <v>13.5</v>
      </c>
      <c r="G122" s="50">
        <f>C122*D122/1000</f>
        <v>5.4935407019999989</v>
      </c>
      <c r="H122" s="48" t="str">
        <f>Table!A123</f>
        <v>Montenegro</v>
      </c>
      <c r="I122" s="49">
        <f>Table!B123</f>
        <v>-15.000164796088978</v>
      </c>
      <c r="J122" s="49">
        <f>Table!C123</f>
        <v>-42.196301554608795</v>
      </c>
      <c r="K122" s="49">
        <f>Table!D123</f>
        <v>20.398151302599508</v>
      </c>
      <c r="L122" s="49">
        <f>Table!E123</f>
        <v>20.519960796365762</v>
      </c>
      <c r="M122" s="49">
        <f>Table!F123</f>
        <v>21.840547732346117</v>
      </c>
      <c r="N122" s="49">
        <f>Table!G123</f>
        <v>1.3261175344235274</v>
      </c>
      <c r="O122" s="49">
        <f>Table!H123</f>
        <v>5.4718679214967851</v>
      </c>
      <c r="T122" s="48" t="s">
        <v>678</v>
      </c>
      <c r="U122" s="49">
        <v>2.5499999999999998</v>
      </c>
      <c r="V122" s="49">
        <v>-0.13593524384391548</v>
      </c>
    </row>
    <row r="123" spans="1:22" x14ac:dyDescent="0.3">
      <c r="C123" s="49"/>
      <c r="E123" s="49"/>
      <c r="F123" s="49"/>
      <c r="G123" s="50"/>
      <c r="H123" s="48" t="str">
        <f>Table!A124</f>
        <v>Montserrat</v>
      </c>
      <c r="I123" s="49">
        <f>Table!B124</f>
        <v>-5.5976496795777626</v>
      </c>
      <c r="J123" s="49">
        <f>Table!C124</f>
        <v>-41.729137115620198</v>
      </c>
      <c r="K123" s="49">
        <f>Table!D124</f>
        <v>-8.846808205801274</v>
      </c>
      <c r="L123" s="49">
        <f>Table!E124</f>
        <v>4.8308770861343646</v>
      </c>
      <c r="M123" s="49">
        <f>Table!F124</f>
        <v>0.89107345381254355</v>
      </c>
      <c r="N123" s="49">
        <f>Table!G124</f>
        <v>1.5341122263631806</v>
      </c>
      <c r="O123" s="49">
        <f>Table!H124</f>
        <v>43.444183415480531</v>
      </c>
      <c r="T123" s="48" t="s">
        <v>234</v>
      </c>
      <c r="U123" s="49">
        <v>2.5099999999999998</v>
      </c>
      <c r="V123" s="49">
        <v>0.64682861745303644</v>
      </c>
    </row>
    <row r="124" spans="1:22" x14ac:dyDescent="0.3">
      <c r="A124" s="51" t="s">
        <v>501</v>
      </c>
      <c r="B124" s="51">
        <v>686</v>
      </c>
      <c r="C124" s="52">
        <v>35.585419999999999</v>
      </c>
      <c r="D124" s="51">
        <v>3332</v>
      </c>
      <c r="E124" s="52">
        <v>8.14</v>
      </c>
      <c r="F124" s="52">
        <v>10.36</v>
      </c>
      <c r="G124" s="53">
        <f>C124*D124/1000</f>
        <v>118.57061944</v>
      </c>
      <c r="H124" s="48" t="str">
        <f>Table!A125</f>
        <v>Morocco</v>
      </c>
      <c r="I124" s="49">
        <f>Table!B125</f>
        <v>-3.693933242552947</v>
      </c>
      <c r="J124" s="49">
        <f>Table!C125</f>
        <v>-16.343696995593859</v>
      </c>
      <c r="K124" s="49">
        <f>Table!D125</f>
        <v>7.0400317278163573</v>
      </c>
      <c r="L124" s="49">
        <f>Table!E125</f>
        <v>4.9725549716170621</v>
      </c>
      <c r="M124" s="49">
        <f>Table!F125</f>
        <v>4.4324289768767411</v>
      </c>
      <c r="N124" s="49">
        <f>Table!G125</f>
        <v>-1.7347971675354834</v>
      </c>
      <c r="O124" s="49">
        <f>Table!H125</f>
        <v>7.3445291927600378</v>
      </c>
      <c r="T124" s="48" t="s">
        <v>358</v>
      </c>
      <c r="U124" s="49">
        <v>2.4900000000000002</v>
      </c>
      <c r="V124" s="49">
        <v>2.9887757485759227E-4</v>
      </c>
    </row>
    <row r="125" spans="1:22" x14ac:dyDescent="0.3">
      <c r="A125" s="48" t="s">
        <v>921</v>
      </c>
      <c r="B125" s="48">
        <v>688</v>
      </c>
      <c r="C125" s="49">
        <v>31.152069999999998</v>
      </c>
      <c r="D125" s="48">
        <v>488</v>
      </c>
      <c r="E125" s="49">
        <v>3.52</v>
      </c>
      <c r="F125" s="49">
        <v>5.48</v>
      </c>
      <c r="G125" s="50">
        <f>C125*D125/1000</f>
        <v>15.202210159999998</v>
      </c>
      <c r="H125" s="48" t="str">
        <f>Table!A126</f>
        <v>Mozambique, Rep. of</v>
      </c>
      <c r="I125" s="49">
        <f>Table!B126</f>
        <v>-27.956352080833028</v>
      </c>
      <c r="J125" s="49">
        <f>Table!C126</f>
        <v>-12.396252727432231</v>
      </c>
      <c r="K125" s="49">
        <f>Table!D126</f>
        <v>-18.30214794338368</v>
      </c>
      <c r="L125" s="49">
        <f>Table!E126</f>
        <v>2.58213343918559E-2</v>
      </c>
      <c r="M125" s="49">
        <f>Table!F126</f>
        <v>-1.1678889883039485</v>
      </c>
      <c r="N125" s="49">
        <f>Table!G126</f>
        <v>-2.2029549566120172</v>
      </c>
      <c r="O125" s="49">
        <f>Table!H126</f>
        <v>4.945003546594906</v>
      </c>
      <c r="T125" s="48" t="s">
        <v>371</v>
      </c>
      <c r="U125" s="49">
        <v>2.44</v>
      </c>
      <c r="V125" s="49">
        <v>2.7161815018227236</v>
      </c>
    </row>
    <row r="126" spans="1:22" x14ac:dyDescent="0.3">
      <c r="A126" s="48" t="s">
        <v>504</v>
      </c>
      <c r="B126" s="48">
        <v>518</v>
      </c>
      <c r="C126" s="49">
        <v>52.83023</v>
      </c>
      <c r="D126" s="48">
        <v>1299</v>
      </c>
      <c r="E126" s="49">
        <v>2.59</v>
      </c>
      <c r="F126" s="49">
        <v>3.81</v>
      </c>
      <c r="G126" s="50">
        <f>C126*D126/1000</f>
        <v>68.626468770000002</v>
      </c>
      <c r="H126" s="48" t="str">
        <f>Table!A127</f>
        <v>Myanmar</v>
      </c>
      <c r="I126" s="49">
        <f>Table!B127</f>
        <v>-3.7924805973906914</v>
      </c>
      <c r="J126" s="49">
        <f>Table!C127</f>
        <v>-6.3585704627718727</v>
      </c>
      <c r="K126" s="49">
        <f>Table!D127</f>
        <v>2.3976225439852938</v>
      </c>
      <c r="L126" s="49">
        <f>Table!E127</f>
        <v>3.1326780043816691</v>
      </c>
      <c r="M126" s="49">
        <f>Table!F127</f>
        <v>1.2809858501575746</v>
      </c>
      <c r="N126" s="49">
        <f>Table!G127</f>
        <v>-3.1370608685874108</v>
      </c>
      <c r="O126" s="49">
        <f>Table!H127</f>
        <v>3.3055281899832956</v>
      </c>
      <c r="T126" s="48" t="s">
        <v>676</v>
      </c>
      <c r="U126" s="49">
        <v>2.4300000000000002</v>
      </c>
      <c r="V126" s="49">
        <v>-0.94548243280401967</v>
      </c>
    </row>
    <row r="127" spans="1:22" x14ac:dyDescent="0.3">
      <c r="A127" s="48" t="s">
        <v>507</v>
      </c>
      <c r="B127" s="48">
        <v>728</v>
      </c>
      <c r="C127" s="49">
        <v>2.4593829999999999</v>
      </c>
      <c r="D127" s="48">
        <v>5072</v>
      </c>
      <c r="E127" s="49">
        <v>3.1</v>
      </c>
      <c r="F127" s="49">
        <v>11.3</v>
      </c>
      <c r="G127" s="50">
        <f>C127*D127/1000</f>
        <v>12.473990576</v>
      </c>
      <c r="H127" s="48" t="str">
        <f>Table!A128</f>
        <v>Namibia</v>
      </c>
      <c r="I127" s="49">
        <f>Table!B128</f>
        <v>-7.8320191714812326</v>
      </c>
      <c r="J127" s="49">
        <f>Table!C128</f>
        <v>-17.149961445977848</v>
      </c>
      <c r="K127" s="49">
        <f>Table!D128</f>
        <v>0.76065542873625691</v>
      </c>
      <c r="L127" s="49">
        <f>Table!E128</f>
        <v>2.4035709577945887</v>
      </c>
      <c r="M127" s="49">
        <f>Table!F128</f>
        <v>2.0274739859339341</v>
      </c>
      <c r="N127" s="49">
        <f>Table!G128</f>
        <v>-2.2664548486806164</v>
      </c>
      <c r="O127" s="49">
        <f>Table!H128</f>
        <v>10.823741694440969</v>
      </c>
      <c r="T127" s="48" t="s">
        <v>600</v>
      </c>
      <c r="U127" s="49">
        <v>2.36</v>
      </c>
      <c r="V127" s="49">
        <v>-0.1849930042905315</v>
      </c>
    </row>
    <row r="128" spans="1:22" x14ac:dyDescent="0.3">
      <c r="C128" s="49"/>
      <c r="E128" s="49"/>
      <c r="F128" s="49"/>
      <c r="G128" s="50"/>
      <c r="H128" s="48" t="str">
        <f>Table!A129</f>
        <v>Nauru, Rep. of</v>
      </c>
      <c r="I128" s="49">
        <f>Table!B129</f>
        <v>0.6221430142202633</v>
      </c>
      <c r="J128" s="49">
        <f>Table!C129</f>
        <v>-35.40686687628137</v>
      </c>
      <c r="K128" s="49">
        <f>Table!D129</f>
        <v>-16.594612206109876</v>
      </c>
      <c r="L128" s="49">
        <f>Table!E129</f>
        <v>-5.2398067226232596</v>
      </c>
      <c r="M128" s="49">
        <f>Table!F129</f>
        <v>-26.235287191550213</v>
      </c>
      <c r="N128" s="49">
        <f>Table!G129</f>
        <v>35.772658720290892</v>
      </c>
      <c r="O128" s="49">
        <f>Table!H129</f>
        <v>16.8509633763206</v>
      </c>
      <c r="T128" s="48" t="s">
        <v>129</v>
      </c>
      <c r="U128" s="49">
        <v>2.35</v>
      </c>
      <c r="V128" s="49">
        <v>-0.75722221081453445</v>
      </c>
    </row>
    <row r="129" spans="1:22" x14ac:dyDescent="0.3">
      <c r="A129" s="48" t="s">
        <v>516</v>
      </c>
      <c r="B129" s="48">
        <v>558</v>
      </c>
      <c r="C129" s="49">
        <v>28.455739999999999</v>
      </c>
      <c r="D129" s="48">
        <v>1079</v>
      </c>
      <c r="E129" s="49">
        <v>4.0599999999999996</v>
      </c>
      <c r="F129" s="49">
        <v>3.94</v>
      </c>
      <c r="G129" s="50">
        <f>C129*D129/1000</f>
        <v>30.703743459999998</v>
      </c>
      <c r="H129" s="48" t="str">
        <f>Table!A130</f>
        <v>Nepal</v>
      </c>
      <c r="I129" s="49">
        <f>Table!B130</f>
        <v>-1.5194704276352018</v>
      </c>
      <c r="J129" s="49">
        <f>Table!C130</f>
        <v>-31.312780906849685</v>
      </c>
      <c r="K129" s="49">
        <f>Table!D130</f>
        <v>0.16985759703161082</v>
      </c>
      <c r="L129" s="49">
        <f>Table!E130</f>
        <v>-0.3796671252624963</v>
      </c>
      <c r="M129" s="49">
        <f>Table!F130</f>
        <v>-1.9011821381743146</v>
      </c>
      <c r="N129" s="49">
        <f>Table!G130</f>
        <v>1.1732534919779996</v>
      </c>
      <c r="O129" s="49">
        <f>Table!H130</f>
        <v>28.450199390204865</v>
      </c>
      <c r="T129" s="48" t="s">
        <v>266</v>
      </c>
      <c r="U129" s="49">
        <v>2.2999999999999998</v>
      </c>
      <c r="V129" s="49">
        <v>0.90291161298548717</v>
      </c>
    </row>
    <row r="130" spans="1:22" x14ac:dyDescent="0.3">
      <c r="C130" s="49"/>
      <c r="E130" s="49"/>
      <c r="F130" s="49"/>
      <c r="G130" s="50"/>
      <c r="H130" s="48" t="str">
        <f>Table!A131</f>
        <v>Netherlands Antilles</v>
      </c>
      <c r="I130" s="49">
        <f>Table!B131</f>
        <v>0</v>
      </c>
      <c r="J130" s="49">
        <f>Table!C131</f>
        <v>0</v>
      </c>
      <c r="K130" s="49">
        <f>Table!D131</f>
        <v>0</v>
      </c>
      <c r="L130" s="49">
        <f>Table!E131</f>
        <v>0</v>
      </c>
      <c r="M130" s="49">
        <f>Table!F131</f>
        <v>0</v>
      </c>
      <c r="N130" s="49">
        <f>Table!G131</f>
        <v>0</v>
      </c>
      <c r="O130" s="49">
        <f>Table!H131</f>
        <v>0</v>
      </c>
      <c r="T130" s="48" t="s">
        <v>670</v>
      </c>
      <c r="U130" s="49">
        <v>2.29</v>
      </c>
      <c r="V130" s="49">
        <v>1.9570757656825293</v>
      </c>
    </row>
    <row r="131" spans="1:22" x14ac:dyDescent="0.3">
      <c r="A131" s="48" t="s">
        <v>923</v>
      </c>
      <c r="B131" s="48">
        <v>138</v>
      </c>
      <c r="C131" s="49">
        <v>17.231159999999999</v>
      </c>
      <c r="D131" s="48">
        <v>52646</v>
      </c>
      <c r="E131" s="49">
        <v>1.75</v>
      </c>
      <c r="F131" s="49">
        <v>3.45</v>
      </c>
      <c r="G131" s="50">
        <f>C131*D131/1000</f>
        <v>907.15164935999996</v>
      </c>
      <c r="H131" s="48" t="str">
        <f>Table!A132</f>
        <v>Netherlands, The</v>
      </c>
      <c r="I131" s="49">
        <f>Table!B132</f>
        <v>9.1916451385467255</v>
      </c>
      <c r="J131" s="49">
        <f>Table!C132</f>
        <v>9.2339309979325623</v>
      </c>
      <c r="K131" s="49">
        <f>Table!D132</f>
        <v>0.65588258762954132</v>
      </c>
      <c r="L131" s="49">
        <f>Table!E132</f>
        <v>-0.43173091750965975</v>
      </c>
      <c r="M131" s="49">
        <f>Table!F132</f>
        <v>0.87059448156716113</v>
      </c>
      <c r="N131" s="49">
        <f>Table!G132</f>
        <v>0.17428515143256129</v>
      </c>
      <c r="O131" s="49">
        <f>Table!H132</f>
        <v>-0.87245359844793813</v>
      </c>
      <c r="T131" s="48" t="s">
        <v>406</v>
      </c>
      <c r="U131" s="49">
        <v>2.25</v>
      </c>
      <c r="V131" s="49">
        <v>0.33677947095509764</v>
      </c>
    </row>
    <row r="132" spans="1:22" x14ac:dyDescent="0.3">
      <c r="C132" s="49"/>
      <c r="E132" s="49"/>
      <c r="F132" s="49"/>
      <c r="G132" s="50"/>
      <c r="H132" s="48" t="str">
        <f>Table!A133</f>
        <v>New Caledonia</v>
      </c>
      <c r="I132" s="49">
        <f>Table!B133</f>
        <v>-10.001464215208912</v>
      </c>
      <c r="J132" s="49">
        <f>Table!C133</f>
        <v>-12.806377353355437</v>
      </c>
      <c r="K132" s="49">
        <f>Table!D133</f>
        <v>-6.6946740335052759</v>
      </c>
      <c r="L132" s="49">
        <f>Table!E133</f>
        <v>0.10495137349997176</v>
      </c>
      <c r="M132" s="49">
        <f>Table!F133</f>
        <v>-1.9019186343055619</v>
      </c>
      <c r="N132" s="49">
        <f>Table!G133</f>
        <v>5.9484096721559681</v>
      </c>
      <c r="O132" s="49">
        <f>Table!H133</f>
        <v>3.5511774994958385</v>
      </c>
      <c r="T132" s="48" t="s">
        <v>80</v>
      </c>
      <c r="U132" s="49">
        <v>2.2400000000000002</v>
      </c>
      <c r="V132" s="49">
        <v>-1.5432297073592445</v>
      </c>
    </row>
    <row r="133" spans="1:22" x14ac:dyDescent="0.3">
      <c r="A133" s="51" t="s">
        <v>536</v>
      </c>
      <c r="B133" s="51">
        <v>196</v>
      </c>
      <c r="C133" s="52">
        <v>4.9251760000000004</v>
      </c>
      <c r="D133" s="51">
        <v>41648</v>
      </c>
      <c r="E133" s="52">
        <v>6.01</v>
      </c>
      <c r="F133" s="52">
        <v>12.09</v>
      </c>
      <c r="G133" s="53">
        <f t="shared" ref="G133:G140" si="8">C133*D133/1000</f>
        <v>205.12373004800003</v>
      </c>
      <c r="H133" s="48" t="str">
        <f>Table!A134</f>
        <v>New Zealand</v>
      </c>
      <c r="I133" s="49">
        <f>Table!B134</f>
        <v>-3.0790354561407569</v>
      </c>
      <c r="J133" s="49">
        <f>Table!C134</f>
        <v>-1.0660612161594023</v>
      </c>
      <c r="K133" s="49">
        <f>Table!D134</f>
        <v>1.4646896758907362</v>
      </c>
      <c r="L133" s="49">
        <f>Table!E134</f>
        <v>3.0632993267090347</v>
      </c>
      <c r="M133" s="49">
        <f>Table!F134</f>
        <v>2.6023652597473395</v>
      </c>
      <c r="N133" s="49">
        <f>Table!G134</f>
        <v>-3.3615452288607832</v>
      </c>
      <c r="O133" s="49">
        <f>Table!H134</f>
        <v>-0.11634777947570714</v>
      </c>
      <c r="T133" s="48" t="s">
        <v>824</v>
      </c>
      <c r="U133" s="49">
        <v>2.23</v>
      </c>
      <c r="V133" s="49">
        <v>0.11518132690496213</v>
      </c>
    </row>
    <row r="134" spans="1:22" x14ac:dyDescent="0.3">
      <c r="A134" s="48" t="s">
        <v>537</v>
      </c>
      <c r="B134" s="48">
        <v>278</v>
      </c>
      <c r="C134" s="49">
        <v>6.5280480000000001</v>
      </c>
      <c r="D134" s="48">
        <v>1920</v>
      </c>
      <c r="E134" s="49">
        <v>6.23</v>
      </c>
      <c r="F134" s="49">
        <v>6.97</v>
      </c>
      <c r="G134" s="50">
        <f t="shared" si="8"/>
        <v>12.53385216</v>
      </c>
      <c r="H134" s="48" t="str">
        <f>Table!A135</f>
        <v>Nicaragua</v>
      </c>
      <c r="I134" s="49">
        <f>Table!B135</f>
        <v>-4.2585062679756929</v>
      </c>
      <c r="J134" s="49">
        <f>Table!C135</f>
        <v>-15.278692437562555</v>
      </c>
      <c r="K134" s="49">
        <f>Table!D135</f>
        <v>3.1704563390901317</v>
      </c>
      <c r="L134" s="49">
        <f>Table!E135</f>
        <v>3.186472459270731</v>
      </c>
      <c r="M134" s="49">
        <f>Table!F135</f>
        <v>0.22761278541315719</v>
      </c>
      <c r="N134" s="49">
        <f>Table!G135</f>
        <v>-4.4964492440731565</v>
      </c>
      <c r="O134" s="49">
        <f>Table!H135</f>
        <v>12.346179074569886</v>
      </c>
      <c r="T134" s="48" t="s">
        <v>102</v>
      </c>
      <c r="U134" s="49">
        <v>2.2000000000000002</v>
      </c>
      <c r="V134" s="49">
        <v>0.78333179193039792</v>
      </c>
    </row>
    <row r="135" spans="1:22" x14ac:dyDescent="0.3">
      <c r="A135" s="48" t="s">
        <v>539</v>
      </c>
      <c r="B135" s="48">
        <v>692</v>
      </c>
      <c r="C135" s="49">
        <v>23.315049999999999</v>
      </c>
      <c r="D135" s="48">
        <v>554</v>
      </c>
      <c r="E135" s="49">
        <v>2.06</v>
      </c>
      <c r="F135" s="49">
        <v>2.84</v>
      </c>
      <c r="G135" s="50">
        <f t="shared" si="8"/>
        <v>12.916537699999999</v>
      </c>
      <c r="H135" s="48" t="str">
        <f>Table!A136</f>
        <v>Niger</v>
      </c>
      <c r="I135" s="49">
        <f>Table!B136</f>
        <v>-12.596383799939051</v>
      </c>
      <c r="J135" s="49">
        <f>Table!C136</f>
        <v>-8.0333190314424137</v>
      </c>
      <c r="K135" s="49">
        <f>Table!D136</f>
        <v>-6.6276021388007491</v>
      </c>
      <c r="L135" s="49">
        <f>Table!E136</f>
        <v>4.2954037514844057E-2</v>
      </c>
      <c r="M135" s="49">
        <f>Table!F136</f>
        <v>-5.0131203776161115</v>
      </c>
      <c r="N135" s="49">
        <f>Table!G136</f>
        <v>-1.5548660922642528</v>
      </c>
      <c r="O135" s="49">
        <f>Table!H136</f>
        <v>3.6194034625683669</v>
      </c>
      <c r="T135" s="48" t="s">
        <v>195</v>
      </c>
      <c r="U135" s="49">
        <v>2.17</v>
      </c>
      <c r="V135" s="49">
        <v>0.12831582789090615</v>
      </c>
    </row>
    <row r="136" spans="1:22" x14ac:dyDescent="0.3">
      <c r="A136" s="48" t="s">
        <v>542</v>
      </c>
      <c r="B136" s="48">
        <v>694</v>
      </c>
      <c r="C136" s="49">
        <v>200.95089999999999</v>
      </c>
      <c r="D136" s="48">
        <v>2230</v>
      </c>
      <c r="E136" s="49">
        <v>1.9</v>
      </c>
      <c r="F136" s="49">
        <v>3.2</v>
      </c>
      <c r="G136" s="50">
        <f t="shared" si="8"/>
        <v>448.12050699999998</v>
      </c>
      <c r="H136" s="48" t="str">
        <f>Table!A137</f>
        <v>Nigeria</v>
      </c>
      <c r="I136" s="49">
        <f>Table!B137</f>
        <v>-5.6585024393818809E-2</v>
      </c>
      <c r="J136" s="49">
        <f>Table!C137</f>
        <v>1.5101079080326774</v>
      </c>
      <c r="K136" s="49">
        <f>Table!D137</f>
        <v>-4.511675704262613</v>
      </c>
      <c r="L136" s="49">
        <f>Table!E137</f>
        <v>-1.283537109306923</v>
      </c>
      <c r="M136" s="49">
        <f>Table!F137</f>
        <v>-2.3649679015627845</v>
      </c>
      <c r="N136" s="49">
        <f>Table!G137</f>
        <v>-2.3493582179841268</v>
      </c>
      <c r="O136" s="49">
        <f>Table!H137</f>
        <v>5.2943409898202409</v>
      </c>
      <c r="T136" s="48" t="s">
        <v>252</v>
      </c>
      <c r="U136" s="49">
        <v>2.17</v>
      </c>
      <c r="V136" s="49">
        <v>-0.48027253611226683</v>
      </c>
    </row>
    <row r="137" spans="1:22" x14ac:dyDescent="0.3">
      <c r="A137" s="48" t="s">
        <v>924</v>
      </c>
      <c r="B137" s="48">
        <v>962</v>
      </c>
      <c r="C137" s="49">
        <v>2.0787849999999999</v>
      </c>
      <c r="D137" s="48">
        <v>6109</v>
      </c>
      <c r="E137" s="49">
        <v>1.84</v>
      </c>
      <c r="F137" s="49">
        <v>5.0599999999999996</v>
      </c>
      <c r="G137" s="50">
        <f t="shared" si="8"/>
        <v>12.699297564999998</v>
      </c>
      <c r="H137" s="48" t="str">
        <f>Table!A138</f>
        <v>North Macedonia, Republic of</v>
      </c>
      <c r="I137" s="49">
        <f>Table!B138</f>
        <v>-1.8262097868498259</v>
      </c>
      <c r="J137" s="49">
        <f>Table!C138</f>
        <v>-18.073016217585057</v>
      </c>
      <c r="K137" s="49">
        <f>Table!D138</f>
        <v>3.548572185979066</v>
      </c>
      <c r="L137" s="49">
        <f>Table!E138</f>
        <v>0.98165879924728761</v>
      </c>
      <c r="M137" s="49">
        <f>Table!F138</f>
        <v>1.4589686234313615</v>
      </c>
      <c r="N137" s="49">
        <f>Table!G138</f>
        <v>-3.9802359283723519</v>
      </c>
      <c r="O137" s="49">
        <f>Table!H138</f>
        <v>16.67847017312852</v>
      </c>
      <c r="T137" s="48" t="s">
        <v>72</v>
      </c>
      <c r="U137" s="49">
        <v>2.16</v>
      </c>
      <c r="V137" s="49">
        <v>-0.13841468604900625</v>
      </c>
    </row>
    <row r="138" spans="1:22" x14ac:dyDescent="0.3">
      <c r="A138" s="48" t="s">
        <v>545</v>
      </c>
      <c r="B138" s="48">
        <v>142</v>
      </c>
      <c r="C138" s="49">
        <v>5.3567220000000004</v>
      </c>
      <c r="D138" s="48">
        <v>75294</v>
      </c>
      <c r="E138" s="49">
        <v>3.71</v>
      </c>
      <c r="F138" s="49">
        <v>5.49</v>
      </c>
      <c r="G138" s="50">
        <f t="shared" si="8"/>
        <v>403.32902626800001</v>
      </c>
      <c r="H138" s="48" t="str">
        <f>Table!A139</f>
        <v>Norway</v>
      </c>
      <c r="I138" s="49">
        <f>Table!B139</f>
        <v>5.6765713068059096</v>
      </c>
      <c r="J138" s="49">
        <f>Table!C139</f>
        <v>5.6108016529014844</v>
      </c>
      <c r="K138" s="49">
        <f>Table!D139</f>
        <v>-1.9805992713390044</v>
      </c>
      <c r="L138" s="49">
        <f>Table!E139</f>
        <v>-2.6445850206758781</v>
      </c>
      <c r="M138" s="49">
        <f>Table!F139</f>
        <v>-0.90037443583820576</v>
      </c>
      <c r="N138" s="49">
        <f>Table!G139</f>
        <v>3.7572479115883248</v>
      </c>
      <c r="O138" s="49">
        <f>Table!H139</f>
        <v>-1.7108789863448952</v>
      </c>
      <c r="T138" s="48" t="s">
        <v>539</v>
      </c>
      <c r="U138" s="49">
        <v>2.06</v>
      </c>
      <c r="V138" s="49">
        <v>4.2954037514844057E-2</v>
      </c>
    </row>
    <row r="139" spans="1:22" x14ac:dyDescent="0.3">
      <c r="A139" s="48" t="s">
        <v>548</v>
      </c>
      <c r="B139" s="48">
        <v>449</v>
      </c>
      <c r="C139" s="49">
        <v>4.1944949999999999</v>
      </c>
      <c r="D139" s="48">
        <v>18198</v>
      </c>
      <c r="E139" s="49">
        <v>3.25</v>
      </c>
      <c r="F139" s="49">
        <v>3.55</v>
      </c>
      <c r="G139" s="50">
        <f t="shared" si="8"/>
        <v>76.331420010000002</v>
      </c>
      <c r="H139" s="48" t="str">
        <f>Table!A140</f>
        <v>Oman</v>
      </c>
      <c r="I139" s="49">
        <f>Table!B140</f>
        <v>-12.279426774985055</v>
      </c>
      <c r="J139" s="49">
        <f>Table!C140</f>
        <v>16.349876123474829</v>
      </c>
      <c r="K139" s="49">
        <f>Table!D140</f>
        <v>-9.50267374109184</v>
      </c>
      <c r="L139" s="49">
        <f>Table!E140</f>
        <v>-0.79905205580158778</v>
      </c>
      <c r="M139" s="49">
        <f>Table!F140</f>
        <v>-4.0241800895575315</v>
      </c>
      <c r="N139" s="49">
        <f>Table!G140</f>
        <v>-5.1175982260703829</v>
      </c>
      <c r="O139" s="49">
        <f>Table!H140</f>
        <v>-14.009030931297636</v>
      </c>
      <c r="T139" s="48" t="s">
        <v>79</v>
      </c>
      <c r="U139" s="49">
        <v>2.0099999999999998</v>
      </c>
      <c r="V139" s="49">
        <v>-0.29574337163459774</v>
      </c>
    </row>
    <row r="140" spans="1:22" x14ac:dyDescent="0.3">
      <c r="A140" s="48" t="s">
        <v>550</v>
      </c>
      <c r="B140" s="48">
        <v>564</v>
      </c>
      <c r="C140" s="49">
        <v>204.72139999999999</v>
      </c>
      <c r="D140" s="48">
        <v>1349</v>
      </c>
      <c r="E140" s="49">
        <v>2.93</v>
      </c>
      <c r="F140" s="49">
        <v>4.47</v>
      </c>
      <c r="G140" s="50">
        <f t="shared" si="8"/>
        <v>276.16916859999998</v>
      </c>
      <c r="H140" s="48" t="str">
        <f>Table!A141</f>
        <v>Pakistan</v>
      </c>
      <c r="I140" s="49">
        <f>Table!B141</f>
        <v>-3.5092926560352806</v>
      </c>
      <c r="J140" s="49">
        <f>Table!C141</f>
        <v>-8.2873314539940175</v>
      </c>
      <c r="K140" s="49">
        <f>Table!D141</f>
        <v>-1.5658095569470638</v>
      </c>
      <c r="L140" s="49">
        <f>Table!E141</f>
        <v>-0.51417591686539743</v>
      </c>
      <c r="M140" s="49">
        <f>Table!F141</f>
        <v>-1.452021576970822</v>
      </c>
      <c r="N140" s="49">
        <f>Table!G141</f>
        <v>-1.8649452552260641</v>
      </c>
      <c r="O140" s="49">
        <f>Table!H141</f>
        <v>8.2087936101318633</v>
      </c>
      <c r="T140" s="48" t="s">
        <v>140</v>
      </c>
      <c r="U140" s="49">
        <v>1.99</v>
      </c>
      <c r="V140" s="49">
        <v>-0.60109887210912516</v>
      </c>
    </row>
    <row r="141" spans="1:22" x14ac:dyDescent="0.3">
      <c r="C141" s="49"/>
      <c r="E141" s="49"/>
      <c r="F141" s="49"/>
      <c r="G141" s="50"/>
      <c r="H141" s="48" t="str">
        <f>Table!A142</f>
        <v>Palau, Rep. of</v>
      </c>
      <c r="I141" s="49">
        <f>Table!B142</f>
        <v>-14.082477169127372</v>
      </c>
      <c r="J141" s="49">
        <f>Table!C142</f>
        <v>-49.39418379378116</v>
      </c>
      <c r="K141" s="49">
        <f>Table!D142</f>
        <v>34.182534585775521</v>
      </c>
      <c r="L141" s="49">
        <f>Table!E142</f>
        <v>42.284021688450387</v>
      </c>
      <c r="M141" s="49">
        <f>Table!F142</f>
        <v>35.119603081824842</v>
      </c>
      <c r="N141" s="49">
        <f>Table!G142</f>
        <v>-5.2241160382502612</v>
      </c>
      <c r="O141" s="49">
        <f>Table!H142</f>
        <v>6.353288077128453</v>
      </c>
      <c r="T141" s="48" t="s">
        <v>325</v>
      </c>
      <c r="U141" s="49">
        <v>1.95</v>
      </c>
      <c r="V141" s="49">
        <v>-0.893153631237395</v>
      </c>
    </row>
    <row r="142" spans="1:22" x14ac:dyDescent="0.3">
      <c r="A142" s="51" t="s">
        <v>557</v>
      </c>
      <c r="B142" s="51">
        <v>283</v>
      </c>
      <c r="C142" s="52">
        <v>4.2188829999999999</v>
      </c>
      <c r="D142" s="51">
        <v>15834</v>
      </c>
      <c r="E142" s="52">
        <v>6.03</v>
      </c>
      <c r="F142" s="52">
        <v>8.869999</v>
      </c>
      <c r="G142" s="53">
        <f t="shared" ref="G142:G152" si="9">C142*D142/1000</f>
        <v>66.801793422000003</v>
      </c>
      <c r="H142" s="48" t="str">
        <f>Table!A143</f>
        <v>Panama</v>
      </c>
      <c r="I142" s="49">
        <f>Table!B143</f>
        <v>-7.0613167881152039</v>
      </c>
      <c r="J142" s="49">
        <f>Table!C143</f>
        <v>-13.598613491585414</v>
      </c>
      <c r="K142" s="49">
        <f>Table!D143</f>
        <v>13.345530912121186</v>
      </c>
      <c r="L142" s="49">
        <f>Table!E143</f>
        <v>5.2515699222687093</v>
      </c>
      <c r="M142" s="49">
        <f>Table!F143</f>
        <v>12.267591254342765</v>
      </c>
      <c r="N142" s="49">
        <f>Table!G143</f>
        <v>-6.6620553019045108</v>
      </c>
      <c r="O142" s="49">
        <f>Table!H143</f>
        <v>-0.14613241780287306</v>
      </c>
      <c r="T142" s="48" t="s">
        <v>397</v>
      </c>
      <c r="U142" s="49">
        <v>1.94</v>
      </c>
      <c r="V142" s="49">
        <v>-0.31536068567703285</v>
      </c>
    </row>
    <row r="143" spans="1:22" x14ac:dyDescent="0.3">
      <c r="A143" s="48" t="s">
        <v>560</v>
      </c>
      <c r="B143" s="48">
        <v>853</v>
      </c>
      <c r="C143" s="49">
        <v>8.6001989999999999</v>
      </c>
      <c r="D143" s="48">
        <v>2933</v>
      </c>
      <c r="E143" s="49">
        <v>0.7</v>
      </c>
      <c r="F143" s="49">
        <v>1.3</v>
      </c>
      <c r="G143" s="50">
        <f t="shared" si="9"/>
        <v>25.224383666999998</v>
      </c>
      <c r="H143" s="48" t="str">
        <f>Table!A144</f>
        <v>Papua New Guinea</v>
      </c>
      <c r="I143" s="49">
        <f>Table!B144</f>
        <v>22.834595879641348</v>
      </c>
      <c r="J143" s="49">
        <f>Table!C144</f>
        <v>28.974897029251316</v>
      </c>
      <c r="K143" s="49">
        <f>Table!D144</f>
        <v>-5.2240036063493314</v>
      </c>
      <c r="L143" s="49">
        <f>Table!E144</f>
        <v>-0.56632106626518497</v>
      </c>
      <c r="M143" s="49">
        <f>Table!F144</f>
        <v>-2.0010496705638832</v>
      </c>
      <c r="N143" s="49">
        <f>Table!G144</f>
        <v>-1.8708217495852661</v>
      </c>
      <c r="O143" s="49">
        <f>Table!H144</f>
        <v>0.95452420632462909</v>
      </c>
      <c r="T143" s="48" t="s">
        <v>568</v>
      </c>
      <c r="U143" s="49">
        <v>1.92</v>
      </c>
      <c r="V143" s="49">
        <v>0.68119399727772889</v>
      </c>
    </row>
    <row r="144" spans="1:22" x14ac:dyDescent="0.3">
      <c r="A144" s="48" t="s">
        <v>563</v>
      </c>
      <c r="B144" s="48">
        <v>288</v>
      </c>
      <c r="C144" s="49">
        <v>7.1525109999999996</v>
      </c>
      <c r="D144" s="48">
        <v>5233</v>
      </c>
      <c r="E144" s="49">
        <v>1.8</v>
      </c>
      <c r="F144" s="49">
        <v>3.2</v>
      </c>
      <c r="G144" s="50">
        <f t="shared" si="9"/>
        <v>37.429090062999997</v>
      </c>
      <c r="H144" s="48" t="str">
        <f>Table!A145</f>
        <v>Paraguay</v>
      </c>
      <c r="I144" s="49">
        <f>Table!B145</f>
        <v>1.0801218840444811</v>
      </c>
      <c r="J144" s="49">
        <f>Table!C145</f>
        <v>2.8103033660126679</v>
      </c>
      <c r="K144" s="49">
        <f>Table!D145</f>
        <v>-0.28966235470245094</v>
      </c>
      <c r="L144" s="49">
        <f>Table!E145</f>
        <v>8.8431391273481208E-2</v>
      </c>
      <c r="M144" s="49">
        <f>Table!F145</f>
        <v>-0.91321513482719197</v>
      </c>
      <c r="N144" s="49">
        <f>Table!G145</f>
        <v>-3.4777742924458344</v>
      </c>
      <c r="O144" s="49">
        <f>Table!H145</f>
        <v>2.0372551651801016</v>
      </c>
      <c r="T144" s="48" t="s">
        <v>375</v>
      </c>
      <c r="U144" s="49">
        <v>1.91</v>
      </c>
      <c r="V144" s="49">
        <v>0.47150850171039449</v>
      </c>
    </row>
    <row r="145" spans="1:22" x14ac:dyDescent="0.3">
      <c r="A145" s="48" t="s">
        <v>564</v>
      </c>
      <c r="B145" s="48">
        <v>293</v>
      </c>
      <c r="C145" s="49">
        <v>33.162750000000003</v>
      </c>
      <c r="D145" s="48">
        <v>6958</v>
      </c>
      <c r="E145" s="49">
        <v>3.88</v>
      </c>
      <c r="F145" s="49">
        <v>6.02</v>
      </c>
      <c r="G145" s="50">
        <f t="shared" si="9"/>
        <v>230.74641450000001</v>
      </c>
      <c r="H145" s="48" t="str">
        <f>Table!A146</f>
        <v>Peru</v>
      </c>
      <c r="I145" s="49">
        <f>Table!B146</f>
        <v>-2.4102143453939759</v>
      </c>
      <c r="J145" s="49">
        <f>Table!C146</f>
        <v>1.8956668790625482</v>
      </c>
      <c r="K145" s="49">
        <f>Table!D146</f>
        <v>-1.2310242125916679</v>
      </c>
      <c r="L145" s="49">
        <f>Table!E146</f>
        <v>0.60893089968541303</v>
      </c>
      <c r="M145" s="49">
        <f>Table!F146</f>
        <v>-3.1624763298942163E-2</v>
      </c>
      <c r="N145" s="49">
        <f>Table!G146</f>
        <v>-4.8035284829548042</v>
      </c>
      <c r="O145" s="49">
        <f>Table!H146</f>
        <v>1.7286714710899482</v>
      </c>
      <c r="T145" s="48" t="s">
        <v>542</v>
      </c>
      <c r="U145" s="49">
        <v>1.9</v>
      </c>
      <c r="V145" s="49">
        <v>-1.283537109306923</v>
      </c>
    </row>
    <row r="146" spans="1:22" x14ac:dyDescent="0.3">
      <c r="A146" s="51" t="s">
        <v>566</v>
      </c>
      <c r="B146" s="51">
        <v>566</v>
      </c>
      <c r="C146" s="52">
        <v>107.2948</v>
      </c>
      <c r="D146" s="51">
        <v>3512</v>
      </c>
      <c r="E146" s="52">
        <v>8.73</v>
      </c>
      <c r="F146" s="52">
        <v>12.47</v>
      </c>
      <c r="G146" s="53">
        <f t="shared" si="9"/>
        <v>376.81933759999998</v>
      </c>
      <c r="H146" s="48" t="str">
        <f>Table!A147</f>
        <v>Philippines</v>
      </c>
      <c r="I146" s="49">
        <f>Table!B147</f>
        <v>-0.40514246377701052</v>
      </c>
      <c r="J146" s="49">
        <f>Table!C147</f>
        <v>-11.757821725220662</v>
      </c>
      <c r="K146" s="49">
        <f>Table!D147</f>
        <v>2.6888734156684215</v>
      </c>
      <c r="L146" s="49">
        <f>Table!E147</f>
        <v>-1.3970393274256334</v>
      </c>
      <c r="M146" s="49">
        <f>Table!F147</f>
        <v>-2.1039663224101099</v>
      </c>
      <c r="N146" s="49">
        <f>Table!G147</f>
        <v>0.97114324522855144</v>
      </c>
      <c r="O146" s="49">
        <f>Table!H147</f>
        <v>7.6926626005466732</v>
      </c>
      <c r="T146" s="48" t="s">
        <v>410</v>
      </c>
      <c r="U146" s="49">
        <v>1.86</v>
      </c>
      <c r="V146" s="49">
        <v>-0.35175406242735796</v>
      </c>
    </row>
    <row r="147" spans="1:22" x14ac:dyDescent="0.3">
      <c r="A147" s="48" t="s">
        <v>926</v>
      </c>
      <c r="B147" s="48">
        <v>964</v>
      </c>
      <c r="C147" s="49">
        <v>37.972679999999997</v>
      </c>
      <c r="D147" s="48">
        <v>15601</v>
      </c>
      <c r="E147" s="49">
        <v>1.92</v>
      </c>
      <c r="F147" s="49">
        <v>2.58</v>
      </c>
      <c r="G147" s="50">
        <f t="shared" si="9"/>
        <v>592.41178067999999</v>
      </c>
      <c r="H147" s="48" t="str">
        <f>Table!A148</f>
        <v>Poland, Rep. of</v>
      </c>
      <c r="I147" s="49">
        <f>Table!B148</f>
        <v>-0.57198723864083378</v>
      </c>
      <c r="J147" s="49">
        <f>Table!C148</f>
        <v>-8.9310499708977503E-2</v>
      </c>
      <c r="K147" s="49">
        <f>Table!D148</f>
        <v>3.660080389397327</v>
      </c>
      <c r="L147" s="49">
        <f>Table!E148</f>
        <v>0.68119399727772889</v>
      </c>
      <c r="M147" s="49">
        <f>Table!F148</f>
        <v>2.1143190241193279</v>
      </c>
      <c r="N147" s="49">
        <f>Table!G148</f>
        <v>-3.9038059472804614</v>
      </c>
      <c r="O147" s="49">
        <f>Table!H148</f>
        <v>-0.23895118104872237</v>
      </c>
      <c r="T147" s="48" t="s">
        <v>544</v>
      </c>
      <c r="U147" s="49">
        <v>1.84</v>
      </c>
      <c r="V147" s="49">
        <v>0.98165879924728761</v>
      </c>
    </row>
    <row r="148" spans="1:22" x14ac:dyDescent="0.3">
      <c r="A148" s="51" t="s">
        <v>569</v>
      </c>
      <c r="B148" s="51">
        <v>182</v>
      </c>
      <c r="C148" s="52">
        <v>10.27617</v>
      </c>
      <c r="D148" s="51">
        <v>23132</v>
      </c>
      <c r="E148" s="52">
        <v>7.1</v>
      </c>
      <c r="F148" s="52">
        <v>10.9</v>
      </c>
      <c r="G148" s="53">
        <f t="shared" si="9"/>
        <v>237.70836444</v>
      </c>
      <c r="H148" s="48" t="str">
        <f>Table!A149</f>
        <v>Portugal</v>
      </c>
      <c r="I148" s="49">
        <f>Table!B149</f>
        <v>0.73875276570576365</v>
      </c>
      <c r="J148" s="49">
        <f>Table!C149</f>
        <v>-6.5615013444589438</v>
      </c>
      <c r="K148" s="49">
        <f>Table!D149</f>
        <v>7.8132643136826969</v>
      </c>
      <c r="L148" s="49">
        <f>Table!E149</f>
        <v>5.5386220897591913</v>
      </c>
      <c r="M148" s="49">
        <f>Table!F149</f>
        <v>7.0054661088476635</v>
      </c>
      <c r="N148" s="49">
        <f>Table!G149</f>
        <v>-2.4550190826659728</v>
      </c>
      <c r="O148" s="49">
        <f>Table!H149</f>
        <v>1.9421132363774376</v>
      </c>
      <c r="T148" s="48" t="s">
        <v>442</v>
      </c>
      <c r="U148" s="49">
        <v>1.82</v>
      </c>
      <c r="V148" s="49">
        <v>0.35482719666057172</v>
      </c>
    </row>
    <row r="149" spans="1:22" x14ac:dyDescent="0.3">
      <c r="A149" s="48" t="s">
        <v>570</v>
      </c>
      <c r="B149" s="48">
        <v>453</v>
      </c>
      <c r="C149" s="49">
        <v>2.8755730000000002</v>
      </c>
      <c r="D149" s="48">
        <v>62919</v>
      </c>
      <c r="E149" s="49">
        <v>3.15</v>
      </c>
      <c r="F149" s="49">
        <v>6.25</v>
      </c>
      <c r="G149" s="50">
        <f t="shared" si="9"/>
        <v>180.92817758700002</v>
      </c>
      <c r="H149" s="48" t="str">
        <f>Table!A150</f>
        <v>Qatar</v>
      </c>
      <c r="I149" s="49">
        <f>Table!B150</f>
        <v>3.7091725605610648</v>
      </c>
      <c r="J149" s="49">
        <f>Table!C150</f>
        <v>24.230098163232221</v>
      </c>
      <c r="K149" s="49">
        <f>Table!D150</f>
        <v>-9.218662301162512</v>
      </c>
      <c r="L149" s="49">
        <f>Table!E150</f>
        <v>-2.1921207614975118</v>
      </c>
      <c r="M149" s="49">
        <f>Table!F150</f>
        <v>-3.7458866751716933</v>
      </c>
      <c r="N149" s="49">
        <f>Table!G150</f>
        <v>-1.5493146933609843</v>
      </c>
      <c r="O149" s="49">
        <f>Table!H150</f>
        <v>-9.7529486081476566</v>
      </c>
      <c r="T149" s="48" t="s">
        <v>563</v>
      </c>
      <c r="U149" s="49">
        <v>1.8</v>
      </c>
      <c r="V149" s="49">
        <v>8.8431391273481208E-2</v>
      </c>
    </row>
    <row r="150" spans="1:22" x14ac:dyDescent="0.3">
      <c r="A150" s="48" t="s">
        <v>577</v>
      </c>
      <c r="B150" s="48">
        <v>968</v>
      </c>
      <c r="C150" s="49">
        <v>19.405149999999999</v>
      </c>
      <c r="D150" s="48">
        <v>12887</v>
      </c>
      <c r="E150" s="49">
        <v>1.44</v>
      </c>
      <c r="F150" s="49">
        <v>3.96</v>
      </c>
      <c r="G150" s="50">
        <f t="shared" si="9"/>
        <v>250.07416804999997</v>
      </c>
      <c r="H150" s="48" t="str">
        <f>Table!A151</f>
        <v>Romania</v>
      </c>
      <c r="I150" s="49">
        <f>Table!B151</f>
        <v>-2.9974126804899641</v>
      </c>
      <c r="J150" s="49">
        <f>Table!C151</f>
        <v>-6.6142932948340514</v>
      </c>
      <c r="K150" s="49">
        <f>Table!D151</f>
        <v>4.2441240219239562</v>
      </c>
      <c r="L150" s="49">
        <f>Table!E151</f>
        <v>-0.57905949166534276</v>
      </c>
      <c r="M150" s="49">
        <f>Table!F151</f>
        <v>1.5031294375103448</v>
      </c>
      <c r="N150" s="49">
        <f>Table!G151</f>
        <v>-1.4113670449616795</v>
      </c>
      <c r="O150" s="49">
        <f>Table!H151</f>
        <v>0.78404005392268039</v>
      </c>
      <c r="T150" s="48" t="s">
        <v>529</v>
      </c>
      <c r="U150" s="49">
        <v>1.75</v>
      </c>
      <c r="V150" s="49">
        <v>-0.43173091750965975</v>
      </c>
    </row>
    <row r="151" spans="1:22" x14ac:dyDescent="0.3">
      <c r="A151" s="48" t="s">
        <v>928</v>
      </c>
      <c r="B151" s="48">
        <v>922</v>
      </c>
      <c r="C151" s="49">
        <v>146.74959999999999</v>
      </c>
      <c r="D151" s="48">
        <v>11601</v>
      </c>
      <c r="E151" s="49">
        <v>1.3</v>
      </c>
      <c r="F151" s="49">
        <v>3.8</v>
      </c>
      <c r="G151" s="50">
        <f t="shared" si="9"/>
        <v>1702.4421095999999</v>
      </c>
      <c r="H151" s="48" t="str">
        <f>Table!A152</f>
        <v>Russian Federation</v>
      </c>
      <c r="I151" s="49">
        <f>Table!B152</f>
        <v>3.956743191920586</v>
      </c>
      <c r="J151" s="49">
        <f>Table!C152</f>
        <v>9.3675724028611587</v>
      </c>
      <c r="K151" s="49">
        <f>Table!D152</f>
        <v>-2.1185509940695511</v>
      </c>
      <c r="L151" s="49">
        <f>Table!E152</f>
        <v>-1.4967047702525558</v>
      </c>
      <c r="M151" s="49">
        <f>Table!F152</f>
        <v>-1.1354805461532596</v>
      </c>
      <c r="N151" s="49">
        <f>Table!G152</f>
        <v>-2.767140897520453</v>
      </c>
      <c r="O151" s="49">
        <f>Table!H152</f>
        <v>-0.52513731935056684</v>
      </c>
      <c r="T151" s="48" t="s">
        <v>121</v>
      </c>
      <c r="U151" s="49">
        <v>1.71</v>
      </c>
      <c r="V151" s="49">
        <v>-2.8147429015869356</v>
      </c>
    </row>
    <row r="152" spans="1:22" x14ac:dyDescent="0.3">
      <c r="A152" s="48" t="s">
        <v>580</v>
      </c>
      <c r="B152" s="48">
        <v>714</v>
      </c>
      <c r="C152" s="49">
        <v>12.39949</v>
      </c>
      <c r="D152" s="48">
        <v>816</v>
      </c>
      <c r="E152" s="49">
        <v>5.17</v>
      </c>
      <c r="F152" s="49">
        <v>7.63</v>
      </c>
      <c r="G152" s="50">
        <f t="shared" si="9"/>
        <v>10.117983840000001</v>
      </c>
      <c r="H152" s="48" t="str">
        <f>Table!A153</f>
        <v>Rwanda</v>
      </c>
      <c r="I152" s="49">
        <f>Table!B153</f>
        <v>-11.943433071521437</v>
      </c>
      <c r="J152" s="49">
        <f>Table!C153</f>
        <v>-13.257216197443537</v>
      </c>
      <c r="K152" s="49">
        <f>Table!D153</f>
        <v>-1.9011554930939236</v>
      </c>
      <c r="L152" s="49">
        <f>Table!E153</f>
        <v>0.52583981978029359</v>
      </c>
      <c r="M152" s="49">
        <f>Table!F153</f>
        <v>-2.8572233853295463</v>
      </c>
      <c r="N152" s="49">
        <f>Table!G153</f>
        <v>-3.0659795826629539</v>
      </c>
      <c r="O152" s="49">
        <f>Table!H153</f>
        <v>6.2809182016789702</v>
      </c>
      <c r="T152" s="48" t="s">
        <v>606</v>
      </c>
      <c r="U152" s="49">
        <v>1.68</v>
      </c>
      <c r="V152" s="49">
        <v>-0.21933984413589641</v>
      </c>
    </row>
    <row r="153" spans="1:22" x14ac:dyDescent="0.3">
      <c r="C153" s="49"/>
      <c r="E153" s="49"/>
      <c r="F153" s="49"/>
      <c r="G153" s="50"/>
      <c r="H153" s="48" t="str">
        <f>Table!A154</f>
        <v>Samoa</v>
      </c>
      <c r="I153" s="49">
        <f>Table!B154</f>
        <v>-1.3132426576330569</v>
      </c>
      <c r="J153" s="49">
        <f>Table!C154</f>
        <v>-34.214173264507558</v>
      </c>
      <c r="K153" s="49">
        <f>Table!D154</f>
        <v>17.388795355995512</v>
      </c>
      <c r="L153" s="49">
        <f>Table!E154</f>
        <v>19.58724774782636</v>
      </c>
      <c r="M153" s="49">
        <f>Table!F154</f>
        <v>16.869157856063566</v>
      </c>
      <c r="N153" s="49">
        <f>Table!G154</f>
        <v>-3.0118799005871129</v>
      </c>
      <c r="O153" s="49">
        <f>Table!H154</f>
        <v>18.524015151466081</v>
      </c>
      <c r="T153" s="48" t="s">
        <v>400</v>
      </c>
      <c r="U153" s="49">
        <v>1.66</v>
      </c>
      <c r="V153" s="49">
        <v>-0.11706911767067682</v>
      </c>
    </row>
    <row r="154" spans="1:22" x14ac:dyDescent="0.3">
      <c r="A154" s="48" t="s">
        <v>930</v>
      </c>
      <c r="B154" s="48">
        <v>716</v>
      </c>
      <c r="C154" s="49">
        <v>0.21250910000000001</v>
      </c>
      <c r="D154" s="48">
        <v>1980</v>
      </c>
      <c r="E154" s="49">
        <v>10.56</v>
      </c>
      <c r="F154" s="49">
        <v>-1.360001</v>
      </c>
      <c r="G154" s="50">
        <f t="shared" ref="G154:G160" si="10">C154*D154/1000</f>
        <v>0.42076801800000002</v>
      </c>
      <c r="H154" s="48" t="str">
        <f>Table!A155</f>
        <v>São Tomé and Príncipe, Dem. Rep. of</v>
      </c>
      <c r="I154" s="49">
        <f>Table!B155</f>
        <v>-19.515878049601067</v>
      </c>
      <c r="J154" s="49">
        <f>Table!C155</f>
        <v>-29.777333315253589</v>
      </c>
      <c r="K154" s="49">
        <f>Table!D155</f>
        <v>2.954439496139428</v>
      </c>
      <c r="L154" s="49">
        <f>Table!E155</f>
        <v>12.421345754197551</v>
      </c>
      <c r="M154" s="49">
        <f>Table!F155</f>
        <v>6.3158549252423253</v>
      </c>
      <c r="N154" s="49">
        <f>Table!G155</f>
        <v>0.11490756692274195</v>
      </c>
      <c r="O154" s="49">
        <f>Table!H155</f>
        <v>7.1921082025903518</v>
      </c>
      <c r="T154" s="48" t="s">
        <v>418</v>
      </c>
      <c r="U154" s="49">
        <v>1.64</v>
      </c>
      <c r="V154" s="49">
        <v>-0.84301527444689861</v>
      </c>
    </row>
    <row r="155" spans="1:22" x14ac:dyDescent="0.3">
      <c r="A155" s="48" t="s">
        <v>594</v>
      </c>
      <c r="B155" s="48">
        <v>456</v>
      </c>
      <c r="C155" s="49">
        <v>34.082000000000001</v>
      </c>
      <c r="D155" s="48">
        <v>23266</v>
      </c>
      <c r="E155" s="49">
        <v>3.4</v>
      </c>
      <c r="F155" s="49">
        <v>20.5</v>
      </c>
      <c r="G155" s="50">
        <f t="shared" si="10"/>
        <v>792.95181200000002</v>
      </c>
      <c r="H155" s="48" t="str">
        <f>Table!A156</f>
        <v>Saudi Arabia</v>
      </c>
      <c r="I155" s="49">
        <f>Table!B156</f>
        <v>0.62494869608095416</v>
      </c>
      <c r="J155" s="49">
        <f>Table!C156</f>
        <v>13.293551662593904</v>
      </c>
      <c r="K155" s="49">
        <f>Table!D156</f>
        <v>-8.633494226855607</v>
      </c>
      <c r="L155" s="49">
        <f>Table!E156</f>
        <v>-0.65400284668521347</v>
      </c>
      <c r="M155" s="49">
        <f>Table!F156</f>
        <v>-2.4974444710176571</v>
      </c>
      <c r="N155" s="49">
        <f>Table!G156</f>
        <v>1.7219580486650194</v>
      </c>
      <c r="O155" s="49">
        <f>Table!H156</f>
        <v>-5.7570667883223594</v>
      </c>
      <c r="T155" s="48" t="s">
        <v>764</v>
      </c>
      <c r="U155" s="49">
        <v>1.63</v>
      </c>
      <c r="V155" s="49">
        <v>-4.8642792076987842</v>
      </c>
    </row>
    <row r="156" spans="1:22" x14ac:dyDescent="0.3">
      <c r="A156" s="48" t="s">
        <v>596</v>
      </c>
      <c r="B156" s="48">
        <v>722</v>
      </c>
      <c r="C156" s="49">
        <v>16.306560000000001</v>
      </c>
      <c r="D156" s="48">
        <v>1446</v>
      </c>
      <c r="E156" s="49">
        <v>4.2699999999999996</v>
      </c>
      <c r="F156" s="49">
        <v>5.13</v>
      </c>
      <c r="G156" s="50">
        <f t="shared" si="10"/>
        <v>23.579285760000001</v>
      </c>
      <c r="H156" s="48" t="str">
        <f>Table!A157</f>
        <v>Senegal</v>
      </c>
      <c r="I156" s="49">
        <f>Table!B157</f>
        <v>-6.5864665770744715</v>
      </c>
      <c r="J156" s="49">
        <f>Table!C157</f>
        <v>-12.502389485474158</v>
      </c>
      <c r="K156" s="49">
        <f>Table!D157</f>
        <v>-0.86440636393434789</v>
      </c>
      <c r="L156" s="49">
        <f>Table!E157</f>
        <v>1.318544076998468</v>
      </c>
      <c r="M156" s="49">
        <f>Table!F157</f>
        <v>-1.8522220028269301</v>
      </c>
      <c r="N156" s="49">
        <f>Table!G157</f>
        <v>-2.5543186820714037</v>
      </c>
      <c r="O156" s="49">
        <f>Table!H157</f>
        <v>9.3346479544054386</v>
      </c>
      <c r="T156" s="48" t="s">
        <v>443</v>
      </c>
      <c r="U156" s="49">
        <v>1.59</v>
      </c>
      <c r="V156" s="49">
        <v>2.4199357237029933</v>
      </c>
    </row>
    <row r="157" spans="1:22" x14ac:dyDescent="0.3">
      <c r="A157" s="48" t="s">
        <v>931</v>
      </c>
      <c r="B157" s="48">
        <v>942</v>
      </c>
      <c r="C157" s="49">
        <v>6.9639470000000001</v>
      </c>
      <c r="D157" s="48">
        <v>7382</v>
      </c>
      <c r="E157" s="49">
        <v>2.36</v>
      </c>
      <c r="F157" s="49">
        <v>7.54</v>
      </c>
      <c r="G157" s="50">
        <f t="shared" si="10"/>
        <v>51.407856754000001</v>
      </c>
      <c r="H157" s="48" t="str">
        <f>Table!A158</f>
        <v>Serbia, Rep. of</v>
      </c>
      <c r="I157" s="49">
        <f>Table!B158</f>
        <v>-4.6722062560158708</v>
      </c>
      <c r="J157" s="49">
        <f>Table!C158</f>
        <v>-10.593059663364013</v>
      </c>
      <c r="K157" s="49">
        <f>Table!D158</f>
        <v>2.2984130779525356</v>
      </c>
      <c r="L157" s="49">
        <f>Table!E158</f>
        <v>-0.1849930042905315</v>
      </c>
      <c r="M157" s="49">
        <f>Table!F158</f>
        <v>-0.17172966330280542</v>
      </c>
      <c r="N157" s="49">
        <f>Table!G158</f>
        <v>-5.4268651568250856</v>
      </c>
      <c r="O157" s="49">
        <f>Table!H158</f>
        <v>9.0493054862206908</v>
      </c>
      <c r="T157" s="48" t="s">
        <v>126</v>
      </c>
      <c r="U157" s="49">
        <v>1.55</v>
      </c>
      <c r="V157" s="49">
        <v>2.7699501952802113E-2</v>
      </c>
    </row>
    <row r="158" spans="1:22" x14ac:dyDescent="0.3">
      <c r="A158" s="48" t="s">
        <v>604</v>
      </c>
      <c r="B158" s="48">
        <v>718</v>
      </c>
      <c r="C158" s="49">
        <v>9.62866E-2</v>
      </c>
      <c r="D158" s="48">
        <v>17127</v>
      </c>
      <c r="E158" s="49">
        <v>25.47</v>
      </c>
      <c r="F158" s="49">
        <v>-18.670000000000002</v>
      </c>
      <c r="G158" s="50">
        <f t="shared" si="10"/>
        <v>1.6491005982</v>
      </c>
      <c r="H158" s="48" t="str">
        <f>Table!A159</f>
        <v>Seychelles</v>
      </c>
      <c r="I158" s="49">
        <f>Table!B159</f>
        <v>-18.696582394652239</v>
      </c>
      <c r="J158" s="49">
        <f>Table!C159</f>
        <v>-38.020398777202288</v>
      </c>
      <c r="K158" s="49">
        <f>Table!D159</f>
        <v>27.646504080250274</v>
      </c>
      <c r="L158" s="49">
        <f>Table!E159</f>
        <v>28.808455092921413</v>
      </c>
      <c r="M158" s="49">
        <f>Table!F159</f>
        <v>28.872948253747602</v>
      </c>
      <c r="N158" s="49">
        <f>Table!G159</f>
        <v>-7.5276024580411161</v>
      </c>
      <c r="O158" s="49">
        <f>Table!H159</f>
        <v>-0.79508523965909172</v>
      </c>
      <c r="T158" s="48" t="s">
        <v>424</v>
      </c>
      <c r="U158" s="49">
        <v>1.49</v>
      </c>
      <c r="V158" s="49">
        <v>1.2972062402322013</v>
      </c>
    </row>
    <row r="159" spans="1:22" x14ac:dyDescent="0.3">
      <c r="A159" s="48" t="s">
        <v>606</v>
      </c>
      <c r="B159" s="48">
        <v>724</v>
      </c>
      <c r="C159" s="49">
        <v>7.8177719999999997</v>
      </c>
      <c r="D159" s="48">
        <v>539</v>
      </c>
      <c r="E159" s="49">
        <v>1.68</v>
      </c>
      <c r="F159" s="49">
        <v>62.22</v>
      </c>
      <c r="G159" s="50">
        <f t="shared" si="10"/>
        <v>4.2137791079999998</v>
      </c>
      <c r="H159" s="48" t="str">
        <f>Table!A160</f>
        <v>Sierra Leone</v>
      </c>
      <c r="I159" s="49">
        <f>Table!B160</f>
        <v>-19.135458189740358</v>
      </c>
      <c r="J159" s="49">
        <f>Table!C160</f>
        <v>-14.516482602345098</v>
      </c>
      <c r="K159" s="49">
        <f>Table!D160</f>
        <v>-10.05905232382354</v>
      </c>
      <c r="L159" s="49">
        <f>Table!E160</f>
        <v>-0.21933984413589641</v>
      </c>
      <c r="M159" s="49">
        <f>Table!F160</f>
        <v>-3.5737507741878884</v>
      </c>
      <c r="N159" s="49">
        <f>Table!G160</f>
        <v>-2.2317126497397197</v>
      </c>
      <c r="O159" s="49">
        <f>Table!H160</f>
        <v>7.6723081929124985</v>
      </c>
      <c r="T159" s="48" t="s">
        <v>577</v>
      </c>
      <c r="U159" s="49">
        <v>1.44</v>
      </c>
      <c r="V159" s="49">
        <v>-0.57905949166534276</v>
      </c>
    </row>
    <row r="160" spans="1:22" x14ac:dyDescent="0.3">
      <c r="A160" s="48" t="s">
        <v>609</v>
      </c>
      <c r="B160" s="48">
        <v>576</v>
      </c>
      <c r="C160" s="49">
        <v>5.7035419999999997</v>
      </c>
      <c r="D160" s="48">
        <v>65234</v>
      </c>
      <c r="E160" s="49">
        <v>4.16</v>
      </c>
      <c r="F160" s="49">
        <v>-0.1599998</v>
      </c>
      <c r="G160" s="50">
        <f t="shared" si="10"/>
        <v>372.06485882799996</v>
      </c>
      <c r="H160" s="48" t="str">
        <f>Table!A161</f>
        <v>Singapore</v>
      </c>
      <c r="I160" s="49">
        <f>Table!B161</f>
        <v>16.640848293330343</v>
      </c>
      <c r="J160" s="49">
        <f>Table!C161</f>
        <v>28.11854758181746</v>
      </c>
      <c r="K160" s="49">
        <f>Table!D161</f>
        <v>-0.727354848636241</v>
      </c>
      <c r="L160" s="49">
        <f>Table!E161</f>
        <v>-1.7689950852015166</v>
      </c>
      <c r="M160" s="49">
        <f>Table!F161</f>
        <v>-2.3027907492521882</v>
      </c>
      <c r="N160" s="49">
        <f>Table!G161</f>
        <v>-8.8602301910266767</v>
      </c>
      <c r="O160" s="49">
        <f>Table!H161</f>
        <v>-1.890114248824196</v>
      </c>
      <c r="T160" s="48" t="s">
        <v>202</v>
      </c>
      <c r="U160" s="49">
        <v>1.43</v>
      </c>
      <c r="V160" s="49">
        <v>-2.2005476896435514</v>
      </c>
    </row>
    <row r="161" spans="1:22" x14ac:dyDescent="0.3">
      <c r="C161" s="49"/>
      <c r="E161" s="49"/>
      <c r="F161" s="49"/>
      <c r="G161" s="50"/>
      <c r="H161" s="48" t="str">
        <f>Table!A162</f>
        <v>Sint Maarten, Kingdom of the Netherlands</v>
      </c>
      <c r="I161" s="49">
        <f>Table!B162</f>
        <v>-0.60995913709224081</v>
      </c>
      <c r="J161" s="49">
        <f>Table!C162</f>
        <v>-70.564662653753231</v>
      </c>
      <c r="K161" s="49">
        <f>Table!D162</f>
        <v>59.883296257928691</v>
      </c>
      <c r="L161" s="49">
        <f>Table!E162</f>
        <v>60.207974676378726</v>
      </c>
      <c r="M161" s="49">
        <f>Table!F162</f>
        <v>60.654310444279204</v>
      </c>
      <c r="N161" s="49">
        <f>Table!G162</f>
        <v>-2.2839825957683102</v>
      </c>
      <c r="O161" s="49">
        <f>Table!H162</f>
        <v>12.355389854500592</v>
      </c>
      <c r="T161" s="48" t="s">
        <v>673</v>
      </c>
      <c r="U161" s="49">
        <v>1.33</v>
      </c>
      <c r="V161" s="49">
        <v>-1.1009892373060755</v>
      </c>
    </row>
    <row r="162" spans="1:22" x14ac:dyDescent="0.3">
      <c r="A162" s="48" t="s">
        <v>932</v>
      </c>
      <c r="B162" s="48">
        <v>936</v>
      </c>
      <c r="C162" s="49">
        <v>5.450558</v>
      </c>
      <c r="D162" s="48">
        <v>19344</v>
      </c>
      <c r="E162" s="49">
        <v>2.61</v>
      </c>
      <c r="F162" s="49">
        <v>7.9900010000000004</v>
      </c>
      <c r="G162" s="50">
        <f>C162*D162/1000</f>
        <v>105.43559395199999</v>
      </c>
      <c r="H162" s="48" t="str">
        <f>Table!A163</f>
        <v>Slovak Rep.</v>
      </c>
      <c r="I162" s="49">
        <f>Table!B163</f>
        <v>-2.323122419080403</v>
      </c>
      <c r="J162" s="49">
        <f>Table!C163</f>
        <v>0.39798676115184145</v>
      </c>
      <c r="K162" s="49">
        <f>Table!D163</f>
        <v>0.80740319793643189</v>
      </c>
      <c r="L162" s="49">
        <f>Table!E163</f>
        <v>0.51747257238810629</v>
      </c>
      <c r="M162" s="49">
        <f>Table!F163</f>
        <v>0.92227861497026176</v>
      </c>
      <c r="N162" s="49">
        <f>Table!G163</f>
        <v>-2.1583098186476919</v>
      </c>
      <c r="O162" s="49">
        <f>Table!H163</f>
        <v>-1.3702033120814316</v>
      </c>
      <c r="T162" s="48" t="s">
        <v>46</v>
      </c>
      <c r="U162" s="49">
        <v>1.3</v>
      </c>
      <c r="V162" s="49">
        <v>0.14378844691203985</v>
      </c>
    </row>
    <row r="163" spans="1:22" x14ac:dyDescent="0.3">
      <c r="A163" s="48" t="s">
        <v>933</v>
      </c>
      <c r="B163" s="48">
        <v>961</v>
      </c>
      <c r="C163" s="49">
        <v>2.0679319999999999</v>
      </c>
      <c r="D163" s="48">
        <v>25992</v>
      </c>
      <c r="E163" s="49">
        <v>3.37</v>
      </c>
      <c r="F163" s="49">
        <v>3.13</v>
      </c>
      <c r="G163" s="50">
        <f>C163*D163/1000</f>
        <v>53.749688543999994</v>
      </c>
      <c r="H163" s="48" t="str">
        <f>Table!A164</f>
        <v>Slovenia, Rep. of</v>
      </c>
      <c r="I163" s="49">
        <f>Table!B164</f>
        <v>5.2669900950614146</v>
      </c>
      <c r="J163" s="49">
        <f>Table!C164</f>
        <v>3.3823960839528247</v>
      </c>
      <c r="K163" s="49">
        <f>Table!D164</f>
        <v>5.1505520147950943</v>
      </c>
      <c r="L163" s="49">
        <f>Table!E164</f>
        <v>2.6914830630118045</v>
      </c>
      <c r="M163" s="49">
        <f>Table!F164</f>
        <v>5.1860697326795409</v>
      </c>
      <c r="N163" s="49">
        <f>Table!G164</f>
        <v>-2.3234642451753222</v>
      </c>
      <c r="O163" s="49">
        <f>Table!H164</f>
        <v>-0.94249376730367784</v>
      </c>
      <c r="T163" s="48" t="s">
        <v>579</v>
      </c>
      <c r="U163" s="49">
        <v>1.3</v>
      </c>
      <c r="V163" s="49">
        <v>-1.4967047702525558</v>
      </c>
    </row>
    <row r="164" spans="1:22" x14ac:dyDescent="0.3">
      <c r="A164" s="48" t="s">
        <v>622</v>
      </c>
      <c r="B164" s="48">
        <v>813</v>
      </c>
      <c r="C164" s="49">
        <v>0.64092660000000001</v>
      </c>
      <c r="D164" s="48">
        <v>2494</v>
      </c>
      <c r="E164" s="49">
        <v>4.1500000000000004</v>
      </c>
      <c r="F164" s="49">
        <v>8.15</v>
      </c>
      <c r="G164" s="50">
        <f>C164*D164/1000</f>
        <v>1.5984709403999999</v>
      </c>
      <c r="H164" s="48" t="str">
        <f>Table!A165</f>
        <v>Solomon Islands</v>
      </c>
      <c r="I164" s="49">
        <f>Table!B165</f>
        <v>-4.6802436842168991</v>
      </c>
      <c r="J164" s="49">
        <f>Table!C165</f>
        <v>-0.36743216443929361</v>
      </c>
      <c r="K164" s="49">
        <f>Table!D165</f>
        <v>-6.1902079384922057</v>
      </c>
      <c r="L164" s="49">
        <f>Table!E165</f>
        <v>1.113424493367019E-2</v>
      </c>
      <c r="M164" s="49">
        <f>Table!F165</f>
        <v>-1.6219425975683002</v>
      </c>
      <c r="N164" s="49">
        <f>Table!G165</f>
        <v>-1.8459898766702143</v>
      </c>
      <c r="O164" s="49">
        <f>Table!H165</f>
        <v>3.7233862953848158</v>
      </c>
      <c r="T164" s="48" t="s">
        <v>335</v>
      </c>
      <c r="U164" s="49">
        <v>1.05</v>
      </c>
      <c r="V164" s="49">
        <v>-1.4402677857901285</v>
      </c>
    </row>
    <row r="165" spans="1:22" x14ac:dyDescent="0.3">
      <c r="C165" s="49"/>
      <c r="E165" s="49"/>
      <c r="F165" s="49"/>
      <c r="G165" s="50"/>
      <c r="H165" s="48" t="str">
        <f>Table!A166</f>
        <v>Somalia</v>
      </c>
      <c r="I165" s="49">
        <f>Table!B166</f>
        <v>0</v>
      </c>
      <c r="J165" s="49">
        <f>Table!C166</f>
        <v>0</v>
      </c>
      <c r="K165" s="49">
        <f>Table!D166</f>
        <v>0</v>
      </c>
      <c r="L165" s="49">
        <f>Table!E166</f>
        <v>0</v>
      </c>
      <c r="M165" s="49">
        <f>Table!F166</f>
        <v>0</v>
      </c>
      <c r="N165" s="49">
        <f>Table!G166</f>
        <v>0</v>
      </c>
      <c r="O165" s="49">
        <f>Table!H166</f>
        <v>0</v>
      </c>
      <c r="T165" s="48" t="s">
        <v>490</v>
      </c>
      <c r="U165" s="49">
        <v>0.93</v>
      </c>
      <c r="V165" s="49">
        <v>-5.821493078734831E-2</v>
      </c>
    </row>
    <row r="166" spans="1:22" x14ac:dyDescent="0.3">
      <c r="A166" s="48" t="s">
        <v>641</v>
      </c>
      <c r="B166" s="48">
        <v>199</v>
      </c>
      <c r="C166" s="49">
        <v>58.773339999999997</v>
      </c>
      <c r="D166" s="48">
        <v>5978</v>
      </c>
      <c r="E166" s="49">
        <v>3</v>
      </c>
      <c r="F166" s="49">
        <v>7</v>
      </c>
      <c r="G166" s="50">
        <f>C166*D166/1000</f>
        <v>351.34702651999993</v>
      </c>
      <c r="H166" s="48" t="str">
        <f>Table!A167</f>
        <v>South Africa</v>
      </c>
      <c r="I166" s="49">
        <f>Table!B167</f>
        <v>-3.3257787263045748</v>
      </c>
      <c r="J166" s="49">
        <f>Table!C167</f>
        <v>0.44290109409730205</v>
      </c>
      <c r="K166" s="49">
        <f>Table!D167</f>
        <v>-0.17522426955812997</v>
      </c>
      <c r="L166" s="49">
        <f>Table!E167</f>
        <v>1.5934259330915475</v>
      </c>
      <c r="M166" s="49">
        <f>Table!F167</f>
        <v>0.37478733715037388</v>
      </c>
      <c r="N166" s="49">
        <f>Table!G167</f>
        <v>-2.848054931673258</v>
      </c>
      <c r="O166" s="49">
        <f>Table!H167</f>
        <v>-0.74540061917048983</v>
      </c>
      <c r="T166" s="48" t="s">
        <v>769</v>
      </c>
      <c r="U166" s="49">
        <v>0.91</v>
      </c>
      <c r="V166" s="49">
        <v>-1.5399111039361542</v>
      </c>
    </row>
    <row r="167" spans="1:22" x14ac:dyDescent="0.3">
      <c r="C167" s="49"/>
      <c r="E167" s="49"/>
      <c r="F167" s="49"/>
      <c r="G167" s="50"/>
      <c r="H167" s="48" t="str">
        <f>Table!A168</f>
        <v>South Sudan, Rep. of</v>
      </c>
      <c r="I167" s="49">
        <f>Table!B168</f>
        <v>-0.41043355727403535</v>
      </c>
      <c r="J167" s="49">
        <f>Table!C168</f>
        <v>13.159844404940619</v>
      </c>
      <c r="K167" s="49">
        <f>Table!D168</f>
        <v>-16.349667904892748</v>
      </c>
      <c r="L167" s="49">
        <f>Table!E168</f>
        <v>9.7399143475521505E-2</v>
      </c>
      <c r="M167" s="49">
        <f>Table!F168</f>
        <v>-7.9873920293108487</v>
      </c>
      <c r="N167" s="49">
        <f>Table!G168</f>
        <v>-4.7379695907194534</v>
      </c>
      <c r="O167" s="49">
        <f>Table!H168</f>
        <v>7.5173595333975438</v>
      </c>
      <c r="T167" s="48" t="s">
        <v>199</v>
      </c>
      <c r="U167" s="49">
        <v>0.71</v>
      </c>
      <c r="V167" s="49">
        <v>-0.15160504257024973</v>
      </c>
    </row>
    <row r="168" spans="1:22" x14ac:dyDescent="0.3">
      <c r="A168" s="51" t="s">
        <v>654</v>
      </c>
      <c r="B168" s="51">
        <v>184</v>
      </c>
      <c r="C168" s="52">
        <v>46.485840000000003</v>
      </c>
      <c r="D168" s="51">
        <v>29993</v>
      </c>
      <c r="E168" s="52">
        <v>5.43</v>
      </c>
      <c r="F168" s="52">
        <v>3.6700010000000001</v>
      </c>
      <c r="G168" s="53">
        <f t="shared" ref="G168:G176" si="11">C168*D168/1000</f>
        <v>1394.24979912</v>
      </c>
      <c r="H168" s="48" t="str">
        <f>Table!A169</f>
        <v>Spain</v>
      </c>
      <c r="I168" s="49">
        <f>Table!B169</f>
        <v>2.4100853821899131</v>
      </c>
      <c r="J168" s="49">
        <f>Table!C169</f>
        <v>-1.9373082978125633</v>
      </c>
      <c r="K168" s="49">
        <f>Table!D169</f>
        <v>5.2160851675690649</v>
      </c>
      <c r="L168" s="49">
        <f>Table!E169</f>
        <v>3.8682799660313991</v>
      </c>
      <c r="M168" s="49">
        <f>Table!F169</f>
        <v>4.2517851376080369</v>
      </c>
      <c r="N168" s="49">
        <f>Table!G169</f>
        <v>0.11511230919546138</v>
      </c>
      <c r="O168" s="49">
        <f>Table!H169</f>
        <v>-0.98380556871303837</v>
      </c>
      <c r="T168" s="48" t="s">
        <v>560</v>
      </c>
      <c r="U168" s="49">
        <v>0.7</v>
      </c>
      <c r="V168" s="49">
        <v>-0.56632106626518497</v>
      </c>
    </row>
    <row r="169" spans="1:22" x14ac:dyDescent="0.3">
      <c r="A169" s="51" t="s">
        <v>655</v>
      </c>
      <c r="B169" s="51">
        <v>524</v>
      </c>
      <c r="C169" s="52">
        <v>21.803239999999999</v>
      </c>
      <c r="D169" s="51">
        <v>3852</v>
      </c>
      <c r="E169" s="52">
        <v>5.25</v>
      </c>
      <c r="F169" s="52">
        <v>9.65</v>
      </c>
      <c r="G169" s="53">
        <f t="shared" si="11"/>
        <v>83.986080479999984</v>
      </c>
      <c r="H169" s="48" t="str">
        <f>Table!A170</f>
        <v>Sri Lanka</v>
      </c>
      <c r="I169" s="49">
        <f>Table!B170</f>
        <v>-2.4953974577979294</v>
      </c>
      <c r="J169" s="49">
        <f>Table!C170</f>
        <v>-10.694479837304398</v>
      </c>
      <c r="K169" s="49">
        <f>Table!D170</f>
        <v>3.5669399450843273</v>
      </c>
      <c r="L169" s="49">
        <f>Table!E170</f>
        <v>2.4873508272394402</v>
      </c>
      <c r="M169" s="49">
        <f>Table!F170</f>
        <v>3.2411045564636121</v>
      </c>
      <c r="N169" s="49">
        <f>Table!G170</f>
        <v>-2.6943386422301332</v>
      </c>
      <c r="O169" s="49">
        <f>Table!H170</f>
        <v>7.3264810766522741</v>
      </c>
      <c r="T169" s="48" t="s">
        <v>19</v>
      </c>
      <c r="V169" s="49">
        <v>-0.47447180389995697</v>
      </c>
    </row>
    <row r="170" spans="1:22" x14ac:dyDescent="0.3">
      <c r="A170" s="48" t="s">
        <v>658</v>
      </c>
      <c r="B170" s="48">
        <v>361</v>
      </c>
      <c r="C170" s="49">
        <v>5.67012E-2</v>
      </c>
      <c r="D170" s="48">
        <v>18854</v>
      </c>
      <c r="E170" s="49">
        <v>6.67</v>
      </c>
      <c r="F170" s="49">
        <v>4.93</v>
      </c>
      <c r="G170" s="50">
        <f t="shared" si="11"/>
        <v>1.0690444248000002</v>
      </c>
      <c r="H170" s="48" t="str">
        <f>Table!A171</f>
        <v>St. Kitts and Nevis</v>
      </c>
      <c r="I170" s="49">
        <f>Table!B171</f>
        <v>-8.7125961408004944</v>
      </c>
      <c r="J170" s="49">
        <f>Table!C171</f>
        <v>-31.129698229493435</v>
      </c>
      <c r="K170" s="49">
        <f>Table!D171</f>
        <v>30.157106686011918</v>
      </c>
      <c r="L170" s="49">
        <f>Table!E171</f>
        <v>30.928542546060026</v>
      </c>
      <c r="M170" s="49">
        <f>Table!F171</f>
        <v>27.28020861343478</v>
      </c>
      <c r="N170" s="49">
        <f>Table!G171</f>
        <v>-5.4149979679702032</v>
      </c>
      <c r="O170" s="49">
        <f>Table!H171</f>
        <v>-2.3250066293487737</v>
      </c>
      <c r="T170" s="48" t="s">
        <v>29</v>
      </c>
      <c r="U170" s="49"/>
      <c r="V170" s="49">
        <v>54.439605455646337</v>
      </c>
    </row>
    <row r="171" spans="1:22" x14ac:dyDescent="0.3">
      <c r="A171" s="48" t="s">
        <v>662</v>
      </c>
      <c r="B171" s="48">
        <v>362</v>
      </c>
      <c r="C171" s="49">
        <v>0.1796188</v>
      </c>
      <c r="D171" s="48">
        <v>11803</v>
      </c>
      <c r="E171" s="49">
        <v>15.9</v>
      </c>
      <c r="F171" s="49">
        <v>11.3</v>
      </c>
      <c r="G171" s="50">
        <f t="shared" si="11"/>
        <v>2.1200406963999998</v>
      </c>
      <c r="H171" s="48" t="str">
        <f>Table!A172</f>
        <v>St. Lucia</v>
      </c>
      <c r="I171" s="49">
        <f>Table!B172</f>
        <v>0.15737707346685123</v>
      </c>
      <c r="J171" s="49">
        <f>Table!C172</f>
        <v>-23.45377825527823</v>
      </c>
      <c r="K171" s="49">
        <f>Table!D172</f>
        <v>29.679932487423365</v>
      </c>
      <c r="L171" s="49">
        <f>Table!E172</f>
        <v>42.674862357832104</v>
      </c>
      <c r="M171" s="49">
        <f>Table!F172</f>
        <v>38.669811070999756</v>
      </c>
      <c r="N171" s="49">
        <f>Table!G172</f>
        <v>-6.335874616621008</v>
      </c>
      <c r="O171" s="49">
        <f>Table!H172</f>
        <v>0.26709745794272283</v>
      </c>
      <c r="T171" s="48" t="s">
        <v>48</v>
      </c>
      <c r="U171" s="49"/>
      <c r="V171" s="49">
        <v>38.940448139497711</v>
      </c>
    </row>
    <row r="172" spans="1:22" x14ac:dyDescent="0.3">
      <c r="A172" s="48" t="s">
        <v>666</v>
      </c>
      <c r="B172" s="48">
        <v>364</v>
      </c>
      <c r="C172" s="49">
        <v>0.1106076</v>
      </c>
      <c r="D172" s="48">
        <v>7464</v>
      </c>
      <c r="E172" s="49">
        <v>6.21</v>
      </c>
      <c r="F172" s="49">
        <v>37.79</v>
      </c>
      <c r="G172" s="50">
        <f t="shared" si="11"/>
        <v>0.82557512640000008</v>
      </c>
      <c r="H172" s="48" t="str">
        <f>Table!A173</f>
        <v>St. Vincent and the Grenadines</v>
      </c>
      <c r="I172" s="49">
        <f>Table!B173</f>
        <v>-12.437762563137573</v>
      </c>
      <c r="J172" s="49">
        <f>Table!C173</f>
        <v>-31.998325638455043</v>
      </c>
      <c r="K172" s="49">
        <f>Table!D173</f>
        <v>15.514953404458343</v>
      </c>
      <c r="L172" s="49">
        <f>Table!E173</f>
        <v>24.964015303922473</v>
      </c>
      <c r="M172" s="49">
        <f>Table!F173</f>
        <v>20.122363501110264</v>
      </c>
      <c r="N172" s="49">
        <f>Table!G173</f>
        <v>-0.91140617367622578</v>
      </c>
      <c r="O172" s="49">
        <f>Table!H173</f>
        <v>4.9570158445353529</v>
      </c>
      <c r="T172" s="48" t="s">
        <v>105</v>
      </c>
      <c r="U172" s="49"/>
      <c r="V172" s="49">
        <v>3.4692936948829511</v>
      </c>
    </row>
    <row r="173" spans="1:22" x14ac:dyDescent="0.3">
      <c r="A173" s="48" t="s">
        <v>670</v>
      </c>
      <c r="B173" s="48">
        <v>732</v>
      </c>
      <c r="C173" s="49">
        <v>43.221899999999998</v>
      </c>
      <c r="D173" s="48">
        <v>778</v>
      </c>
      <c r="E173" s="49">
        <v>2.29</v>
      </c>
      <c r="F173" s="49">
        <v>22.31</v>
      </c>
      <c r="G173" s="50">
        <f t="shared" si="11"/>
        <v>33.626638200000002</v>
      </c>
      <c r="H173" s="48" t="str">
        <f>Table!A174</f>
        <v>Sudan</v>
      </c>
      <c r="I173" s="49">
        <f>Table!B174</f>
        <v>-10.633539888186068</v>
      </c>
      <c r="J173" s="49">
        <f>Table!C174</f>
        <v>-9.4926105592516183</v>
      </c>
      <c r="K173" s="49">
        <f>Table!D174</f>
        <v>0.30674214225873986</v>
      </c>
      <c r="L173" s="49">
        <f>Table!E174</f>
        <v>1.9570757656825293</v>
      </c>
      <c r="M173" s="49">
        <f>Table!F174</f>
        <v>0.8978906527813727</v>
      </c>
      <c r="N173" s="49">
        <f>Table!G174</f>
        <v>-3.2932139627314294</v>
      </c>
      <c r="O173" s="49">
        <f>Table!H174</f>
        <v>1.8455424915382437</v>
      </c>
      <c r="T173" s="48" t="s">
        <v>109</v>
      </c>
      <c r="U173" s="49"/>
      <c r="V173" s="49">
        <v>1.9560377669779752</v>
      </c>
    </row>
    <row r="174" spans="1:22" x14ac:dyDescent="0.3">
      <c r="A174" s="48" t="s">
        <v>673</v>
      </c>
      <c r="B174" s="48">
        <v>366</v>
      </c>
      <c r="C174" s="49">
        <v>0.59697040000000001</v>
      </c>
      <c r="D174" s="48">
        <v>6191</v>
      </c>
      <c r="E174" s="49">
        <v>1.33</v>
      </c>
      <c r="F174" s="49">
        <v>3.97</v>
      </c>
      <c r="G174" s="50">
        <f t="shared" si="11"/>
        <v>3.6958437464</v>
      </c>
      <c r="H174" s="48" t="str">
        <f>Table!A175</f>
        <v>Suriname</v>
      </c>
      <c r="I174" s="49">
        <f>Table!B175</f>
        <v>-6.9950356029824361</v>
      </c>
      <c r="J174" s="49">
        <f>Table!C175</f>
        <v>11.751376349333393</v>
      </c>
      <c r="K174" s="49">
        <f>Table!D175</f>
        <v>-13.330299247717553</v>
      </c>
      <c r="L174" s="49">
        <f>Table!E175</f>
        <v>-1.1009892373060755</v>
      </c>
      <c r="M174" s="49">
        <f>Table!F175</f>
        <v>-2.3505633148386442</v>
      </c>
      <c r="N174" s="49">
        <f>Table!G175</f>
        <v>-8.0383229323671781</v>
      </c>
      <c r="O174" s="49">
        <f>Table!H175</f>
        <v>2.622210227768893</v>
      </c>
      <c r="T174" s="48" t="s">
        <v>141</v>
      </c>
      <c r="U174" s="49"/>
      <c r="V174" s="49">
        <v>11.317765119694657</v>
      </c>
    </row>
    <row r="175" spans="1:22" x14ac:dyDescent="0.3">
      <c r="A175" s="48" t="s">
        <v>676</v>
      </c>
      <c r="B175" s="48">
        <v>144</v>
      </c>
      <c r="C175" s="49">
        <v>10.32751</v>
      </c>
      <c r="D175" s="48">
        <v>51404</v>
      </c>
      <c r="E175" s="49">
        <v>2.4300000000000002</v>
      </c>
      <c r="F175" s="49">
        <v>0.5699999</v>
      </c>
      <c r="G175" s="50">
        <f t="shared" si="11"/>
        <v>530.87532404000001</v>
      </c>
      <c r="H175" s="48" t="str">
        <f>Table!A176</f>
        <v>Sweden</v>
      </c>
      <c r="I175" s="49">
        <f>Table!B176</f>
        <v>3.2762509050254649</v>
      </c>
      <c r="J175" s="49">
        <f>Table!C176</f>
        <v>2.2821811555505449</v>
      </c>
      <c r="K175" s="49">
        <f>Table!D176</f>
        <v>1.0007218943739209</v>
      </c>
      <c r="L175" s="49">
        <f>Table!E176</f>
        <v>-0.94548243280401967</v>
      </c>
      <c r="M175" s="49">
        <f>Table!F176</f>
        <v>-1.1767886008285739</v>
      </c>
      <c r="N175" s="49">
        <f>Table!G176</f>
        <v>1.5422506863263399</v>
      </c>
      <c r="O175" s="49">
        <f>Table!H176</f>
        <v>-1.5488986748862159</v>
      </c>
      <c r="T175" s="48" t="s">
        <v>214</v>
      </c>
      <c r="U175" s="52"/>
      <c r="V175" s="49">
        <v>0</v>
      </c>
    </row>
    <row r="176" spans="1:22" x14ac:dyDescent="0.3">
      <c r="A176" s="48" t="s">
        <v>678</v>
      </c>
      <c r="B176" s="48">
        <v>146</v>
      </c>
      <c r="C176" s="49">
        <v>8.5450230000000005</v>
      </c>
      <c r="D176" s="48">
        <v>82484</v>
      </c>
      <c r="E176" s="49">
        <v>2.5499999999999998</v>
      </c>
      <c r="F176" s="49">
        <v>7.05</v>
      </c>
      <c r="G176" s="50">
        <f t="shared" si="11"/>
        <v>704.82767713199996</v>
      </c>
      <c r="H176" s="48" t="str">
        <f>Table!A177</f>
        <v>Switzerland</v>
      </c>
      <c r="I176" s="49">
        <f>Table!B177</f>
        <v>7.9721465435217693</v>
      </c>
      <c r="J176" s="49">
        <f>Table!C177</f>
        <v>9.3702546000002478</v>
      </c>
      <c r="K176" s="49">
        <f>Table!D177</f>
        <v>1.5755090052106624</v>
      </c>
      <c r="L176" s="49">
        <f>Table!E177</f>
        <v>-0.13593524384391548</v>
      </c>
      <c r="M176" s="49">
        <f>Table!F177</f>
        <v>0.12094106916564115</v>
      </c>
      <c r="N176" s="49">
        <f>Table!G177</f>
        <v>-1.3961269645396632</v>
      </c>
      <c r="O176" s="49">
        <f>Table!H177</f>
        <v>-1.5774900971494699</v>
      </c>
      <c r="T176" s="48" t="s">
        <v>223</v>
      </c>
      <c r="U176" s="52"/>
      <c r="V176" s="49">
        <v>7.8640413263120976</v>
      </c>
    </row>
    <row r="177" spans="1:22" x14ac:dyDescent="0.3">
      <c r="C177" s="49"/>
      <c r="E177" s="49"/>
      <c r="F177" s="49"/>
      <c r="G177" s="50"/>
      <c r="H177" s="48" t="str">
        <f>Table!A178</f>
        <v>Syrian Arab Rep.</v>
      </c>
      <c r="I177" s="49">
        <f>Table!B178</f>
        <v>0</v>
      </c>
      <c r="J177" s="49">
        <f>Table!C178</f>
        <v>0</v>
      </c>
      <c r="K177" s="49">
        <f>Table!D178</f>
        <v>0</v>
      </c>
      <c r="L177" s="49">
        <f>Table!E178</f>
        <v>0</v>
      </c>
      <c r="M177" s="49">
        <f>Table!F178</f>
        <v>0</v>
      </c>
      <c r="N177" s="49">
        <f>Table!G178</f>
        <v>0</v>
      </c>
      <c r="O177" s="49">
        <f>Table!H178</f>
        <v>0</v>
      </c>
      <c r="T177" s="48" t="s">
        <v>254</v>
      </c>
      <c r="U177" s="49"/>
      <c r="V177" s="49">
        <v>0.72667904245551829</v>
      </c>
    </row>
    <row r="178" spans="1:22" x14ac:dyDescent="0.3">
      <c r="C178" s="49"/>
      <c r="E178" s="49"/>
      <c r="F178" s="49"/>
      <c r="G178" s="50"/>
      <c r="H178" s="48" t="str">
        <f>Table!A179</f>
        <v>Taiwan Province of China</v>
      </c>
      <c r="I178" s="49">
        <f>Table!B179</f>
        <v>12.610734085232931</v>
      </c>
      <c r="J178" s="49">
        <f>Table!C179</f>
        <v>12.185863345620779</v>
      </c>
      <c r="K178" s="49">
        <f>Table!D179</f>
        <v>-1.4720077081314602</v>
      </c>
      <c r="L178" s="49">
        <f>Table!E179</f>
        <v>-0.73946304966259091</v>
      </c>
      <c r="M178" s="49">
        <f>Table!F179</f>
        <v>-0.96634497890432858</v>
      </c>
      <c r="N178" s="49">
        <f>Table!G179</f>
        <v>2.4815221686492812</v>
      </c>
      <c r="O178" s="49">
        <f>Table!H179</f>
        <v>-0.57883324080809095</v>
      </c>
      <c r="T178" s="48" t="s">
        <v>262</v>
      </c>
      <c r="U178" s="52"/>
      <c r="V178" s="49">
        <v>38.756998042668229</v>
      </c>
    </row>
    <row r="179" spans="1:22" x14ac:dyDescent="0.3">
      <c r="A179" s="48" t="s">
        <v>936</v>
      </c>
      <c r="B179" s="48">
        <v>923</v>
      </c>
      <c r="C179" s="49">
        <v>9.29176</v>
      </c>
      <c r="D179" s="48">
        <v>873</v>
      </c>
      <c r="E179" s="49">
        <v>2.87</v>
      </c>
      <c r="F179" s="49">
        <v>4.83</v>
      </c>
      <c r="G179" s="50">
        <f>C179*D179/1000</f>
        <v>8.1117064800000005</v>
      </c>
      <c r="H179" s="48" t="str">
        <f>Table!A180</f>
        <v>Tajikistan, Rep. of</v>
      </c>
      <c r="I179" s="49">
        <f>Table!B180</f>
        <v>-3.0722548632336619</v>
      </c>
      <c r="J179" s="49">
        <f>Table!C180</f>
        <v>-25.253999604189268</v>
      </c>
      <c r="K179" s="49">
        <f>Table!D180</f>
        <v>-2.4645680402096182</v>
      </c>
      <c r="L179" s="49">
        <f>Table!E180</f>
        <v>2.9981149217617943E-2</v>
      </c>
      <c r="M179" s="49">
        <f>Table!F180</f>
        <v>-2.0042582712216306</v>
      </c>
      <c r="N179" s="49">
        <f>Table!G180</f>
        <v>17.174948384002427</v>
      </c>
      <c r="O179" s="49">
        <f>Table!H180</f>
        <v>7.4713643971627963</v>
      </c>
      <c r="T179" s="48" t="s">
        <v>311</v>
      </c>
      <c r="U179" s="49"/>
      <c r="V179" s="49">
        <v>0.36221884378372404</v>
      </c>
    </row>
    <row r="180" spans="1:22" x14ac:dyDescent="0.3">
      <c r="A180" s="48" t="s">
        <v>937</v>
      </c>
      <c r="B180" s="48">
        <v>738</v>
      </c>
      <c r="C180" s="49">
        <v>56.314680000000003</v>
      </c>
      <c r="D180" s="48">
        <v>1080</v>
      </c>
      <c r="E180" s="49">
        <v>4.3099999999999996</v>
      </c>
      <c r="F180" s="49">
        <v>5.79</v>
      </c>
      <c r="G180" s="50">
        <f>C180*D180/1000</f>
        <v>60.819854400000004</v>
      </c>
      <c r="H180" s="48" t="str">
        <f>Table!A181</f>
        <v>Tanzania, United Rep. of</v>
      </c>
      <c r="I180" s="49">
        <f>Table!B181</f>
        <v>-4.8875060197129674</v>
      </c>
      <c r="J180" s="49">
        <f>Table!C181</f>
        <v>-7.2393541842811615</v>
      </c>
      <c r="K180" s="49">
        <f>Table!D181</f>
        <v>3.152818560745994</v>
      </c>
      <c r="L180" s="49">
        <f>Table!E181</f>
        <v>2.5655858868949979</v>
      </c>
      <c r="M180" s="49">
        <f>Table!F181</f>
        <v>3.210907591998525</v>
      </c>
      <c r="N180" s="49">
        <f>Table!G181</f>
        <v>-1.6256809223656075</v>
      </c>
      <c r="O180" s="49">
        <f>Table!H181</f>
        <v>0.82471052618780283</v>
      </c>
      <c r="T180" s="48" t="s">
        <v>313</v>
      </c>
      <c r="U180" s="49"/>
      <c r="V180" s="49">
        <v>0</v>
      </c>
    </row>
    <row r="181" spans="1:22" x14ac:dyDescent="0.3">
      <c r="A181" s="51" t="s">
        <v>712</v>
      </c>
      <c r="B181" s="51">
        <v>578</v>
      </c>
      <c r="C181" s="52">
        <v>69.62424</v>
      </c>
      <c r="D181" s="51">
        <v>7807</v>
      </c>
      <c r="E181" s="52">
        <v>10.17</v>
      </c>
      <c r="F181" s="52">
        <v>12.63</v>
      </c>
      <c r="G181" s="53">
        <f>C181*D181/1000</f>
        <v>543.55644168000003</v>
      </c>
      <c r="H181" s="48" t="str">
        <f>Table!A182</f>
        <v>Thailand</v>
      </c>
      <c r="I181" s="49">
        <f>Table!B182</f>
        <v>7.9369564306514064</v>
      </c>
      <c r="J181" s="49">
        <f>Table!C182</f>
        <v>6.3263147816554284</v>
      </c>
      <c r="K181" s="49">
        <f>Table!D182</f>
        <v>4.6049779497564387</v>
      </c>
      <c r="L181" s="49">
        <f>Table!E182</f>
        <v>8.7264870161375061</v>
      </c>
      <c r="M181" s="49">
        <f>Table!F182</f>
        <v>6.4703207197313972</v>
      </c>
      <c r="N181" s="49">
        <f>Table!G182</f>
        <v>-4.5682989845065709</v>
      </c>
      <c r="O181" s="49">
        <f>Table!H182</f>
        <v>1.5739626837461045</v>
      </c>
      <c r="T181" s="48" t="s">
        <v>329</v>
      </c>
      <c r="U181" s="49"/>
      <c r="V181" s="49">
        <v>6.0610415390536456</v>
      </c>
    </row>
    <row r="182" spans="1:22" x14ac:dyDescent="0.3">
      <c r="A182" s="51"/>
      <c r="B182" s="51"/>
      <c r="C182" s="52"/>
      <c r="D182" s="51"/>
      <c r="E182" s="52"/>
      <c r="F182" s="52"/>
      <c r="G182" s="53"/>
      <c r="H182" s="48" t="str">
        <f>Table!A183</f>
        <v>Timor-Leste, Dem. Rep. of</v>
      </c>
      <c r="I182" s="49">
        <f>Table!B183</f>
        <v>-9.000935640280165</v>
      </c>
      <c r="J182" s="49">
        <f>Table!C183</f>
        <v>-35.961786970583717</v>
      </c>
      <c r="K182" s="49">
        <f>Table!D183</f>
        <v>-26.232384359548274</v>
      </c>
      <c r="L182" s="49">
        <f>Table!E183</f>
        <v>-2.2427446889841312</v>
      </c>
      <c r="M182" s="49">
        <f>Table!F183</f>
        <v>-6.2328893186709617</v>
      </c>
      <c r="N182" s="49">
        <f>Table!G183</f>
        <v>53.840023380383379</v>
      </c>
      <c r="O182" s="49">
        <f>Table!H183</f>
        <v>-0.64678647914453768</v>
      </c>
      <c r="T182" s="48" t="s">
        <v>361</v>
      </c>
      <c r="U182" s="49"/>
      <c r="V182" s="49">
        <v>-3.282149257956096</v>
      </c>
    </row>
    <row r="183" spans="1:22" x14ac:dyDescent="0.3">
      <c r="A183" s="48" t="s">
        <v>717</v>
      </c>
      <c r="B183" s="48">
        <v>742</v>
      </c>
      <c r="C183" s="49">
        <v>8.0808700000000009</v>
      </c>
      <c r="D183" s="48">
        <v>675</v>
      </c>
      <c r="E183" s="49">
        <v>3.9</v>
      </c>
      <c r="F183" s="49">
        <v>4.4000000000000004</v>
      </c>
      <c r="G183" s="50">
        <f>C183*D183/1000</f>
        <v>5.4545872500000003</v>
      </c>
      <c r="H183" s="48" t="str">
        <f>Table!A184</f>
        <v>Togo</v>
      </c>
      <c r="I183" s="49">
        <f>Table!B184</f>
        <v>-4.8806703499827311</v>
      </c>
      <c r="J183" s="49">
        <f>Table!C184</f>
        <v>-13.844261439941906</v>
      </c>
      <c r="K183" s="49">
        <f>Table!D184</f>
        <v>2.2049919247966328</v>
      </c>
      <c r="L183" s="49">
        <f>Table!E184</f>
        <v>1.4518453352366474</v>
      </c>
      <c r="M183" s="49">
        <f>Table!F184</f>
        <v>0.44777238955246101</v>
      </c>
      <c r="N183" s="49">
        <f>Table!G184</f>
        <v>0.89156520439058828</v>
      </c>
      <c r="O183" s="49">
        <f>Table!H184</f>
        <v>5.8670339607719555</v>
      </c>
      <c r="T183" s="48" t="s">
        <v>419</v>
      </c>
      <c r="U183" s="49"/>
      <c r="V183" s="49">
        <v>12.393874188721162</v>
      </c>
    </row>
    <row r="184" spans="1:22" x14ac:dyDescent="0.3">
      <c r="A184" s="48" t="s">
        <v>721</v>
      </c>
      <c r="B184" s="48">
        <v>866</v>
      </c>
      <c r="C184" s="49">
        <v>0.10101010000000001</v>
      </c>
      <c r="D184" s="48">
        <v>5151</v>
      </c>
      <c r="E184" s="49">
        <v>5.64</v>
      </c>
      <c r="F184" s="49">
        <v>10.26</v>
      </c>
      <c r="G184" s="50">
        <f>C184*D184/1000</f>
        <v>0.52030302510000004</v>
      </c>
      <c r="H184" s="48" t="str">
        <f>Table!A185</f>
        <v>Tonga</v>
      </c>
      <c r="I184" s="49">
        <f>Table!B185</f>
        <v>-6.022963550049667</v>
      </c>
      <c r="J184" s="49">
        <f>Table!C185</f>
        <v>-40.578312612384771</v>
      </c>
      <c r="K184" s="49">
        <f>Table!D185</f>
        <v>-1.717489232722621</v>
      </c>
      <c r="L184" s="49">
        <f>Table!E185</f>
        <v>4.1585832183230105</v>
      </c>
      <c r="M184" s="49">
        <f>Table!F185</f>
        <v>1.0584375925882965</v>
      </c>
      <c r="N184" s="49">
        <f>Table!G185</f>
        <v>4.3480741164154137</v>
      </c>
      <c r="O184" s="49">
        <f>Table!H185</f>
        <v>31.92476417864226</v>
      </c>
      <c r="T184" s="48" t="s">
        <v>435</v>
      </c>
      <c r="U184" s="49"/>
      <c r="V184" s="49">
        <v>0</v>
      </c>
    </row>
    <row r="185" spans="1:22" x14ac:dyDescent="0.3">
      <c r="A185" s="48" t="s">
        <v>723</v>
      </c>
      <c r="B185" s="48">
        <v>369</v>
      </c>
      <c r="C185" s="49">
        <v>1.395008</v>
      </c>
      <c r="D185" s="48">
        <v>17276</v>
      </c>
      <c r="E185" s="49">
        <v>2.83</v>
      </c>
      <c r="F185" s="49">
        <v>5.07</v>
      </c>
      <c r="G185" s="50">
        <f>C185*D185/1000</f>
        <v>24.100158208</v>
      </c>
      <c r="H185" s="48" t="str">
        <f>Table!A186</f>
        <v>Trinidad and Tobago</v>
      </c>
      <c r="I185" s="49">
        <f>Table!B186</f>
        <v>4.4830706907000746</v>
      </c>
      <c r="J185" s="49">
        <f>Table!C186</f>
        <v>13.316763122157294</v>
      </c>
      <c r="K185" s="49">
        <f>Table!D186</f>
        <v>-7.291839629167912</v>
      </c>
      <c r="L185" s="49">
        <f>Table!E186</f>
        <v>1.4071234943382271</v>
      </c>
      <c r="M185" s="49">
        <f>Table!F186</f>
        <v>-0.10856743708576781</v>
      </c>
      <c r="N185" s="49">
        <f>Table!G186</f>
        <v>-1.6463058293545458</v>
      </c>
      <c r="O185" s="49">
        <f>Table!H186</f>
        <v>0.10445302706523447</v>
      </c>
      <c r="T185" s="48" t="s">
        <v>463</v>
      </c>
      <c r="U185" s="49"/>
      <c r="V185" s="49">
        <v>-0.17086746027928421</v>
      </c>
    </row>
    <row r="186" spans="1:22" x14ac:dyDescent="0.3">
      <c r="A186" s="51" t="s">
        <v>726</v>
      </c>
      <c r="B186" s="51">
        <v>744</v>
      </c>
      <c r="C186" s="52">
        <v>11.78337</v>
      </c>
      <c r="D186" s="51">
        <v>3293</v>
      </c>
      <c r="E186" s="52">
        <v>7.04</v>
      </c>
      <c r="F186" s="52">
        <v>7.36</v>
      </c>
      <c r="G186" s="53">
        <f>C186*D186/1000</f>
        <v>38.802637409999996</v>
      </c>
      <c r="H186" s="48" t="str">
        <f>Table!A187</f>
        <v>Tunisia</v>
      </c>
      <c r="I186" s="49">
        <f>Table!B187</f>
        <v>-9.5008911151177564</v>
      </c>
      <c r="J186" s="49">
        <f>Table!C187</f>
        <v>-12.857457832874854</v>
      </c>
      <c r="K186" s="49">
        <f>Table!D187</f>
        <v>1.2214885536002027</v>
      </c>
      <c r="L186" s="49">
        <f>Table!E187</f>
        <v>1.9178298885785729</v>
      </c>
      <c r="M186" s="49">
        <f>Table!F187</f>
        <v>1.0297602741504217</v>
      </c>
      <c r="N186" s="49">
        <f>Table!G187</f>
        <v>-2.3487277754161098</v>
      </c>
      <c r="O186" s="49">
        <f>Table!H187</f>
        <v>4.4838059395730081</v>
      </c>
      <c r="T186" s="48" t="s">
        <v>473</v>
      </c>
      <c r="U186" s="49"/>
      <c r="V186" s="49">
        <v>8.1909745719014406</v>
      </c>
    </row>
    <row r="187" spans="1:22" x14ac:dyDescent="0.3">
      <c r="A187" s="48" t="s">
        <v>728</v>
      </c>
      <c r="B187" s="48">
        <v>186</v>
      </c>
      <c r="C187" s="49">
        <v>83.153679999999994</v>
      </c>
      <c r="D187" s="48">
        <v>9151</v>
      </c>
      <c r="E187" s="49">
        <v>3.8</v>
      </c>
      <c r="F187" s="49">
        <v>7.9</v>
      </c>
      <c r="G187" s="50">
        <f>C187*D187/1000</f>
        <v>760.93932567999991</v>
      </c>
      <c r="H187" s="48" t="str">
        <f>Table!A188</f>
        <v>Turkey</v>
      </c>
      <c r="I187" s="49">
        <f>Table!B188</f>
        <v>-2.5847882030757288</v>
      </c>
      <c r="J187" s="49">
        <f>Table!C188</f>
        <v>-4.9018725166546133</v>
      </c>
      <c r="K187" s="49">
        <f>Table!D188</f>
        <v>3.4873329920375511</v>
      </c>
      <c r="L187" s="49">
        <f>Table!E188</f>
        <v>2.4291865838940701</v>
      </c>
      <c r="M187" s="49">
        <f>Table!F188</f>
        <v>4.1523035668656378</v>
      </c>
      <c r="N187" s="49">
        <f>Table!G188</f>
        <v>-1.3378179882651546</v>
      </c>
      <c r="O187" s="49">
        <f>Table!H188</f>
        <v>0.16756930980648846</v>
      </c>
      <c r="T187" s="48" t="s">
        <v>478</v>
      </c>
      <c r="U187" s="52"/>
      <c r="V187" s="49">
        <v>0</v>
      </c>
    </row>
    <row r="188" spans="1:22" x14ac:dyDescent="0.3">
      <c r="C188" s="49"/>
      <c r="E188" s="49"/>
      <c r="F188" s="49"/>
      <c r="G188" s="50"/>
      <c r="H188" s="48" t="str">
        <f>Table!A189</f>
        <v>Turkmenistan</v>
      </c>
      <c r="I188" s="49">
        <f>Table!B189</f>
        <v>0</v>
      </c>
      <c r="J188" s="49">
        <f>Table!C189</f>
        <v>0</v>
      </c>
      <c r="K188" s="49">
        <f>Table!D189</f>
        <v>0</v>
      </c>
      <c r="L188" s="49">
        <f>Table!E189</f>
        <v>0</v>
      </c>
      <c r="M188" s="49">
        <f>Table!F189</f>
        <v>0</v>
      </c>
      <c r="N188" s="49">
        <f>Table!G189</f>
        <v>0</v>
      </c>
      <c r="O188" s="49">
        <f>Table!H189</f>
        <v>0</v>
      </c>
      <c r="T188" s="48" t="s">
        <v>497</v>
      </c>
      <c r="U188" s="49"/>
      <c r="V188" s="49">
        <v>4.8308770861343646</v>
      </c>
    </row>
    <row r="189" spans="1:22" x14ac:dyDescent="0.3">
      <c r="C189" s="49"/>
      <c r="E189" s="49"/>
      <c r="F189" s="49"/>
      <c r="G189" s="50"/>
      <c r="H189" s="48" t="str">
        <f>Table!A190</f>
        <v>Turks and Caicos Islands</v>
      </c>
      <c r="I189" s="49">
        <f>Table!B190</f>
        <v>14.792886628569164</v>
      </c>
      <c r="J189" s="49">
        <f>Table!C190</f>
        <v>-39.992804593594542</v>
      </c>
      <c r="K189" s="49">
        <f>Table!D190</f>
        <v>61.866381373697038</v>
      </c>
      <c r="L189" s="49">
        <f>Table!E190</f>
        <v>64.756210402315816</v>
      </c>
      <c r="M189" s="49">
        <f>Table!F190</f>
        <v>62.435742929109949</v>
      </c>
      <c r="N189" s="49">
        <f>Table!G190</f>
        <v>-1.0068813034225004</v>
      </c>
      <c r="O189" s="49">
        <f>Table!H190</f>
        <v>-6.0738088481107884</v>
      </c>
      <c r="T189" s="48" t="s">
        <v>509</v>
      </c>
      <c r="U189" s="49"/>
      <c r="V189" s="49">
        <v>-5.2398067226232596</v>
      </c>
    </row>
    <row r="190" spans="1:22" x14ac:dyDescent="0.3">
      <c r="C190" s="49"/>
      <c r="E190" s="49"/>
      <c r="F190" s="49"/>
      <c r="G190" s="50"/>
      <c r="H190" s="48" t="str">
        <f>Table!A191</f>
        <v>Tuvalu</v>
      </c>
      <c r="I190" s="49">
        <f>Table!B191</f>
        <v>-2.1181099729497932</v>
      </c>
      <c r="J190" s="49">
        <f>Table!C191</f>
        <v>-66.582244685427739</v>
      </c>
      <c r="K190" s="49">
        <f>Table!D191</f>
        <v>-75.25180833917328</v>
      </c>
      <c r="L190" s="49">
        <f>Table!E191</f>
        <v>-2.7042023495378156</v>
      </c>
      <c r="M190" s="49">
        <f>Table!F191</f>
        <v>-19.795391028867392</v>
      </c>
      <c r="N190" s="49">
        <f>Table!G191</f>
        <v>89.115668952539124</v>
      </c>
      <c r="O190" s="49">
        <f>Table!H191</f>
        <v>50.600274099112063</v>
      </c>
      <c r="T190" s="48" t="s">
        <v>517</v>
      </c>
      <c r="U190" s="49"/>
      <c r="V190" s="49">
        <v>0</v>
      </c>
    </row>
    <row r="191" spans="1:22" x14ac:dyDescent="0.3">
      <c r="A191" s="48" t="s">
        <v>762</v>
      </c>
      <c r="B191" s="48">
        <v>746</v>
      </c>
      <c r="C191" s="49">
        <v>39.829929999999997</v>
      </c>
      <c r="D191" s="48">
        <v>916</v>
      </c>
      <c r="E191" s="49">
        <v>2.89</v>
      </c>
      <c r="F191" s="49">
        <v>4.41</v>
      </c>
      <c r="G191" s="50">
        <f t="shared" ref="G191:G199" si="12">C191*D191/1000</f>
        <v>36.484215879999994</v>
      </c>
      <c r="H191" s="48" t="str">
        <f>Table!A192</f>
        <v>Uganda</v>
      </c>
      <c r="I191" s="49">
        <f>Table!B192</f>
        <v>-5.314857955805353</v>
      </c>
      <c r="J191" s="49">
        <f>Table!C192</f>
        <v>-6.7420881405292832</v>
      </c>
      <c r="K191" s="49">
        <f>Table!D192</f>
        <v>-1.2397933252545803</v>
      </c>
      <c r="L191" s="49">
        <f>Table!E192</f>
        <v>2.7250213204753009</v>
      </c>
      <c r="M191" s="49">
        <f>Table!F192</f>
        <v>-0.68382861974972753</v>
      </c>
      <c r="N191" s="49">
        <f>Table!G192</f>
        <v>-2.2261539332415885</v>
      </c>
      <c r="O191" s="49">
        <f>Table!H192</f>
        <v>4.8931774432201012</v>
      </c>
      <c r="T191" s="48" t="s">
        <v>530</v>
      </c>
      <c r="U191" s="49"/>
      <c r="V191" s="49">
        <v>0.10495137349997176</v>
      </c>
    </row>
    <row r="192" spans="1:22" x14ac:dyDescent="0.3">
      <c r="A192" s="48" t="s">
        <v>764</v>
      </c>
      <c r="B192" s="48">
        <v>926</v>
      </c>
      <c r="C192" s="49">
        <v>41.733370000000001</v>
      </c>
      <c r="D192" s="48">
        <v>3707</v>
      </c>
      <c r="E192" s="49">
        <v>1.63</v>
      </c>
      <c r="F192" s="49">
        <v>4.37</v>
      </c>
      <c r="G192" s="50">
        <f t="shared" si="12"/>
        <v>154.70560258999998</v>
      </c>
      <c r="H192" s="48" t="str">
        <f>Table!A193</f>
        <v>Ukraine</v>
      </c>
      <c r="I192" s="49">
        <f>Table!B193</f>
        <v>-1.425071094846345</v>
      </c>
      <c r="J192" s="49">
        <f>Table!C193</f>
        <v>-7.7706288794159679</v>
      </c>
      <c r="K192" s="49">
        <f>Table!D193</f>
        <v>0.94182004659369123</v>
      </c>
      <c r="L192" s="49">
        <f>Table!E193</f>
        <v>-4.8642792076987842</v>
      </c>
      <c r="M192" s="49">
        <f>Table!F193</f>
        <v>-1.653778223832709</v>
      </c>
      <c r="N192" s="49">
        <f>Table!G193</f>
        <v>1.7840507337325686</v>
      </c>
      <c r="O192" s="49">
        <f>Table!H193</f>
        <v>3.6196870042433624</v>
      </c>
      <c r="T192" s="48" t="s">
        <v>552</v>
      </c>
      <c r="U192" s="49"/>
      <c r="V192" s="49">
        <v>42.284021688450387</v>
      </c>
    </row>
    <row r="193" spans="1:22" x14ac:dyDescent="0.3">
      <c r="A193" s="48" t="s">
        <v>765</v>
      </c>
      <c r="B193" s="48">
        <v>112</v>
      </c>
      <c r="C193" s="49">
        <v>66.797460000000001</v>
      </c>
      <c r="D193" s="48">
        <v>42379</v>
      </c>
      <c r="E193" s="49">
        <v>3.71</v>
      </c>
      <c r="F193" s="49">
        <v>6.79</v>
      </c>
      <c r="G193" s="50">
        <f t="shared" si="12"/>
        <v>2830.8095573399996</v>
      </c>
      <c r="H193" s="48" t="str">
        <f>Table!A194</f>
        <v>United Kingdom</v>
      </c>
      <c r="I193" s="49">
        <f>Table!B194</f>
        <v>-4.2012479695554861</v>
      </c>
      <c r="J193" s="49">
        <f>Table!C194</f>
        <v>-6.3009740841832667</v>
      </c>
      <c r="K193" s="49">
        <f>Table!D194</f>
        <v>4.8741489585759741</v>
      </c>
      <c r="L193" s="49">
        <f>Table!E194</f>
        <v>-0.66573964614761394</v>
      </c>
      <c r="M193" s="49">
        <f>Table!F194</f>
        <v>-0.6834963897870775</v>
      </c>
      <c r="N193" s="49">
        <f>Table!G194</f>
        <v>-1.5943028319173369</v>
      </c>
      <c r="O193" s="49">
        <f>Table!H194</f>
        <v>-1.1801200120308559</v>
      </c>
      <c r="T193" s="48" t="s">
        <v>588</v>
      </c>
      <c r="U193" s="49"/>
      <c r="V193" s="49">
        <v>19.58724774782636</v>
      </c>
    </row>
    <row r="194" spans="1:22" x14ac:dyDescent="0.3">
      <c r="A194" s="48" t="s">
        <v>766</v>
      </c>
      <c r="B194" s="48">
        <v>111</v>
      </c>
      <c r="C194" s="49">
        <v>328.45850000000002</v>
      </c>
      <c r="D194" s="48">
        <v>65254</v>
      </c>
      <c r="E194" s="49">
        <v>2.68</v>
      </c>
      <c r="F194" s="49">
        <v>5.22</v>
      </c>
      <c r="G194" s="50">
        <f t="shared" si="12"/>
        <v>21433.230959000004</v>
      </c>
      <c r="H194" s="48" t="str">
        <f>Table!A195</f>
        <v>United States</v>
      </c>
      <c r="I194" s="49">
        <f>Table!B195</f>
        <v>-2.1262739267993624</v>
      </c>
      <c r="J194" s="49">
        <f>Table!C195</f>
        <v>-4.1141909835418753</v>
      </c>
      <c r="K194" s="49">
        <f>Table!D195</f>
        <v>1.4352785858375376</v>
      </c>
      <c r="L194" s="49">
        <f>Table!E195</f>
        <v>0.38873393721401661</v>
      </c>
      <c r="M194" s="49">
        <f>Table!F195</f>
        <v>0.32247905219157957</v>
      </c>
      <c r="N194" s="49">
        <f>Table!G195</f>
        <v>1.1415720276176504</v>
      </c>
      <c r="O194" s="49">
        <f>Table!H195</f>
        <v>-0.58893355671267522</v>
      </c>
      <c r="T194" s="48" t="s">
        <v>610</v>
      </c>
      <c r="U194" s="49"/>
      <c r="V194" s="49">
        <v>60.207974676378726</v>
      </c>
    </row>
    <row r="195" spans="1:22" x14ac:dyDescent="0.3">
      <c r="A195" s="48" t="s">
        <v>767</v>
      </c>
      <c r="B195" s="48">
        <v>298</v>
      </c>
      <c r="C195" s="49">
        <v>3.51877</v>
      </c>
      <c r="D195" s="48">
        <v>16111</v>
      </c>
      <c r="E195" s="49">
        <v>3.66</v>
      </c>
      <c r="F195" s="49">
        <v>7.04</v>
      </c>
      <c r="G195" s="50">
        <f t="shared" si="12"/>
        <v>56.690903469999995</v>
      </c>
      <c r="H195" s="48" t="str">
        <f>Table!A196</f>
        <v>Uruguay</v>
      </c>
      <c r="I195" s="49">
        <f>Table!B196</f>
        <v>0.25439649374541962</v>
      </c>
      <c r="J195" s="49">
        <f>Table!C196</f>
        <v>3.4852224546203781</v>
      </c>
      <c r="K195" s="49">
        <f>Table!D196</f>
        <v>1.5969322838334048</v>
      </c>
      <c r="L195" s="49">
        <f>Table!E196</f>
        <v>2.2682190422476287</v>
      </c>
      <c r="M195" s="49">
        <f>Table!F196</f>
        <v>1.3055034658571083</v>
      </c>
      <c r="N195" s="49">
        <f>Table!G196</f>
        <v>-4.9938895445936469</v>
      </c>
      <c r="O195" s="49">
        <f>Table!H196</f>
        <v>0.16613129988528286</v>
      </c>
      <c r="T195" s="48" t="s">
        <v>624</v>
      </c>
      <c r="U195" s="49"/>
      <c r="V195" s="49">
        <v>0</v>
      </c>
    </row>
    <row r="196" spans="1:22" x14ac:dyDescent="0.3">
      <c r="A196" s="48" t="s">
        <v>940</v>
      </c>
      <c r="B196" s="48">
        <v>927</v>
      </c>
      <c r="C196" s="49">
        <v>33.255499999999998</v>
      </c>
      <c r="D196" s="48">
        <v>1742</v>
      </c>
      <c r="E196" s="49">
        <v>0.91</v>
      </c>
      <c r="F196" s="49">
        <v>1.79</v>
      </c>
      <c r="G196" s="50">
        <f t="shared" si="12"/>
        <v>57.931080999999999</v>
      </c>
      <c r="H196" s="48" t="str">
        <f>Table!A197</f>
        <v>Uzbekistan, Rep. of</v>
      </c>
      <c r="I196" s="49">
        <f>Table!B197</f>
        <v>-1.8134181246199472</v>
      </c>
      <c r="J196" s="49">
        <f>Table!C197</f>
        <v>-7.1177444940989929</v>
      </c>
      <c r="K196" s="49">
        <f>Table!D197</f>
        <v>-2.9473458450510437</v>
      </c>
      <c r="L196" s="49">
        <f>Table!E197</f>
        <v>-1.5399111039361542</v>
      </c>
      <c r="M196" s="49">
        <f>Table!F197</f>
        <v>-2.8762407017235758</v>
      </c>
      <c r="N196" s="49">
        <f>Table!G197</f>
        <v>1.8315813306799853</v>
      </c>
      <c r="O196" s="49">
        <f>Table!H197</f>
        <v>6.4200908838501007</v>
      </c>
      <c r="T196" s="48" t="s">
        <v>642</v>
      </c>
      <c r="U196" s="49"/>
      <c r="V196" s="49">
        <v>9.7399143475521505E-2</v>
      </c>
    </row>
    <row r="197" spans="1:22" x14ac:dyDescent="0.3">
      <c r="A197" s="48" t="s">
        <v>776</v>
      </c>
      <c r="B197" s="48">
        <v>846</v>
      </c>
      <c r="C197" s="49">
        <v>0.29109590000000002</v>
      </c>
      <c r="D197" s="48">
        <v>3186</v>
      </c>
      <c r="E197" s="49">
        <v>18.02</v>
      </c>
      <c r="F197" s="49">
        <v>27.68</v>
      </c>
      <c r="G197" s="50">
        <f t="shared" si="12"/>
        <v>0.92743153740000006</v>
      </c>
      <c r="H197" s="48" t="str">
        <f>Table!A198</f>
        <v>Vanuatu</v>
      </c>
      <c r="I197" s="49">
        <f>Table!B198</f>
        <v>2.7776012129058154</v>
      </c>
      <c r="J197" s="49">
        <f>Table!C198</f>
        <v>-31.193108791388717</v>
      </c>
      <c r="K197" s="49">
        <f>Table!D198</f>
        <v>22.425334607032511</v>
      </c>
      <c r="L197" s="49">
        <f>Table!E198</f>
        <v>28.03597595358378</v>
      </c>
      <c r="M197" s="49">
        <f>Table!F198</f>
        <v>21.95955096756439</v>
      </c>
      <c r="N197" s="49">
        <f>Table!G198</f>
        <v>1.0246674905811592</v>
      </c>
      <c r="O197" s="49">
        <f>Table!H198</f>
        <v>10.520707906680862</v>
      </c>
      <c r="T197" s="48" t="s">
        <v>679</v>
      </c>
      <c r="U197" s="49"/>
      <c r="V197" s="49">
        <v>0</v>
      </c>
    </row>
    <row r="198" spans="1:22" x14ac:dyDescent="0.3">
      <c r="A198" s="48" t="s">
        <v>941</v>
      </c>
      <c r="B198" s="48">
        <v>299</v>
      </c>
      <c r="C198" s="49">
        <v>27.817260000000001</v>
      </c>
      <c r="D198" s="48">
        <v>2299</v>
      </c>
      <c r="E198" s="49">
        <v>2.72</v>
      </c>
      <c r="F198" s="49">
        <v>4.78</v>
      </c>
      <c r="G198" s="50">
        <f t="shared" si="12"/>
        <v>63.95188074</v>
      </c>
      <c r="H198" s="48" t="str">
        <f>Table!A199</f>
        <v>Venezuela, Rep. Bolivariana de</v>
      </c>
      <c r="I198" s="49">
        <f>Table!B199</f>
        <v>-3.173036271451168</v>
      </c>
      <c r="J198" s="49">
        <f>Table!C199</f>
        <v>2.5917484294920472</v>
      </c>
      <c r="K198" s="49">
        <f>Table!D199</f>
        <v>-3.3495777909730382</v>
      </c>
      <c r="L198" s="49">
        <f>Table!E199</f>
        <v>-0.47553874997306977</v>
      </c>
      <c r="M198" s="49">
        <f>Table!F199</f>
        <v>-1.3437947803939574</v>
      </c>
      <c r="N198" s="49">
        <f>Table!G199</f>
        <v>-2.4224122104782269</v>
      </c>
      <c r="O198" s="49">
        <f>Table!H199</f>
        <v>7.2053005080495724E-3</v>
      </c>
      <c r="T198" s="48" t="s">
        <v>690</v>
      </c>
      <c r="U198" s="49"/>
      <c r="V198" s="49">
        <v>-0.73946304966259091</v>
      </c>
    </row>
    <row r="199" spans="1:22" x14ac:dyDescent="0.3">
      <c r="A199" s="51" t="s">
        <v>785</v>
      </c>
      <c r="B199" s="51">
        <v>582</v>
      </c>
      <c r="C199" s="52">
        <v>96.458529999999996</v>
      </c>
      <c r="D199" s="51">
        <v>3416</v>
      </c>
      <c r="E199" s="52">
        <v>5.88</v>
      </c>
      <c r="F199" s="52">
        <v>3.32</v>
      </c>
      <c r="G199" s="53">
        <f t="shared" si="12"/>
        <v>329.50233847999999</v>
      </c>
      <c r="H199" s="48" t="str">
        <f>Table!A200</f>
        <v>Vietnam</v>
      </c>
      <c r="I199" s="49">
        <f>Table!B200</f>
        <v>0.94141711148156804</v>
      </c>
      <c r="J199" s="49">
        <f>Table!C200</f>
        <v>4.6740138920399898</v>
      </c>
      <c r="K199" s="49">
        <f>Table!D200</f>
        <v>-1.4157598538865463</v>
      </c>
      <c r="L199" s="49">
        <f>Table!E200</f>
        <v>0</v>
      </c>
      <c r="M199" s="49">
        <f>Table!F200</f>
        <v>0</v>
      </c>
      <c r="N199" s="49">
        <f>Table!G200</f>
        <v>-5.3427008260008781</v>
      </c>
      <c r="O199" s="49">
        <f>Table!H200</f>
        <v>3.0258638993290026</v>
      </c>
      <c r="T199" s="48" t="s">
        <v>714</v>
      </c>
      <c r="U199" s="52"/>
      <c r="V199" s="49">
        <v>-2.2427446889841312</v>
      </c>
    </row>
    <row r="200" spans="1:22" x14ac:dyDescent="0.3">
      <c r="C200" s="49"/>
      <c r="E200" s="49"/>
      <c r="F200" s="49"/>
      <c r="G200" s="50"/>
      <c r="H200" s="48" t="str">
        <f>Table!A201</f>
        <v>West Bank and Gaza</v>
      </c>
      <c r="I200" s="49">
        <f>Table!B201</f>
        <v>-12.968992184197571</v>
      </c>
      <c r="J200" s="49">
        <f>Table!C201</f>
        <v>-31.800788052621339</v>
      </c>
      <c r="K200" s="49">
        <f>Table!D201</f>
        <v>-6.1683320769657994</v>
      </c>
      <c r="L200" s="49">
        <f>Table!E201</f>
        <v>-2.8080294052798229</v>
      </c>
      <c r="M200" s="49">
        <f>Table!F201</f>
        <v>-5.060225708565194</v>
      </c>
      <c r="N200" s="49">
        <f>Table!G201</f>
        <v>14.078752232812473</v>
      </c>
      <c r="O200" s="49">
        <f>Table!H201</f>
        <v>10.921375712577079</v>
      </c>
      <c r="T200" s="48" t="s">
        <v>730</v>
      </c>
      <c r="U200" s="49"/>
      <c r="V200" s="49">
        <v>0</v>
      </c>
    </row>
    <row r="201" spans="1:22" x14ac:dyDescent="0.3">
      <c r="A201" s="48" t="s">
        <v>942</v>
      </c>
      <c r="B201" s="48">
        <v>474</v>
      </c>
      <c r="C201" s="49">
        <v>31.643170000000001</v>
      </c>
      <c r="D201" s="48">
        <v>713</v>
      </c>
      <c r="E201" s="49">
        <v>2.23</v>
      </c>
      <c r="F201" s="49">
        <v>2.87</v>
      </c>
      <c r="G201" s="50">
        <f>C201*D201/1000</f>
        <v>22.561580209999999</v>
      </c>
      <c r="H201" s="48" t="str">
        <f>Table!A202</f>
        <v>Yemen, Rep. of</v>
      </c>
      <c r="I201" s="49">
        <f>Table!B202</f>
        <v>-7.4745159038388174</v>
      </c>
      <c r="J201" s="49">
        <f>Table!C202</f>
        <v>-16.095103192586226</v>
      </c>
      <c r="K201" s="49">
        <f>Table!D202</f>
        <v>-2.6005932763361397</v>
      </c>
      <c r="L201" s="49">
        <f>Table!E202</f>
        <v>0.11518132690496213</v>
      </c>
      <c r="M201" s="49">
        <f>Table!F202</f>
        <v>-1.7909006413718305</v>
      </c>
      <c r="N201" s="49">
        <f>Table!G202</f>
        <v>-1.2282877872401543</v>
      </c>
      <c r="O201" s="49">
        <f>Table!H202</f>
        <v>12.445427491135357</v>
      </c>
      <c r="T201" s="48" t="s">
        <v>747</v>
      </c>
      <c r="U201" s="49"/>
      <c r="V201" s="49">
        <v>64.756210402315816</v>
      </c>
    </row>
    <row r="202" spans="1:22" x14ac:dyDescent="0.3">
      <c r="A202" s="48" t="s">
        <v>846</v>
      </c>
      <c r="B202" s="48">
        <v>754</v>
      </c>
      <c r="C202" s="49">
        <v>18.323879999999999</v>
      </c>
      <c r="D202" s="48">
        <v>1318</v>
      </c>
      <c r="E202" s="49">
        <v>3.27</v>
      </c>
      <c r="F202" s="49">
        <v>4.13</v>
      </c>
      <c r="G202" s="50">
        <f>C202*D202/1000</f>
        <v>24.150873839999999</v>
      </c>
      <c r="H202" s="48" t="str">
        <f>Table!A203</f>
        <v>Zambia</v>
      </c>
      <c r="I202" s="49">
        <f>Table!B203</f>
        <v>-2.1084584135087918</v>
      </c>
      <c r="J202" s="49">
        <f>Table!C203</f>
        <v>1.6980491679179786</v>
      </c>
      <c r="K202" s="49">
        <f>Table!D203</f>
        <v>-2.4918242072808421</v>
      </c>
      <c r="L202" s="49">
        <f>Table!E203</f>
        <v>1.9464962389876703</v>
      </c>
      <c r="M202" s="49">
        <f>Table!F203</f>
        <v>-1.4508330476430604</v>
      </c>
      <c r="N202" s="49">
        <f>Table!G203</f>
        <v>-2.4938903433286543</v>
      </c>
      <c r="O202" s="49">
        <f>Table!H203</f>
        <v>1.179206969182728</v>
      </c>
      <c r="T202" s="48" t="s">
        <v>760</v>
      </c>
      <c r="U202" s="49"/>
      <c r="V202" s="49">
        <v>-2.7042023495378156</v>
      </c>
    </row>
    <row r="203" spans="1:22" x14ac:dyDescent="0.3">
      <c r="A203" s="48" t="s">
        <v>848</v>
      </c>
      <c r="B203" s="48">
        <v>698</v>
      </c>
      <c r="C203" s="49">
        <v>14.90677</v>
      </c>
      <c r="D203" s="48">
        <v>1254</v>
      </c>
      <c r="E203" s="49">
        <v>3.18</v>
      </c>
      <c r="F203" s="49">
        <v>4.12</v>
      </c>
      <c r="G203" s="50">
        <f>C203*D203/1000</f>
        <v>18.693089579999999</v>
      </c>
      <c r="H203" s="48" t="str">
        <f>Table!A204</f>
        <v>Zimbabwe</v>
      </c>
      <c r="I203" s="49">
        <f>Table!B204</f>
        <v>-4.4647139515982488</v>
      </c>
      <c r="J203" s="49">
        <f>Table!C204</f>
        <v>-8.2873992135642514</v>
      </c>
      <c r="K203" s="49">
        <f>Table!D204</f>
        <v>-4.3660903667051345</v>
      </c>
      <c r="L203" s="49">
        <f>Table!E204</f>
        <v>-1.0038797991724986</v>
      </c>
      <c r="M203" s="49">
        <f>Table!F204</f>
        <v>-2.2232686729160851</v>
      </c>
      <c r="N203" s="49">
        <f>Table!G204</f>
        <v>-0.80645390263075756</v>
      </c>
      <c r="O203" s="49">
        <f>Table!H204</f>
        <v>8.9952295313019111</v>
      </c>
      <c r="T203" s="48" t="s">
        <v>788</v>
      </c>
      <c r="U203" s="49"/>
      <c r="V203" s="49">
        <v>-2.8080294052798229</v>
      </c>
    </row>
    <row r="206" spans="1:22" x14ac:dyDescent="0.3">
      <c r="A206" s="48" t="s">
        <v>891</v>
      </c>
      <c r="B206" s="48">
        <v>626</v>
      </c>
      <c r="C206" s="49">
        <v>4.741117</v>
      </c>
      <c r="D206" s="48">
        <v>480</v>
      </c>
      <c r="E206" s="49">
        <v>2.83</v>
      </c>
      <c r="F206" s="49">
        <v>3.67</v>
      </c>
      <c r="G206" s="50">
        <f>C206*D206/1000</f>
        <v>2.2757361600000001</v>
      </c>
      <c r="U206" s="49">
        <v>2.83</v>
      </c>
    </row>
    <row r="207" spans="1:22" x14ac:dyDescent="0.3">
      <c r="A207" s="48" t="s">
        <v>172</v>
      </c>
      <c r="B207" s="48">
        <v>628</v>
      </c>
      <c r="C207" s="49">
        <v>15.949210000000001</v>
      </c>
      <c r="D207" s="48">
        <v>686</v>
      </c>
      <c r="E207" s="49">
        <v>1.23</v>
      </c>
      <c r="F207" s="49">
        <v>2.97</v>
      </c>
      <c r="G207" s="50">
        <f>C207*D207/1000</f>
        <v>10.941158059999999</v>
      </c>
      <c r="U207" s="49">
        <v>1.23</v>
      </c>
    </row>
    <row r="208" spans="1:22" x14ac:dyDescent="0.3">
      <c r="A208" s="48" t="s">
        <v>1424</v>
      </c>
      <c r="B208" s="48">
        <v>429</v>
      </c>
      <c r="C208" s="49">
        <v>83.272490000000005</v>
      </c>
      <c r="D208" s="48">
        <v>7010</v>
      </c>
      <c r="E208" s="49">
        <v>2.98</v>
      </c>
      <c r="F208" s="49">
        <v>4.62</v>
      </c>
      <c r="G208" s="50">
        <f>C208*D208/1000</f>
        <v>583.74015490000011</v>
      </c>
      <c r="U208" s="49">
        <v>2.98</v>
      </c>
    </row>
    <row r="209" spans="1:21" x14ac:dyDescent="0.3">
      <c r="A209" s="48" t="s">
        <v>927</v>
      </c>
      <c r="B209" s="48">
        <v>359</v>
      </c>
      <c r="C209" s="49">
        <v>3.167891</v>
      </c>
      <c r="D209" s="48">
        <v>32595</v>
      </c>
      <c r="E209" s="49">
        <v>2.62</v>
      </c>
      <c r="F209" s="49">
        <v>5.08</v>
      </c>
      <c r="G209" s="50">
        <f>C209*D209/1000</f>
        <v>103.257407145</v>
      </c>
      <c r="U209" s="49">
        <v>2.62</v>
      </c>
    </row>
    <row r="210" spans="1:21" x14ac:dyDescent="0.3">
      <c r="A210" s="51" t="s">
        <v>939</v>
      </c>
      <c r="B210" s="51">
        <v>466</v>
      </c>
      <c r="C210" s="52">
        <v>10.748860000000001</v>
      </c>
      <c r="D210" s="51">
        <v>39180</v>
      </c>
      <c r="E210" s="52">
        <v>4.87</v>
      </c>
      <c r="F210" s="52">
        <v>5.93</v>
      </c>
      <c r="G210" s="53">
        <f>C210*D210/1000</f>
        <v>421.14033480000001</v>
      </c>
      <c r="U210" s="52">
        <v>4.87</v>
      </c>
    </row>
  </sheetData>
  <sortState xmlns:xlrd2="http://schemas.microsoft.com/office/spreadsheetml/2017/richdata2" ref="T1:V203">
    <sortCondition descending="1" ref="U2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4F3A6CE927834FA5F933A7F5F16E10" ma:contentTypeVersion="10" ma:contentTypeDescription="Create a new document." ma:contentTypeScope="" ma:versionID="f234881abf83217afe70decd36d92c9d">
  <xsd:schema xmlns:xsd="http://www.w3.org/2001/XMLSchema" xmlns:xs="http://www.w3.org/2001/XMLSchema" xmlns:p="http://schemas.microsoft.com/office/2006/metadata/properties" xmlns:ns3="86e29117-e53d-44f1-a240-6b819dd83995" xmlns:ns4="5183cafb-0ed2-4067-9527-fe42d5010cff" targetNamespace="http://schemas.microsoft.com/office/2006/metadata/properties" ma:root="true" ma:fieldsID="17a935da0efee15b1881d6db4ef638b2" ns3:_="" ns4:_="">
    <xsd:import namespace="86e29117-e53d-44f1-a240-6b819dd83995"/>
    <xsd:import namespace="5183cafb-0ed2-4067-9527-fe42d5010c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e29117-e53d-44f1-a240-6b819dd839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83cafb-0ed2-4067-9527-fe42d5010cff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1AA80D-EE7D-4279-925D-E890896EF9E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60E4407-84C3-42EB-80B9-4862DB02D4B7}">
  <ds:schemaRefs>
    <ds:schemaRef ds:uri="http://schemas.microsoft.com/office/2006/documentManagement/types"/>
    <ds:schemaRef ds:uri="http://schemas.microsoft.com/office/2006/metadata/properties"/>
    <ds:schemaRef ds:uri="86e29117-e53d-44f1-a240-6b819dd83995"/>
    <ds:schemaRef ds:uri="http://schemas.microsoft.com/office/infopath/2007/PartnerControls"/>
    <ds:schemaRef ds:uri="http://www.w3.org/XML/1998/namespace"/>
    <ds:schemaRef ds:uri="http://purl.org/dc/elements/1.1/"/>
    <ds:schemaRef ds:uri="5183cafb-0ed2-4067-9527-fe42d5010cff"/>
    <ds:schemaRef ds:uri="http://purl.org/dc/dcmitype/"/>
    <ds:schemaRef ds:uri="http://schemas.openxmlformats.org/package/2006/metadata/core-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41E19E49-BF82-404C-B29A-F7A49C6BF7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6e29117-e53d-44f1-a240-6b819dd83995"/>
    <ds:schemaRef ds:uri="5183cafb-0ed2-4067-9527-fe42d5010c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CA</vt:lpstr>
      <vt:lpstr>Goods_net</vt:lpstr>
      <vt:lpstr>Serv_net</vt:lpstr>
      <vt:lpstr>Trans_cr</vt:lpstr>
      <vt:lpstr>Trans_deb</vt:lpstr>
      <vt:lpstr>Trav_cr</vt:lpstr>
      <vt:lpstr>Trav_deb</vt:lpstr>
      <vt:lpstr>Prim_inc_net</vt:lpstr>
      <vt:lpstr>Sec_inc_net</vt:lpstr>
      <vt:lpstr>Table</vt:lpstr>
      <vt:lpstr>CA-GDP</vt:lpstr>
      <vt:lpstr>GoodsGDP</vt:lpstr>
      <vt:lpstr>Serv_GDP</vt:lpstr>
      <vt:lpstr>Sec_inc_GDP</vt:lpstr>
      <vt:lpstr>Pr_inc_GDP</vt:lpstr>
      <vt:lpstr>Travel balance</vt:lpstr>
      <vt:lpstr>TT balance</vt:lpstr>
      <vt:lpstr>GDP</vt:lpstr>
      <vt:lpstr>Serv_cr</vt:lpstr>
      <vt:lpstr>Serv_deb</vt:lpstr>
      <vt:lpstr>Goods_cr</vt:lpstr>
      <vt:lpstr>Goods_deb</vt:lpstr>
      <vt:lpstr>Tourism_share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 Maria Milesi-Ferretti</dc:creator>
  <cp:lastModifiedBy>Gian Maria Milesi-Ferretti</cp:lastModifiedBy>
  <dcterms:created xsi:type="dcterms:W3CDTF">2021-04-29T16:36:51Z</dcterms:created>
  <dcterms:modified xsi:type="dcterms:W3CDTF">2021-05-12T00:28:49Z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0x010100874F3A6CE927834FA5F933A7F5F16E10</vt:lpwstr>
  </property>
</Properties>
</file>