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hub\Torneos de Futbol\"/>
    </mc:Choice>
  </mc:AlternateContent>
  <bookViews>
    <workbookView xWindow="6510" yWindow="30" windowWidth="9510" windowHeight="4710" tabRatio="542" activeTab="2"/>
  </bookViews>
  <sheets>
    <sheet name="Grupos" sheetId="1" r:id="rId1"/>
    <sheet name="Primera Fase" sheetId="2" r:id="rId2"/>
    <sheet name="Rumbo Final" sheetId="4" r:id="rId3"/>
  </sheets>
  <definedNames>
    <definedName name="_xlnm._FilterDatabase" localSheetId="1" hidden="1">'Primera Fase'!$I$28:$P$32</definedName>
  </definedNames>
  <calcPr calcId="162913"/>
</workbook>
</file>

<file path=xl/calcChain.xml><?xml version="1.0" encoding="utf-8"?>
<calcChain xmlns="http://schemas.openxmlformats.org/spreadsheetml/2006/main">
  <c r="G5" i="4" l="1"/>
  <c r="D4" i="4" l="1"/>
  <c r="F14" i="4"/>
  <c r="K15" i="4" s="1"/>
  <c r="K10" i="4"/>
  <c r="J21" i="2"/>
  <c r="G7" i="4"/>
  <c r="F11" i="4" s="1"/>
  <c r="F17" i="4" s="1"/>
  <c r="K2" i="4" s="1"/>
  <c r="G6" i="4"/>
  <c r="C11" i="4" s="1"/>
  <c r="D7" i="4"/>
  <c r="D6" i="4"/>
  <c r="F10" i="4"/>
  <c r="C17" i="4" s="1"/>
  <c r="G4" i="4"/>
  <c r="C10" i="4" s="1"/>
  <c r="D5" i="4"/>
  <c r="C14" i="4" l="1"/>
  <c r="L16" i="2"/>
  <c r="K16" i="2"/>
  <c r="J16" i="2"/>
  <c r="L15" i="2"/>
  <c r="K15" i="2"/>
  <c r="J15" i="2"/>
  <c r="L14" i="2"/>
  <c r="K14" i="2"/>
  <c r="J14" i="2"/>
  <c r="L13" i="2"/>
  <c r="K13" i="2"/>
  <c r="J13" i="2"/>
  <c r="I16" i="2"/>
  <c r="I15" i="2"/>
  <c r="I14" i="2"/>
  <c r="I13" i="2"/>
  <c r="L24" i="2" l="1"/>
  <c r="K24" i="2"/>
  <c r="J24" i="2"/>
  <c r="L23" i="2"/>
  <c r="K23" i="2"/>
  <c r="J23" i="2"/>
  <c r="L22" i="2"/>
  <c r="K22" i="2"/>
  <c r="J22" i="2"/>
  <c r="I21" i="2"/>
  <c r="I22" i="2"/>
  <c r="I23" i="2"/>
  <c r="I24" i="2"/>
  <c r="E34" i="2"/>
  <c r="B34" i="2"/>
  <c r="E33" i="2"/>
  <c r="B33" i="2"/>
  <c r="E32" i="2"/>
  <c r="B32" i="2"/>
  <c r="E31" i="2"/>
  <c r="B31" i="2"/>
  <c r="I32" i="2"/>
  <c r="I31" i="2"/>
  <c r="I30" i="2"/>
  <c r="I29" i="2"/>
  <c r="I8" i="2"/>
  <c r="I7" i="2"/>
  <c r="I6" i="2"/>
  <c r="I5" i="2"/>
  <c r="E30" i="2"/>
  <c r="E29" i="2"/>
  <c r="B30" i="2"/>
  <c r="B29" i="2"/>
  <c r="E26" i="2"/>
  <c r="E25" i="2"/>
  <c r="E24" i="2"/>
  <c r="E23" i="2"/>
  <c r="E22" i="2"/>
  <c r="E21" i="2"/>
  <c r="B26" i="2"/>
  <c r="B25" i="2"/>
  <c r="B24" i="2"/>
  <c r="B23" i="2"/>
  <c r="B22" i="2"/>
  <c r="B21" i="2"/>
  <c r="E18" i="2"/>
  <c r="E17" i="2"/>
  <c r="E16" i="2"/>
  <c r="E15" i="2"/>
  <c r="E14" i="2"/>
  <c r="E13" i="2"/>
  <c r="B18" i="2"/>
  <c r="B16" i="2"/>
  <c r="B14" i="2"/>
  <c r="B13" i="2"/>
  <c r="B15" i="2"/>
  <c r="B17" i="2"/>
  <c r="E10" i="2"/>
  <c r="E9" i="2"/>
  <c r="E8" i="2"/>
  <c r="E7" i="2"/>
  <c r="E6" i="2"/>
  <c r="E5" i="2"/>
  <c r="B10" i="2"/>
  <c r="B9" i="2"/>
  <c r="B8" i="2"/>
  <c r="B6" i="2"/>
  <c r="B7" i="2"/>
  <c r="B5" i="2"/>
  <c r="M5" i="2"/>
  <c r="L30" i="2"/>
  <c r="P30" i="2" s="1"/>
  <c r="J30" i="2"/>
  <c r="K30" i="2"/>
  <c r="L31" i="2"/>
  <c r="P31" i="2" s="1"/>
  <c r="J31" i="2"/>
  <c r="K31" i="2"/>
  <c r="J32" i="2"/>
  <c r="K32" i="2"/>
  <c r="L32" i="2"/>
  <c r="J29" i="2"/>
  <c r="K29" i="2"/>
  <c r="L29" i="2"/>
  <c r="P29" i="2" s="1"/>
  <c r="K21" i="2"/>
  <c r="L21" i="2"/>
  <c r="J6" i="2"/>
  <c r="K6" i="2"/>
  <c r="L6" i="2"/>
  <c r="J7" i="2"/>
  <c r="K7" i="2"/>
  <c r="L7" i="2"/>
  <c r="J8" i="2"/>
  <c r="K8" i="2"/>
  <c r="L8" i="2"/>
  <c r="J5" i="2"/>
  <c r="K5" i="2"/>
  <c r="L5" i="2"/>
  <c r="N30" i="2"/>
  <c r="M30" i="2"/>
  <c r="M31" i="2"/>
  <c r="N31" i="2"/>
  <c r="N32" i="2"/>
  <c r="O32" i="2" s="1"/>
  <c r="M32" i="2"/>
  <c r="M29" i="2"/>
  <c r="N29" i="2"/>
  <c r="M23" i="2"/>
  <c r="N23" i="2"/>
  <c r="M24" i="2"/>
  <c r="N24" i="2"/>
  <c r="N22" i="2"/>
  <c r="M22" i="2"/>
  <c r="O22" i="2" s="1"/>
  <c r="M21" i="2"/>
  <c r="N21" i="2"/>
  <c r="M14" i="2"/>
  <c r="N14" i="2"/>
  <c r="M16" i="2"/>
  <c r="N16" i="2"/>
  <c r="N13" i="2"/>
  <c r="M13" i="2"/>
  <c r="N15" i="2"/>
  <c r="M15" i="2"/>
  <c r="M6" i="2"/>
  <c r="N6" i="2"/>
  <c r="M7" i="2"/>
  <c r="N7" i="2"/>
  <c r="M8" i="2"/>
  <c r="N8" i="2"/>
  <c r="N5" i="2"/>
  <c r="P14" i="2"/>
  <c r="O6" i="2"/>
  <c r="O5" i="2"/>
  <c r="P5" i="2"/>
  <c r="O8" i="2"/>
  <c r="O13" i="2"/>
  <c r="O7" i="2"/>
  <c r="O15" i="2"/>
  <c r="O16" i="2"/>
  <c r="O24" i="2"/>
  <c r="P16" i="2"/>
  <c r="O14" i="2"/>
  <c r="P7" i="2"/>
  <c r="P15" i="2"/>
  <c r="P13" i="2"/>
  <c r="P32" i="2"/>
  <c r="P6" i="2"/>
  <c r="P8" i="2"/>
  <c r="O29" i="2" l="1"/>
  <c r="O31" i="2"/>
  <c r="O30" i="2"/>
  <c r="P22" i="2"/>
  <c r="P23" i="2"/>
  <c r="P24" i="2"/>
  <c r="P21" i="2"/>
  <c r="O23" i="2"/>
  <c r="O21" i="2"/>
</calcChain>
</file>

<file path=xl/sharedStrings.xml><?xml version="1.0" encoding="utf-8"?>
<sst xmlns="http://schemas.openxmlformats.org/spreadsheetml/2006/main" count="138" uniqueCount="57">
  <si>
    <t>GRUPO  A</t>
  </si>
  <si>
    <t>Uruguay</t>
  </si>
  <si>
    <t xml:space="preserve">GRUPO  B </t>
  </si>
  <si>
    <t>GRUPO  C</t>
  </si>
  <si>
    <t xml:space="preserve">GRUPO  D  </t>
  </si>
  <si>
    <t>Paraguay</t>
  </si>
  <si>
    <t>Brasil</t>
  </si>
  <si>
    <t>Costa Rica</t>
  </si>
  <si>
    <t>Ecuador</t>
  </si>
  <si>
    <t>ENCUENTRO</t>
  </si>
  <si>
    <t>GF</t>
  </si>
  <si>
    <t>GC</t>
  </si>
  <si>
    <t>Argentina</t>
  </si>
  <si>
    <t>PTS</t>
  </si>
  <si>
    <t>EQUIPO</t>
  </si>
  <si>
    <t>GD</t>
  </si>
  <si>
    <t>1P</t>
  </si>
  <si>
    <t>2P</t>
  </si>
  <si>
    <t>3P</t>
  </si>
  <si>
    <t>RESULTADOS DE LA PRIMERA FASE</t>
  </si>
  <si>
    <t>GRUPO A</t>
  </si>
  <si>
    <t>GRUPO C</t>
  </si>
  <si>
    <t>GRUPO B</t>
  </si>
  <si>
    <t>GRUPO D</t>
  </si>
  <si>
    <t>FINAL</t>
  </si>
  <si>
    <t xml:space="preserve">  Pasan a Octavos de Final el Primer y Segundo lugar de cada Grupo       </t>
  </si>
  <si>
    <t>P r i m e r a   F a s e</t>
  </si>
  <si>
    <t>2°B</t>
  </si>
  <si>
    <t>2°D</t>
  </si>
  <si>
    <t>1°B</t>
  </si>
  <si>
    <t>1°D</t>
  </si>
  <si>
    <t>1°A</t>
  </si>
  <si>
    <t>1°C</t>
  </si>
  <si>
    <t>2°A</t>
  </si>
  <si>
    <t>2°C</t>
  </si>
  <si>
    <t>RUMBO FINAL</t>
  </si>
  <si>
    <t>SEMI-
FINALES</t>
  </si>
  <si>
    <t>TERCER
PUESTO</t>
  </si>
  <si>
    <t>Colombia</t>
  </si>
  <si>
    <t>Haiti</t>
  </si>
  <si>
    <t>Perú</t>
  </si>
  <si>
    <t>Mexico</t>
  </si>
  <si>
    <t>Jamaica</t>
  </si>
  <si>
    <t>Venezuela</t>
  </si>
  <si>
    <t>Chile</t>
  </si>
  <si>
    <t>Bolivia</t>
  </si>
  <si>
    <t>COPA AMERICA 2016</t>
  </si>
  <si>
    <t>GRUPO  B</t>
  </si>
  <si>
    <t>GRUPO  D</t>
  </si>
  <si>
    <t>Panamá</t>
  </si>
  <si>
    <t>EE. UU.</t>
  </si>
  <si>
    <t>CUARTOS
DE 
FINAL</t>
  </si>
  <si>
    <t>GRUPOS DE LA COPA AMERICA CENTENARIO 2016</t>
  </si>
  <si>
    <t>Paticipan las Selecciones Nacionales de 16 Paises
Divididas en 4 Grupos</t>
  </si>
  <si>
    <t>TERCER LUGAR</t>
  </si>
  <si>
    <t>VICE-CAMPEON</t>
  </si>
  <si>
    <t>CAMPEON COPA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</si>
</sst>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&quot;de&quot;\ mmmm\ &quot;de&quot;\ yyyy"/>
  </numFmts>
  <fonts count="20" x14ac:knownFonts="1">
    <font>
      <sz val="10"/>
      <name val="Arial"/>
    </font>
    <font>
      <sz val="10"/>
      <color indexed="4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12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72"/>
      <color indexed="10"/>
      <name val="Times New Roman"/>
      <family val="1"/>
    </font>
    <font>
      <sz val="12"/>
      <name val="Arial"/>
      <family val="2"/>
    </font>
    <font>
      <b/>
      <sz val="26"/>
      <color indexed="9"/>
      <name val="Times New Roman"/>
      <family val="1"/>
    </font>
    <font>
      <b/>
      <sz val="18"/>
      <color indexed="9"/>
      <name val="Arial"/>
      <family val="2"/>
    </font>
    <font>
      <b/>
      <sz val="28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61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0" fillId="0" borderId="0" xfId="0" applyAlignment="1"/>
    <xf numFmtId="0" fontId="6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8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0" fillId="0" borderId="0" xfId="0" applyFont="1"/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 applyAlignment="1">
      <alignment wrapText="1"/>
    </xf>
    <xf numFmtId="0" fontId="4" fillId="3" borderId="8" xfId="0" applyFont="1" applyFill="1" applyBorder="1"/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/>
    <xf numFmtId="0" fontId="2" fillId="3" borderId="11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7" xfId="0" applyFont="1" applyFill="1" applyBorder="1" applyAlignment="1"/>
    <xf numFmtId="0" fontId="2" fillId="3" borderId="11" xfId="0" applyFont="1" applyFill="1" applyBorder="1" applyAlignment="1"/>
    <xf numFmtId="0" fontId="2" fillId="3" borderId="5" xfId="0" applyFont="1" applyFill="1" applyBorder="1" applyAlignment="1"/>
    <xf numFmtId="0" fontId="10" fillId="3" borderId="12" xfId="0" applyFont="1" applyFill="1" applyBorder="1" applyAlignment="1">
      <alignment horizontal="left" wrapText="1"/>
    </xf>
    <xf numFmtId="0" fontId="10" fillId="3" borderId="6" xfId="0" applyFont="1" applyFill="1" applyBorder="1" applyAlignment="1">
      <alignment horizontal="left" wrapText="1"/>
    </xf>
    <xf numFmtId="0" fontId="10" fillId="3" borderId="10" xfId="0" applyFont="1" applyFill="1" applyBorder="1" applyAlignment="1">
      <alignment horizontal="left" wrapText="1"/>
    </xf>
    <xf numFmtId="0" fontId="10" fillId="3" borderId="12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1" xfId="0" applyFill="1" applyBorder="1"/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8" xfId="0" applyFont="1" applyFill="1" applyBorder="1" applyAlignment="1">
      <alignment horizontal="left" wrapText="1"/>
    </xf>
    <xf numFmtId="0" fontId="10" fillId="0" borderId="23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  <xf numFmtId="0" fontId="8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 vertical="center" textRotation="45" wrapText="1"/>
    </xf>
    <xf numFmtId="0" fontId="8" fillId="2" borderId="29" xfId="0" applyFont="1" applyFill="1" applyBorder="1" applyAlignment="1">
      <alignment horizontal="center" vertical="center" textRotation="45" wrapText="1"/>
    </xf>
    <xf numFmtId="0" fontId="8" fillId="2" borderId="30" xfId="0" applyFont="1" applyFill="1" applyBorder="1" applyAlignment="1">
      <alignment horizontal="center" vertical="center" textRotation="45" wrapText="1"/>
    </xf>
    <xf numFmtId="0" fontId="9" fillId="2" borderId="29" xfId="0" applyFont="1" applyFill="1" applyBorder="1" applyAlignment="1">
      <alignment horizontal="center" vertical="center" textRotation="45" wrapText="1"/>
    </xf>
    <xf numFmtId="0" fontId="9" fillId="2" borderId="30" xfId="0" applyFont="1" applyFill="1" applyBorder="1" applyAlignment="1">
      <alignment horizontal="center" vertical="center" textRotation="45" wrapText="1"/>
    </xf>
    <xf numFmtId="0" fontId="8" fillId="2" borderId="28" xfId="0" applyFont="1" applyFill="1" applyBorder="1" applyAlignment="1">
      <alignment horizontal="center" vertical="center" textRotation="45"/>
    </xf>
    <xf numFmtId="0" fontId="9" fillId="2" borderId="29" xfId="0" applyFont="1" applyFill="1" applyBorder="1" applyAlignment="1">
      <alignment horizontal="center" vertical="center" textRotation="45"/>
    </xf>
    <xf numFmtId="0" fontId="9" fillId="2" borderId="30" xfId="0" applyFont="1" applyFill="1" applyBorder="1" applyAlignment="1">
      <alignment horizontal="center" vertical="center" textRotation="45"/>
    </xf>
    <xf numFmtId="0" fontId="8" fillId="2" borderId="3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8" fillId="2" borderId="33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42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3" fillId="2" borderId="39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2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R20:Y24" totalsRowShown="0" headerRowDxfId="11" headerRowBorderDxfId="10" tableBorderDxfId="9">
  <autoFilter ref="R20:Y24"/>
  <sortState ref="R21:Y24">
    <sortCondition descending="1" ref="Y20:Y24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R12:Y16" totalsRowShown="0" headerRowDxfId="8" headerRowBorderDxfId="7" tableBorderDxfId="6">
  <autoFilter ref="R12:Y16"/>
  <sortState ref="R13:Y16">
    <sortCondition descending="1" ref="Y12:Y16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R4:Y8" totalsRowShown="0" headerRowDxfId="5" headerRowBorderDxfId="4" tableBorderDxfId="3">
  <autoFilter ref="R4:Y8"/>
  <sortState ref="R5:Y8">
    <sortCondition descending="1" ref="Y4:Y8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R28:Y32" totalsRowShown="0" headerRowDxfId="2" headerRowBorderDxfId="1" tableBorderDxfId="0">
  <autoFilter ref="R28:Y32"/>
  <sortState ref="R29:Y32">
    <sortCondition descending="1" ref="Y28:Y32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zoomScaleNormal="100" workbookViewId="0">
      <selection activeCell="B10" sqref="B10"/>
    </sheetView>
  </sheetViews>
  <sheetFormatPr baseColWidth="10" defaultRowHeight="12.75" x14ac:dyDescent="0.2"/>
  <cols>
    <col min="1" max="1" width="2.85546875" customWidth="1"/>
    <col min="2" max="2" width="15.710937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12" width="15.7109375" customWidth="1"/>
  </cols>
  <sheetData>
    <row r="1" spans="2:9" ht="24" customHeight="1" x14ac:dyDescent="0.3">
      <c r="B1" s="74" t="s">
        <v>52</v>
      </c>
      <c r="C1" s="75"/>
      <c r="D1" s="75"/>
      <c r="E1" s="75"/>
      <c r="F1" s="75"/>
      <c r="G1" s="75"/>
      <c r="H1" s="76"/>
    </row>
    <row r="2" spans="2:9" ht="27" customHeight="1" x14ac:dyDescent="0.2">
      <c r="B2" s="77" t="s">
        <v>53</v>
      </c>
      <c r="C2" s="78"/>
      <c r="D2" s="78"/>
      <c r="E2" s="78"/>
      <c r="F2" s="78"/>
      <c r="G2" s="78"/>
      <c r="H2" s="79"/>
    </row>
    <row r="4" spans="2:9" s="63" customFormat="1" ht="15" customHeight="1" x14ac:dyDescent="0.2">
      <c r="B4" s="62" t="s">
        <v>0</v>
      </c>
      <c r="D4" s="62" t="s">
        <v>2</v>
      </c>
      <c r="F4" s="62" t="s">
        <v>3</v>
      </c>
      <c r="H4" s="62" t="s">
        <v>4</v>
      </c>
    </row>
    <row r="5" spans="2:9" x14ac:dyDescent="0.2">
      <c r="B5" s="52" t="s">
        <v>50</v>
      </c>
      <c r="D5" s="8" t="s">
        <v>6</v>
      </c>
      <c r="F5" s="8" t="s">
        <v>41</v>
      </c>
      <c r="H5" s="8" t="s">
        <v>12</v>
      </c>
      <c r="I5" s="1"/>
    </row>
    <row r="6" spans="2:9" x14ac:dyDescent="0.2">
      <c r="B6" s="9" t="s">
        <v>38</v>
      </c>
      <c r="D6" s="9" t="s">
        <v>8</v>
      </c>
      <c r="F6" s="9" t="s">
        <v>1</v>
      </c>
      <c r="H6" s="9" t="s">
        <v>44</v>
      </c>
    </row>
    <row r="7" spans="2:9" x14ac:dyDescent="0.2">
      <c r="B7" s="9" t="s">
        <v>7</v>
      </c>
      <c r="D7" s="9" t="s">
        <v>39</v>
      </c>
      <c r="F7" s="9" t="s">
        <v>42</v>
      </c>
      <c r="H7" s="9" t="s">
        <v>49</v>
      </c>
    </row>
    <row r="8" spans="2:9" x14ac:dyDescent="0.2">
      <c r="B8" s="9" t="s">
        <v>5</v>
      </c>
      <c r="D8" s="9" t="s">
        <v>40</v>
      </c>
      <c r="F8" s="9" t="s">
        <v>43</v>
      </c>
      <c r="H8" s="9" t="s">
        <v>45</v>
      </c>
    </row>
  </sheetData>
  <mergeCells count="2">
    <mergeCell ref="B1:H1"/>
    <mergeCell ref="B2:H2"/>
  </mergeCells>
  <phoneticPr fontId="0" type="noConversion"/>
  <printOptions horizontalCentered="1" verticalCentered="1"/>
  <pageMargins left="0.75" right="0.75" top="1" bottom="1" header="0" footer="0"/>
  <pageSetup paperSize="11" orientation="landscape" horizontalDpi="360" verticalDpi="36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showGridLines="0" zoomScale="85" zoomScaleNormal="85" workbookViewId="0">
      <selection activeCell="J21" sqref="J21"/>
    </sheetView>
  </sheetViews>
  <sheetFormatPr baseColWidth="10" defaultRowHeight="12.75" x14ac:dyDescent="0.2"/>
  <cols>
    <col min="1" max="1" width="10.7109375" customWidth="1"/>
    <col min="2" max="2" width="15.7109375" style="2" customWidth="1"/>
    <col min="3" max="3" width="3" style="10" bestFit="1" customWidth="1"/>
    <col min="4" max="4" width="5.7109375" style="10" customWidth="1"/>
    <col min="5" max="5" width="12.7109375" customWidth="1"/>
    <col min="6" max="6" width="2.140625" style="10" bestFit="1" customWidth="1"/>
    <col min="7" max="7" width="4.5703125" customWidth="1"/>
    <col min="8" max="8" width="10" customWidth="1"/>
    <col min="9" max="9" width="10.140625" bestFit="1" customWidth="1"/>
    <col min="10" max="16" width="6.7109375" customWidth="1"/>
    <col min="18" max="18" width="13.140625" bestFit="1" customWidth="1"/>
    <col min="19" max="19" width="10.42578125" bestFit="1" customWidth="1"/>
    <col min="20" max="22" width="6" bestFit="1" customWidth="1"/>
    <col min="23" max="23" width="6.140625" bestFit="1" customWidth="1"/>
    <col min="24" max="24" width="6.5703125" bestFit="1" customWidth="1"/>
    <col min="25" max="25" width="6.7109375" customWidth="1"/>
    <col min="26" max="26" width="7.42578125" bestFit="1" customWidth="1"/>
  </cols>
  <sheetData>
    <row r="1" spans="1:25" ht="22.15" customHeight="1" x14ac:dyDescent="0.3">
      <c r="B1" s="74" t="s">
        <v>46</v>
      </c>
      <c r="C1" s="75"/>
      <c r="D1" s="75"/>
      <c r="E1" s="75"/>
      <c r="F1" s="75"/>
      <c r="H1" s="81" t="s">
        <v>19</v>
      </c>
      <c r="I1" s="81"/>
      <c r="J1" s="81"/>
      <c r="K1" s="81"/>
      <c r="L1" s="81"/>
      <c r="M1" s="81"/>
      <c r="N1" s="81"/>
      <c r="O1" s="81"/>
      <c r="P1" s="82"/>
    </row>
    <row r="2" spans="1:25" ht="16.149999999999999" customHeight="1" x14ac:dyDescent="0.2">
      <c r="B2" s="83" t="s">
        <v>26</v>
      </c>
      <c r="C2" s="84"/>
      <c r="D2" s="84"/>
      <c r="E2" s="84"/>
      <c r="F2" s="85"/>
      <c r="H2" s="80" t="s">
        <v>25</v>
      </c>
      <c r="I2" s="80"/>
      <c r="J2" s="80"/>
      <c r="K2" s="80"/>
      <c r="L2" s="80"/>
      <c r="M2" s="80"/>
      <c r="N2" s="80"/>
      <c r="O2" s="80"/>
      <c r="P2" s="80"/>
    </row>
    <row r="4" spans="1:25" ht="13.9" customHeight="1" x14ac:dyDescent="0.2">
      <c r="A4" s="51"/>
      <c r="B4" s="86" t="s">
        <v>9</v>
      </c>
      <c r="C4" s="87"/>
      <c r="D4" s="87"/>
      <c r="E4" s="87"/>
      <c r="F4" s="87"/>
      <c r="I4" s="7" t="s">
        <v>14</v>
      </c>
      <c r="J4" s="4" t="s">
        <v>16</v>
      </c>
      <c r="K4" s="4" t="s">
        <v>17</v>
      </c>
      <c r="L4" s="4" t="s">
        <v>18</v>
      </c>
      <c r="M4" s="4" t="s">
        <v>10</v>
      </c>
      <c r="N4" s="4" t="s">
        <v>11</v>
      </c>
      <c r="O4" s="4" t="s">
        <v>15</v>
      </c>
      <c r="P4" s="5" t="s">
        <v>13</v>
      </c>
      <c r="R4" s="73" t="s">
        <v>14</v>
      </c>
      <c r="S4" s="73" t="s">
        <v>16</v>
      </c>
      <c r="T4" s="73" t="s">
        <v>17</v>
      </c>
      <c r="U4" s="73" t="s">
        <v>18</v>
      </c>
      <c r="V4" s="73" t="s">
        <v>10</v>
      </c>
      <c r="W4" s="73" t="s">
        <v>11</v>
      </c>
      <c r="X4" s="73" t="s">
        <v>15</v>
      </c>
      <c r="Y4" s="73" t="s">
        <v>13</v>
      </c>
    </row>
    <row r="5" spans="1:25" ht="13.9" customHeight="1" x14ac:dyDescent="0.2">
      <c r="A5" s="88" t="s">
        <v>0</v>
      </c>
      <c r="B5" s="13" t="str">
        <f>Grupos!B5</f>
        <v>EE. UU.</v>
      </c>
      <c r="C5" s="25">
        <v>0</v>
      </c>
      <c r="D5" s="64"/>
      <c r="E5" s="14" t="str">
        <f>Grupos!B6</f>
        <v>Colombia</v>
      </c>
      <c r="F5" s="28">
        <v>2</v>
      </c>
      <c r="H5" s="88" t="s">
        <v>20</v>
      </c>
      <c r="I5" s="53" t="str">
        <f>Grupos!B5</f>
        <v>EE. UU.</v>
      </c>
      <c r="J5" s="54">
        <f>IF(C5&gt;F5,3,IF(C5=F5,1,0))</f>
        <v>0</v>
      </c>
      <c r="K5" s="54">
        <f>IF(C7&gt;F7,3,IF(C7=F7,1,0))</f>
        <v>3</v>
      </c>
      <c r="L5" s="54">
        <f>IF(C9&gt;F9,3,IF(C9=F9,1,0))</f>
        <v>3</v>
      </c>
      <c r="M5" s="54">
        <f>SUM(C5,C7,C9)</f>
        <v>5</v>
      </c>
      <c r="N5" s="54">
        <f>SUM(F5,F7,F9)</f>
        <v>2</v>
      </c>
      <c r="O5" s="54">
        <f>M5-N5</f>
        <v>3</v>
      </c>
      <c r="P5" s="55">
        <f>SUM(J5:L5)</f>
        <v>6</v>
      </c>
      <c r="R5" s="71" t="s">
        <v>50</v>
      </c>
      <c r="S5" s="54">
        <v>0</v>
      </c>
      <c r="T5" s="54">
        <v>3</v>
      </c>
      <c r="U5" s="54">
        <v>3</v>
      </c>
      <c r="V5" s="54">
        <v>5</v>
      </c>
      <c r="W5" s="54">
        <v>2</v>
      </c>
      <c r="X5" s="54">
        <v>3</v>
      </c>
      <c r="Y5" s="54">
        <v>6</v>
      </c>
    </row>
    <row r="6" spans="1:25" ht="13.9" customHeight="1" x14ac:dyDescent="0.2">
      <c r="A6" s="89"/>
      <c r="B6" s="11" t="str">
        <f>Grupos!B7</f>
        <v>Costa Rica</v>
      </c>
      <c r="C6" s="26">
        <v>0</v>
      </c>
      <c r="D6" s="26"/>
      <c r="E6" s="12" t="str">
        <f>Grupos!B8</f>
        <v>Paraguay</v>
      </c>
      <c r="F6" s="29">
        <v>0</v>
      </c>
      <c r="H6" s="89"/>
      <c r="I6" s="56" t="str">
        <f>Grupos!B6</f>
        <v>Colombia</v>
      </c>
      <c r="J6" s="57">
        <f>IF(C5&lt;F5,3,IF(C5=F5,1,0))</f>
        <v>3</v>
      </c>
      <c r="K6" s="57">
        <f>IF(C8&gt;F8,3,IF(C8=F8,1,0))</f>
        <v>3</v>
      </c>
      <c r="L6" s="57">
        <f>IF(C10&gt;F10,3,IF(C10=F10,1,0))</f>
        <v>0</v>
      </c>
      <c r="M6" s="57">
        <f>SUM(F5,C8,C10)</f>
        <v>6</v>
      </c>
      <c r="N6" s="57">
        <f>SUM(C5,F8,F10)</f>
        <v>4</v>
      </c>
      <c r="O6" s="57">
        <f>M6-N6</f>
        <v>2</v>
      </c>
      <c r="P6" s="58">
        <f>SUM(J6:L6)</f>
        <v>6</v>
      </c>
      <c r="R6" s="72" t="s">
        <v>38</v>
      </c>
      <c r="S6" s="57">
        <v>3</v>
      </c>
      <c r="T6" s="57">
        <v>3</v>
      </c>
      <c r="U6" s="57">
        <v>0</v>
      </c>
      <c r="V6" s="57">
        <v>6</v>
      </c>
      <c r="W6" s="57">
        <v>4</v>
      </c>
      <c r="X6" s="57">
        <v>2</v>
      </c>
      <c r="Y6" s="57">
        <v>6</v>
      </c>
    </row>
    <row r="7" spans="1:25" ht="13.9" customHeight="1" x14ac:dyDescent="0.2">
      <c r="A7" s="89"/>
      <c r="B7" s="11" t="str">
        <f>Grupos!B5</f>
        <v>EE. UU.</v>
      </c>
      <c r="C7" s="26">
        <v>4</v>
      </c>
      <c r="D7" s="26"/>
      <c r="E7" s="12" t="str">
        <f>Grupos!B7</f>
        <v>Costa Rica</v>
      </c>
      <c r="F7" s="29">
        <v>0</v>
      </c>
      <c r="H7" s="89"/>
      <c r="I7" s="56" t="str">
        <f>Grupos!B7</f>
        <v>Costa Rica</v>
      </c>
      <c r="J7" s="57">
        <f>IF(C6&gt;F6,3,IF(C6=F6,1,0))</f>
        <v>1</v>
      </c>
      <c r="K7" s="57">
        <f>IF(C7&lt;F7,3,IF(C7=F7,1,0))</f>
        <v>0</v>
      </c>
      <c r="L7" s="57">
        <f>IF(C10&lt;F10,3,IF(C10=F10,1,0))</f>
        <v>3</v>
      </c>
      <c r="M7" s="57">
        <f>SUM(C6,F7,F10)</f>
        <v>3</v>
      </c>
      <c r="N7" s="57">
        <f>SUM(F6,C7,C10)</f>
        <v>6</v>
      </c>
      <c r="O7" s="57">
        <f>M7-N7</f>
        <v>-3</v>
      </c>
      <c r="P7" s="58">
        <f>SUM(J7:L7)</f>
        <v>4</v>
      </c>
      <c r="R7" s="72" t="s">
        <v>7</v>
      </c>
      <c r="S7" s="57">
        <v>1</v>
      </c>
      <c r="T7" s="57">
        <v>0</v>
      </c>
      <c r="U7" s="57">
        <v>3</v>
      </c>
      <c r="V7" s="57">
        <v>3</v>
      </c>
      <c r="W7" s="57">
        <v>6</v>
      </c>
      <c r="X7" s="57">
        <v>-3</v>
      </c>
      <c r="Y7" s="57">
        <v>4</v>
      </c>
    </row>
    <row r="8" spans="1:25" ht="13.9" customHeight="1" x14ac:dyDescent="0.2">
      <c r="A8" s="89"/>
      <c r="B8" s="11" t="str">
        <f>Grupos!B6</f>
        <v>Colombia</v>
      </c>
      <c r="C8" s="26">
        <v>2</v>
      </c>
      <c r="D8" s="26"/>
      <c r="E8" s="12" t="str">
        <f>Grupos!B8</f>
        <v>Paraguay</v>
      </c>
      <c r="F8" s="29">
        <v>1</v>
      </c>
      <c r="H8" s="90"/>
      <c r="I8" s="59" t="str">
        <f>Grupos!B8</f>
        <v>Paraguay</v>
      </c>
      <c r="J8" s="60">
        <f>IF(C6&lt;F6,3,IF(C6=F6,1,0))</f>
        <v>1</v>
      </c>
      <c r="K8" s="60">
        <f>IF(C8&lt;F8,3,IF(C8=F8,1,0))</f>
        <v>0</v>
      </c>
      <c r="L8" s="60">
        <f>IF(C9&lt;F9,3,IF(C9=F9,1,0))</f>
        <v>0</v>
      </c>
      <c r="M8" s="60">
        <f>SUM(F6,F8,F9)</f>
        <v>1</v>
      </c>
      <c r="N8" s="60">
        <f>SUM(C6,C8,C9)</f>
        <v>3</v>
      </c>
      <c r="O8" s="60">
        <f>M8-N8</f>
        <v>-2</v>
      </c>
      <c r="P8" s="61">
        <f>SUM(J8:L8)</f>
        <v>1</v>
      </c>
      <c r="R8" s="69" t="s">
        <v>5</v>
      </c>
      <c r="S8" s="70">
        <v>1</v>
      </c>
      <c r="T8" s="70">
        <v>0</v>
      </c>
      <c r="U8" s="70">
        <v>0</v>
      </c>
      <c r="V8" s="70">
        <v>1</v>
      </c>
      <c r="W8" s="70">
        <v>3</v>
      </c>
      <c r="X8" s="70">
        <v>-2</v>
      </c>
      <c r="Y8" s="70">
        <v>1</v>
      </c>
    </row>
    <row r="9" spans="1:25" ht="13.9" customHeight="1" x14ac:dyDescent="0.2">
      <c r="A9" s="89"/>
      <c r="B9" s="11" t="str">
        <f>Grupos!B5</f>
        <v>EE. UU.</v>
      </c>
      <c r="C9" s="26">
        <v>1</v>
      </c>
      <c r="D9" s="26"/>
      <c r="E9" s="12" t="str">
        <f>Grupos!B8</f>
        <v>Paraguay</v>
      </c>
      <c r="F9" s="29">
        <v>0</v>
      </c>
    </row>
    <row r="10" spans="1:25" ht="13.9" customHeight="1" x14ac:dyDescent="0.2">
      <c r="A10" s="90"/>
      <c r="B10" s="15" t="str">
        <f>Grupos!B6</f>
        <v>Colombia</v>
      </c>
      <c r="C10" s="27">
        <v>2</v>
      </c>
      <c r="D10" s="27"/>
      <c r="E10" s="16" t="str">
        <f>Grupos!B7</f>
        <v>Costa Rica</v>
      </c>
      <c r="F10" s="30">
        <v>3</v>
      </c>
      <c r="I10" s="3"/>
      <c r="J10" s="3"/>
      <c r="K10" s="3"/>
      <c r="L10" s="3"/>
    </row>
    <row r="11" spans="1:25" ht="13.9" customHeight="1" x14ac:dyDescent="0.2"/>
    <row r="12" spans="1:25" ht="13.9" customHeight="1" x14ac:dyDescent="0.2">
      <c r="B12" s="86" t="s">
        <v>9</v>
      </c>
      <c r="C12" s="87"/>
      <c r="D12" s="87"/>
      <c r="E12" s="87"/>
      <c r="F12" s="87"/>
      <c r="I12" s="7" t="s">
        <v>14</v>
      </c>
      <c r="J12" s="4" t="s">
        <v>16</v>
      </c>
      <c r="K12" s="4" t="s">
        <v>17</v>
      </c>
      <c r="L12" s="4" t="s">
        <v>18</v>
      </c>
      <c r="M12" s="4" t="s">
        <v>10</v>
      </c>
      <c r="N12" s="4" t="s">
        <v>11</v>
      </c>
      <c r="O12" s="4" t="s">
        <v>15</v>
      </c>
      <c r="P12" s="5" t="s">
        <v>13</v>
      </c>
      <c r="R12" s="73" t="s">
        <v>14</v>
      </c>
      <c r="S12" s="73" t="s">
        <v>16</v>
      </c>
      <c r="T12" s="73" t="s">
        <v>17</v>
      </c>
      <c r="U12" s="73" t="s">
        <v>18</v>
      </c>
      <c r="V12" s="73" t="s">
        <v>10</v>
      </c>
      <c r="W12" s="73" t="s">
        <v>11</v>
      </c>
      <c r="X12" s="73" t="s">
        <v>15</v>
      </c>
      <c r="Y12" s="73" t="s">
        <v>13</v>
      </c>
    </row>
    <row r="13" spans="1:25" ht="13.9" customHeight="1" x14ac:dyDescent="0.2">
      <c r="A13" s="88" t="s">
        <v>47</v>
      </c>
      <c r="B13" s="17" t="str">
        <f>Grupos!D5</f>
        <v>Brasil</v>
      </c>
      <c r="C13" s="31">
        <v>0</v>
      </c>
      <c r="D13" s="31"/>
      <c r="E13" s="18" t="str">
        <f>Grupos!D6</f>
        <v>Ecuador</v>
      </c>
      <c r="F13" s="34">
        <v>0</v>
      </c>
      <c r="H13" s="88" t="s">
        <v>22</v>
      </c>
      <c r="I13" s="53" t="str">
        <f>Grupos!D5</f>
        <v>Brasil</v>
      </c>
      <c r="J13" s="54">
        <f>IF(C13&gt;F13,3,IF(C13=F13,1,0))</f>
        <v>1</v>
      </c>
      <c r="K13" s="54">
        <f>IF(C15&gt;F15,3,IF(C15=F15,1,0))</f>
        <v>3</v>
      </c>
      <c r="L13" s="54">
        <f>IF(C17&gt;F17,3,IF(C17=F17,1,0))</f>
        <v>0</v>
      </c>
      <c r="M13" s="54">
        <f>SUM(F11,F13,F14)</f>
        <v>1</v>
      </c>
      <c r="N13" s="54">
        <f>SUM(C11,C13,C14)</f>
        <v>0</v>
      </c>
      <c r="O13" s="54">
        <f>M13-N13</f>
        <v>1</v>
      </c>
      <c r="P13" s="55">
        <f>SUM(J13:L13)</f>
        <v>4</v>
      </c>
      <c r="R13" s="71" t="s">
        <v>40</v>
      </c>
      <c r="S13" s="54">
        <v>3</v>
      </c>
      <c r="T13" s="54">
        <v>1</v>
      </c>
      <c r="U13" s="54">
        <v>3</v>
      </c>
      <c r="V13" s="54">
        <v>9</v>
      </c>
      <c r="W13" s="54">
        <v>3</v>
      </c>
      <c r="X13" s="54">
        <v>6</v>
      </c>
      <c r="Y13" s="54">
        <v>7</v>
      </c>
    </row>
    <row r="14" spans="1:25" ht="13.9" customHeight="1" x14ac:dyDescent="0.2">
      <c r="A14" s="91"/>
      <c r="B14" s="20" t="str">
        <f>Grupos!D7</f>
        <v>Haiti</v>
      </c>
      <c r="C14" s="32">
        <v>0</v>
      </c>
      <c r="D14" s="32"/>
      <c r="E14" s="21" t="str">
        <f>Grupos!D8</f>
        <v>Perú</v>
      </c>
      <c r="F14" s="35">
        <v>1</v>
      </c>
      <c r="H14" s="89"/>
      <c r="I14" s="56" t="str">
        <f>Grupos!D6</f>
        <v>Ecuador</v>
      </c>
      <c r="J14" s="57">
        <f>IF(C13&lt;F13,3,IF(C13=F13,1,0))</f>
        <v>1</v>
      </c>
      <c r="K14" s="57">
        <f>IF(C16&gt;F16,3,IF(C16=F16,1,0))</f>
        <v>1</v>
      </c>
      <c r="L14" s="57">
        <f>IF(C18&gt;F18,3,IF(C18=F18,1,0))</f>
        <v>3</v>
      </c>
      <c r="M14" s="57">
        <f>SUM(F13,C16,C18)</f>
        <v>6</v>
      </c>
      <c r="N14" s="57">
        <f>SUM(C13,F16,F18)</f>
        <v>2</v>
      </c>
      <c r="O14" s="57">
        <f>M14-N14</f>
        <v>4</v>
      </c>
      <c r="P14" s="58">
        <f>SUM(J14:L14)</f>
        <v>5</v>
      </c>
      <c r="R14" s="72" t="s">
        <v>8</v>
      </c>
      <c r="S14" s="57">
        <v>1</v>
      </c>
      <c r="T14" s="57">
        <v>1</v>
      </c>
      <c r="U14" s="57">
        <v>3</v>
      </c>
      <c r="V14" s="57">
        <v>6</v>
      </c>
      <c r="W14" s="57">
        <v>2</v>
      </c>
      <c r="X14" s="57">
        <v>4</v>
      </c>
      <c r="Y14" s="57">
        <v>5</v>
      </c>
    </row>
    <row r="15" spans="1:25" ht="13.9" customHeight="1" x14ac:dyDescent="0.2">
      <c r="A15" s="91"/>
      <c r="B15" s="20" t="str">
        <f>Grupos!D5</f>
        <v>Brasil</v>
      </c>
      <c r="C15" s="32">
        <v>7</v>
      </c>
      <c r="D15" s="32"/>
      <c r="E15" s="21" t="str">
        <f>Grupos!D7</f>
        <v>Haiti</v>
      </c>
      <c r="F15" s="35">
        <v>1</v>
      </c>
      <c r="H15" s="89"/>
      <c r="I15" s="56" t="str">
        <f>Grupos!D7</f>
        <v>Haiti</v>
      </c>
      <c r="J15" s="57">
        <f>IF(C14&gt;F14,3,IF(C14=F14,1,0))</f>
        <v>0</v>
      </c>
      <c r="K15" s="57">
        <f>IF(C15&lt;F15,3,IF(C15=F15,1,0))</f>
        <v>0</v>
      </c>
      <c r="L15" s="57">
        <f>IF(C18&lt;F18,3,IF(C18=F18,1,0))</f>
        <v>0</v>
      </c>
      <c r="M15" s="57">
        <f>SUM(C15,C17,C19)</f>
        <v>7</v>
      </c>
      <c r="N15" s="57">
        <f>SUM(F15,F17,F19)</f>
        <v>2</v>
      </c>
      <c r="O15" s="57">
        <f>M15-N15</f>
        <v>5</v>
      </c>
      <c r="P15" s="58">
        <f>SUM(J15:L15)</f>
        <v>0</v>
      </c>
      <c r="R15" s="72" t="s">
        <v>6</v>
      </c>
      <c r="S15" s="57">
        <v>1</v>
      </c>
      <c r="T15" s="57">
        <v>3</v>
      </c>
      <c r="U15" s="57">
        <v>0</v>
      </c>
      <c r="V15" s="57">
        <v>1</v>
      </c>
      <c r="W15" s="57">
        <v>0</v>
      </c>
      <c r="X15" s="57">
        <v>1</v>
      </c>
      <c r="Y15" s="57">
        <v>4</v>
      </c>
    </row>
    <row r="16" spans="1:25" ht="13.9" customHeight="1" x14ac:dyDescent="0.2">
      <c r="A16" s="91"/>
      <c r="B16" s="20" t="str">
        <f>Grupos!D6</f>
        <v>Ecuador</v>
      </c>
      <c r="C16" s="32">
        <v>2</v>
      </c>
      <c r="D16" s="32"/>
      <c r="E16" s="21" t="str">
        <f>Grupos!D8</f>
        <v>Perú</v>
      </c>
      <c r="F16" s="35">
        <v>2</v>
      </c>
      <c r="H16" s="90"/>
      <c r="I16" s="59" t="str">
        <f>Grupos!D8</f>
        <v>Perú</v>
      </c>
      <c r="J16" s="60">
        <f>IF(C14&lt;F14,3,IF(C14=F14,1,0))</f>
        <v>3</v>
      </c>
      <c r="K16" s="60">
        <f>IF(C16&lt;F16,3,IF(C16=F16,1,0))</f>
        <v>1</v>
      </c>
      <c r="L16" s="60">
        <f>IF(C17&lt;F17,3,IF(C17=F17,1,0))</f>
        <v>3</v>
      </c>
      <c r="M16" s="60">
        <f>SUM(C15,F16,F19)</f>
        <v>9</v>
      </c>
      <c r="N16" s="60">
        <f>SUM(F15,C16,C19)</f>
        <v>3</v>
      </c>
      <c r="O16" s="60">
        <f>M16-N16</f>
        <v>6</v>
      </c>
      <c r="P16" s="61">
        <f>SUM(J16:L16)</f>
        <v>7</v>
      </c>
      <c r="R16" s="69" t="s">
        <v>39</v>
      </c>
      <c r="S16" s="70">
        <v>0</v>
      </c>
      <c r="T16" s="70">
        <v>0</v>
      </c>
      <c r="U16" s="70">
        <v>0</v>
      </c>
      <c r="V16" s="70">
        <v>7</v>
      </c>
      <c r="W16" s="70">
        <v>2</v>
      </c>
      <c r="X16" s="70">
        <v>5</v>
      </c>
      <c r="Y16" s="70">
        <v>0</v>
      </c>
    </row>
    <row r="17" spans="1:25" ht="13.9" customHeight="1" x14ac:dyDescent="0.2">
      <c r="A17" s="91"/>
      <c r="B17" s="20" t="str">
        <f>Grupos!D5</f>
        <v>Brasil</v>
      </c>
      <c r="C17" s="32">
        <v>0</v>
      </c>
      <c r="D17" s="32"/>
      <c r="E17" s="21" t="str">
        <f>Grupos!D8</f>
        <v>Perú</v>
      </c>
      <c r="F17" s="35">
        <v>1</v>
      </c>
    </row>
    <row r="18" spans="1:25" ht="13.9" customHeight="1" x14ac:dyDescent="0.2">
      <c r="A18" s="92"/>
      <c r="B18" s="19" t="str">
        <f>Grupos!D6</f>
        <v>Ecuador</v>
      </c>
      <c r="C18" s="33">
        <v>4</v>
      </c>
      <c r="D18" s="33"/>
      <c r="E18" s="6" t="str">
        <f>Grupos!D7</f>
        <v>Haiti</v>
      </c>
      <c r="F18" s="36">
        <v>0</v>
      </c>
    </row>
    <row r="19" spans="1:25" ht="13.9" customHeight="1" x14ac:dyDescent="0.2"/>
    <row r="20" spans="1:25" ht="13.9" customHeight="1" x14ac:dyDescent="0.2">
      <c r="B20" s="86" t="s">
        <v>9</v>
      </c>
      <c r="C20" s="87"/>
      <c r="D20" s="87"/>
      <c r="E20" s="87"/>
      <c r="F20" s="87"/>
      <c r="I20" s="7" t="s">
        <v>14</v>
      </c>
      <c r="J20" s="4" t="s">
        <v>16</v>
      </c>
      <c r="K20" s="4" t="s">
        <v>17</v>
      </c>
      <c r="L20" s="4" t="s">
        <v>18</v>
      </c>
      <c r="M20" s="4" t="s">
        <v>10</v>
      </c>
      <c r="N20" s="4" t="s">
        <v>11</v>
      </c>
      <c r="O20" s="4" t="s">
        <v>15</v>
      </c>
      <c r="P20" s="5" t="s">
        <v>13</v>
      </c>
      <c r="R20" s="73" t="s">
        <v>14</v>
      </c>
      <c r="S20" s="73" t="s">
        <v>16</v>
      </c>
      <c r="T20" s="73" t="s">
        <v>17</v>
      </c>
      <c r="U20" s="73" t="s">
        <v>18</v>
      </c>
      <c r="V20" s="73" t="s">
        <v>10</v>
      </c>
      <c r="W20" s="73" t="s">
        <v>11</v>
      </c>
      <c r="X20" s="73" t="s">
        <v>15</v>
      </c>
      <c r="Y20" s="73" t="s">
        <v>13</v>
      </c>
    </row>
    <row r="21" spans="1:25" ht="13.9" customHeight="1" x14ac:dyDescent="0.2">
      <c r="A21" s="93" t="s">
        <v>3</v>
      </c>
      <c r="B21" s="22" t="str">
        <f>Grupos!F5</f>
        <v>Mexico</v>
      </c>
      <c r="C21" s="34">
        <v>3</v>
      </c>
      <c r="D21" s="34"/>
      <c r="E21" s="18" t="str">
        <f>Grupos!F6</f>
        <v>Uruguay</v>
      </c>
      <c r="F21" s="34">
        <v>1</v>
      </c>
      <c r="H21" s="88" t="s">
        <v>21</v>
      </c>
      <c r="I21" s="53" t="str">
        <f>Grupos!F5</f>
        <v>Mexico</v>
      </c>
      <c r="J21" s="54">
        <f>IF(C21&gt;F21,3,IF(C21=F21,1,0))</f>
        <v>3</v>
      </c>
      <c r="K21" s="54">
        <f>IF(C23&gt;F23,3,IF(C23=F23,1,0))</f>
        <v>3</v>
      </c>
      <c r="L21" s="54">
        <f>IF(C25&gt;F25,3,IF(C25=F25,1,0))</f>
        <v>1</v>
      </c>
      <c r="M21" s="54">
        <f>SUM(C21,C23,C25)</f>
        <v>6</v>
      </c>
      <c r="N21" s="54">
        <f>SUM(F21,F23,F25)</f>
        <v>2</v>
      </c>
      <c r="O21" s="54">
        <f>M21-N21</f>
        <v>4</v>
      </c>
      <c r="P21" s="55">
        <f>SUM(J21:L21)</f>
        <v>7</v>
      </c>
      <c r="R21" s="71" t="s">
        <v>41</v>
      </c>
      <c r="S21" s="54">
        <v>3</v>
      </c>
      <c r="T21" s="54">
        <v>3</v>
      </c>
      <c r="U21" s="54">
        <v>1</v>
      </c>
      <c r="V21" s="54">
        <v>6</v>
      </c>
      <c r="W21" s="54">
        <v>2</v>
      </c>
      <c r="X21" s="54">
        <v>4</v>
      </c>
      <c r="Y21" s="54">
        <v>7</v>
      </c>
    </row>
    <row r="22" spans="1:25" ht="13.9" customHeight="1" x14ac:dyDescent="0.2">
      <c r="A22" s="94"/>
      <c r="B22" s="24" t="str">
        <f>Grupos!F7</f>
        <v>Jamaica</v>
      </c>
      <c r="C22" s="35">
        <v>0</v>
      </c>
      <c r="D22" s="35"/>
      <c r="E22" s="21" t="str">
        <f>Grupos!F8</f>
        <v>Venezuela</v>
      </c>
      <c r="F22" s="35">
        <v>1</v>
      </c>
      <c r="H22" s="89"/>
      <c r="I22" s="56" t="str">
        <f>Grupos!F6</f>
        <v>Uruguay</v>
      </c>
      <c r="J22" s="57">
        <f>IF(C21&lt;F21,3,IF(C21=F21,1,0))</f>
        <v>0</v>
      </c>
      <c r="K22" s="57">
        <f>IF(C24&gt;F24,3,IF(C24=F24,1,0))</f>
        <v>0</v>
      </c>
      <c r="L22" s="57">
        <f>IF(C26&gt;F26,3,IF(C26=F26,1,0))</f>
        <v>3</v>
      </c>
      <c r="M22" s="57">
        <f>SUM(F20,F22,F23)</f>
        <v>1</v>
      </c>
      <c r="N22" s="57">
        <f>SUM(C20,C22,C23)</f>
        <v>2</v>
      </c>
      <c r="O22" s="57">
        <f>M22-N22</f>
        <v>-1</v>
      </c>
      <c r="P22" s="58">
        <f>SUM(J22:L22)</f>
        <v>3</v>
      </c>
      <c r="R22" s="72" t="s">
        <v>43</v>
      </c>
      <c r="S22" s="57">
        <v>3</v>
      </c>
      <c r="T22" s="57">
        <v>3</v>
      </c>
      <c r="U22" s="57">
        <v>1</v>
      </c>
      <c r="V22" s="57">
        <v>3</v>
      </c>
      <c r="W22" s="57">
        <v>0</v>
      </c>
      <c r="X22" s="57">
        <v>3</v>
      </c>
      <c r="Y22" s="57">
        <v>7</v>
      </c>
    </row>
    <row r="23" spans="1:25" ht="13.9" customHeight="1" x14ac:dyDescent="0.2">
      <c r="A23" s="94"/>
      <c r="B23" s="24" t="str">
        <f>Grupos!F5</f>
        <v>Mexico</v>
      </c>
      <c r="C23" s="35">
        <v>2</v>
      </c>
      <c r="D23" s="35"/>
      <c r="E23" s="21" t="str">
        <f>Grupos!F7</f>
        <v>Jamaica</v>
      </c>
      <c r="F23" s="35">
        <v>0</v>
      </c>
      <c r="H23" s="89"/>
      <c r="I23" s="56" t="str">
        <f>Grupos!F7</f>
        <v>Jamaica</v>
      </c>
      <c r="J23" s="57">
        <f>IF(C22&gt;F22,3,IF(C22=F22,1,0))</f>
        <v>0</v>
      </c>
      <c r="K23" s="57">
        <f>IF(C23&lt;F23,3,IF(C23=F23,1,0))</f>
        <v>0</v>
      </c>
      <c r="L23" s="57">
        <f>IF(C26&lt;F26,3,IF(C26=F26,1,0))</f>
        <v>0</v>
      </c>
      <c r="M23" s="57">
        <f>SUM(F22,C25,C27)</f>
        <v>2</v>
      </c>
      <c r="N23" s="57">
        <f>SUM(C22,F25,F27)</f>
        <v>1</v>
      </c>
      <c r="O23" s="57">
        <f>M23-N23</f>
        <v>1</v>
      </c>
      <c r="P23" s="58">
        <f>SUM(J23:L23)</f>
        <v>0</v>
      </c>
      <c r="R23" s="72" t="s">
        <v>1</v>
      </c>
      <c r="S23" s="57">
        <v>0</v>
      </c>
      <c r="T23" s="57">
        <v>0</v>
      </c>
      <c r="U23" s="57">
        <v>3</v>
      </c>
      <c r="V23" s="57">
        <v>1</v>
      </c>
      <c r="W23" s="57">
        <v>2</v>
      </c>
      <c r="X23" s="57">
        <v>-1</v>
      </c>
      <c r="Y23" s="57">
        <v>3</v>
      </c>
    </row>
    <row r="24" spans="1:25" ht="13.9" customHeight="1" x14ac:dyDescent="0.2">
      <c r="A24" s="94"/>
      <c r="B24" s="24" t="str">
        <f>Grupos!F6</f>
        <v>Uruguay</v>
      </c>
      <c r="C24" s="35">
        <v>0</v>
      </c>
      <c r="D24" s="35"/>
      <c r="E24" s="21" t="str">
        <f>Grupos!F8</f>
        <v>Venezuela</v>
      </c>
      <c r="F24" s="35">
        <v>1</v>
      </c>
      <c r="H24" s="90"/>
      <c r="I24" s="59" t="str">
        <f>Grupos!F8</f>
        <v>Venezuela</v>
      </c>
      <c r="J24" s="60">
        <f>IF(C22&lt;F22,3,IF(C22=F22,1,0))</f>
        <v>3</v>
      </c>
      <c r="K24" s="60">
        <f>IF(C24&lt;F24,3,IF(C24=F24,1,0))</f>
        <v>3</v>
      </c>
      <c r="L24" s="60">
        <f>IF(C25&lt;F25,3,IF(C25=F25,1,0))</f>
        <v>1</v>
      </c>
      <c r="M24" s="60">
        <f>SUM(C23,F24,F27)</f>
        <v>3</v>
      </c>
      <c r="N24" s="60">
        <f>SUM(F23,C24,C27)</f>
        <v>0</v>
      </c>
      <c r="O24" s="60">
        <f>M24-N24</f>
        <v>3</v>
      </c>
      <c r="P24" s="61">
        <f>SUM(J24:L24)</f>
        <v>7</v>
      </c>
      <c r="R24" s="69" t="s">
        <v>42</v>
      </c>
      <c r="S24" s="70">
        <v>0</v>
      </c>
      <c r="T24" s="70">
        <v>0</v>
      </c>
      <c r="U24" s="70">
        <v>0</v>
      </c>
      <c r="V24" s="70">
        <v>2</v>
      </c>
      <c r="W24" s="70">
        <v>1</v>
      </c>
      <c r="X24" s="70">
        <v>1</v>
      </c>
      <c r="Y24" s="70">
        <v>0</v>
      </c>
    </row>
    <row r="25" spans="1:25" ht="13.9" customHeight="1" x14ac:dyDescent="0.2">
      <c r="A25" s="94"/>
      <c r="B25" s="24" t="str">
        <f>Grupos!F5</f>
        <v>Mexico</v>
      </c>
      <c r="C25" s="35">
        <v>1</v>
      </c>
      <c r="D25" s="35"/>
      <c r="E25" s="21" t="str">
        <f>Grupos!F8</f>
        <v>Venezuela</v>
      </c>
      <c r="F25" s="35">
        <v>1</v>
      </c>
    </row>
    <row r="26" spans="1:25" ht="13.9" customHeight="1" x14ac:dyDescent="0.2">
      <c r="A26" s="95"/>
      <c r="B26" s="23" t="str">
        <f>Grupos!F6</f>
        <v>Uruguay</v>
      </c>
      <c r="C26" s="36">
        <v>3</v>
      </c>
      <c r="D26" s="36"/>
      <c r="E26" s="6" t="str">
        <f>Grupos!F7</f>
        <v>Jamaica</v>
      </c>
      <c r="F26" s="36">
        <v>0</v>
      </c>
    </row>
    <row r="27" spans="1:25" ht="13.9" customHeight="1" x14ac:dyDescent="0.2"/>
    <row r="28" spans="1:25" ht="13.9" customHeight="1" x14ac:dyDescent="0.2">
      <c r="B28" s="86" t="s">
        <v>9</v>
      </c>
      <c r="C28" s="87"/>
      <c r="D28" s="87"/>
      <c r="E28" s="87"/>
      <c r="F28" s="87"/>
      <c r="I28" s="7" t="s">
        <v>14</v>
      </c>
      <c r="J28" s="4" t="s">
        <v>16</v>
      </c>
      <c r="K28" s="4" t="s">
        <v>17</v>
      </c>
      <c r="L28" s="4" t="s">
        <v>18</v>
      </c>
      <c r="M28" s="4" t="s">
        <v>10</v>
      </c>
      <c r="N28" s="4" t="s">
        <v>11</v>
      </c>
      <c r="O28" s="4" t="s">
        <v>15</v>
      </c>
      <c r="P28" s="5" t="s">
        <v>13</v>
      </c>
      <c r="R28" s="73" t="s">
        <v>14</v>
      </c>
      <c r="S28" s="73" t="s">
        <v>16</v>
      </c>
      <c r="T28" s="73" t="s">
        <v>17</v>
      </c>
      <c r="U28" s="73" t="s">
        <v>18</v>
      </c>
      <c r="V28" s="73" t="s">
        <v>10</v>
      </c>
      <c r="W28" s="73" t="s">
        <v>11</v>
      </c>
      <c r="X28" s="73" t="s">
        <v>15</v>
      </c>
      <c r="Y28" s="73" t="s">
        <v>13</v>
      </c>
    </row>
    <row r="29" spans="1:25" ht="13.9" customHeight="1" x14ac:dyDescent="0.2">
      <c r="A29" s="93" t="s">
        <v>48</v>
      </c>
      <c r="B29" s="22" t="str">
        <f>Grupos!H5</f>
        <v>Argentina</v>
      </c>
      <c r="C29" s="34">
        <v>2</v>
      </c>
      <c r="D29" s="34"/>
      <c r="E29" s="18" t="str">
        <f>Grupos!H6</f>
        <v>Chile</v>
      </c>
      <c r="F29" s="34">
        <v>1</v>
      </c>
      <c r="H29" s="88" t="s">
        <v>23</v>
      </c>
      <c r="I29" s="53" t="str">
        <f>Grupos!H5</f>
        <v>Argentina</v>
      </c>
      <c r="J29" s="54">
        <f>IF(C29&gt;F29,3,IF(C29=F29,1,0))</f>
        <v>3</v>
      </c>
      <c r="K29" s="54">
        <f>IF(C31&gt;F31,3,IF(C31=F31,1,0))</f>
        <v>3</v>
      </c>
      <c r="L29" s="54">
        <f>IF(C33&gt;F33,3,IF(C33=F33,1,0))</f>
        <v>3</v>
      </c>
      <c r="M29" s="54">
        <f>SUM(C29,C31,C33)</f>
        <v>9</v>
      </c>
      <c r="N29" s="54">
        <f>SUM(F29,F31,F33)</f>
        <v>1</v>
      </c>
      <c r="O29" s="54">
        <f>M29-N29</f>
        <v>8</v>
      </c>
      <c r="P29" s="55">
        <f>SUM(J29:L29)</f>
        <v>9</v>
      </c>
      <c r="R29" s="71" t="s">
        <v>12</v>
      </c>
      <c r="S29" s="54">
        <v>3</v>
      </c>
      <c r="T29" s="54">
        <v>3</v>
      </c>
      <c r="U29" s="54">
        <v>3</v>
      </c>
      <c r="V29" s="54">
        <v>9</v>
      </c>
      <c r="W29" s="54">
        <v>1</v>
      </c>
      <c r="X29" s="54">
        <v>8</v>
      </c>
      <c r="Y29" s="54">
        <v>9</v>
      </c>
    </row>
    <row r="30" spans="1:25" ht="13.9" customHeight="1" x14ac:dyDescent="0.2">
      <c r="A30" s="94"/>
      <c r="B30" s="24" t="str">
        <f>Grupos!H7</f>
        <v>Panamá</v>
      </c>
      <c r="C30" s="35">
        <v>2</v>
      </c>
      <c r="D30" s="35"/>
      <c r="E30" s="21" t="str">
        <f>Grupos!H8</f>
        <v>Bolivia</v>
      </c>
      <c r="F30" s="35">
        <v>1</v>
      </c>
      <c r="H30" s="89"/>
      <c r="I30" s="56" t="str">
        <f>Grupos!H6</f>
        <v>Chile</v>
      </c>
      <c r="J30" s="57">
        <f>IF(C29&lt;F29,3,IF(C29=F29,1,0))</f>
        <v>0</v>
      </c>
      <c r="K30" s="57">
        <f>IF(C32&gt;F32,3,IF(C32=F32,1,0))</f>
        <v>3</v>
      </c>
      <c r="L30" s="57">
        <f>IF(C34&gt;F34,3,IF(C34=F34,1,0))</f>
        <v>3</v>
      </c>
      <c r="M30" s="57">
        <f>SUM(F29,C32,C34)</f>
        <v>7</v>
      </c>
      <c r="N30" s="57">
        <f>SUM(C29,F32,F34)</f>
        <v>5</v>
      </c>
      <c r="O30" s="57">
        <f>M30-N30</f>
        <v>2</v>
      </c>
      <c r="P30" s="58">
        <f>SUM(J30:L30)</f>
        <v>6</v>
      </c>
      <c r="R30" s="72" t="s">
        <v>44</v>
      </c>
      <c r="S30" s="57">
        <v>0</v>
      </c>
      <c r="T30" s="57">
        <v>3</v>
      </c>
      <c r="U30" s="57">
        <v>3</v>
      </c>
      <c r="V30" s="57">
        <v>7</v>
      </c>
      <c r="W30" s="57">
        <v>5</v>
      </c>
      <c r="X30" s="57">
        <v>2</v>
      </c>
      <c r="Y30" s="57">
        <v>6</v>
      </c>
    </row>
    <row r="31" spans="1:25" ht="13.9" customHeight="1" x14ac:dyDescent="0.2">
      <c r="A31" s="94"/>
      <c r="B31" s="24" t="str">
        <f>Grupos!H5</f>
        <v>Argentina</v>
      </c>
      <c r="C31" s="35">
        <v>5</v>
      </c>
      <c r="D31" s="35"/>
      <c r="E31" s="21" t="str">
        <f>Grupos!H7</f>
        <v>Panamá</v>
      </c>
      <c r="F31" s="35">
        <v>0</v>
      </c>
      <c r="H31" s="89"/>
      <c r="I31" s="56" t="str">
        <f>Grupos!H7</f>
        <v>Panamá</v>
      </c>
      <c r="J31" s="57">
        <f>IF(C30&gt;F30,3,IF(C30=F30,1,0))</f>
        <v>3</v>
      </c>
      <c r="K31" s="57">
        <f>IF(C31&lt;F31,3,IF(C31=F31,1,0))</f>
        <v>0</v>
      </c>
      <c r="L31" s="57">
        <f>IF(C34&lt;F34,3,IF(C34=F34,1,0))</f>
        <v>0</v>
      </c>
      <c r="M31" s="57">
        <f>SUM(C30,F31,F34)</f>
        <v>4</v>
      </c>
      <c r="N31" s="57">
        <f>SUM(F30,C31,C34)</f>
        <v>10</v>
      </c>
      <c r="O31" s="57">
        <f>M31-N31</f>
        <v>-6</v>
      </c>
      <c r="P31" s="58">
        <f>SUM(J31:L31)</f>
        <v>3</v>
      </c>
      <c r="R31" s="72" t="s">
        <v>49</v>
      </c>
      <c r="S31" s="57">
        <v>3</v>
      </c>
      <c r="T31" s="57">
        <v>0</v>
      </c>
      <c r="U31" s="57">
        <v>0</v>
      </c>
      <c r="V31" s="57">
        <v>4</v>
      </c>
      <c r="W31" s="57">
        <v>10</v>
      </c>
      <c r="X31" s="57">
        <v>-6</v>
      </c>
      <c r="Y31" s="57">
        <v>3</v>
      </c>
    </row>
    <row r="32" spans="1:25" ht="13.9" customHeight="1" x14ac:dyDescent="0.2">
      <c r="A32" s="94"/>
      <c r="B32" s="24" t="str">
        <f>Grupos!H6</f>
        <v>Chile</v>
      </c>
      <c r="C32" s="35">
        <v>2</v>
      </c>
      <c r="D32" s="35"/>
      <c r="E32" s="21" t="str">
        <f>Grupos!H8</f>
        <v>Bolivia</v>
      </c>
      <c r="F32" s="35">
        <v>1</v>
      </c>
      <c r="H32" s="90"/>
      <c r="I32" s="59" t="str">
        <f>Grupos!H8</f>
        <v>Bolivia</v>
      </c>
      <c r="J32" s="60">
        <f>IF(C30&lt;F30,3,IF(C30=F30,1,0))</f>
        <v>0</v>
      </c>
      <c r="K32" s="60">
        <f>IF(C32&lt;F32,3,IF(C32=F32,1,0))</f>
        <v>0</v>
      </c>
      <c r="L32" s="60">
        <f>IF(C33&lt;F33,3,IF(C33=F33,1,0))</f>
        <v>0</v>
      </c>
      <c r="M32" s="60">
        <f>SUM(F30,F32,F33)</f>
        <v>2</v>
      </c>
      <c r="N32" s="60">
        <f>SUM(C30,C32,C33)</f>
        <v>6</v>
      </c>
      <c r="O32" s="60">
        <f>M32-N32</f>
        <v>-4</v>
      </c>
      <c r="P32" s="61">
        <f>SUM(J32:L32)</f>
        <v>0</v>
      </c>
      <c r="R32" s="69" t="s">
        <v>45</v>
      </c>
      <c r="S32" s="70">
        <v>0</v>
      </c>
      <c r="T32" s="70">
        <v>0</v>
      </c>
      <c r="U32" s="70">
        <v>0</v>
      </c>
      <c r="V32" s="70">
        <v>2</v>
      </c>
      <c r="W32" s="70">
        <v>6</v>
      </c>
      <c r="X32" s="70">
        <v>-4</v>
      </c>
      <c r="Y32" s="70">
        <v>0</v>
      </c>
    </row>
    <row r="33" spans="1:6" ht="13.9" customHeight="1" x14ac:dyDescent="0.2">
      <c r="A33" s="94"/>
      <c r="B33" s="24" t="str">
        <f>Grupos!H5</f>
        <v>Argentina</v>
      </c>
      <c r="C33" s="35">
        <v>2</v>
      </c>
      <c r="D33" s="35"/>
      <c r="E33" s="21" t="str">
        <f>Grupos!H8</f>
        <v>Bolivia</v>
      </c>
      <c r="F33" s="35">
        <v>0</v>
      </c>
    </row>
    <row r="34" spans="1:6" ht="13.9" customHeight="1" x14ac:dyDescent="0.2">
      <c r="A34" s="95"/>
      <c r="B34" s="23" t="str">
        <f>Grupos!H6</f>
        <v>Chile</v>
      </c>
      <c r="C34" s="36">
        <v>4</v>
      </c>
      <c r="D34" s="36"/>
      <c r="E34" s="6" t="str">
        <f>Grupos!H7</f>
        <v>Panamá</v>
      </c>
      <c r="F34" s="36">
        <v>2</v>
      </c>
    </row>
    <row r="35" spans="1:6" ht="13.9" customHeight="1" x14ac:dyDescent="0.2"/>
  </sheetData>
  <mergeCells count="16">
    <mergeCell ref="A5:A10"/>
    <mergeCell ref="A13:A18"/>
    <mergeCell ref="A21:A26"/>
    <mergeCell ref="A29:A34"/>
    <mergeCell ref="H5:H8"/>
    <mergeCell ref="H13:H16"/>
    <mergeCell ref="H21:H24"/>
    <mergeCell ref="H29:H32"/>
    <mergeCell ref="B28:F28"/>
    <mergeCell ref="B20:F20"/>
    <mergeCell ref="H2:P2"/>
    <mergeCell ref="H1:P1"/>
    <mergeCell ref="B1:F1"/>
    <mergeCell ref="B2:F2"/>
    <mergeCell ref="B12:F12"/>
    <mergeCell ref="B4:F4"/>
  </mergeCells>
  <phoneticPr fontId="0" type="noConversion"/>
  <printOptions horizontalCentered="1" verticalCentered="1"/>
  <pageMargins left="0.75" right="0.75" top="1" bottom="1" header="0" footer="0"/>
  <pageSetup paperSize="11" scale="61" fitToWidth="0" orientation="portrait" horizontalDpi="360" verticalDpi="360" r:id="rId1"/>
  <headerFooter alignWithMargins="0"/>
  <ignoredErrors>
    <ignoredError sqref="B6 B8:B9 E7 B22 B24:B25 B16:B17 B14 E15 E23 B30 B32:B33 E31" formula="1"/>
  </ignoredErrors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abSelected="1" zoomScale="115" zoomScaleNormal="115" zoomScaleSheetLayoutView="100" workbookViewId="0">
      <selection activeCell="G6" sqref="G6"/>
    </sheetView>
  </sheetViews>
  <sheetFormatPr baseColWidth="10" defaultRowHeight="12.75" x14ac:dyDescent="0.2"/>
  <cols>
    <col min="2" max="2" width="18.5703125" customWidth="1"/>
    <col min="3" max="3" width="5.85546875" customWidth="1"/>
    <col min="4" max="4" width="11.85546875" customWidth="1"/>
    <col min="5" max="5" width="3" bestFit="1" customWidth="1"/>
    <col min="6" max="6" width="4.28515625" bestFit="1" customWidth="1"/>
    <col min="7" max="7" width="13.7109375" customWidth="1"/>
    <col min="8" max="8" width="3" bestFit="1" customWidth="1"/>
    <col min="9" max="9" width="3.28515625" customWidth="1"/>
    <col min="10" max="12" width="4.7109375" customWidth="1"/>
    <col min="14" max="14" width="4.7109375" customWidth="1"/>
    <col min="15" max="15" width="20.7109375" customWidth="1"/>
    <col min="16" max="16" width="4.7109375" customWidth="1"/>
    <col min="18" max="18" width="4.7109375" customWidth="1"/>
    <col min="19" max="19" width="10.42578125" customWidth="1"/>
    <col min="20" max="20" width="4.7109375" customWidth="1"/>
    <col min="22" max="23" width="14.7109375" customWidth="1"/>
    <col min="24" max="24" width="4.7109375" customWidth="1"/>
  </cols>
  <sheetData>
    <row r="1" spans="2:20" ht="33.75" thickBot="1" x14ac:dyDescent="0.25">
      <c r="B1" s="134" t="s">
        <v>35</v>
      </c>
      <c r="C1" s="135"/>
      <c r="D1" s="135"/>
      <c r="E1" s="135"/>
      <c r="F1" s="135"/>
      <c r="G1" s="135"/>
      <c r="H1" s="136"/>
      <c r="K1" s="129" t="s">
        <v>56</v>
      </c>
      <c r="L1" s="130"/>
      <c r="M1" s="130"/>
      <c r="N1" s="130"/>
      <c r="O1" s="130"/>
      <c r="P1" s="130"/>
      <c r="Q1" s="131"/>
    </row>
    <row r="2" spans="2:20" ht="8.25" customHeight="1" thickBot="1" x14ac:dyDescent="0.25">
      <c r="K2" s="101" t="str">
        <f>IF(E17&gt;H17,C17,F17)</f>
        <v>Chile</v>
      </c>
      <c r="L2" s="102"/>
      <c r="M2" s="102"/>
      <c r="N2" s="102"/>
      <c r="O2" s="102"/>
      <c r="P2" s="102"/>
      <c r="Q2" s="103"/>
    </row>
    <row r="3" spans="2:20" ht="13.9" customHeight="1" thickBot="1" x14ac:dyDescent="0.25">
      <c r="B3" s="127" t="s">
        <v>51</v>
      </c>
      <c r="C3" s="96" t="s">
        <v>9</v>
      </c>
      <c r="D3" s="97"/>
      <c r="E3" s="97"/>
      <c r="F3" s="97"/>
      <c r="G3" s="97"/>
      <c r="H3" s="98"/>
      <c r="K3" s="104"/>
      <c r="L3" s="105"/>
      <c r="M3" s="105"/>
      <c r="N3" s="105"/>
      <c r="O3" s="105"/>
      <c r="P3" s="105"/>
      <c r="Q3" s="106"/>
    </row>
    <row r="4" spans="2:20" ht="13.9" customHeight="1" x14ac:dyDescent="0.25">
      <c r="B4" s="133"/>
      <c r="C4" s="44" t="s">
        <v>31</v>
      </c>
      <c r="D4" s="38" t="str">
        <f>'Primera Fase'!R5</f>
        <v>EE. UU.</v>
      </c>
      <c r="E4" s="41">
        <v>2</v>
      </c>
      <c r="F4" s="47" t="s">
        <v>27</v>
      </c>
      <c r="G4" s="38" t="str">
        <f>'Primera Fase'!R14</f>
        <v>Ecuador</v>
      </c>
      <c r="H4" s="65">
        <v>1</v>
      </c>
      <c r="K4" s="104"/>
      <c r="L4" s="105"/>
      <c r="M4" s="105"/>
      <c r="N4" s="105"/>
      <c r="O4" s="105"/>
      <c r="P4" s="105"/>
      <c r="Q4" s="106"/>
      <c r="T4" s="37"/>
    </row>
    <row r="5" spans="2:20" ht="13.9" customHeight="1" x14ac:dyDescent="0.2">
      <c r="B5" s="133"/>
      <c r="C5" s="45" t="s">
        <v>29</v>
      </c>
      <c r="D5" s="39" t="str">
        <f>'Primera Fase'!R13</f>
        <v>Perú</v>
      </c>
      <c r="E5" s="49"/>
      <c r="F5" s="42" t="s">
        <v>33</v>
      </c>
      <c r="G5" s="39" t="str">
        <f>'Primera Fase'!R6</f>
        <v>Colombia</v>
      </c>
      <c r="H5" s="66"/>
      <c r="K5" s="104"/>
      <c r="L5" s="105"/>
      <c r="M5" s="105"/>
      <c r="N5" s="105"/>
      <c r="O5" s="105"/>
      <c r="P5" s="105"/>
      <c r="Q5" s="106"/>
    </row>
    <row r="6" spans="2:20" ht="13.9" customHeight="1" thickBot="1" x14ac:dyDescent="0.3">
      <c r="B6" s="133"/>
      <c r="C6" s="45" t="s">
        <v>30</v>
      </c>
      <c r="D6" s="39" t="str">
        <f>'Primera Fase'!R29</f>
        <v>Argentina</v>
      </c>
      <c r="E6" s="49"/>
      <c r="F6" s="42" t="s">
        <v>34</v>
      </c>
      <c r="G6" s="39" t="str">
        <f>'Primera Fase'!R22</f>
        <v>Venezuela</v>
      </c>
      <c r="H6" s="66"/>
      <c r="K6" s="107"/>
      <c r="L6" s="108"/>
      <c r="M6" s="108"/>
      <c r="N6" s="108"/>
      <c r="O6" s="108"/>
      <c r="P6" s="108"/>
      <c r="Q6" s="109"/>
      <c r="T6" s="37"/>
    </row>
    <row r="7" spans="2:20" ht="13.9" customHeight="1" thickBot="1" x14ac:dyDescent="0.25">
      <c r="B7" s="128"/>
      <c r="C7" s="46" t="s">
        <v>32</v>
      </c>
      <c r="D7" s="40" t="str">
        <f>'Primera Fase'!R21</f>
        <v>Mexico</v>
      </c>
      <c r="E7" s="48"/>
      <c r="F7" s="43" t="s">
        <v>28</v>
      </c>
      <c r="G7" s="40" t="str">
        <f>'Primera Fase'!R30</f>
        <v>Chile</v>
      </c>
      <c r="H7" s="67"/>
    </row>
    <row r="8" spans="2:20" ht="7.5" customHeight="1" thickBot="1" x14ac:dyDescent="0.25">
      <c r="K8" s="110" t="s">
        <v>55</v>
      </c>
      <c r="L8" s="111"/>
      <c r="M8" s="111"/>
      <c r="N8" s="111"/>
      <c r="O8" s="111"/>
      <c r="P8" s="111"/>
      <c r="Q8" s="112"/>
    </row>
    <row r="9" spans="2:20" ht="13.9" customHeight="1" thickBot="1" x14ac:dyDescent="0.3">
      <c r="B9" s="127" t="s">
        <v>36</v>
      </c>
      <c r="C9" s="96" t="s">
        <v>9</v>
      </c>
      <c r="D9" s="97"/>
      <c r="E9" s="97"/>
      <c r="F9" s="97"/>
      <c r="G9" s="97"/>
      <c r="H9" s="98"/>
      <c r="K9" s="113"/>
      <c r="L9" s="114"/>
      <c r="M9" s="114"/>
      <c r="N9" s="114"/>
      <c r="O9" s="114"/>
      <c r="P9" s="114"/>
      <c r="Q9" s="115"/>
      <c r="R9" s="37"/>
      <c r="S9" s="37"/>
    </row>
    <row r="10" spans="2:20" ht="13.9" customHeight="1" x14ac:dyDescent="0.25">
      <c r="B10" s="133"/>
      <c r="C10" s="137" t="str">
        <f>IF(E4&gt;H4,D4,G4)</f>
        <v>EE. UU.</v>
      </c>
      <c r="D10" s="132"/>
      <c r="E10" s="41"/>
      <c r="F10" s="132" t="str">
        <f>IF(E5&gt;H5,D5,G5)</f>
        <v>Colombia</v>
      </c>
      <c r="G10" s="132"/>
      <c r="H10" s="65"/>
      <c r="K10" s="116" t="str">
        <f>IF(E17&gt;H17,C17,F17)</f>
        <v>Chile</v>
      </c>
      <c r="L10" s="117"/>
      <c r="M10" s="117"/>
      <c r="N10" s="117"/>
      <c r="O10" s="117"/>
      <c r="P10" s="117"/>
      <c r="Q10" s="118"/>
      <c r="R10" s="37"/>
      <c r="S10" s="37"/>
    </row>
    <row r="11" spans="2:20" ht="13.9" customHeight="1" thickBot="1" x14ac:dyDescent="0.3">
      <c r="B11" s="128"/>
      <c r="C11" s="138" t="str">
        <f>IF(E6&gt;H6,D6,G6)</f>
        <v>Venezuela</v>
      </c>
      <c r="D11" s="139"/>
      <c r="E11" s="48"/>
      <c r="F11" s="139" t="str">
        <f>IF(E7&gt;H7,D7,G7)</f>
        <v>Chile</v>
      </c>
      <c r="G11" s="139"/>
      <c r="H11" s="67"/>
      <c r="K11" s="119"/>
      <c r="L11" s="120"/>
      <c r="M11" s="120"/>
      <c r="N11" s="120"/>
      <c r="O11" s="120"/>
      <c r="P11" s="120"/>
      <c r="Q11" s="121"/>
      <c r="R11" s="37"/>
      <c r="S11" s="37"/>
    </row>
    <row r="12" spans="2:20" ht="7.5" customHeight="1" thickBot="1" x14ac:dyDescent="0.3">
      <c r="R12" s="37"/>
      <c r="S12" s="37"/>
    </row>
    <row r="13" spans="2:20" ht="13.9" customHeight="1" thickBot="1" x14ac:dyDescent="0.3">
      <c r="B13" s="99" t="s">
        <v>37</v>
      </c>
      <c r="C13" s="96" t="s">
        <v>9</v>
      </c>
      <c r="D13" s="97"/>
      <c r="E13" s="97"/>
      <c r="F13" s="97"/>
      <c r="G13" s="97"/>
      <c r="H13" s="98"/>
      <c r="K13" s="110" t="s">
        <v>54</v>
      </c>
      <c r="L13" s="111"/>
      <c r="M13" s="111"/>
      <c r="N13" s="111"/>
      <c r="O13" s="111"/>
      <c r="P13" s="111"/>
      <c r="Q13" s="112"/>
      <c r="R13" s="37"/>
      <c r="S13" s="37"/>
    </row>
    <row r="14" spans="2:20" ht="13.9" customHeight="1" thickBot="1" x14ac:dyDescent="0.25">
      <c r="B14" s="100"/>
      <c r="C14" s="125" t="str">
        <f>IF(E10&gt;H10,C10,F10)</f>
        <v>Colombia</v>
      </c>
      <c r="D14" s="126"/>
      <c r="E14" s="50"/>
      <c r="F14" s="126" t="str">
        <f>IF(E11&gt;H11,C11,F11)</f>
        <v>Chile</v>
      </c>
      <c r="G14" s="126"/>
      <c r="H14" s="68"/>
      <c r="K14" s="113"/>
      <c r="L14" s="114"/>
      <c r="M14" s="114"/>
      <c r="N14" s="114"/>
      <c r="O14" s="114"/>
      <c r="P14" s="114"/>
      <c r="Q14" s="115"/>
    </row>
    <row r="15" spans="2:20" ht="6" customHeight="1" thickBot="1" x14ac:dyDescent="0.3">
      <c r="K15" s="116" t="str">
        <f>IF(E14&gt;H14,C14,F14)</f>
        <v>Chile</v>
      </c>
      <c r="L15" s="117"/>
      <c r="M15" s="117"/>
      <c r="N15" s="117"/>
      <c r="O15" s="117"/>
      <c r="P15" s="117"/>
      <c r="Q15" s="118"/>
      <c r="R15" s="37"/>
      <c r="S15" s="37"/>
    </row>
    <row r="16" spans="2:20" ht="13.9" customHeight="1" thickBot="1" x14ac:dyDescent="0.3">
      <c r="B16" s="127" t="s">
        <v>24</v>
      </c>
      <c r="C16" s="96" t="s">
        <v>9</v>
      </c>
      <c r="D16" s="97"/>
      <c r="E16" s="97"/>
      <c r="F16" s="97"/>
      <c r="G16" s="97"/>
      <c r="H16" s="98"/>
      <c r="K16" s="122"/>
      <c r="L16" s="123"/>
      <c r="M16" s="123"/>
      <c r="N16" s="123"/>
      <c r="O16" s="123"/>
      <c r="P16" s="123"/>
      <c r="Q16" s="124"/>
      <c r="R16" s="37"/>
      <c r="S16" s="37"/>
    </row>
    <row r="17" spans="2:17" ht="13.9" customHeight="1" thickBot="1" x14ac:dyDescent="0.25">
      <c r="B17" s="128"/>
      <c r="C17" s="125" t="str">
        <f>IF(E10&gt;H10,C10,F10)</f>
        <v>Colombia</v>
      </c>
      <c r="D17" s="126"/>
      <c r="E17" s="50"/>
      <c r="F17" s="126" t="str">
        <f>IF(E11&gt;H11,C11,F11)</f>
        <v>Chile</v>
      </c>
      <c r="G17" s="126"/>
      <c r="H17" s="68"/>
      <c r="K17" s="119"/>
      <c r="L17" s="120"/>
      <c r="M17" s="120"/>
      <c r="N17" s="120"/>
      <c r="O17" s="120"/>
      <c r="P17" s="120"/>
      <c r="Q17" s="121"/>
    </row>
    <row r="18" spans="2:17" ht="6" customHeight="1" x14ac:dyDescent="0.2"/>
    <row r="20" spans="2:17" ht="25.15" customHeight="1" x14ac:dyDescent="0.2"/>
    <row r="21" spans="2:17" ht="25.15" customHeight="1" x14ac:dyDescent="0.2"/>
    <row r="22" spans="2:17" ht="25.15" customHeight="1" x14ac:dyDescent="0.2"/>
  </sheetData>
  <mergeCells count="23">
    <mergeCell ref="K1:Q1"/>
    <mergeCell ref="C17:D17"/>
    <mergeCell ref="F17:G17"/>
    <mergeCell ref="F10:G10"/>
    <mergeCell ref="C9:H9"/>
    <mergeCell ref="B1:H1"/>
    <mergeCell ref="C3:H3"/>
    <mergeCell ref="B9:B11"/>
    <mergeCell ref="C10:D10"/>
    <mergeCell ref="C11:D11"/>
    <mergeCell ref="F11:G11"/>
    <mergeCell ref="C13:H13"/>
    <mergeCell ref="C16:H16"/>
    <mergeCell ref="B13:B14"/>
    <mergeCell ref="K2:Q6"/>
    <mergeCell ref="K8:Q9"/>
    <mergeCell ref="K10:Q11"/>
    <mergeCell ref="K13:Q14"/>
    <mergeCell ref="K15:Q17"/>
    <mergeCell ref="C14:D14"/>
    <mergeCell ref="F14:G14"/>
    <mergeCell ref="B16:B17"/>
    <mergeCell ref="B3:B7"/>
  </mergeCells>
  <phoneticPr fontId="0" type="noConversion"/>
  <printOptions horizontalCentered="1" verticalCentered="1"/>
  <pageMargins left="0.75" right="0.75" top="1" bottom="1" header="0" footer="0"/>
  <pageSetup paperSize="11" scale="52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</vt:lpstr>
      <vt:lpstr>Primera Fase</vt:lpstr>
      <vt:lpstr>Rumbo Final</vt:lpstr>
    </vt:vector>
  </TitlesOfParts>
  <Company>win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Malavé</dc:creator>
  <cp:lastModifiedBy>César Malavé Limones</cp:lastModifiedBy>
  <cp:lastPrinted>2004-06-26T16:53:03Z</cp:lastPrinted>
  <dcterms:created xsi:type="dcterms:W3CDTF">2002-02-02T18:22:39Z</dcterms:created>
  <dcterms:modified xsi:type="dcterms:W3CDTF">2016-06-17T03:37:45Z</dcterms:modified>
</cp:coreProperties>
</file>