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k\Dropbox\Research\GovHack\Data\Indigenous Health Check\"/>
    </mc:Choice>
  </mc:AlternateContent>
  <bookViews>
    <workbookView xWindow="0" yWindow="0" windowWidth="12960" windowHeight="8556" activeTab="6"/>
  </bookViews>
  <sheets>
    <sheet name="Quarter" sheetId="1" r:id="rId1"/>
    <sheet name="Year" sheetId="2" r:id="rId2"/>
    <sheet name="Population" sheetId="5" r:id="rId3"/>
    <sheet name="PeerGroup" sheetId="3" r:id="rId4"/>
    <sheet name="Jurisdiction" sheetId="4" r:id="rId5"/>
    <sheet name="NChecks" sheetId="6" r:id="rId6"/>
    <sheet name="MaxUsage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6" i="6" l="1"/>
  <c r="R11" i="6"/>
  <c r="R12" i="4"/>
  <c r="Q12" i="4"/>
  <c r="R13" i="4"/>
  <c r="O12" i="4"/>
  <c r="M12" i="4"/>
  <c r="K12" i="4"/>
  <c r="I12" i="4"/>
  <c r="R4" i="4"/>
  <c r="R5" i="4"/>
  <c r="R6" i="4"/>
  <c r="R7" i="4"/>
  <c r="R8" i="4"/>
  <c r="R9" i="4"/>
  <c r="R10" i="4"/>
  <c r="R11" i="4"/>
  <c r="G12" i="4"/>
  <c r="T15" i="6"/>
  <c r="S16" i="6"/>
  <c r="Q16" i="6"/>
  <c r="P16" i="6"/>
  <c r="O16" i="6"/>
  <c r="N16" i="6"/>
  <c r="M16" i="6"/>
  <c r="L16" i="6"/>
  <c r="T10" i="6"/>
  <c r="T9" i="6"/>
  <c r="T8" i="6"/>
  <c r="T7" i="6"/>
  <c r="T6" i="6"/>
  <c r="T5" i="6"/>
  <c r="T4" i="6"/>
  <c r="T3" i="6"/>
  <c r="S11" i="6"/>
  <c r="Q11" i="6"/>
  <c r="P11" i="6"/>
  <c r="O11" i="6"/>
  <c r="N11" i="6"/>
  <c r="M11" i="6"/>
  <c r="L11" i="6"/>
  <c r="P18" i="3"/>
  <c r="P19" i="3"/>
  <c r="P21" i="3"/>
  <c r="P23" i="3"/>
  <c r="P20" i="3"/>
  <c r="E12" i="4"/>
  <c r="T2" i="6" l="1"/>
  <c r="T11" i="6" s="1"/>
  <c r="T14" i="6"/>
  <c r="T16" i="6" s="1"/>
  <c r="C11" i="1"/>
  <c r="C4" i="2"/>
  <c r="C12" i="4"/>
  <c r="P13" i="3"/>
  <c r="P12" i="3"/>
  <c r="P4" i="3"/>
  <c r="P5" i="3"/>
  <c r="P6" i="3"/>
  <c r="P7" i="3"/>
  <c r="P8" i="3"/>
  <c r="P9" i="3"/>
  <c r="P10" i="3"/>
  <c r="P11" i="3"/>
  <c r="P3" i="3"/>
  <c r="E15" i="5"/>
  <c r="F15" i="5"/>
  <c r="G15" i="5"/>
  <c r="H15" i="5"/>
  <c r="I15" i="5"/>
  <c r="J15" i="5"/>
  <c r="K15" i="5"/>
  <c r="L12" i="5"/>
  <c r="L11" i="5"/>
  <c r="L8" i="5"/>
  <c r="L9" i="5"/>
  <c r="L10" i="5"/>
  <c r="L13" i="5"/>
  <c r="L14" i="5"/>
  <c r="R3" i="4"/>
  <c r="L7" i="5" l="1"/>
  <c r="L15" i="5" s="1"/>
  <c r="B14" i="6"/>
  <c r="C14" i="6"/>
  <c r="C16" i="6" s="1"/>
  <c r="D14" i="6"/>
  <c r="D16" i="6" s="1"/>
  <c r="E14" i="6"/>
  <c r="F14" i="6"/>
  <c r="G14" i="6"/>
  <c r="G16" i="6" s="1"/>
  <c r="H14" i="6"/>
  <c r="H16" i="6" s="1"/>
  <c r="B15" i="6"/>
  <c r="C15" i="6"/>
  <c r="D15" i="6"/>
  <c r="E15" i="6"/>
  <c r="F15" i="6"/>
  <c r="G15" i="6"/>
  <c r="H15" i="6"/>
  <c r="F16" i="6" l="1"/>
  <c r="B16" i="6"/>
  <c r="I14" i="6"/>
  <c r="I15" i="6"/>
  <c r="E16" i="6"/>
  <c r="H3" i="6"/>
  <c r="H4" i="6"/>
  <c r="H5" i="6"/>
  <c r="H6" i="6"/>
  <c r="H7" i="6"/>
  <c r="H8" i="6"/>
  <c r="H9" i="6"/>
  <c r="H10" i="6"/>
  <c r="H2" i="6"/>
  <c r="G3" i="6"/>
  <c r="G4" i="6"/>
  <c r="G5" i="6"/>
  <c r="G6" i="6"/>
  <c r="G7" i="6"/>
  <c r="G8" i="6"/>
  <c r="G9" i="6"/>
  <c r="G10" i="6"/>
  <c r="G2" i="6"/>
  <c r="F3" i="6"/>
  <c r="F4" i="6"/>
  <c r="F5" i="6"/>
  <c r="F6" i="6"/>
  <c r="F7" i="6"/>
  <c r="F8" i="6"/>
  <c r="F9" i="6"/>
  <c r="F10" i="6"/>
  <c r="F2" i="6"/>
  <c r="F11" i="6" s="1"/>
  <c r="E3" i="6"/>
  <c r="E4" i="6"/>
  <c r="E5" i="6"/>
  <c r="E6" i="6"/>
  <c r="E7" i="6"/>
  <c r="E8" i="6"/>
  <c r="E9" i="6"/>
  <c r="E10" i="6"/>
  <c r="E2" i="6"/>
  <c r="D3" i="6"/>
  <c r="D4" i="6"/>
  <c r="D5" i="6"/>
  <c r="D6" i="6"/>
  <c r="D7" i="6"/>
  <c r="D8" i="6"/>
  <c r="D9" i="6"/>
  <c r="D10" i="6"/>
  <c r="D2" i="6"/>
  <c r="C3" i="6"/>
  <c r="C4" i="6"/>
  <c r="C5" i="6"/>
  <c r="C6" i="6"/>
  <c r="C7" i="6"/>
  <c r="C8" i="6"/>
  <c r="C9" i="6"/>
  <c r="C10" i="6"/>
  <c r="C2" i="6"/>
  <c r="B3" i="6"/>
  <c r="I3" i="6" s="1"/>
  <c r="B4" i="6"/>
  <c r="B5" i="6"/>
  <c r="B6" i="6"/>
  <c r="B7" i="6"/>
  <c r="I7" i="6" s="1"/>
  <c r="B8" i="6"/>
  <c r="B9" i="6"/>
  <c r="B10" i="6"/>
  <c r="B2" i="6"/>
  <c r="B20" i="5"/>
  <c r="B9" i="5"/>
  <c r="E20" i="3"/>
  <c r="G20" i="3"/>
  <c r="I20" i="3"/>
  <c r="K20" i="3"/>
  <c r="M20" i="3"/>
  <c r="O20" i="3"/>
  <c r="C20" i="3"/>
  <c r="E12" i="3"/>
  <c r="G12" i="3"/>
  <c r="I12" i="3"/>
  <c r="K12" i="3"/>
  <c r="M12" i="3"/>
  <c r="O12" i="3"/>
  <c r="C12" i="3"/>
  <c r="B11" i="6" l="1"/>
  <c r="I2" i="6"/>
  <c r="C11" i="6"/>
  <c r="G11" i="6"/>
  <c r="I16" i="6"/>
  <c r="I9" i="6"/>
  <c r="I5" i="6"/>
  <c r="D11" i="6"/>
  <c r="H11" i="6"/>
  <c r="I10" i="6"/>
  <c r="I6" i="6"/>
  <c r="I8" i="6"/>
  <c r="I4" i="6"/>
  <c r="E11" i="6"/>
  <c r="I11" i="6" l="1"/>
  <c r="I18" i="6" s="1"/>
</calcChain>
</file>

<file path=xl/sharedStrings.xml><?xml version="1.0" encoding="utf-8"?>
<sst xmlns="http://schemas.openxmlformats.org/spreadsheetml/2006/main" count="278" uniqueCount="47">
  <si>
    <t>Quarter</t>
  </si>
  <si>
    <t>Total number of checks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</si>
  <si>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</si>
  <si>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</si>
  <si>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</si>
  <si>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</si>
  <si>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</si>
  <si>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</si>
  <si>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</si>
  <si>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</si>
  <si>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</si>
  <si>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Financial Year</t>
  </si>
  <si>
    <t>2011-12</t>
  </si>
  <si>
    <t>2012-13</t>
  </si>
  <si>
    <t>Number of checks</t>
  </si>
  <si>
    <t>Metro3</t>
  </si>
  <si>
    <t>Metro2</t>
  </si>
  <si>
    <t>Metro1</t>
  </si>
  <si>
    <t>Regional1</t>
  </si>
  <si>
    <t>Regional2</t>
  </si>
  <si>
    <t>Rural1</t>
  </si>
  <si>
    <t>Rural2</t>
  </si>
  <si>
    <t>Max usage rate</t>
  </si>
  <si>
    <t>Max usage rate (%)</t>
  </si>
  <si>
    <t>ACT</t>
  </si>
  <si>
    <t>NSW</t>
  </si>
  <si>
    <t>QLD</t>
  </si>
  <si>
    <t>NT</t>
  </si>
  <si>
    <t>SA</t>
  </si>
  <si>
    <t>VIC</t>
  </si>
  <si>
    <t>WA</t>
  </si>
  <si>
    <t>TAS</t>
  </si>
  <si>
    <t>Total</t>
  </si>
  <si>
    <t>Popn</t>
  </si>
  <si>
    <t>Year</t>
  </si>
  <si>
    <t>Metro 1</t>
  </si>
  <si>
    <t>Metro 2</t>
  </si>
  <si>
    <t>Metro 3</t>
  </si>
  <si>
    <t>Regional 1</t>
  </si>
  <si>
    <t>Regional 2</t>
  </si>
  <si>
    <t>Rural 1</t>
  </si>
  <si>
    <t>Rural 2</t>
  </si>
  <si>
    <t>Peer group</t>
  </si>
  <si>
    <t>Population</t>
  </si>
  <si>
    <t>Jurisdiction</t>
  </si>
  <si>
    <t>Jurisd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</si>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</sst>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0_ ;\-0\ "/>
    <numFmt numFmtId="170" formatCode="#,##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Garamond"/>
      <family val="1"/>
    </font>
    <font>
      <sz val="11"/>
      <color theme="1"/>
      <name val="Garamond"/>
      <family val="1"/>
    </font>
    <font>
      <b/>
      <sz val="9"/>
      <color theme="1"/>
      <name val="Garamond"/>
      <family val="1"/>
    </font>
    <font>
      <sz val="9"/>
      <color theme="1"/>
      <name val="Garamond"/>
      <family val="1"/>
    </font>
    <font>
      <sz val="11"/>
      <color rgb="FF000000"/>
      <name val="Garamond"/>
      <family val="1"/>
    </font>
    <font>
      <b/>
      <sz val="11"/>
      <color rgb="FF000000"/>
      <name val="Garamond"/>
      <family val="1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6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5" fillId="0" borderId="9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1" fontId="0" fillId="0" borderId="0" xfId="0" applyNumberFormat="1"/>
    <xf numFmtId="1" fontId="1" fillId="0" borderId="2" xfId="0" applyNumberFormat="1" applyFont="1" applyBorder="1" applyAlignment="1">
      <alignment horizontal="center" vertical="center" wrapText="1"/>
    </xf>
    <xf numFmtId="164" fontId="2" fillId="0" borderId="6" xfId="0" applyNumberFormat="1" applyFont="1" applyBorder="1" applyAlignment="1">
      <alignment horizontal="right" vertical="center" wrapText="1"/>
    </xf>
    <xf numFmtId="1" fontId="2" fillId="0" borderId="11" xfId="0" applyNumberFormat="1" applyFont="1" applyBorder="1" applyAlignment="1">
      <alignment horizontal="right" vertical="center" wrapText="1"/>
    </xf>
    <xf numFmtId="164" fontId="2" fillId="0" borderId="10" xfId="0" applyNumberFormat="1" applyFont="1" applyBorder="1" applyAlignment="1">
      <alignment horizontal="right" vertical="center" wrapText="1"/>
    </xf>
    <xf numFmtId="164" fontId="2" fillId="0" borderId="3" xfId="0" applyNumberFormat="1" applyFont="1" applyBorder="1" applyAlignment="1">
      <alignment horizontal="right" vertical="center" wrapText="1"/>
    </xf>
    <xf numFmtId="1" fontId="2" fillId="0" borderId="4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  <xf numFmtId="1" fontId="2" fillId="0" borderId="11" xfId="0" applyNumberFormat="1" applyFont="1" applyBorder="1" applyAlignment="1">
      <alignment horizontal="right" vertical="center" wrapText="1" indent="1"/>
    </xf>
    <xf numFmtId="1" fontId="1" fillId="0" borderId="4" xfId="0" applyNumberFormat="1" applyFont="1" applyBorder="1" applyAlignment="1">
      <alignment horizontal="right" vertical="center" wrapText="1"/>
    </xf>
    <xf numFmtId="1" fontId="2" fillId="0" borderId="3" xfId="0" applyNumberFormat="1" applyFont="1" applyBorder="1" applyAlignment="1">
      <alignment horizontal="right" vertical="center" wrapText="1" indent="1"/>
    </xf>
    <xf numFmtId="1" fontId="1" fillId="0" borderId="3" xfId="0" applyNumberFormat="1" applyFont="1" applyBorder="1" applyAlignment="1">
      <alignment horizontal="right" vertical="center" wrapText="1" indent="1"/>
    </xf>
    <xf numFmtId="1" fontId="2" fillId="0" borderId="3" xfId="0" applyNumberFormat="1" applyFont="1" applyBorder="1" applyAlignment="1">
      <alignment horizontal="right" vertical="center" wrapText="1"/>
    </xf>
    <xf numFmtId="1" fontId="2" fillId="0" borderId="13" xfId="0" applyNumberFormat="1" applyFont="1" applyBorder="1" applyAlignment="1">
      <alignment horizontal="right"/>
    </xf>
    <xf numFmtId="1" fontId="2" fillId="0" borderId="14" xfId="0" applyNumberFormat="1" applyFont="1" applyBorder="1" applyAlignment="1">
      <alignment horizontal="right"/>
    </xf>
    <xf numFmtId="1" fontId="2" fillId="0" borderId="8" xfId="0" applyNumberFormat="1" applyFont="1" applyBorder="1" applyAlignment="1">
      <alignment horizontal="right"/>
    </xf>
    <xf numFmtId="1" fontId="2" fillId="0" borderId="6" xfId="0" applyNumberFormat="1" applyFont="1" applyBorder="1" applyAlignment="1">
      <alignment horizontal="right"/>
    </xf>
    <xf numFmtId="1" fontId="2" fillId="0" borderId="9" xfId="0" applyNumberFormat="1" applyFont="1" applyBorder="1" applyAlignment="1">
      <alignment horizontal="right"/>
    </xf>
    <xf numFmtId="1" fontId="2" fillId="0" borderId="0" xfId="0" applyNumberFormat="1" applyFont="1" applyBorder="1" applyAlignment="1">
      <alignment horizontal="right"/>
    </xf>
    <xf numFmtId="1" fontId="2" fillId="0" borderId="11" xfId="0" applyNumberFormat="1" applyFont="1" applyBorder="1" applyAlignment="1">
      <alignment horizontal="right"/>
    </xf>
    <xf numFmtId="1" fontId="2" fillId="0" borderId="10" xfId="0" applyNumberFormat="1" applyFont="1" applyBorder="1" applyAlignment="1">
      <alignment horizontal="right"/>
    </xf>
    <xf numFmtId="1" fontId="2" fillId="0" borderId="7" xfId="0" applyNumberFormat="1" applyFont="1" applyBorder="1" applyAlignment="1">
      <alignment horizontal="right"/>
    </xf>
    <xf numFmtId="1" fontId="2" fillId="0" borderId="15" xfId="0" applyNumberFormat="1" applyFont="1" applyBorder="1" applyAlignment="1">
      <alignment horizontal="right"/>
    </xf>
    <xf numFmtId="1" fontId="2" fillId="0" borderId="4" xfId="0" applyNumberFormat="1" applyFont="1" applyBorder="1" applyAlignment="1">
      <alignment horizontal="right"/>
    </xf>
    <xf numFmtId="1" fontId="2" fillId="0" borderId="3" xfId="0" applyNumberFormat="1" applyFont="1" applyBorder="1" applyAlignment="1">
      <alignment horizontal="right"/>
    </xf>
    <xf numFmtId="1" fontId="2" fillId="0" borderId="5" xfId="0" applyNumberFormat="1" applyFont="1" applyBorder="1" applyAlignment="1">
      <alignment horizontal="right"/>
    </xf>
    <xf numFmtId="1" fontId="2" fillId="0" borderId="12" xfId="0" applyNumberFormat="1" applyFont="1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" fontId="2" fillId="0" borderId="1" xfId="0" applyNumberFormat="1" applyFont="1" applyBorder="1" applyAlignment="1">
      <alignment horizontal="right"/>
    </xf>
    <xf numFmtId="1" fontId="5" fillId="0" borderId="8" xfId="0" applyNumberFormat="1" applyFont="1" applyBorder="1" applyAlignment="1">
      <alignment horizontal="right" vertical="center"/>
    </xf>
    <xf numFmtId="1" fontId="5" fillId="0" borderId="11" xfId="0" applyNumberFormat="1" applyFont="1" applyBorder="1" applyAlignment="1">
      <alignment horizontal="right" vertical="center"/>
    </xf>
    <xf numFmtId="1" fontId="5" fillId="0" borderId="4" xfId="0" applyNumberFormat="1" applyFont="1" applyBorder="1" applyAlignment="1">
      <alignment horizontal="right" vertical="center"/>
    </xf>
    <xf numFmtId="1" fontId="6" fillId="2" borderId="4" xfId="0" applyNumberFormat="1" applyFont="1" applyFill="1" applyBorder="1" applyAlignment="1">
      <alignment horizontal="right" vertical="center"/>
    </xf>
    <xf numFmtId="1" fontId="1" fillId="0" borderId="1" xfId="0" applyNumberFormat="1" applyFont="1" applyBorder="1" applyAlignment="1">
      <alignment horizontal="right"/>
    </xf>
    <xf numFmtId="1" fontId="2" fillId="2" borderId="2" xfId="0" applyNumberFormat="1" applyFont="1" applyFill="1" applyBorder="1" applyAlignment="1">
      <alignment horizontal="right" vertical="center"/>
    </xf>
    <xf numFmtId="1" fontId="2" fillId="2" borderId="4" xfId="0" applyNumberFormat="1" applyFont="1" applyFill="1" applyBorder="1" applyAlignment="1">
      <alignment horizontal="right" vertical="center"/>
    </xf>
    <xf numFmtId="164" fontId="5" fillId="0" borderId="13" xfId="0" applyNumberFormat="1" applyFont="1" applyBorder="1" applyAlignment="1">
      <alignment horizontal="right" vertical="center"/>
    </xf>
    <xf numFmtId="164" fontId="5" fillId="0" borderId="9" xfId="0" applyNumberFormat="1" applyFont="1" applyBorder="1" applyAlignment="1">
      <alignment horizontal="right" vertical="center"/>
    </xf>
    <xf numFmtId="164" fontId="5" fillId="0" borderId="7" xfId="0" applyNumberFormat="1" applyFont="1" applyBorder="1" applyAlignment="1">
      <alignment horizontal="right" vertical="center"/>
    </xf>
    <xf numFmtId="0" fontId="5" fillId="0" borderId="8" xfId="0" applyFont="1" applyBorder="1" applyAlignment="1">
      <alignment horizontal="right" vertical="center"/>
    </xf>
    <xf numFmtId="0" fontId="2" fillId="0" borderId="6" xfId="0" applyFont="1" applyBorder="1" applyAlignment="1">
      <alignment horizontal="right"/>
    </xf>
    <xf numFmtId="0" fontId="5" fillId="0" borderId="11" xfId="0" applyFont="1" applyBorder="1" applyAlignment="1">
      <alignment horizontal="right" vertical="center"/>
    </xf>
    <xf numFmtId="0" fontId="2" fillId="0" borderId="10" xfId="0" applyFont="1" applyBorder="1" applyAlignment="1">
      <alignment horizontal="right"/>
    </xf>
    <xf numFmtId="0" fontId="5" fillId="0" borderId="4" xfId="0" applyFont="1" applyBorder="1" applyAlignment="1">
      <alignment horizontal="right" vertical="center"/>
    </xf>
    <xf numFmtId="0" fontId="2" fillId="0" borderId="3" xfId="0" applyFont="1" applyBorder="1" applyAlignment="1">
      <alignment horizontal="right"/>
    </xf>
    <xf numFmtId="0" fontId="0" fillId="0" borderId="0" xfId="0" applyFont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9" xfId="0" applyNumberFormat="1" applyFont="1" applyBorder="1" applyAlignment="1">
      <alignment horizontal="right"/>
    </xf>
    <xf numFmtId="0" fontId="2" fillId="0" borderId="0" xfId="0" applyNumberFormat="1" applyFont="1" applyBorder="1" applyAlignment="1">
      <alignment horizontal="right"/>
    </xf>
    <xf numFmtId="0" fontId="2" fillId="0" borderId="7" xfId="0" applyNumberFormat="1" applyFont="1" applyBorder="1" applyAlignment="1">
      <alignment horizontal="right"/>
    </xf>
    <xf numFmtId="0" fontId="2" fillId="0" borderId="15" xfId="0" applyNumberFormat="1" applyFont="1" applyBorder="1" applyAlignment="1">
      <alignment horizontal="right"/>
    </xf>
    <xf numFmtId="0" fontId="1" fillId="0" borderId="5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65" fontId="2" fillId="0" borderId="1" xfId="1" applyNumberFormat="1" applyFont="1" applyBorder="1" applyAlignment="1">
      <alignment horizontal="right"/>
    </xf>
    <xf numFmtId="165" fontId="2" fillId="0" borderId="5" xfId="1" applyNumberFormat="1" applyFont="1" applyBorder="1" applyAlignment="1">
      <alignment horizontal="right"/>
    </xf>
    <xf numFmtId="165" fontId="2" fillId="0" borderId="12" xfId="1" applyNumberFormat="1" applyFont="1" applyBorder="1" applyAlignment="1">
      <alignment horizontal="right"/>
    </xf>
    <xf numFmtId="165" fontId="2" fillId="0" borderId="2" xfId="1" applyNumberFormat="1" applyFont="1" applyBorder="1" applyAlignment="1">
      <alignment horizontal="right"/>
    </xf>
    <xf numFmtId="1" fontId="2" fillId="0" borderId="0" xfId="0" applyNumberFormat="1" applyFont="1"/>
    <xf numFmtId="1" fontId="2" fillId="0" borderId="1" xfId="0" applyNumberFormat="1" applyFont="1" applyBorder="1"/>
    <xf numFmtId="165" fontId="2" fillId="0" borderId="0" xfId="0" applyNumberFormat="1" applyFont="1" applyAlignment="1">
      <alignment horizontal="right"/>
    </xf>
    <xf numFmtId="0" fontId="1" fillId="0" borderId="6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right" vertical="center"/>
    </xf>
    <xf numFmtId="0" fontId="5" fillId="0" borderId="0" xfId="0" applyFont="1" applyBorder="1" applyAlignment="1">
      <alignment horizontal="right" vertical="center"/>
    </xf>
    <xf numFmtId="0" fontId="5" fillId="0" borderId="15" xfId="0" applyFont="1" applyBorder="1" applyAlignment="1">
      <alignment horizontal="right" vertical="center"/>
    </xf>
    <xf numFmtId="0" fontId="3" fillId="0" borderId="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0" xfId="0" applyFont="1"/>
    <xf numFmtId="1" fontId="5" fillId="0" borderId="14" xfId="0" applyNumberFormat="1" applyFont="1" applyBorder="1" applyAlignment="1">
      <alignment horizontal="right" vertical="center"/>
    </xf>
    <xf numFmtId="1" fontId="5" fillId="0" borderId="15" xfId="0" applyNumberFormat="1" applyFont="1" applyBorder="1" applyAlignment="1">
      <alignment horizontal="right" vertical="center"/>
    </xf>
    <xf numFmtId="1" fontId="1" fillId="0" borderId="3" xfId="0" applyNumberFormat="1" applyFont="1" applyBorder="1" applyAlignment="1">
      <alignment horizontal="right"/>
    </xf>
    <xf numFmtId="1" fontId="5" fillId="0" borderId="0" xfId="0" applyNumberFormat="1" applyFont="1" applyBorder="1" applyAlignment="1">
      <alignment horizontal="right" vertical="center"/>
    </xf>
    <xf numFmtId="0" fontId="5" fillId="0" borderId="13" xfId="0" applyFont="1" applyBorder="1" applyAlignment="1">
      <alignment horizontal="right" vertical="center"/>
    </xf>
    <xf numFmtId="0" fontId="5" fillId="0" borderId="9" xfId="0" applyFont="1" applyBorder="1" applyAlignment="1">
      <alignment horizontal="right" vertical="center"/>
    </xf>
    <xf numFmtId="0" fontId="5" fillId="0" borderId="7" xfId="0" applyFont="1" applyBorder="1" applyAlignment="1">
      <alignment horizontal="right" vertical="center"/>
    </xf>
    <xf numFmtId="0" fontId="2" fillId="0" borderId="10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164" fontId="5" fillId="0" borderId="0" xfId="0" applyNumberFormat="1" applyFont="1" applyBorder="1" applyAlignment="1">
      <alignment horizontal="right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6" fillId="0" borderId="7" xfId="0" applyFont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right"/>
    </xf>
    <xf numFmtId="0" fontId="2" fillId="0" borderId="11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6" fillId="2" borderId="5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1" fontId="6" fillId="2" borderId="15" xfId="0" applyNumberFormat="1" applyFont="1" applyFill="1" applyBorder="1" applyAlignment="1">
      <alignment horizontal="right" vertical="center"/>
    </xf>
    <xf numFmtId="1" fontId="2" fillId="2" borderId="15" xfId="0" applyNumberFormat="1" applyFont="1" applyFill="1" applyBorder="1" applyAlignment="1">
      <alignment horizontal="right" vertical="center"/>
    </xf>
    <xf numFmtId="164" fontId="5" fillId="2" borderId="6" xfId="0" applyNumberFormat="1" applyFont="1" applyFill="1" applyBorder="1" applyAlignment="1">
      <alignment horizontal="right" vertical="center"/>
    </xf>
    <xf numFmtId="0" fontId="5" fillId="2" borderId="3" xfId="0" applyFont="1" applyFill="1" applyBorder="1" applyAlignment="1">
      <alignment horizontal="right" vertical="center"/>
    </xf>
    <xf numFmtId="3" fontId="5" fillId="2" borderId="3" xfId="0" applyNumberFormat="1" applyFont="1" applyFill="1" applyBorder="1" applyAlignment="1">
      <alignment horizontal="right" vertical="center"/>
    </xf>
    <xf numFmtId="3" fontId="5" fillId="2" borderId="10" xfId="0" applyNumberFormat="1" applyFont="1" applyFill="1" applyBorder="1" applyAlignment="1">
      <alignment horizontal="right" vertical="center"/>
    </xf>
    <xf numFmtId="3" fontId="5" fillId="2" borderId="6" xfId="0" applyNumberFormat="1" applyFont="1" applyFill="1" applyBorder="1" applyAlignment="1">
      <alignment horizontal="center" vertical="center"/>
    </xf>
    <xf numFmtId="3" fontId="5" fillId="2" borderId="3" xfId="0" applyNumberFormat="1" applyFont="1" applyFill="1" applyBorder="1" applyAlignment="1">
      <alignment horizontal="center" vertical="center"/>
    </xf>
    <xf numFmtId="3" fontId="6" fillId="2" borderId="6" xfId="0" applyNumberFormat="1" applyFont="1" applyFill="1" applyBorder="1" applyAlignment="1">
      <alignment horizontal="center" vertical="center"/>
    </xf>
    <xf numFmtId="3" fontId="6" fillId="2" borderId="3" xfId="0" applyNumberFormat="1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170" fontId="5" fillId="2" borderId="6" xfId="0" applyNumberFormat="1" applyFont="1" applyFill="1" applyBorder="1" applyAlignment="1">
      <alignment horizontal="right" vertical="center"/>
    </xf>
    <xf numFmtId="170" fontId="5" fillId="2" borderId="3" xfId="0" applyNumberFormat="1" applyFont="1" applyFill="1" applyBorder="1" applyAlignment="1">
      <alignment horizontal="right" vertical="center"/>
    </xf>
    <xf numFmtId="0" fontId="1" fillId="0" borderId="3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2" fillId="0" borderId="13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" fillId="0" borderId="5" xfId="0" applyNumberFormat="1" applyFont="1" applyBorder="1" applyAlignment="1">
      <alignment horizontal="right"/>
    </xf>
    <xf numFmtId="0" fontId="2" fillId="0" borderId="12" xfId="0" applyNumberFormat="1" applyFont="1" applyBorder="1" applyAlignment="1">
      <alignment horizontal="right"/>
    </xf>
    <xf numFmtId="0" fontId="2" fillId="0" borderId="2" xfId="0" applyNumberFormat="1" applyFont="1" applyBorder="1" applyAlignment="1">
      <alignment horizontal="right"/>
    </xf>
    <xf numFmtId="164" fontId="5" fillId="0" borderId="14" xfId="0" applyNumberFormat="1" applyFont="1" applyBorder="1" applyAlignment="1">
      <alignment horizontal="right" vertical="center"/>
    </xf>
    <xf numFmtId="164" fontId="5" fillId="0" borderId="8" xfId="0" applyNumberFormat="1" applyFont="1" applyBorder="1" applyAlignment="1">
      <alignment horizontal="right" vertical="center"/>
    </xf>
    <xf numFmtId="164" fontId="5" fillId="0" borderId="11" xfId="0" applyNumberFormat="1" applyFont="1" applyBorder="1" applyAlignment="1">
      <alignment horizontal="right" vertical="center"/>
    </xf>
    <xf numFmtId="164" fontId="5" fillId="0" borderId="15" xfId="0" applyNumberFormat="1" applyFont="1" applyBorder="1" applyAlignment="1">
      <alignment horizontal="right" vertical="center"/>
    </xf>
    <xf numFmtId="164" fontId="5" fillId="0" borderId="4" xfId="0" applyNumberFormat="1" applyFont="1" applyBorder="1" applyAlignment="1">
      <alignment horizontal="right" vertical="center"/>
    </xf>
    <xf numFmtId="0" fontId="2" fillId="0" borderId="7" xfId="0" applyFont="1" applyBorder="1" applyAlignment="1">
      <alignment horizontal="center"/>
    </xf>
    <xf numFmtId="3" fontId="2" fillId="0" borderId="15" xfId="0" applyNumberFormat="1" applyFont="1" applyBorder="1" applyAlignment="1">
      <alignment horizontal="center"/>
    </xf>
    <xf numFmtId="3" fontId="2" fillId="0" borderId="4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="125" zoomScaleNormal="125" workbookViewId="0"/>
  </sheetViews>
  <sheetFormatPr defaultRowHeight="14.4" x14ac:dyDescent="0.3"/>
  <sheetData>
    <row r="1" spans="1:3" ht="43.8" thickBot="1" x14ac:dyDescent="0.35">
      <c r="A1" s="1" t="s">
        <v>0</v>
      </c>
      <c r="B1" s="1" t="s">
        <v>23</v>
      </c>
      <c r="C1" s="2" t="s">
        <v>1</v>
      </c>
    </row>
    <row r="2" spans="1:3" x14ac:dyDescent="0.3">
      <c r="A2" s="23" t="s">
        <v>2</v>
      </c>
      <c r="B2" s="27">
        <v>38.6</v>
      </c>
      <c r="C2" s="28">
        <v>21990</v>
      </c>
    </row>
    <row r="3" spans="1:3" x14ac:dyDescent="0.3">
      <c r="A3" s="24" t="s">
        <v>3</v>
      </c>
      <c r="B3" s="29">
        <v>32</v>
      </c>
      <c r="C3" s="28">
        <v>21721</v>
      </c>
    </row>
    <row r="4" spans="1:3" x14ac:dyDescent="0.3">
      <c r="A4" s="24" t="s">
        <v>4</v>
      </c>
      <c r="B4" s="29">
        <v>35</v>
      </c>
      <c r="C4" s="28">
        <v>25245</v>
      </c>
    </row>
    <row r="5" spans="1:3" x14ac:dyDescent="0.3">
      <c r="A5" s="24" t="s">
        <v>5</v>
      </c>
      <c r="B5" s="29">
        <v>36.299999999999997</v>
      </c>
      <c r="C5" s="28">
        <v>27564</v>
      </c>
    </row>
    <row r="6" spans="1:3" x14ac:dyDescent="0.3">
      <c r="A6" s="24" t="s">
        <v>6</v>
      </c>
      <c r="B6" s="29">
        <v>36.200000000000003</v>
      </c>
      <c r="C6" s="28">
        <v>28920</v>
      </c>
    </row>
    <row r="7" spans="1:3" x14ac:dyDescent="0.3">
      <c r="A7" s="24" t="s">
        <v>7</v>
      </c>
      <c r="B7" s="29">
        <v>45.5</v>
      </c>
      <c r="C7" s="28">
        <v>28085</v>
      </c>
    </row>
    <row r="8" spans="1:3" x14ac:dyDescent="0.3">
      <c r="A8" s="24" t="s">
        <v>8</v>
      </c>
      <c r="B8" s="29">
        <v>32.9</v>
      </c>
      <c r="C8" s="28">
        <v>30309</v>
      </c>
    </row>
    <row r="9" spans="1:3" x14ac:dyDescent="0.3">
      <c r="A9" s="24" t="s">
        <v>9</v>
      </c>
      <c r="B9" s="29">
        <v>39</v>
      </c>
      <c r="C9" s="28">
        <v>34813</v>
      </c>
    </row>
    <row r="10" spans="1:3" ht="15" thickBot="1" x14ac:dyDescent="0.35">
      <c r="A10" s="3" t="s">
        <v>10</v>
      </c>
      <c r="B10" s="30">
        <v>36.4</v>
      </c>
      <c r="C10" s="31">
        <v>35896</v>
      </c>
    </row>
    <row r="11" spans="1:3" x14ac:dyDescent="0.3">
      <c r="B11" s="13" t="s">
        <v>32</v>
      </c>
      <c r="C11" s="85">
        <f>SUM(C2:C10)</f>
        <v>254543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opLeftCell="B1" zoomScale="125" zoomScaleNormal="125" workbookViewId="0">
      <selection activeCell="B1" sqref="B1"/>
    </sheetView>
  </sheetViews>
  <sheetFormatPr defaultRowHeight="14.4" x14ac:dyDescent="0.3"/>
  <cols>
    <col min="1" max="3" width="8.88671875" customWidth="1"/>
  </cols>
  <sheetData>
    <row r="1" spans="1:3" ht="43.8" thickBot="1" x14ac:dyDescent="0.35">
      <c r="A1" s="1" t="s">
        <v>11</v>
      </c>
      <c r="B1" s="1" t="s">
        <v>23</v>
      </c>
      <c r="C1" s="1" t="s">
        <v>1</v>
      </c>
    </row>
    <row r="2" spans="1:3" x14ac:dyDescent="0.3">
      <c r="A2" s="23" t="s">
        <v>12</v>
      </c>
      <c r="B2" s="32">
        <v>32.299999999999997</v>
      </c>
      <c r="C2" s="28">
        <v>96520</v>
      </c>
    </row>
    <row r="3" spans="1:3" ht="15" thickBot="1" x14ac:dyDescent="0.35">
      <c r="A3" s="3" t="s">
        <v>13</v>
      </c>
      <c r="B3" s="33">
        <v>34.1</v>
      </c>
      <c r="C3" s="31">
        <v>122127</v>
      </c>
    </row>
    <row r="4" spans="1:3" ht="15" thickBot="1" x14ac:dyDescent="0.35">
      <c r="B4" s="72" t="s">
        <v>32</v>
      </c>
      <c r="C4" s="86">
        <f>SUM(C2:C3)</f>
        <v>218647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zoomScale="125" zoomScaleNormal="125" workbookViewId="0">
      <selection activeCell="A12" sqref="A12:B19"/>
    </sheetView>
  </sheetViews>
  <sheetFormatPr defaultRowHeight="14.4" x14ac:dyDescent="0.3"/>
  <cols>
    <col min="1" max="1" width="11.88671875" customWidth="1"/>
    <col min="2" max="2" width="12.44140625" customWidth="1"/>
    <col min="5" max="5" width="9.88671875" customWidth="1"/>
    <col min="13" max="13" width="8.88671875" style="14"/>
  </cols>
  <sheetData>
    <row r="1" spans="1:13" ht="14.4" customHeight="1" thickBot="1" x14ac:dyDescent="0.35">
      <c r="A1" s="1" t="s">
        <v>42</v>
      </c>
      <c r="B1" s="2" t="s">
        <v>43</v>
      </c>
      <c r="E1" s="19"/>
      <c r="F1" s="19"/>
      <c r="G1" s="19"/>
      <c r="H1" s="19"/>
      <c r="I1" s="19"/>
      <c r="J1" s="19"/>
      <c r="K1" s="19"/>
      <c r="L1" s="19"/>
      <c r="M1" s="12"/>
    </row>
    <row r="2" spans="1:13" ht="14.4" customHeight="1" x14ac:dyDescent="0.3">
      <c r="A2" s="24" t="s">
        <v>35</v>
      </c>
      <c r="B2" s="34">
        <v>24798</v>
      </c>
    </row>
    <row r="3" spans="1:13" ht="14.4" customHeight="1" x14ac:dyDescent="0.3">
      <c r="A3" s="24" t="s">
        <v>36</v>
      </c>
      <c r="B3" s="34">
        <v>94295</v>
      </c>
    </row>
    <row r="4" spans="1:13" ht="14.4" customHeight="1" x14ac:dyDescent="0.3">
      <c r="A4" s="24" t="s">
        <v>37</v>
      </c>
      <c r="B4" s="34">
        <v>63020</v>
      </c>
    </row>
    <row r="5" spans="1:13" ht="14.4" customHeight="1" thickBot="1" x14ac:dyDescent="0.35">
      <c r="A5" s="24" t="s">
        <v>38</v>
      </c>
      <c r="B5" s="34">
        <v>81031</v>
      </c>
    </row>
    <row r="6" spans="1:13" ht="14.4" customHeight="1" thickBot="1" x14ac:dyDescent="0.35">
      <c r="A6" s="24" t="s">
        <v>39</v>
      </c>
      <c r="B6" s="34">
        <v>172791</v>
      </c>
      <c r="D6" s="1" t="s">
        <v>45</v>
      </c>
      <c r="E6" s="21" t="s">
        <v>35</v>
      </c>
      <c r="F6" s="22" t="s">
        <v>36</v>
      </c>
      <c r="G6" s="22" t="s">
        <v>37</v>
      </c>
      <c r="H6" s="22" t="s">
        <v>38</v>
      </c>
      <c r="I6" s="22" t="s">
        <v>39</v>
      </c>
      <c r="J6" s="22" t="s">
        <v>40</v>
      </c>
      <c r="K6" s="2" t="s">
        <v>41</v>
      </c>
      <c r="L6" s="20" t="s">
        <v>32</v>
      </c>
    </row>
    <row r="7" spans="1:13" ht="14.4" customHeight="1" x14ac:dyDescent="0.3">
      <c r="A7" s="24" t="s">
        <v>40</v>
      </c>
      <c r="B7" s="34">
        <v>65110</v>
      </c>
      <c r="D7" s="23" t="s">
        <v>25</v>
      </c>
      <c r="E7" s="39">
        <v>13586</v>
      </c>
      <c r="F7" s="40">
        <v>3652</v>
      </c>
      <c r="G7" s="40">
        <v>29980</v>
      </c>
      <c r="H7" s="40">
        <v>62901</v>
      </c>
      <c r="I7" s="40">
        <v>86382</v>
      </c>
      <c r="J7" s="40">
        <v>8033</v>
      </c>
      <c r="K7" s="41">
        <v>0</v>
      </c>
      <c r="L7" s="42">
        <f>SUM(E7:K7)</f>
        <v>204534</v>
      </c>
    </row>
    <row r="8" spans="1:13" ht="14.4" customHeight="1" thickBot="1" x14ac:dyDescent="0.35">
      <c r="A8" s="24" t="s">
        <v>41</v>
      </c>
      <c r="B8" s="36">
        <v>167242</v>
      </c>
      <c r="D8" s="24" t="s">
        <v>29</v>
      </c>
      <c r="E8" s="43">
        <v>5061</v>
      </c>
      <c r="F8" s="44">
        <v>4325</v>
      </c>
      <c r="G8" s="44">
        <v>11034</v>
      </c>
      <c r="H8" s="44">
        <v>5207</v>
      </c>
      <c r="I8" s="44">
        <v>21663</v>
      </c>
      <c r="J8" s="44">
        <v>3709</v>
      </c>
      <c r="K8" s="45">
        <v>0</v>
      </c>
      <c r="L8" s="46">
        <f t="shared" ref="L8:L14" si="0">SUM(E8:K8)</f>
        <v>50999</v>
      </c>
    </row>
    <row r="9" spans="1:13" ht="14.4" customHeight="1" thickBot="1" x14ac:dyDescent="0.35">
      <c r="A9" s="1" t="s">
        <v>32</v>
      </c>
      <c r="B9" s="37">
        <f>SUM(B2:B8)</f>
        <v>668287</v>
      </c>
      <c r="D9" s="24" t="s">
        <v>26</v>
      </c>
      <c r="E9" s="43">
        <v>0</v>
      </c>
      <c r="F9" s="44">
        <v>46293</v>
      </c>
      <c r="G9" s="44">
        <v>12920</v>
      </c>
      <c r="H9" s="44">
        <v>7051</v>
      </c>
      <c r="I9" s="44">
        <v>25267</v>
      </c>
      <c r="J9" s="44">
        <v>40334</v>
      </c>
      <c r="K9" s="45">
        <v>56638</v>
      </c>
      <c r="L9" s="46">
        <f t="shared" si="0"/>
        <v>188503</v>
      </c>
    </row>
    <row r="10" spans="1:13" ht="14.4" customHeight="1" thickBot="1" x14ac:dyDescent="0.35">
      <c r="B10" s="25"/>
      <c r="D10" s="24" t="s">
        <v>28</v>
      </c>
      <c r="E10" s="43">
        <v>0</v>
      </c>
      <c r="F10" s="44">
        <v>10948</v>
      </c>
      <c r="G10" s="44">
        <v>9086</v>
      </c>
      <c r="H10" s="44">
        <v>0</v>
      </c>
      <c r="I10" s="44">
        <v>4330</v>
      </c>
      <c r="J10" s="44">
        <v>13034</v>
      </c>
      <c r="K10" s="45">
        <v>0</v>
      </c>
      <c r="L10" s="46">
        <f t="shared" si="0"/>
        <v>37398</v>
      </c>
    </row>
    <row r="11" spans="1:13" ht="14.4" customHeight="1" thickBot="1" x14ac:dyDescent="0.35">
      <c r="A11" s="1" t="s">
        <v>44</v>
      </c>
      <c r="B11" s="26" t="s">
        <v>43</v>
      </c>
      <c r="D11" s="24" t="s">
        <v>30</v>
      </c>
      <c r="E11" s="43">
        <v>0</v>
      </c>
      <c r="F11" s="44">
        <v>29077</v>
      </c>
      <c r="G11" s="44">
        <v>0</v>
      </c>
      <c r="H11" s="44">
        <v>5872</v>
      </c>
      <c r="I11" s="44">
        <v>10986</v>
      </c>
      <c r="J11" s="44">
        <v>0</v>
      </c>
      <c r="K11" s="45">
        <v>41758</v>
      </c>
      <c r="L11" s="46">
        <f t="shared" si="0"/>
        <v>87693</v>
      </c>
    </row>
    <row r="12" spans="1:13" ht="14.4" customHeight="1" x14ac:dyDescent="0.3">
      <c r="A12" s="24" t="s">
        <v>25</v>
      </c>
      <c r="B12" s="28">
        <v>204533</v>
      </c>
      <c r="D12" s="24" t="s">
        <v>31</v>
      </c>
      <c r="E12" s="43">
        <v>0</v>
      </c>
      <c r="F12" s="44">
        <v>0</v>
      </c>
      <c r="G12" s="44">
        <v>0</v>
      </c>
      <c r="H12" s="44">
        <v>0</v>
      </c>
      <c r="I12" s="44">
        <v>24165</v>
      </c>
      <c r="J12" s="44">
        <v>0</v>
      </c>
      <c r="K12" s="45">
        <v>0</v>
      </c>
      <c r="L12" s="46">
        <f t="shared" si="0"/>
        <v>24165</v>
      </c>
    </row>
    <row r="13" spans="1:13" ht="14.4" customHeight="1" x14ac:dyDescent="0.3">
      <c r="A13" s="24" t="s">
        <v>29</v>
      </c>
      <c r="B13" s="28">
        <v>50999</v>
      </c>
      <c r="D13" s="24" t="s">
        <v>24</v>
      </c>
      <c r="E13" s="43">
        <v>6151</v>
      </c>
      <c r="F13" s="44">
        <v>0</v>
      </c>
      <c r="G13" s="44">
        <v>0</v>
      </c>
      <c r="H13" s="44">
        <v>0</v>
      </c>
      <c r="I13" s="44">
        <v>0</v>
      </c>
      <c r="J13" s="44">
        <v>0</v>
      </c>
      <c r="K13" s="45">
        <v>0</v>
      </c>
      <c r="L13" s="46">
        <f t="shared" si="0"/>
        <v>6151</v>
      </c>
    </row>
    <row r="14" spans="1:13" ht="14.4" customHeight="1" thickBot="1" x14ac:dyDescent="0.35">
      <c r="A14" s="24" t="s">
        <v>26</v>
      </c>
      <c r="B14" s="28">
        <v>188503</v>
      </c>
      <c r="D14" s="3" t="s">
        <v>27</v>
      </c>
      <c r="E14" s="47">
        <v>0</v>
      </c>
      <c r="F14" s="48">
        <v>0</v>
      </c>
      <c r="G14" s="48">
        <v>0</v>
      </c>
      <c r="H14" s="48">
        <v>0</v>
      </c>
      <c r="I14" s="48">
        <v>0</v>
      </c>
      <c r="J14" s="48">
        <v>0</v>
      </c>
      <c r="K14" s="49">
        <v>68846</v>
      </c>
      <c r="L14" s="50">
        <f t="shared" si="0"/>
        <v>68846</v>
      </c>
    </row>
    <row r="15" spans="1:13" ht="14.4" customHeight="1" thickBot="1" x14ac:dyDescent="0.35">
      <c r="A15" s="24" t="s">
        <v>28</v>
      </c>
      <c r="B15" s="28">
        <v>37397</v>
      </c>
      <c r="D15" s="1" t="s">
        <v>32</v>
      </c>
      <c r="E15" s="51">
        <f>SUM(E7:E14)</f>
        <v>24798</v>
      </c>
      <c r="F15" s="52">
        <f t="shared" ref="F15:K15" si="1">SUM(F7:F14)</f>
        <v>94295</v>
      </c>
      <c r="G15" s="52">
        <f t="shared" si="1"/>
        <v>63020</v>
      </c>
      <c r="H15" s="52">
        <f t="shared" si="1"/>
        <v>81031</v>
      </c>
      <c r="I15" s="52">
        <f t="shared" si="1"/>
        <v>172793</v>
      </c>
      <c r="J15" s="52">
        <f t="shared" si="1"/>
        <v>65110</v>
      </c>
      <c r="K15" s="53">
        <f t="shared" si="1"/>
        <v>167242</v>
      </c>
      <c r="L15" s="54">
        <f>SUM(L7:L14)</f>
        <v>668289</v>
      </c>
    </row>
    <row r="16" spans="1:13" ht="14.4" customHeight="1" x14ac:dyDescent="0.3">
      <c r="A16" s="24" t="s">
        <v>30</v>
      </c>
      <c r="B16" s="28">
        <v>87693</v>
      </c>
    </row>
    <row r="17" spans="1:2" ht="14.4" customHeight="1" x14ac:dyDescent="0.3">
      <c r="A17" s="24" t="s">
        <v>31</v>
      </c>
      <c r="B17" s="28">
        <v>24165</v>
      </c>
    </row>
    <row r="18" spans="1:2" ht="14.4" customHeight="1" x14ac:dyDescent="0.3">
      <c r="A18" s="24" t="s">
        <v>24</v>
      </c>
      <c r="B18" s="28">
        <v>6151</v>
      </c>
    </row>
    <row r="19" spans="1:2" ht="14.4" customHeight="1" thickBot="1" x14ac:dyDescent="0.35">
      <c r="A19" s="24" t="s">
        <v>27</v>
      </c>
      <c r="B19" s="38">
        <v>68846</v>
      </c>
    </row>
    <row r="20" spans="1:2" ht="14.4" customHeight="1" thickBot="1" x14ac:dyDescent="0.35">
      <c r="A20" s="1" t="s">
        <v>32</v>
      </c>
      <c r="B20" s="35">
        <f>SUM(B12:B19)</f>
        <v>668287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zoomScale="105" zoomScaleNormal="105" workbookViewId="0">
      <selection activeCell="N18" sqref="N18:N19"/>
    </sheetView>
  </sheetViews>
  <sheetFormatPr defaultRowHeight="14.4" x14ac:dyDescent="0.3"/>
  <cols>
    <col min="3" max="3" width="8.88671875" customWidth="1"/>
    <col min="15" max="15" width="8.88671875" customWidth="1"/>
  </cols>
  <sheetData>
    <row r="1" spans="1:16" ht="15" thickBot="1" x14ac:dyDescent="0.35">
      <c r="A1" s="90" t="s">
        <v>0</v>
      </c>
      <c r="B1" s="119" t="s">
        <v>17</v>
      </c>
      <c r="C1" s="120"/>
      <c r="D1" s="119" t="s">
        <v>16</v>
      </c>
      <c r="E1" s="120"/>
      <c r="F1" s="119" t="s">
        <v>15</v>
      </c>
      <c r="G1" s="120"/>
      <c r="H1" s="119" t="s">
        <v>18</v>
      </c>
      <c r="I1" s="120"/>
      <c r="J1" s="119" t="s">
        <v>19</v>
      </c>
      <c r="K1" s="120"/>
      <c r="L1" s="119" t="s">
        <v>20</v>
      </c>
      <c r="M1" s="120"/>
      <c r="N1" s="119" t="s">
        <v>21</v>
      </c>
      <c r="O1" s="120"/>
      <c r="P1" s="88" t="s">
        <v>32</v>
      </c>
    </row>
    <row r="2" spans="1:16" ht="43.8" thickBot="1" x14ac:dyDescent="0.35">
      <c r="A2" s="117"/>
      <c r="B2" s="21" t="s">
        <v>22</v>
      </c>
      <c r="C2" s="2" t="s">
        <v>14</v>
      </c>
      <c r="D2" s="21" t="s">
        <v>22</v>
      </c>
      <c r="E2" s="2" t="s">
        <v>14</v>
      </c>
      <c r="F2" s="21" t="s">
        <v>22</v>
      </c>
      <c r="G2" s="2" t="s">
        <v>14</v>
      </c>
      <c r="H2" s="21" t="s">
        <v>22</v>
      </c>
      <c r="I2" s="2" t="s">
        <v>14</v>
      </c>
      <c r="J2" s="21" t="s">
        <v>22</v>
      </c>
      <c r="K2" s="2" t="s">
        <v>14</v>
      </c>
      <c r="L2" s="21" t="s">
        <v>22</v>
      </c>
      <c r="M2" s="2" t="s">
        <v>14</v>
      </c>
      <c r="N2" s="21" t="s">
        <v>22</v>
      </c>
      <c r="O2" s="2" t="s">
        <v>14</v>
      </c>
      <c r="P2" s="118"/>
    </row>
    <row r="3" spans="1:16" ht="15" thickBot="1" x14ac:dyDescent="0.35">
      <c r="A3" s="4" t="s">
        <v>2</v>
      </c>
      <c r="B3" s="63">
        <v>8.3000000000000007</v>
      </c>
      <c r="C3" s="56">
        <v>321</v>
      </c>
      <c r="D3" s="63">
        <v>18</v>
      </c>
      <c r="E3" s="56">
        <v>2523</v>
      </c>
      <c r="F3" s="63">
        <v>18.8</v>
      </c>
      <c r="G3" s="56">
        <v>1458</v>
      </c>
      <c r="H3" s="63">
        <v>9.5</v>
      </c>
      <c r="I3" s="56">
        <v>1297</v>
      </c>
      <c r="J3" s="63">
        <v>24.6</v>
      </c>
      <c r="K3" s="56">
        <v>5282</v>
      </c>
      <c r="L3" s="63">
        <v>38.6</v>
      </c>
      <c r="M3" s="56">
        <v>3608</v>
      </c>
      <c r="N3" s="63">
        <v>21.4</v>
      </c>
      <c r="O3" s="56">
        <v>7501</v>
      </c>
      <c r="P3" s="42">
        <f>SUM(C3,E3,G3,I3,K3,M3,O3)</f>
        <v>21990</v>
      </c>
    </row>
    <row r="4" spans="1:16" ht="15" thickBot="1" x14ac:dyDescent="0.35">
      <c r="A4" s="4" t="s">
        <v>3</v>
      </c>
      <c r="B4" s="63">
        <v>11.6</v>
      </c>
      <c r="C4" s="56">
        <v>467</v>
      </c>
      <c r="D4" s="63">
        <v>15.8</v>
      </c>
      <c r="E4" s="56">
        <v>2403</v>
      </c>
      <c r="F4" s="63">
        <v>14.8</v>
      </c>
      <c r="G4" s="56">
        <v>1229</v>
      </c>
      <c r="H4" s="63">
        <v>13.1</v>
      </c>
      <c r="I4" s="56">
        <v>1421</v>
      </c>
      <c r="J4" s="63">
        <v>32</v>
      </c>
      <c r="K4" s="56">
        <v>5739</v>
      </c>
      <c r="L4" s="63">
        <v>31</v>
      </c>
      <c r="M4" s="56">
        <v>3649</v>
      </c>
      <c r="N4" s="63">
        <v>19.100000000000001</v>
      </c>
      <c r="O4" s="56">
        <v>6813</v>
      </c>
      <c r="P4" s="46">
        <f t="shared" ref="P4:P11" si="0">SUM(C4,E4,G4,I4,K4,M4,O4)</f>
        <v>21721</v>
      </c>
    </row>
    <row r="5" spans="1:16" ht="15" thickBot="1" x14ac:dyDescent="0.35">
      <c r="A5" s="4" t="s">
        <v>4</v>
      </c>
      <c r="B5" s="63">
        <v>10.199999999999999</v>
      </c>
      <c r="C5" s="56">
        <v>461</v>
      </c>
      <c r="D5" s="63">
        <v>22.6</v>
      </c>
      <c r="E5" s="56">
        <v>3144</v>
      </c>
      <c r="F5" s="63">
        <v>19</v>
      </c>
      <c r="G5" s="56">
        <v>1448</v>
      </c>
      <c r="H5" s="63">
        <v>14.2</v>
      </c>
      <c r="I5" s="56">
        <v>1629</v>
      </c>
      <c r="J5" s="63">
        <v>35</v>
      </c>
      <c r="K5" s="56">
        <v>6202</v>
      </c>
      <c r="L5" s="63">
        <v>32.4</v>
      </c>
      <c r="M5" s="56">
        <v>4383</v>
      </c>
      <c r="N5" s="63">
        <v>20.2</v>
      </c>
      <c r="O5" s="56">
        <v>7978</v>
      </c>
      <c r="P5" s="46">
        <f t="shared" si="0"/>
        <v>25245</v>
      </c>
    </row>
    <row r="6" spans="1:16" ht="15" thickBot="1" x14ac:dyDescent="0.35">
      <c r="A6" s="4" t="s">
        <v>5</v>
      </c>
      <c r="B6" s="63">
        <v>13</v>
      </c>
      <c r="C6" s="56">
        <v>483</v>
      </c>
      <c r="D6" s="63">
        <v>21.6</v>
      </c>
      <c r="E6" s="56">
        <v>3205</v>
      </c>
      <c r="F6" s="63">
        <v>16</v>
      </c>
      <c r="G6" s="56">
        <v>1411</v>
      </c>
      <c r="H6" s="63">
        <v>14.4</v>
      </c>
      <c r="I6" s="56">
        <v>2115</v>
      </c>
      <c r="J6" s="63">
        <v>31.3</v>
      </c>
      <c r="K6" s="56">
        <v>6719</v>
      </c>
      <c r="L6" s="63">
        <v>36.299999999999997</v>
      </c>
      <c r="M6" s="56">
        <v>4712</v>
      </c>
      <c r="N6" s="63">
        <v>25.9</v>
      </c>
      <c r="O6" s="56">
        <v>8919</v>
      </c>
      <c r="P6" s="46">
        <f t="shared" si="0"/>
        <v>27564</v>
      </c>
    </row>
    <row r="7" spans="1:16" ht="15" thickBot="1" x14ac:dyDescent="0.35">
      <c r="A7" s="4" t="s">
        <v>6</v>
      </c>
      <c r="B7" s="63">
        <v>14.2</v>
      </c>
      <c r="C7" s="56">
        <v>520</v>
      </c>
      <c r="D7" s="63">
        <v>22.4</v>
      </c>
      <c r="E7" s="56">
        <v>3766</v>
      </c>
      <c r="F7" s="63">
        <v>20.2</v>
      </c>
      <c r="G7" s="56">
        <v>1717</v>
      </c>
      <c r="H7" s="63">
        <v>16.600000000000001</v>
      </c>
      <c r="I7" s="56">
        <v>2217</v>
      </c>
      <c r="J7" s="63">
        <v>30.5</v>
      </c>
      <c r="K7" s="56">
        <v>6873</v>
      </c>
      <c r="L7" s="63">
        <v>36.200000000000003</v>
      </c>
      <c r="M7" s="56">
        <v>4963</v>
      </c>
      <c r="N7" s="63">
        <v>27.2</v>
      </c>
      <c r="O7" s="56">
        <v>8864</v>
      </c>
      <c r="P7" s="46">
        <f t="shared" si="0"/>
        <v>28920</v>
      </c>
    </row>
    <row r="8" spans="1:16" ht="15" thickBot="1" x14ac:dyDescent="0.35">
      <c r="A8" s="4" t="s">
        <v>7</v>
      </c>
      <c r="B8" s="63">
        <v>18.5</v>
      </c>
      <c r="C8" s="56">
        <v>563</v>
      </c>
      <c r="D8" s="63">
        <v>22.7</v>
      </c>
      <c r="E8" s="56">
        <v>3895</v>
      </c>
      <c r="F8" s="63">
        <v>14.1</v>
      </c>
      <c r="G8" s="56">
        <v>1431</v>
      </c>
      <c r="H8" s="63">
        <v>16.7</v>
      </c>
      <c r="I8" s="56">
        <v>2064</v>
      </c>
      <c r="J8" s="63">
        <v>45.5</v>
      </c>
      <c r="K8" s="56">
        <v>6588</v>
      </c>
      <c r="L8" s="63">
        <v>32.799999999999997</v>
      </c>
      <c r="M8" s="56">
        <v>4276</v>
      </c>
      <c r="N8" s="63">
        <v>24.8</v>
      </c>
      <c r="O8" s="56">
        <v>9268</v>
      </c>
      <c r="P8" s="46">
        <f t="shared" si="0"/>
        <v>28085</v>
      </c>
    </row>
    <row r="9" spans="1:16" ht="15" thickBot="1" x14ac:dyDescent="0.35">
      <c r="A9" s="4" t="s">
        <v>8</v>
      </c>
      <c r="B9" s="63">
        <v>14.6</v>
      </c>
      <c r="C9" s="56">
        <v>583</v>
      </c>
      <c r="D9" s="63">
        <v>29.5</v>
      </c>
      <c r="E9" s="56">
        <v>4724</v>
      </c>
      <c r="F9" s="63">
        <v>16.3</v>
      </c>
      <c r="G9" s="56">
        <v>1489</v>
      </c>
      <c r="H9" s="63">
        <v>15.9</v>
      </c>
      <c r="I9" s="56">
        <v>2081</v>
      </c>
      <c r="J9" s="63">
        <v>29.6</v>
      </c>
      <c r="K9" s="56">
        <v>7124</v>
      </c>
      <c r="L9" s="63">
        <v>32.9</v>
      </c>
      <c r="M9" s="56">
        <v>4382</v>
      </c>
      <c r="N9" s="63">
        <v>28.6</v>
      </c>
      <c r="O9" s="56">
        <v>9926</v>
      </c>
      <c r="P9" s="46">
        <f t="shared" si="0"/>
        <v>30309</v>
      </c>
    </row>
    <row r="10" spans="1:16" ht="15" thickBot="1" x14ac:dyDescent="0.35">
      <c r="A10" s="4" t="s">
        <v>9</v>
      </c>
      <c r="B10" s="63">
        <v>17.600000000000001</v>
      </c>
      <c r="C10" s="56">
        <v>594</v>
      </c>
      <c r="D10" s="63">
        <v>35.1</v>
      </c>
      <c r="E10" s="56">
        <v>5166</v>
      </c>
      <c r="F10" s="63">
        <v>19.3</v>
      </c>
      <c r="G10" s="56">
        <v>1878</v>
      </c>
      <c r="H10" s="63">
        <v>17.100000000000001</v>
      </c>
      <c r="I10" s="56">
        <v>2467</v>
      </c>
      <c r="J10" s="63">
        <v>35</v>
      </c>
      <c r="K10" s="56">
        <v>8453</v>
      </c>
      <c r="L10" s="63">
        <v>39</v>
      </c>
      <c r="M10" s="56">
        <v>5225</v>
      </c>
      <c r="N10" s="63">
        <v>34.4</v>
      </c>
      <c r="O10" s="56">
        <v>11030</v>
      </c>
      <c r="P10" s="46">
        <f t="shared" si="0"/>
        <v>34813</v>
      </c>
    </row>
    <row r="11" spans="1:16" ht="15" thickBot="1" x14ac:dyDescent="0.35">
      <c r="A11" s="6" t="s">
        <v>10</v>
      </c>
      <c r="B11" s="64">
        <v>16</v>
      </c>
      <c r="C11" s="57">
        <v>634</v>
      </c>
      <c r="D11" s="64">
        <v>34.200000000000003</v>
      </c>
      <c r="E11" s="57">
        <v>5416</v>
      </c>
      <c r="F11" s="64">
        <v>31.7</v>
      </c>
      <c r="G11" s="57">
        <v>2417</v>
      </c>
      <c r="H11" s="64">
        <v>17.8</v>
      </c>
      <c r="I11" s="57">
        <v>2828</v>
      </c>
      <c r="J11" s="64">
        <v>35.700000000000003</v>
      </c>
      <c r="K11" s="57">
        <v>8691</v>
      </c>
      <c r="L11" s="64">
        <v>36.4</v>
      </c>
      <c r="M11" s="57">
        <v>5314</v>
      </c>
      <c r="N11" s="64">
        <v>29</v>
      </c>
      <c r="O11" s="57">
        <v>10596</v>
      </c>
      <c r="P11" s="50">
        <f t="shared" si="0"/>
        <v>35896</v>
      </c>
    </row>
    <row r="12" spans="1:16" ht="15" thickBot="1" x14ac:dyDescent="0.35">
      <c r="A12" s="18" t="s">
        <v>32</v>
      </c>
      <c r="B12" s="137"/>
      <c r="C12" s="58">
        <f>SUM(C3:C11)</f>
        <v>4626</v>
      </c>
      <c r="D12" s="147"/>
      <c r="E12" s="58">
        <f t="shared" ref="E12:O12" si="1">SUM(E3:E11)</f>
        <v>34242</v>
      </c>
      <c r="F12" s="140"/>
      <c r="G12" s="58">
        <f t="shared" si="1"/>
        <v>14478</v>
      </c>
      <c r="H12" s="140"/>
      <c r="I12" s="58">
        <f t="shared" si="1"/>
        <v>18119</v>
      </c>
      <c r="J12" s="140"/>
      <c r="K12" s="58">
        <f t="shared" si="1"/>
        <v>61671</v>
      </c>
      <c r="L12" s="140"/>
      <c r="M12" s="58">
        <f t="shared" si="1"/>
        <v>40512</v>
      </c>
      <c r="N12" s="140"/>
      <c r="O12" s="58">
        <f t="shared" si="1"/>
        <v>80895</v>
      </c>
      <c r="P12" s="59">
        <f>SUM(P3:P11)</f>
        <v>254543</v>
      </c>
    </row>
    <row r="13" spans="1:16" ht="15" thickBot="1" x14ac:dyDescent="0.35">
      <c r="A13" s="18" t="s">
        <v>33</v>
      </c>
      <c r="B13" s="138"/>
      <c r="C13" s="60">
        <v>24798</v>
      </c>
      <c r="D13" s="148"/>
      <c r="E13" s="60">
        <v>94295</v>
      </c>
      <c r="F13" s="139"/>
      <c r="G13" s="60">
        <v>63020</v>
      </c>
      <c r="H13" s="139"/>
      <c r="I13" s="60">
        <v>81031</v>
      </c>
      <c r="J13" s="139"/>
      <c r="K13" s="60">
        <v>172791</v>
      </c>
      <c r="L13" s="139"/>
      <c r="M13" s="60">
        <v>65110</v>
      </c>
      <c r="N13" s="139"/>
      <c r="O13" s="60">
        <v>167242</v>
      </c>
      <c r="P13" s="54">
        <f>SUM(C13,E13,G13,I13,K13,M13,O13)</f>
        <v>668287</v>
      </c>
    </row>
    <row r="15" spans="1:16" ht="15" thickBot="1" x14ac:dyDescent="0.35"/>
    <row r="16" spans="1:16" ht="15" thickBot="1" x14ac:dyDescent="0.35">
      <c r="A16" s="89" t="s">
        <v>34</v>
      </c>
      <c r="B16" s="123" t="s">
        <v>35</v>
      </c>
      <c r="C16" s="124"/>
      <c r="D16" s="123" t="s">
        <v>36</v>
      </c>
      <c r="E16" s="124"/>
      <c r="F16" s="123" t="s">
        <v>37</v>
      </c>
      <c r="G16" s="124"/>
      <c r="H16" s="123" t="s">
        <v>38</v>
      </c>
      <c r="I16" s="124"/>
      <c r="J16" s="123" t="s">
        <v>39</v>
      </c>
      <c r="K16" s="124"/>
      <c r="L16" s="123" t="s">
        <v>40</v>
      </c>
      <c r="M16" s="124"/>
      <c r="N16" s="123" t="s">
        <v>41</v>
      </c>
      <c r="O16" s="124"/>
      <c r="P16" s="88" t="s">
        <v>32</v>
      </c>
    </row>
    <row r="17" spans="1:16" ht="43.8" thickBot="1" x14ac:dyDescent="0.35">
      <c r="A17" s="121"/>
      <c r="B17" s="125" t="s">
        <v>22</v>
      </c>
      <c r="C17" s="126" t="s">
        <v>14</v>
      </c>
      <c r="D17" s="125" t="s">
        <v>22</v>
      </c>
      <c r="E17" s="126" t="s">
        <v>14</v>
      </c>
      <c r="F17" s="125" t="s">
        <v>22</v>
      </c>
      <c r="G17" s="126" t="s">
        <v>14</v>
      </c>
      <c r="H17" s="125" t="s">
        <v>22</v>
      </c>
      <c r="I17" s="126" t="s">
        <v>14</v>
      </c>
      <c r="J17" s="125" t="s">
        <v>22</v>
      </c>
      <c r="K17" s="126" t="s">
        <v>14</v>
      </c>
      <c r="L17" s="125" t="s">
        <v>22</v>
      </c>
      <c r="M17" s="126" t="s">
        <v>14</v>
      </c>
      <c r="N17" s="125" t="s">
        <v>22</v>
      </c>
      <c r="O17" s="126" t="s">
        <v>14</v>
      </c>
      <c r="P17" s="122"/>
    </row>
    <row r="18" spans="1:16" x14ac:dyDescent="0.3">
      <c r="A18" s="17" t="s">
        <v>12</v>
      </c>
      <c r="B18" s="63">
        <v>9.9</v>
      </c>
      <c r="C18" s="56">
        <v>1732</v>
      </c>
      <c r="D18" s="63">
        <v>17.8</v>
      </c>
      <c r="E18" s="56">
        <v>11275</v>
      </c>
      <c r="F18" s="63">
        <v>17.100000000000001</v>
      </c>
      <c r="G18" s="56">
        <v>5546</v>
      </c>
      <c r="H18" s="63">
        <v>12.7</v>
      </c>
      <c r="I18" s="56">
        <v>6462</v>
      </c>
      <c r="J18" s="63">
        <v>28</v>
      </c>
      <c r="K18" s="56">
        <v>23942</v>
      </c>
      <c r="L18" s="63">
        <v>32.299999999999997</v>
      </c>
      <c r="M18" s="56">
        <v>16352</v>
      </c>
      <c r="N18" s="63">
        <v>21</v>
      </c>
      <c r="O18" s="104">
        <v>31211</v>
      </c>
      <c r="P18" s="42">
        <f t="shared" ref="P18:P19" si="2">SUM(C18,E18,G18,I18,K18,M18,O18)</f>
        <v>96520</v>
      </c>
    </row>
    <row r="19" spans="1:16" ht="15" thickBot="1" x14ac:dyDescent="0.35">
      <c r="A19" s="17" t="s">
        <v>13</v>
      </c>
      <c r="B19" s="63">
        <v>14.1</v>
      </c>
      <c r="C19" s="57">
        <v>2260</v>
      </c>
      <c r="D19" s="63">
        <v>25.3</v>
      </c>
      <c r="E19" s="57">
        <v>17551</v>
      </c>
      <c r="F19" s="63">
        <v>17.5</v>
      </c>
      <c r="G19" s="57">
        <v>6515</v>
      </c>
      <c r="H19" s="63">
        <v>16.600000000000001</v>
      </c>
      <c r="I19" s="57">
        <v>8829</v>
      </c>
      <c r="J19" s="63">
        <v>34.1</v>
      </c>
      <c r="K19" s="57">
        <v>29038</v>
      </c>
      <c r="L19" s="63">
        <v>33.9</v>
      </c>
      <c r="M19" s="57">
        <v>18846</v>
      </c>
      <c r="N19" s="63">
        <v>29.9</v>
      </c>
      <c r="O19" s="102">
        <v>39088</v>
      </c>
      <c r="P19" s="50">
        <f t="shared" si="2"/>
        <v>122127</v>
      </c>
    </row>
    <row r="20" spans="1:16" ht="15" thickBot="1" x14ac:dyDescent="0.35">
      <c r="A20" s="133" t="s">
        <v>32</v>
      </c>
      <c r="B20" s="145"/>
      <c r="C20" s="135">
        <f>SUM(C18:C19)</f>
        <v>3992</v>
      </c>
      <c r="D20" s="143"/>
      <c r="E20" s="135">
        <f t="shared" ref="E20:O20" si="3">SUM(E18:E19)</f>
        <v>28826</v>
      </c>
      <c r="F20" s="143"/>
      <c r="G20" s="135">
        <f t="shared" si="3"/>
        <v>12061</v>
      </c>
      <c r="H20" s="143"/>
      <c r="I20" s="135">
        <f t="shared" si="3"/>
        <v>15291</v>
      </c>
      <c r="J20" s="143"/>
      <c r="K20" s="135">
        <f t="shared" si="3"/>
        <v>52980</v>
      </c>
      <c r="L20" s="143"/>
      <c r="M20" s="135">
        <f t="shared" si="3"/>
        <v>35198</v>
      </c>
      <c r="N20" s="141"/>
      <c r="O20" s="58">
        <f t="shared" si="3"/>
        <v>70299</v>
      </c>
      <c r="P20" s="103">
        <f>SUM(C20,E20,G20,I20,K20,M20,O20)</f>
        <v>218647</v>
      </c>
    </row>
    <row r="21" spans="1:16" ht="15" thickBot="1" x14ac:dyDescent="0.35">
      <c r="A21" s="134" t="s">
        <v>33</v>
      </c>
      <c r="B21" s="146"/>
      <c r="C21" s="136">
        <v>24798</v>
      </c>
      <c r="D21" s="144"/>
      <c r="E21" s="136">
        <v>94295</v>
      </c>
      <c r="F21" s="144"/>
      <c r="G21" s="136">
        <v>63020</v>
      </c>
      <c r="H21" s="144"/>
      <c r="I21" s="136">
        <v>81031</v>
      </c>
      <c r="J21" s="144"/>
      <c r="K21" s="136">
        <v>172791</v>
      </c>
      <c r="L21" s="144"/>
      <c r="M21" s="136">
        <v>65110</v>
      </c>
      <c r="N21" s="142"/>
      <c r="O21" s="61">
        <v>167242</v>
      </c>
      <c r="P21" s="54">
        <f>SUM(C21,E21,G21,I21,K21,M21,O21)</f>
        <v>668287</v>
      </c>
    </row>
    <row r="23" spans="1:16" x14ac:dyDescent="0.3">
      <c r="O23" s="100" t="s">
        <v>46</v>
      </c>
      <c r="P23" s="85">
        <f>P12-P20</f>
        <v>35896</v>
      </c>
    </row>
  </sheetData>
  <mergeCells count="32">
    <mergeCell ref="D20:D21"/>
    <mergeCell ref="B20:B21"/>
    <mergeCell ref="N20:N21"/>
    <mergeCell ref="L20:L21"/>
    <mergeCell ref="J20:J21"/>
    <mergeCell ref="H20:H21"/>
    <mergeCell ref="F20:F21"/>
    <mergeCell ref="A1:A2"/>
    <mergeCell ref="B1:C1"/>
    <mergeCell ref="D1:E1"/>
    <mergeCell ref="F1:G1"/>
    <mergeCell ref="H1:I1"/>
    <mergeCell ref="A16:A17"/>
    <mergeCell ref="B16:C16"/>
    <mergeCell ref="D16:E16"/>
    <mergeCell ref="F16:G16"/>
    <mergeCell ref="H16:I16"/>
    <mergeCell ref="P16:P17"/>
    <mergeCell ref="P1:P2"/>
    <mergeCell ref="B12:B13"/>
    <mergeCell ref="D12:D13"/>
    <mergeCell ref="F12:F13"/>
    <mergeCell ref="H12:H13"/>
    <mergeCell ref="J12:J13"/>
    <mergeCell ref="L12:L13"/>
    <mergeCell ref="N12:N13"/>
    <mergeCell ref="J16:K16"/>
    <mergeCell ref="L16:M16"/>
    <mergeCell ref="N16:O16"/>
    <mergeCell ref="N1:O1"/>
    <mergeCell ref="J1:K1"/>
    <mergeCell ref="L1:M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zoomScale="125" zoomScaleNormal="125" workbookViewId="0">
      <selection activeCell="P3" sqref="P3:P11"/>
    </sheetView>
  </sheetViews>
  <sheetFormatPr defaultRowHeight="14.4" x14ac:dyDescent="0.3"/>
  <cols>
    <col min="1" max="17" width="8.109375" customWidth="1"/>
  </cols>
  <sheetData>
    <row r="1" spans="1:19" ht="15" thickBot="1" x14ac:dyDescent="0.35">
      <c r="A1" s="94" t="s">
        <v>0</v>
      </c>
      <c r="B1" s="112" t="s">
        <v>24</v>
      </c>
      <c r="C1" s="113"/>
      <c r="D1" s="112" t="s">
        <v>25</v>
      </c>
      <c r="E1" s="113"/>
      <c r="F1" s="112" t="s">
        <v>27</v>
      </c>
      <c r="G1" s="113"/>
      <c r="H1" s="112" t="s">
        <v>26</v>
      </c>
      <c r="I1" s="113"/>
      <c r="J1" s="112" t="s">
        <v>28</v>
      </c>
      <c r="K1" s="113"/>
      <c r="L1" s="112" t="s">
        <v>31</v>
      </c>
      <c r="M1" s="113"/>
      <c r="N1" s="112" t="s">
        <v>29</v>
      </c>
      <c r="O1" s="113"/>
      <c r="P1" s="112" t="s">
        <v>30</v>
      </c>
      <c r="Q1" s="113"/>
      <c r="R1" s="91" t="s">
        <v>32</v>
      </c>
    </row>
    <row r="2" spans="1:19" ht="24.6" thickBot="1" x14ac:dyDescent="0.35">
      <c r="A2" s="111"/>
      <c r="B2" s="114" t="s">
        <v>22</v>
      </c>
      <c r="C2" s="115" t="s">
        <v>14</v>
      </c>
      <c r="D2" s="114" t="s">
        <v>22</v>
      </c>
      <c r="E2" s="115" t="s">
        <v>14</v>
      </c>
      <c r="F2" s="114" t="s">
        <v>22</v>
      </c>
      <c r="G2" s="115" t="s">
        <v>14</v>
      </c>
      <c r="H2" s="114" t="s">
        <v>22</v>
      </c>
      <c r="I2" s="115" t="s">
        <v>14</v>
      </c>
      <c r="J2" s="114" t="s">
        <v>22</v>
      </c>
      <c r="K2" s="115" t="s">
        <v>14</v>
      </c>
      <c r="L2" s="114" t="s">
        <v>22</v>
      </c>
      <c r="M2" s="115" t="s">
        <v>14</v>
      </c>
      <c r="N2" s="127" t="s">
        <v>22</v>
      </c>
      <c r="O2" s="128" t="s">
        <v>14</v>
      </c>
      <c r="P2" s="127" t="s">
        <v>22</v>
      </c>
      <c r="Q2" s="98" t="s">
        <v>14</v>
      </c>
      <c r="R2" s="116"/>
    </row>
    <row r="3" spans="1:19" ht="15" thickBot="1" x14ac:dyDescent="0.35">
      <c r="A3" s="5" t="s">
        <v>2</v>
      </c>
      <c r="B3" s="63">
        <v>3.4</v>
      </c>
      <c r="C3" s="67">
        <v>53</v>
      </c>
      <c r="D3" s="63">
        <v>38.6</v>
      </c>
      <c r="E3" s="104">
        <v>6289</v>
      </c>
      <c r="F3" s="63">
        <v>19</v>
      </c>
      <c r="G3" s="104">
        <v>3268</v>
      </c>
      <c r="H3" s="106">
        <v>23.5</v>
      </c>
      <c r="I3" s="104">
        <v>8431</v>
      </c>
      <c r="J3" s="63">
        <v>9.9</v>
      </c>
      <c r="K3" s="104">
        <v>663</v>
      </c>
      <c r="L3" s="106">
        <v>2.4</v>
      </c>
      <c r="M3" s="96">
        <v>144</v>
      </c>
      <c r="N3" s="62">
        <v>18.7</v>
      </c>
      <c r="O3" s="101">
        <v>922</v>
      </c>
      <c r="P3" s="105">
        <v>16.100000000000001</v>
      </c>
      <c r="Q3" s="55">
        <v>2220</v>
      </c>
      <c r="R3" s="130">
        <f>SUM(C3,E3,G3,I3,K3,M3,O3,Q3)</f>
        <v>21990</v>
      </c>
    </row>
    <row r="4" spans="1:19" ht="15" thickBot="1" x14ac:dyDescent="0.35">
      <c r="A4" s="5" t="s">
        <v>3</v>
      </c>
      <c r="B4" s="63">
        <v>11.6</v>
      </c>
      <c r="C4" s="67">
        <v>179</v>
      </c>
      <c r="D4" s="63">
        <v>31</v>
      </c>
      <c r="E4" s="104">
        <v>6391</v>
      </c>
      <c r="F4" s="63">
        <v>19.100000000000001</v>
      </c>
      <c r="G4" s="104">
        <v>3290</v>
      </c>
      <c r="H4" s="106">
        <v>27.1</v>
      </c>
      <c r="I4" s="104">
        <v>7843</v>
      </c>
      <c r="J4" s="63">
        <v>9.1</v>
      </c>
      <c r="K4" s="104">
        <v>598</v>
      </c>
      <c r="L4" s="106">
        <v>2.6</v>
      </c>
      <c r="M4" s="96">
        <v>160</v>
      </c>
      <c r="N4" s="63">
        <v>32</v>
      </c>
      <c r="O4" s="104">
        <v>1153</v>
      </c>
      <c r="P4" s="106">
        <v>13.5</v>
      </c>
      <c r="Q4" s="56">
        <v>2107</v>
      </c>
      <c r="R4" s="131">
        <f t="shared" ref="R4:R11" si="0">SUM(C4,E4,G4,I4,K4,M4,O4,Q4)</f>
        <v>21721</v>
      </c>
    </row>
    <row r="5" spans="1:19" ht="15" thickBot="1" x14ac:dyDescent="0.35">
      <c r="A5" s="5" t="s">
        <v>4</v>
      </c>
      <c r="B5" s="63">
        <v>7.3</v>
      </c>
      <c r="C5" s="67">
        <v>113</v>
      </c>
      <c r="D5" s="63">
        <v>28.2</v>
      </c>
      <c r="E5" s="104">
        <v>6966</v>
      </c>
      <c r="F5" s="63">
        <v>20</v>
      </c>
      <c r="G5" s="104">
        <v>3442</v>
      </c>
      <c r="H5" s="106">
        <v>32.4</v>
      </c>
      <c r="I5" s="104">
        <v>9557</v>
      </c>
      <c r="J5" s="63">
        <v>16.100000000000001</v>
      </c>
      <c r="K5" s="104">
        <v>863</v>
      </c>
      <c r="L5" s="106">
        <v>3.6</v>
      </c>
      <c r="M5" s="96">
        <v>220</v>
      </c>
      <c r="N5" s="63">
        <v>35</v>
      </c>
      <c r="O5" s="104">
        <v>1209</v>
      </c>
      <c r="P5" s="106">
        <v>19.5</v>
      </c>
      <c r="Q5" s="56">
        <v>2875</v>
      </c>
      <c r="R5" s="131">
        <f t="shared" si="0"/>
        <v>25245</v>
      </c>
    </row>
    <row r="6" spans="1:19" ht="15" thickBot="1" x14ac:dyDescent="0.35">
      <c r="A6" s="5" t="s">
        <v>5</v>
      </c>
      <c r="B6" s="63">
        <v>11.2</v>
      </c>
      <c r="C6" s="67">
        <v>172</v>
      </c>
      <c r="D6" s="63">
        <v>31.6</v>
      </c>
      <c r="E6" s="104">
        <v>7769</v>
      </c>
      <c r="F6" s="63">
        <v>21.5</v>
      </c>
      <c r="G6" s="104">
        <v>3701</v>
      </c>
      <c r="H6" s="106">
        <v>36.299999999999997</v>
      </c>
      <c r="I6" s="104">
        <v>10824</v>
      </c>
      <c r="J6" s="63">
        <v>15.9</v>
      </c>
      <c r="K6" s="104">
        <v>874</v>
      </c>
      <c r="L6" s="106">
        <v>4.2</v>
      </c>
      <c r="M6" s="96">
        <v>252</v>
      </c>
      <c r="N6" s="63">
        <v>31.3</v>
      </c>
      <c r="O6" s="104">
        <v>1237</v>
      </c>
      <c r="P6" s="106">
        <v>18.399999999999999</v>
      </c>
      <c r="Q6" s="56">
        <v>2735</v>
      </c>
      <c r="R6" s="131">
        <f t="shared" si="0"/>
        <v>27564</v>
      </c>
    </row>
    <row r="7" spans="1:19" ht="15" thickBot="1" x14ac:dyDescent="0.35">
      <c r="A7" s="5" t="s">
        <v>6</v>
      </c>
      <c r="B7" s="63">
        <v>14.2</v>
      </c>
      <c r="C7" s="67">
        <v>218</v>
      </c>
      <c r="D7" s="63">
        <v>31.2</v>
      </c>
      <c r="E7" s="104">
        <v>8129</v>
      </c>
      <c r="F7" s="63">
        <v>22.3</v>
      </c>
      <c r="G7" s="104">
        <v>3840</v>
      </c>
      <c r="H7" s="106">
        <v>36.200000000000003</v>
      </c>
      <c r="I7" s="104">
        <v>11275</v>
      </c>
      <c r="J7" s="63">
        <v>17.399999999999999</v>
      </c>
      <c r="K7" s="104">
        <v>965</v>
      </c>
      <c r="L7" s="106">
        <v>4.0999999999999996</v>
      </c>
      <c r="M7" s="96">
        <v>249</v>
      </c>
      <c r="N7" s="63">
        <v>27.1</v>
      </c>
      <c r="O7" s="104">
        <v>1189</v>
      </c>
      <c r="P7" s="106">
        <v>21.3</v>
      </c>
      <c r="Q7" s="56">
        <v>3055</v>
      </c>
      <c r="R7" s="131">
        <f t="shared" si="0"/>
        <v>28920</v>
      </c>
    </row>
    <row r="8" spans="1:19" ht="15" thickBot="1" x14ac:dyDescent="0.35">
      <c r="A8" s="5" t="s">
        <v>7</v>
      </c>
      <c r="B8" s="63">
        <v>18.5</v>
      </c>
      <c r="C8" s="67">
        <v>284</v>
      </c>
      <c r="D8" s="63">
        <v>32.799999999999997</v>
      </c>
      <c r="E8" s="104">
        <v>7601</v>
      </c>
      <c r="F8" s="63">
        <v>23.3</v>
      </c>
      <c r="G8" s="104">
        <v>4010</v>
      </c>
      <c r="H8" s="106">
        <v>30.9</v>
      </c>
      <c r="I8" s="104">
        <v>9833</v>
      </c>
      <c r="J8" s="63">
        <v>16</v>
      </c>
      <c r="K8" s="104">
        <v>931</v>
      </c>
      <c r="L8" s="106">
        <v>3.8</v>
      </c>
      <c r="M8" s="96">
        <v>227</v>
      </c>
      <c r="N8" s="63">
        <v>45.5</v>
      </c>
      <c r="O8" s="104">
        <v>1476</v>
      </c>
      <c r="P8" s="106">
        <v>24.8</v>
      </c>
      <c r="Q8" s="56">
        <v>3723</v>
      </c>
      <c r="R8" s="131">
        <f t="shared" si="0"/>
        <v>28085</v>
      </c>
    </row>
    <row r="9" spans="1:19" ht="15" thickBot="1" x14ac:dyDescent="0.35">
      <c r="A9" s="5" t="s">
        <v>8</v>
      </c>
      <c r="B9" s="63">
        <v>11.8</v>
      </c>
      <c r="C9" s="67">
        <v>181</v>
      </c>
      <c r="D9" s="63">
        <v>26.2</v>
      </c>
      <c r="E9" s="104">
        <v>7823</v>
      </c>
      <c r="F9" s="63">
        <v>25.6</v>
      </c>
      <c r="G9" s="104">
        <v>4407</v>
      </c>
      <c r="H9" s="106">
        <v>32.9</v>
      </c>
      <c r="I9" s="104">
        <v>11363</v>
      </c>
      <c r="J9" s="63">
        <v>12.7</v>
      </c>
      <c r="K9" s="104">
        <v>842</v>
      </c>
      <c r="L9" s="106">
        <v>5.3</v>
      </c>
      <c r="M9" s="96">
        <v>322</v>
      </c>
      <c r="N9" s="63">
        <v>29.6</v>
      </c>
      <c r="O9" s="104">
        <v>1433</v>
      </c>
      <c r="P9" s="106">
        <v>28.6</v>
      </c>
      <c r="Q9" s="56">
        <v>3938</v>
      </c>
      <c r="R9" s="131">
        <f t="shared" si="0"/>
        <v>30309</v>
      </c>
    </row>
    <row r="10" spans="1:19" ht="15" thickBot="1" x14ac:dyDescent="0.35">
      <c r="A10" s="5" t="s">
        <v>9</v>
      </c>
      <c r="B10" s="63">
        <v>12</v>
      </c>
      <c r="C10" s="67">
        <v>185</v>
      </c>
      <c r="D10" s="63">
        <v>39</v>
      </c>
      <c r="E10" s="104">
        <v>9403</v>
      </c>
      <c r="F10" s="63">
        <v>23.8</v>
      </c>
      <c r="G10" s="104">
        <v>4104</v>
      </c>
      <c r="H10" s="106">
        <v>36.1</v>
      </c>
      <c r="I10" s="104">
        <v>13165</v>
      </c>
      <c r="J10" s="63">
        <v>17.600000000000001</v>
      </c>
      <c r="K10" s="104">
        <v>1142</v>
      </c>
      <c r="L10" s="106">
        <v>5.9</v>
      </c>
      <c r="M10" s="96">
        <v>358</v>
      </c>
      <c r="N10" s="63">
        <v>34.1</v>
      </c>
      <c r="O10" s="104">
        <v>1655</v>
      </c>
      <c r="P10" s="106">
        <v>35.1</v>
      </c>
      <c r="Q10" s="56">
        <v>4801</v>
      </c>
      <c r="R10" s="131">
        <f t="shared" si="0"/>
        <v>34813</v>
      </c>
    </row>
    <row r="11" spans="1:19" ht="15" thickBot="1" x14ac:dyDescent="0.35">
      <c r="A11" s="5" t="s">
        <v>10</v>
      </c>
      <c r="B11" s="64">
        <v>16</v>
      </c>
      <c r="C11" s="69">
        <v>246</v>
      </c>
      <c r="D11" s="64">
        <v>35.700000000000003</v>
      </c>
      <c r="E11" s="102">
        <v>9807</v>
      </c>
      <c r="F11" s="64">
        <v>25.3</v>
      </c>
      <c r="G11" s="102">
        <v>4351</v>
      </c>
      <c r="H11" s="107">
        <v>36.4</v>
      </c>
      <c r="I11" s="102">
        <v>13357</v>
      </c>
      <c r="J11" s="64">
        <v>23</v>
      </c>
      <c r="K11" s="102">
        <v>1372</v>
      </c>
      <c r="L11" s="107">
        <v>5.6</v>
      </c>
      <c r="M11" s="97">
        <v>340</v>
      </c>
      <c r="N11" s="64">
        <v>33.4</v>
      </c>
      <c r="O11" s="102">
        <v>1796</v>
      </c>
      <c r="P11" s="107">
        <v>30.5</v>
      </c>
      <c r="Q11" s="57">
        <v>4627</v>
      </c>
      <c r="R11" s="132">
        <f t="shared" si="0"/>
        <v>35896</v>
      </c>
    </row>
    <row r="12" spans="1:19" s="7" customFormat="1" ht="15" thickBot="1" x14ac:dyDescent="0.35">
      <c r="A12" s="72" t="s">
        <v>32</v>
      </c>
      <c r="B12" s="92"/>
      <c r="C12" s="150">
        <f>SUM(C3:C11)</f>
        <v>1631</v>
      </c>
      <c r="D12" s="99"/>
      <c r="E12" s="103">
        <f>SUM(E3:E11)</f>
        <v>70178</v>
      </c>
      <c r="F12" s="108"/>
      <c r="G12" s="103">
        <f>SUM(G3:G11)</f>
        <v>34413</v>
      </c>
      <c r="H12" s="108"/>
      <c r="I12" s="103">
        <f>SUM(I3:I11)</f>
        <v>95648</v>
      </c>
      <c r="J12" s="99"/>
      <c r="K12" s="103">
        <f>SUM(K3:K11)</f>
        <v>8250</v>
      </c>
      <c r="L12" s="108"/>
      <c r="M12" s="149">
        <f>SUM(M3:M11)</f>
        <v>2272</v>
      </c>
      <c r="N12" s="108"/>
      <c r="O12" s="103">
        <f>SUM(O3:O11)</f>
        <v>12070</v>
      </c>
      <c r="P12" s="108"/>
      <c r="Q12" s="103">
        <f>SUM(Q3:Q11)</f>
        <v>30081</v>
      </c>
      <c r="R12" s="149">
        <f>SUM(R3:R11)</f>
        <v>254543</v>
      </c>
      <c r="S12" s="9"/>
    </row>
    <row r="13" spans="1:19" s="71" customFormat="1" ht="15" thickBot="1" x14ac:dyDescent="0.35">
      <c r="A13" s="20" t="s">
        <v>33</v>
      </c>
      <c r="B13" s="93"/>
      <c r="C13" s="129">
        <v>6151</v>
      </c>
      <c r="D13" s="93"/>
      <c r="E13" s="129">
        <v>204533</v>
      </c>
      <c r="F13" s="109"/>
      <c r="G13" s="38">
        <v>68846</v>
      </c>
      <c r="H13" s="109"/>
      <c r="I13" s="129">
        <v>188503</v>
      </c>
      <c r="J13" s="93"/>
      <c r="K13" s="129">
        <v>37397</v>
      </c>
      <c r="L13" s="109"/>
      <c r="M13" s="129">
        <v>24165</v>
      </c>
      <c r="N13" s="109"/>
      <c r="O13" s="129">
        <v>50999</v>
      </c>
      <c r="P13" s="109"/>
      <c r="Q13" s="129">
        <v>87693</v>
      </c>
      <c r="R13" s="86">
        <f>SUM(C13,E13,G13,I13,K13,M13,O13,Q13)</f>
        <v>668287</v>
      </c>
    </row>
  </sheetData>
  <mergeCells count="18">
    <mergeCell ref="A1:A2"/>
    <mergeCell ref="B1:C1"/>
    <mergeCell ref="D1:E1"/>
    <mergeCell ref="F1:G1"/>
    <mergeCell ref="H1:I1"/>
    <mergeCell ref="R1:R2"/>
    <mergeCell ref="B12:B13"/>
    <mergeCell ref="D12:D13"/>
    <mergeCell ref="F12:F13"/>
    <mergeCell ref="H12:H13"/>
    <mergeCell ref="J12:J13"/>
    <mergeCell ref="L12:L13"/>
    <mergeCell ref="N12:N13"/>
    <mergeCell ref="P12:P13"/>
    <mergeCell ref="L1:M1"/>
    <mergeCell ref="N1:O1"/>
    <mergeCell ref="P1:Q1"/>
    <mergeCell ref="J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"/>
  <sheetViews>
    <sheetView zoomScale="110" zoomScaleNormal="110" workbookViewId="0">
      <selection activeCell="R19" sqref="R19"/>
    </sheetView>
  </sheetViews>
  <sheetFormatPr defaultRowHeight="14.4" x14ac:dyDescent="0.3"/>
  <cols>
    <col min="1" max="9" width="10.33203125" style="7" customWidth="1"/>
    <col min="10" max="10" width="5.5546875" style="7" customWidth="1"/>
    <col min="11" max="16384" width="8.88671875" style="7"/>
  </cols>
  <sheetData>
    <row r="1" spans="1:20" ht="15" thickBot="1" x14ac:dyDescent="0.35">
      <c r="A1" s="78" t="s">
        <v>0</v>
      </c>
      <c r="B1" s="10" t="s">
        <v>17</v>
      </c>
      <c r="C1" s="79" t="s">
        <v>16</v>
      </c>
      <c r="D1" s="79" t="s">
        <v>15</v>
      </c>
      <c r="E1" s="79" t="s">
        <v>18</v>
      </c>
      <c r="F1" s="79" t="s">
        <v>19</v>
      </c>
      <c r="G1" s="79" t="s">
        <v>20</v>
      </c>
      <c r="H1" s="11" t="s">
        <v>21</v>
      </c>
      <c r="I1" s="80" t="s">
        <v>32</v>
      </c>
      <c r="K1" s="78" t="s">
        <v>0</v>
      </c>
      <c r="L1" s="15" t="s">
        <v>24</v>
      </c>
      <c r="M1" s="79" t="s">
        <v>25</v>
      </c>
      <c r="N1" s="79" t="s">
        <v>27</v>
      </c>
      <c r="O1" s="79" t="s">
        <v>26</v>
      </c>
      <c r="P1" s="79" t="s">
        <v>28</v>
      </c>
      <c r="Q1" s="79" t="s">
        <v>31</v>
      </c>
      <c r="R1" s="79" t="s">
        <v>29</v>
      </c>
      <c r="S1" s="16" t="s">
        <v>30</v>
      </c>
      <c r="T1" s="154" t="s">
        <v>32</v>
      </c>
    </row>
    <row r="2" spans="1:20" x14ac:dyDescent="0.3">
      <c r="A2" s="23" t="s">
        <v>2</v>
      </c>
      <c r="B2" s="74">
        <f>PeerGroup!C3</f>
        <v>321</v>
      </c>
      <c r="C2" s="75">
        <f>PeerGroup!E3</f>
        <v>2523</v>
      </c>
      <c r="D2" s="75">
        <f>PeerGroup!G3</f>
        <v>1458</v>
      </c>
      <c r="E2" s="75">
        <f>PeerGroup!I3</f>
        <v>1297</v>
      </c>
      <c r="F2" s="75">
        <f>PeerGroup!K3</f>
        <v>5282</v>
      </c>
      <c r="G2" s="75">
        <f>PeerGroup!M3</f>
        <v>3608</v>
      </c>
      <c r="H2" s="75">
        <f>PeerGroup!O3</f>
        <v>7501</v>
      </c>
      <c r="I2" s="66">
        <f>SUM(B2:H2)</f>
        <v>21990</v>
      </c>
      <c r="K2" s="151" t="s">
        <v>2</v>
      </c>
      <c r="L2" s="106">
        <v>53</v>
      </c>
      <c r="M2" s="104">
        <v>6289</v>
      </c>
      <c r="N2" s="104">
        <v>3268</v>
      </c>
      <c r="O2" s="104">
        <v>8431</v>
      </c>
      <c r="P2" s="104">
        <v>663</v>
      </c>
      <c r="Q2" s="96">
        <v>144</v>
      </c>
      <c r="R2" s="104">
        <v>922</v>
      </c>
      <c r="S2" s="56">
        <v>2220</v>
      </c>
      <c r="T2" s="66">
        <f>SUM(L2:S2)</f>
        <v>21990</v>
      </c>
    </row>
    <row r="3" spans="1:20" x14ac:dyDescent="0.3">
      <c r="A3" s="24" t="s">
        <v>3</v>
      </c>
      <c r="B3" s="74">
        <f>PeerGroup!C4</f>
        <v>467</v>
      </c>
      <c r="C3" s="75">
        <f>PeerGroup!E4</f>
        <v>2403</v>
      </c>
      <c r="D3" s="75">
        <f>PeerGroup!G4</f>
        <v>1229</v>
      </c>
      <c r="E3" s="75">
        <f>PeerGroup!I4</f>
        <v>1421</v>
      </c>
      <c r="F3" s="75">
        <f>PeerGroup!K4</f>
        <v>5739</v>
      </c>
      <c r="G3" s="75">
        <f>PeerGroup!M4</f>
        <v>3649</v>
      </c>
      <c r="H3" s="75">
        <f>PeerGroup!O4</f>
        <v>6813</v>
      </c>
      <c r="I3" s="68">
        <f t="shared" ref="I3:I10" si="0">SUM(B3:H3)</f>
        <v>21721</v>
      </c>
      <c r="K3" s="6" t="s">
        <v>3</v>
      </c>
      <c r="L3" s="106">
        <v>179</v>
      </c>
      <c r="M3" s="104">
        <v>6391</v>
      </c>
      <c r="N3" s="104">
        <v>3290</v>
      </c>
      <c r="O3" s="104">
        <v>7843</v>
      </c>
      <c r="P3" s="104">
        <v>598</v>
      </c>
      <c r="Q3" s="96">
        <v>160</v>
      </c>
      <c r="R3" s="104">
        <v>1153</v>
      </c>
      <c r="S3" s="56">
        <v>2107</v>
      </c>
      <c r="T3" s="68">
        <f t="shared" ref="T3:T10" si="1">SUM(L3:S3)</f>
        <v>21721</v>
      </c>
    </row>
    <row r="4" spans="1:20" x14ac:dyDescent="0.3">
      <c r="A4" s="24" t="s">
        <v>4</v>
      </c>
      <c r="B4" s="74">
        <f>PeerGroup!C5</f>
        <v>461</v>
      </c>
      <c r="C4" s="75">
        <f>PeerGroup!E5</f>
        <v>3144</v>
      </c>
      <c r="D4" s="75">
        <f>PeerGroup!G5</f>
        <v>1448</v>
      </c>
      <c r="E4" s="75">
        <f>PeerGroup!I5</f>
        <v>1629</v>
      </c>
      <c r="F4" s="75">
        <f>PeerGroup!K5</f>
        <v>6202</v>
      </c>
      <c r="G4" s="75">
        <f>PeerGroup!M5</f>
        <v>4383</v>
      </c>
      <c r="H4" s="75">
        <f>PeerGroup!O5</f>
        <v>7978</v>
      </c>
      <c r="I4" s="68">
        <f t="shared" si="0"/>
        <v>25245</v>
      </c>
      <c r="K4" s="6" t="s">
        <v>4</v>
      </c>
      <c r="L4" s="106">
        <v>113</v>
      </c>
      <c r="M4" s="104">
        <v>6966</v>
      </c>
      <c r="N4" s="104">
        <v>3442</v>
      </c>
      <c r="O4" s="104">
        <v>9557</v>
      </c>
      <c r="P4" s="104">
        <v>863</v>
      </c>
      <c r="Q4" s="96">
        <v>220</v>
      </c>
      <c r="R4" s="104">
        <v>1209</v>
      </c>
      <c r="S4" s="56">
        <v>2875</v>
      </c>
      <c r="T4" s="68">
        <f t="shared" si="1"/>
        <v>25245</v>
      </c>
    </row>
    <row r="5" spans="1:20" x14ac:dyDescent="0.3">
      <c r="A5" s="24" t="s">
        <v>5</v>
      </c>
      <c r="B5" s="74">
        <f>PeerGroup!C6</f>
        <v>483</v>
      </c>
      <c r="C5" s="75">
        <f>PeerGroup!E6</f>
        <v>3205</v>
      </c>
      <c r="D5" s="75">
        <f>PeerGroup!G6</f>
        <v>1411</v>
      </c>
      <c r="E5" s="75">
        <f>PeerGroup!I6</f>
        <v>2115</v>
      </c>
      <c r="F5" s="75">
        <f>PeerGroup!K6</f>
        <v>6719</v>
      </c>
      <c r="G5" s="75">
        <f>PeerGroup!M6</f>
        <v>4712</v>
      </c>
      <c r="H5" s="75">
        <f>PeerGroup!O6</f>
        <v>8919</v>
      </c>
      <c r="I5" s="68">
        <f t="shared" si="0"/>
        <v>27564</v>
      </c>
      <c r="K5" s="6" t="s">
        <v>5</v>
      </c>
      <c r="L5" s="106">
        <v>172</v>
      </c>
      <c r="M5" s="104">
        <v>7769</v>
      </c>
      <c r="N5" s="104">
        <v>3701</v>
      </c>
      <c r="O5" s="104">
        <v>10824</v>
      </c>
      <c r="P5" s="104">
        <v>874</v>
      </c>
      <c r="Q5" s="96">
        <v>252</v>
      </c>
      <c r="R5" s="104">
        <v>1237</v>
      </c>
      <c r="S5" s="56">
        <v>2735</v>
      </c>
      <c r="T5" s="68">
        <f t="shared" si="1"/>
        <v>27564</v>
      </c>
    </row>
    <row r="6" spans="1:20" x14ac:dyDescent="0.3">
      <c r="A6" s="24" t="s">
        <v>6</v>
      </c>
      <c r="B6" s="74">
        <f>PeerGroup!C7</f>
        <v>520</v>
      </c>
      <c r="C6" s="75">
        <f>PeerGroup!E7</f>
        <v>3766</v>
      </c>
      <c r="D6" s="75">
        <f>PeerGroup!G7</f>
        <v>1717</v>
      </c>
      <c r="E6" s="75">
        <f>PeerGroup!I7</f>
        <v>2217</v>
      </c>
      <c r="F6" s="75">
        <f>PeerGroup!K7</f>
        <v>6873</v>
      </c>
      <c r="G6" s="75">
        <f>PeerGroup!M7</f>
        <v>4963</v>
      </c>
      <c r="H6" s="75">
        <f>PeerGroup!O7</f>
        <v>8864</v>
      </c>
      <c r="I6" s="68">
        <f t="shared" si="0"/>
        <v>28920</v>
      </c>
      <c r="K6" s="6" t="s">
        <v>6</v>
      </c>
      <c r="L6" s="106">
        <v>218</v>
      </c>
      <c r="M6" s="104">
        <v>8129</v>
      </c>
      <c r="N6" s="104">
        <v>3840</v>
      </c>
      <c r="O6" s="104">
        <v>11275</v>
      </c>
      <c r="P6" s="104">
        <v>965</v>
      </c>
      <c r="Q6" s="96">
        <v>249</v>
      </c>
      <c r="R6" s="104">
        <v>1189</v>
      </c>
      <c r="S6" s="56">
        <v>3055</v>
      </c>
      <c r="T6" s="68">
        <f t="shared" si="1"/>
        <v>28920</v>
      </c>
    </row>
    <row r="7" spans="1:20" x14ac:dyDescent="0.3">
      <c r="A7" s="24" t="s">
        <v>7</v>
      </c>
      <c r="B7" s="74">
        <f>PeerGroup!C8</f>
        <v>563</v>
      </c>
      <c r="C7" s="75">
        <f>PeerGroup!E8</f>
        <v>3895</v>
      </c>
      <c r="D7" s="75">
        <f>PeerGroup!G8</f>
        <v>1431</v>
      </c>
      <c r="E7" s="75">
        <f>PeerGroup!I8</f>
        <v>2064</v>
      </c>
      <c r="F7" s="75">
        <f>PeerGroup!K8</f>
        <v>6588</v>
      </c>
      <c r="G7" s="75">
        <f>PeerGroup!M8</f>
        <v>4276</v>
      </c>
      <c r="H7" s="75">
        <f>PeerGroup!O8</f>
        <v>9268</v>
      </c>
      <c r="I7" s="68">
        <f t="shared" si="0"/>
        <v>28085</v>
      </c>
      <c r="K7" s="6" t="s">
        <v>7</v>
      </c>
      <c r="L7" s="106">
        <v>284</v>
      </c>
      <c r="M7" s="104">
        <v>7601</v>
      </c>
      <c r="N7" s="104">
        <v>4010</v>
      </c>
      <c r="O7" s="104">
        <v>9833</v>
      </c>
      <c r="P7" s="104">
        <v>931</v>
      </c>
      <c r="Q7" s="96">
        <v>227</v>
      </c>
      <c r="R7" s="104">
        <v>1476</v>
      </c>
      <c r="S7" s="56">
        <v>3723</v>
      </c>
      <c r="T7" s="68">
        <f t="shared" si="1"/>
        <v>28085</v>
      </c>
    </row>
    <row r="8" spans="1:20" x14ac:dyDescent="0.3">
      <c r="A8" s="24" t="s">
        <v>8</v>
      </c>
      <c r="B8" s="74">
        <f>PeerGroup!C9</f>
        <v>583</v>
      </c>
      <c r="C8" s="75">
        <f>PeerGroup!E9</f>
        <v>4724</v>
      </c>
      <c r="D8" s="75">
        <f>PeerGroup!G9</f>
        <v>1489</v>
      </c>
      <c r="E8" s="75">
        <f>PeerGroup!I9</f>
        <v>2081</v>
      </c>
      <c r="F8" s="75">
        <f>PeerGroup!K9</f>
        <v>7124</v>
      </c>
      <c r="G8" s="75">
        <f>PeerGroup!M9</f>
        <v>4382</v>
      </c>
      <c r="H8" s="75">
        <f>PeerGroup!O9</f>
        <v>9926</v>
      </c>
      <c r="I8" s="68">
        <f t="shared" si="0"/>
        <v>30309</v>
      </c>
      <c r="K8" s="6" t="s">
        <v>8</v>
      </c>
      <c r="L8" s="106">
        <v>181</v>
      </c>
      <c r="M8" s="104">
        <v>7823</v>
      </c>
      <c r="N8" s="104">
        <v>4407</v>
      </c>
      <c r="O8" s="104">
        <v>11363</v>
      </c>
      <c r="P8" s="104">
        <v>842</v>
      </c>
      <c r="Q8" s="96">
        <v>322</v>
      </c>
      <c r="R8" s="104">
        <v>1433</v>
      </c>
      <c r="S8" s="56">
        <v>3938</v>
      </c>
      <c r="T8" s="68">
        <f t="shared" si="1"/>
        <v>30309</v>
      </c>
    </row>
    <row r="9" spans="1:20" x14ac:dyDescent="0.3">
      <c r="A9" s="24" t="s">
        <v>9</v>
      </c>
      <c r="B9" s="74">
        <f>PeerGroup!C10</f>
        <v>594</v>
      </c>
      <c r="C9" s="75">
        <f>PeerGroup!E10</f>
        <v>5166</v>
      </c>
      <c r="D9" s="75">
        <f>PeerGroup!G10</f>
        <v>1878</v>
      </c>
      <c r="E9" s="75">
        <f>PeerGroup!I10</f>
        <v>2467</v>
      </c>
      <c r="F9" s="75">
        <f>PeerGroup!K10</f>
        <v>8453</v>
      </c>
      <c r="G9" s="75">
        <f>PeerGroup!M10</f>
        <v>5225</v>
      </c>
      <c r="H9" s="75">
        <f>PeerGroup!O10</f>
        <v>11030</v>
      </c>
      <c r="I9" s="68">
        <f t="shared" si="0"/>
        <v>34813</v>
      </c>
      <c r="K9" s="6" t="s">
        <v>9</v>
      </c>
      <c r="L9" s="106">
        <v>185</v>
      </c>
      <c r="M9" s="104">
        <v>9403</v>
      </c>
      <c r="N9" s="104">
        <v>4104</v>
      </c>
      <c r="O9" s="104">
        <v>13165</v>
      </c>
      <c r="P9" s="104">
        <v>1142</v>
      </c>
      <c r="Q9" s="96">
        <v>358</v>
      </c>
      <c r="R9" s="104">
        <v>1655</v>
      </c>
      <c r="S9" s="56">
        <v>4801</v>
      </c>
      <c r="T9" s="68">
        <f t="shared" si="1"/>
        <v>34813</v>
      </c>
    </row>
    <row r="10" spans="1:20" ht="15" thickBot="1" x14ac:dyDescent="0.35">
      <c r="A10" s="3" t="s">
        <v>10</v>
      </c>
      <c r="B10" s="76">
        <f>PeerGroup!C11</f>
        <v>634</v>
      </c>
      <c r="C10" s="77">
        <f>PeerGroup!E11</f>
        <v>5416</v>
      </c>
      <c r="D10" s="77">
        <f>PeerGroup!G11</f>
        <v>2417</v>
      </c>
      <c r="E10" s="77">
        <f>PeerGroup!I11</f>
        <v>2828</v>
      </c>
      <c r="F10" s="77">
        <f>PeerGroup!K11</f>
        <v>8691</v>
      </c>
      <c r="G10" s="77">
        <f>PeerGroup!M11</f>
        <v>5314</v>
      </c>
      <c r="H10" s="77">
        <f>PeerGroup!O11</f>
        <v>10596</v>
      </c>
      <c r="I10" s="70">
        <f t="shared" si="0"/>
        <v>35896</v>
      </c>
      <c r="K10" s="4" t="s">
        <v>10</v>
      </c>
      <c r="L10" s="107">
        <v>246</v>
      </c>
      <c r="M10" s="102">
        <v>9807</v>
      </c>
      <c r="N10" s="102">
        <v>4351</v>
      </c>
      <c r="O10" s="102">
        <v>13357</v>
      </c>
      <c r="P10" s="102">
        <v>1372</v>
      </c>
      <c r="Q10" s="97">
        <v>340</v>
      </c>
      <c r="R10" s="102">
        <v>1796</v>
      </c>
      <c r="S10" s="57">
        <v>4627</v>
      </c>
      <c r="T10" s="70">
        <f t="shared" si="1"/>
        <v>35896</v>
      </c>
    </row>
    <row r="11" spans="1:20" ht="15" thickBot="1" x14ac:dyDescent="0.35">
      <c r="A11" s="72" t="s">
        <v>32</v>
      </c>
      <c r="B11" s="155">
        <f>SUM(B2:B10)</f>
        <v>4626</v>
      </c>
      <c r="C11" s="156">
        <f t="shared" ref="C11:H11" si="2">SUM(C2:C10)</f>
        <v>34242</v>
      </c>
      <c r="D11" s="156">
        <f t="shared" si="2"/>
        <v>14478</v>
      </c>
      <c r="E11" s="156">
        <f t="shared" si="2"/>
        <v>18119</v>
      </c>
      <c r="F11" s="156">
        <f t="shared" si="2"/>
        <v>61671</v>
      </c>
      <c r="G11" s="156">
        <f t="shared" si="2"/>
        <v>40512</v>
      </c>
      <c r="H11" s="157">
        <f t="shared" si="2"/>
        <v>80895</v>
      </c>
      <c r="I11" s="73">
        <f>SUM(I2:I10)</f>
        <v>254543</v>
      </c>
      <c r="K11" s="72" t="s">
        <v>32</v>
      </c>
      <c r="L11" s="155">
        <f>SUM(L2:L10)</f>
        <v>1631</v>
      </c>
      <c r="M11" s="156">
        <f t="shared" ref="M11:S11" si="3">SUM(M2:M10)</f>
        <v>70178</v>
      </c>
      <c r="N11" s="156">
        <f t="shared" si="3"/>
        <v>34413</v>
      </c>
      <c r="O11" s="156">
        <f t="shared" si="3"/>
        <v>95648</v>
      </c>
      <c r="P11" s="156">
        <f t="shared" si="3"/>
        <v>8250</v>
      </c>
      <c r="Q11" s="156">
        <f t="shared" si="3"/>
        <v>2272</v>
      </c>
      <c r="R11" s="156">
        <f t="shared" si="3"/>
        <v>12070</v>
      </c>
      <c r="S11" s="157">
        <f t="shared" si="3"/>
        <v>30081</v>
      </c>
      <c r="T11" s="73">
        <f>SUM(T2:T10)</f>
        <v>254543</v>
      </c>
    </row>
    <row r="12" spans="1:20" ht="15" thickBot="1" x14ac:dyDescent="0.35">
      <c r="C12" s="8"/>
      <c r="D12" s="8"/>
      <c r="E12" s="8"/>
      <c r="F12" s="8"/>
      <c r="G12" s="8"/>
      <c r="H12" s="8"/>
      <c r="M12" s="8"/>
      <c r="N12" s="8"/>
      <c r="O12" s="8"/>
      <c r="P12" s="8"/>
      <c r="Q12" s="8"/>
      <c r="R12" s="8"/>
      <c r="S12" s="8"/>
    </row>
    <row r="13" spans="1:20" ht="15" thickBot="1" x14ac:dyDescent="0.35">
      <c r="A13" s="20" t="s">
        <v>34</v>
      </c>
      <c r="B13" s="10" t="s">
        <v>17</v>
      </c>
      <c r="C13" s="79" t="s">
        <v>16</v>
      </c>
      <c r="D13" s="79" t="s">
        <v>15</v>
      </c>
      <c r="E13" s="79" t="s">
        <v>18</v>
      </c>
      <c r="F13" s="79" t="s">
        <v>19</v>
      </c>
      <c r="G13" s="79" t="s">
        <v>20</v>
      </c>
      <c r="H13" s="11" t="s">
        <v>21</v>
      </c>
      <c r="I13" s="80" t="s">
        <v>32</v>
      </c>
      <c r="K13" s="20" t="s">
        <v>34</v>
      </c>
      <c r="L13" s="15" t="s">
        <v>24</v>
      </c>
      <c r="M13" s="79" t="s">
        <v>25</v>
      </c>
      <c r="N13" s="79" t="s">
        <v>27</v>
      </c>
      <c r="O13" s="79" t="s">
        <v>26</v>
      </c>
      <c r="P13" s="79" t="s">
        <v>28</v>
      </c>
      <c r="Q13" s="79" t="s">
        <v>31</v>
      </c>
      <c r="R13" s="79" t="s">
        <v>29</v>
      </c>
      <c r="S13" s="16" t="s">
        <v>30</v>
      </c>
      <c r="T13" s="154" t="s">
        <v>32</v>
      </c>
    </row>
    <row r="14" spans="1:20" x14ac:dyDescent="0.3">
      <c r="A14" s="23" t="s">
        <v>2</v>
      </c>
      <c r="B14" s="39">
        <f>PeerGroup!C18</f>
        <v>1732</v>
      </c>
      <c r="C14" s="40">
        <f>PeerGroup!E18</f>
        <v>11275</v>
      </c>
      <c r="D14" s="40">
        <f>PeerGroup!G18</f>
        <v>5546</v>
      </c>
      <c r="E14" s="40">
        <f>PeerGroup!I18</f>
        <v>6462</v>
      </c>
      <c r="F14" s="40">
        <f>PeerGroup!K18</f>
        <v>23942</v>
      </c>
      <c r="G14" s="40">
        <f>PeerGroup!M18</f>
        <v>16352</v>
      </c>
      <c r="H14" s="40">
        <f>PeerGroup!O18</f>
        <v>31211</v>
      </c>
      <c r="I14" s="42">
        <f>SUM(B14:H14)</f>
        <v>96520</v>
      </c>
      <c r="K14" s="23" t="s">
        <v>2</v>
      </c>
      <c r="L14" s="43"/>
      <c r="M14" s="44"/>
      <c r="N14" s="44"/>
      <c r="O14" s="44"/>
      <c r="P14" s="44"/>
      <c r="Q14" s="44"/>
      <c r="R14" s="44"/>
      <c r="S14" s="44"/>
      <c r="T14" s="42">
        <f>SUM(L14:S14)</f>
        <v>0</v>
      </c>
    </row>
    <row r="15" spans="1:20" ht="15" thickBot="1" x14ac:dyDescent="0.35">
      <c r="A15" s="3" t="s">
        <v>3</v>
      </c>
      <c r="B15" s="47">
        <f>PeerGroup!C19</f>
        <v>2260</v>
      </c>
      <c r="C15" s="48">
        <f>PeerGroup!E19</f>
        <v>17551</v>
      </c>
      <c r="D15" s="48">
        <f>PeerGroup!G19</f>
        <v>6515</v>
      </c>
      <c r="E15" s="48">
        <f>PeerGroup!I19</f>
        <v>8829</v>
      </c>
      <c r="F15" s="48">
        <f>PeerGroup!K19</f>
        <v>29038</v>
      </c>
      <c r="G15" s="48">
        <f>PeerGroup!M19</f>
        <v>18846</v>
      </c>
      <c r="H15" s="48">
        <f>PeerGroup!O19</f>
        <v>39088</v>
      </c>
      <c r="I15" s="50">
        <f>SUM(B15:H15)</f>
        <v>122127</v>
      </c>
      <c r="K15" s="3" t="s">
        <v>3</v>
      </c>
      <c r="L15" s="47"/>
      <c r="M15" s="48"/>
      <c r="N15" s="48"/>
      <c r="O15" s="48"/>
      <c r="P15" s="48"/>
      <c r="Q15" s="48"/>
      <c r="R15" s="48"/>
      <c r="S15" s="48"/>
      <c r="T15" s="50">
        <f>SUM(L15:S15)</f>
        <v>0</v>
      </c>
    </row>
    <row r="16" spans="1:20" ht="15" thickBot="1" x14ac:dyDescent="0.35">
      <c r="A16" s="72" t="s">
        <v>32</v>
      </c>
      <c r="B16" s="82">
        <f>SUM(B14:B15)</f>
        <v>3992</v>
      </c>
      <c r="C16" s="83">
        <f t="shared" ref="C16:I16" si="4">SUM(C14:C15)</f>
        <v>28826</v>
      </c>
      <c r="D16" s="83">
        <f t="shared" si="4"/>
        <v>12061</v>
      </c>
      <c r="E16" s="83">
        <f t="shared" si="4"/>
        <v>15291</v>
      </c>
      <c r="F16" s="83">
        <f t="shared" si="4"/>
        <v>52980</v>
      </c>
      <c r="G16" s="83">
        <f t="shared" si="4"/>
        <v>35198</v>
      </c>
      <c r="H16" s="84">
        <f t="shared" si="4"/>
        <v>70299</v>
      </c>
      <c r="I16" s="81">
        <f t="shared" si="4"/>
        <v>218647</v>
      </c>
      <c r="K16" s="72" t="s">
        <v>32</v>
      </c>
      <c r="L16" s="82">
        <f>SUM(L14:L15)</f>
        <v>0</v>
      </c>
      <c r="M16" s="83">
        <f t="shared" ref="M16:T16" si="5">SUM(M14:M15)</f>
        <v>0</v>
      </c>
      <c r="N16" s="83">
        <f t="shared" si="5"/>
        <v>0</v>
      </c>
      <c r="O16" s="83">
        <f t="shared" si="5"/>
        <v>0</v>
      </c>
      <c r="P16" s="83">
        <f t="shared" si="5"/>
        <v>0</v>
      </c>
      <c r="Q16" s="83">
        <f t="shared" si="5"/>
        <v>0</v>
      </c>
      <c r="R16" s="83">
        <f t="shared" si="5"/>
        <v>0</v>
      </c>
      <c r="S16" s="84">
        <f t="shared" si="5"/>
        <v>0</v>
      </c>
      <c r="T16" s="81">
        <f t="shared" si="5"/>
        <v>0</v>
      </c>
    </row>
    <row r="17" spans="8:10" x14ac:dyDescent="0.3">
      <c r="J17" s="9"/>
    </row>
    <row r="18" spans="8:10" x14ac:dyDescent="0.3">
      <c r="H18" s="13" t="s">
        <v>46</v>
      </c>
      <c r="I18" s="87">
        <f>I11-I16</f>
        <v>35896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tabSelected="1" zoomScale="120" zoomScaleNormal="120" workbookViewId="0"/>
  </sheetViews>
  <sheetFormatPr defaultRowHeight="14.4" x14ac:dyDescent="0.3"/>
  <cols>
    <col min="1" max="8" width="9.5546875" customWidth="1"/>
  </cols>
  <sheetData>
    <row r="1" spans="1:18" ht="15" thickBot="1" x14ac:dyDescent="0.35">
      <c r="A1" s="78" t="s">
        <v>0</v>
      </c>
      <c r="B1" s="152" t="s">
        <v>17</v>
      </c>
      <c r="C1" s="153" t="s">
        <v>16</v>
      </c>
      <c r="D1" s="153" t="s">
        <v>15</v>
      </c>
      <c r="E1" s="153" t="s">
        <v>18</v>
      </c>
      <c r="F1" s="153" t="s">
        <v>19</v>
      </c>
      <c r="G1" s="153" t="s">
        <v>20</v>
      </c>
      <c r="H1" s="154" t="s">
        <v>21</v>
      </c>
      <c r="I1" s="7"/>
      <c r="J1" s="78" t="s">
        <v>0</v>
      </c>
      <c r="K1" s="152" t="s">
        <v>24</v>
      </c>
      <c r="L1" s="153" t="s">
        <v>25</v>
      </c>
      <c r="M1" s="153" t="s">
        <v>27</v>
      </c>
      <c r="N1" s="153" t="s">
        <v>26</v>
      </c>
      <c r="O1" s="153" t="s">
        <v>28</v>
      </c>
      <c r="P1" s="153" t="s">
        <v>31</v>
      </c>
      <c r="Q1" s="153" t="s">
        <v>29</v>
      </c>
      <c r="R1" s="154" t="s">
        <v>30</v>
      </c>
    </row>
    <row r="2" spans="1:18" x14ac:dyDescent="0.3">
      <c r="A2" s="151" t="s">
        <v>2</v>
      </c>
      <c r="B2" s="62">
        <v>8.3000000000000007</v>
      </c>
      <c r="C2" s="158">
        <v>18</v>
      </c>
      <c r="D2" s="158">
        <v>18.8</v>
      </c>
      <c r="E2" s="158">
        <v>9.5</v>
      </c>
      <c r="F2" s="158">
        <v>24.6</v>
      </c>
      <c r="G2" s="158">
        <v>38.6</v>
      </c>
      <c r="H2" s="159">
        <v>21.4</v>
      </c>
      <c r="I2" s="7"/>
      <c r="J2" s="151" t="s">
        <v>2</v>
      </c>
      <c r="K2" s="62">
        <v>3.4</v>
      </c>
      <c r="L2" s="158">
        <v>38.6</v>
      </c>
      <c r="M2" s="158">
        <v>19</v>
      </c>
      <c r="N2" s="95">
        <v>23.5</v>
      </c>
      <c r="O2" s="158">
        <v>9.9</v>
      </c>
      <c r="P2" s="95">
        <v>2.4</v>
      </c>
      <c r="Q2" s="158">
        <v>18.7</v>
      </c>
      <c r="R2" s="65">
        <v>16.100000000000001</v>
      </c>
    </row>
    <row r="3" spans="1:18" x14ac:dyDescent="0.3">
      <c r="A3" s="6" t="s">
        <v>3</v>
      </c>
      <c r="B3" s="63">
        <v>11.6</v>
      </c>
      <c r="C3" s="110">
        <v>15.8</v>
      </c>
      <c r="D3" s="110">
        <v>14.8</v>
      </c>
      <c r="E3" s="110">
        <v>13.1</v>
      </c>
      <c r="F3" s="110">
        <v>32</v>
      </c>
      <c r="G3" s="110">
        <v>31</v>
      </c>
      <c r="H3" s="160">
        <v>19.100000000000001</v>
      </c>
      <c r="I3" s="7"/>
      <c r="J3" s="6" t="s">
        <v>3</v>
      </c>
      <c r="K3" s="63">
        <v>11.6</v>
      </c>
      <c r="L3" s="110">
        <v>31</v>
      </c>
      <c r="M3" s="110">
        <v>19.100000000000001</v>
      </c>
      <c r="N3" s="96">
        <v>27.1</v>
      </c>
      <c r="O3" s="110">
        <v>9.1</v>
      </c>
      <c r="P3" s="96">
        <v>2.6</v>
      </c>
      <c r="Q3" s="110">
        <v>32</v>
      </c>
      <c r="R3" s="67">
        <v>13.5</v>
      </c>
    </row>
    <row r="4" spans="1:18" x14ac:dyDescent="0.3">
      <c r="A4" s="6" t="s">
        <v>4</v>
      </c>
      <c r="B4" s="63">
        <v>10.199999999999999</v>
      </c>
      <c r="C4" s="110">
        <v>22.6</v>
      </c>
      <c r="D4" s="110">
        <v>19</v>
      </c>
      <c r="E4" s="110">
        <v>14.2</v>
      </c>
      <c r="F4" s="110">
        <v>35</v>
      </c>
      <c r="G4" s="110">
        <v>32.4</v>
      </c>
      <c r="H4" s="160">
        <v>20.2</v>
      </c>
      <c r="I4" s="7"/>
      <c r="J4" s="6" t="s">
        <v>4</v>
      </c>
      <c r="K4" s="63">
        <v>7.3</v>
      </c>
      <c r="L4" s="110">
        <v>28.2</v>
      </c>
      <c r="M4" s="110">
        <v>20</v>
      </c>
      <c r="N4" s="96">
        <v>32.4</v>
      </c>
      <c r="O4" s="110">
        <v>16.100000000000001</v>
      </c>
      <c r="P4" s="96">
        <v>3.6</v>
      </c>
      <c r="Q4" s="110">
        <v>35</v>
      </c>
      <c r="R4" s="67">
        <v>19.5</v>
      </c>
    </row>
    <row r="5" spans="1:18" x14ac:dyDescent="0.3">
      <c r="A5" s="6" t="s">
        <v>5</v>
      </c>
      <c r="B5" s="63">
        <v>13</v>
      </c>
      <c r="C5" s="110">
        <v>21.6</v>
      </c>
      <c r="D5" s="110">
        <v>16</v>
      </c>
      <c r="E5" s="110">
        <v>14.4</v>
      </c>
      <c r="F5" s="110">
        <v>31.3</v>
      </c>
      <c r="G5" s="110">
        <v>36.299999999999997</v>
      </c>
      <c r="H5" s="160">
        <v>25.9</v>
      </c>
      <c r="I5" s="7"/>
      <c r="J5" s="6" t="s">
        <v>5</v>
      </c>
      <c r="K5" s="63">
        <v>11.2</v>
      </c>
      <c r="L5" s="110">
        <v>31.6</v>
      </c>
      <c r="M5" s="110">
        <v>21.5</v>
      </c>
      <c r="N5" s="96">
        <v>36.299999999999997</v>
      </c>
      <c r="O5" s="110">
        <v>15.9</v>
      </c>
      <c r="P5" s="96">
        <v>4.2</v>
      </c>
      <c r="Q5" s="110">
        <v>31.3</v>
      </c>
      <c r="R5" s="67">
        <v>18.399999999999999</v>
      </c>
    </row>
    <row r="6" spans="1:18" x14ac:dyDescent="0.3">
      <c r="A6" s="6" t="s">
        <v>6</v>
      </c>
      <c r="B6" s="63">
        <v>14.2</v>
      </c>
      <c r="C6" s="110">
        <v>22.4</v>
      </c>
      <c r="D6" s="110">
        <v>20.2</v>
      </c>
      <c r="E6" s="110">
        <v>16.600000000000001</v>
      </c>
      <c r="F6" s="110">
        <v>30.5</v>
      </c>
      <c r="G6" s="110">
        <v>36.200000000000003</v>
      </c>
      <c r="H6" s="160">
        <v>27.2</v>
      </c>
      <c r="I6" s="7"/>
      <c r="J6" s="6" t="s">
        <v>6</v>
      </c>
      <c r="K6" s="63">
        <v>14.2</v>
      </c>
      <c r="L6" s="110">
        <v>31.2</v>
      </c>
      <c r="M6" s="110">
        <v>22.3</v>
      </c>
      <c r="N6" s="96">
        <v>36.200000000000003</v>
      </c>
      <c r="O6" s="110">
        <v>17.399999999999999</v>
      </c>
      <c r="P6" s="96">
        <v>4.0999999999999996</v>
      </c>
      <c r="Q6" s="110">
        <v>27.1</v>
      </c>
      <c r="R6" s="67">
        <v>21.3</v>
      </c>
    </row>
    <row r="7" spans="1:18" x14ac:dyDescent="0.3">
      <c r="A7" s="6" t="s">
        <v>7</v>
      </c>
      <c r="B7" s="63">
        <v>18.5</v>
      </c>
      <c r="C7" s="110">
        <v>22.7</v>
      </c>
      <c r="D7" s="110">
        <v>14.1</v>
      </c>
      <c r="E7" s="110">
        <v>16.7</v>
      </c>
      <c r="F7" s="110">
        <v>45.5</v>
      </c>
      <c r="G7" s="110">
        <v>32.799999999999997</v>
      </c>
      <c r="H7" s="160">
        <v>24.8</v>
      </c>
      <c r="I7" s="7"/>
      <c r="J7" s="6" t="s">
        <v>7</v>
      </c>
      <c r="K7" s="63">
        <v>18.5</v>
      </c>
      <c r="L7" s="110">
        <v>32.799999999999997</v>
      </c>
      <c r="M7" s="110">
        <v>23.3</v>
      </c>
      <c r="N7" s="96">
        <v>30.9</v>
      </c>
      <c r="O7" s="110">
        <v>16</v>
      </c>
      <c r="P7" s="96">
        <v>3.8</v>
      </c>
      <c r="Q7" s="110">
        <v>45.5</v>
      </c>
      <c r="R7" s="67">
        <v>24.8</v>
      </c>
    </row>
    <row r="8" spans="1:18" x14ac:dyDescent="0.3">
      <c r="A8" s="6" t="s">
        <v>8</v>
      </c>
      <c r="B8" s="63">
        <v>14.6</v>
      </c>
      <c r="C8" s="110">
        <v>29.5</v>
      </c>
      <c r="D8" s="110">
        <v>16.3</v>
      </c>
      <c r="E8" s="110">
        <v>15.9</v>
      </c>
      <c r="F8" s="110">
        <v>29.6</v>
      </c>
      <c r="G8" s="110">
        <v>32.9</v>
      </c>
      <c r="H8" s="160">
        <v>28.6</v>
      </c>
      <c r="I8" s="7"/>
      <c r="J8" s="6" t="s">
        <v>8</v>
      </c>
      <c r="K8" s="63">
        <v>11.8</v>
      </c>
      <c r="L8" s="110">
        <v>26.2</v>
      </c>
      <c r="M8" s="110">
        <v>25.6</v>
      </c>
      <c r="N8" s="96">
        <v>32.9</v>
      </c>
      <c r="O8" s="110">
        <v>12.7</v>
      </c>
      <c r="P8" s="96">
        <v>5.3</v>
      </c>
      <c r="Q8" s="110">
        <v>29.6</v>
      </c>
      <c r="R8" s="67">
        <v>28.6</v>
      </c>
    </row>
    <row r="9" spans="1:18" x14ac:dyDescent="0.3">
      <c r="A9" s="6" t="s">
        <v>9</v>
      </c>
      <c r="B9" s="63">
        <v>17.600000000000001</v>
      </c>
      <c r="C9" s="110">
        <v>35.1</v>
      </c>
      <c r="D9" s="110">
        <v>19.3</v>
      </c>
      <c r="E9" s="110">
        <v>17.100000000000001</v>
      </c>
      <c r="F9" s="110">
        <v>35</v>
      </c>
      <c r="G9" s="110">
        <v>39</v>
      </c>
      <c r="H9" s="160">
        <v>34.4</v>
      </c>
      <c r="I9" s="7"/>
      <c r="J9" s="6" t="s">
        <v>9</v>
      </c>
      <c r="K9" s="63">
        <v>12</v>
      </c>
      <c r="L9" s="110">
        <v>39</v>
      </c>
      <c r="M9" s="110">
        <v>23.8</v>
      </c>
      <c r="N9" s="96">
        <v>36.1</v>
      </c>
      <c r="O9" s="110">
        <v>17.600000000000001</v>
      </c>
      <c r="P9" s="96">
        <v>5.9</v>
      </c>
      <c r="Q9" s="110">
        <v>34.1</v>
      </c>
      <c r="R9" s="67">
        <v>35.1</v>
      </c>
    </row>
    <row r="10" spans="1:18" ht="15" thickBot="1" x14ac:dyDescent="0.35">
      <c r="A10" s="4" t="s">
        <v>10</v>
      </c>
      <c r="B10" s="64">
        <v>16</v>
      </c>
      <c r="C10" s="161">
        <v>34.200000000000003</v>
      </c>
      <c r="D10" s="161">
        <v>31.7</v>
      </c>
      <c r="E10" s="161">
        <v>17.8</v>
      </c>
      <c r="F10" s="161">
        <v>35.700000000000003</v>
      </c>
      <c r="G10" s="161">
        <v>36.4</v>
      </c>
      <c r="H10" s="162">
        <v>29</v>
      </c>
      <c r="I10" s="7"/>
      <c r="J10" s="4" t="s">
        <v>10</v>
      </c>
      <c r="K10" s="63">
        <v>16</v>
      </c>
      <c r="L10" s="110">
        <v>35.700000000000003</v>
      </c>
      <c r="M10" s="110">
        <v>25.3</v>
      </c>
      <c r="N10" s="96">
        <v>36.4</v>
      </c>
      <c r="O10" s="110">
        <v>23</v>
      </c>
      <c r="P10" s="96">
        <v>5.6</v>
      </c>
      <c r="Q10" s="110">
        <v>33.4</v>
      </c>
      <c r="R10" s="67">
        <v>30.5</v>
      </c>
    </row>
    <row r="11" spans="1:18" ht="15" thickBot="1" x14ac:dyDescent="0.35">
      <c r="A11" s="7"/>
      <c r="B11" s="7"/>
      <c r="C11" s="8"/>
      <c r="D11" s="8"/>
      <c r="E11" s="8"/>
      <c r="F11" s="8"/>
      <c r="G11" s="8"/>
      <c r="H11" s="8"/>
      <c r="I11" s="7"/>
      <c r="J11" s="7"/>
      <c r="K11" s="163"/>
      <c r="L11" s="164"/>
      <c r="M11" s="164"/>
      <c r="N11" s="164"/>
      <c r="O11" s="164"/>
      <c r="P11" s="164"/>
      <c r="Q11" s="164"/>
      <c r="R11" s="165"/>
    </row>
    <row r="12" spans="1:18" ht="15" thickBot="1" x14ac:dyDescent="0.35">
      <c r="A12" s="20" t="s">
        <v>34</v>
      </c>
      <c r="B12" s="152" t="s">
        <v>17</v>
      </c>
      <c r="C12" s="153" t="s">
        <v>16</v>
      </c>
      <c r="D12" s="153" t="s">
        <v>15</v>
      </c>
      <c r="E12" s="153" t="s">
        <v>18</v>
      </c>
      <c r="F12" s="153" t="s">
        <v>19</v>
      </c>
      <c r="G12" s="153" t="s">
        <v>20</v>
      </c>
      <c r="H12" s="154" t="s">
        <v>21</v>
      </c>
      <c r="I12" s="7"/>
      <c r="J12" s="78" t="s">
        <v>34</v>
      </c>
      <c r="K12" s="15" t="s">
        <v>24</v>
      </c>
      <c r="L12" s="79" t="s">
        <v>25</v>
      </c>
      <c r="M12" s="79" t="s">
        <v>27</v>
      </c>
      <c r="N12" s="79" t="s">
        <v>26</v>
      </c>
      <c r="O12" s="79" t="s">
        <v>28</v>
      </c>
      <c r="P12" s="79" t="s">
        <v>31</v>
      </c>
      <c r="Q12" s="79" t="s">
        <v>29</v>
      </c>
      <c r="R12" s="16" t="s">
        <v>30</v>
      </c>
    </row>
    <row r="13" spans="1:18" x14ac:dyDescent="0.3">
      <c r="A13" s="151" t="s">
        <v>2</v>
      </c>
      <c r="B13" s="62">
        <v>9.9</v>
      </c>
      <c r="C13" s="158">
        <v>17.8</v>
      </c>
      <c r="D13" s="158">
        <v>17.100000000000001</v>
      </c>
      <c r="E13" s="158">
        <v>12.7</v>
      </c>
      <c r="F13" s="158">
        <v>28</v>
      </c>
      <c r="G13" s="158">
        <v>32.299999999999997</v>
      </c>
      <c r="H13" s="159">
        <v>21</v>
      </c>
      <c r="I13" s="7"/>
      <c r="J13" s="23" t="s">
        <v>2</v>
      </c>
      <c r="K13" s="43"/>
      <c r="L13" s="44"/>
      <c r="M13" s="44"/>
      <c r="N13" s="44"/>
      <c r="O13" s="44"/>
      <c r="P13" s="44"/>
      <c r="Q13" s="44"/>
      <c r="R13" s="45"/>
    </row>
    <row r="14" spans="1:18" ht="15" thickBot="1" x14ac:dyDescent="0.35">
      <c r="A14" s="4" t="s">
        <v>3</v>
      </c>
      <c r="B14" s="64">
        <v>14.1</v>
      </c>
      <c r="C14" s="161">
        <v>25.3</v>
      </c>
      <c r="D14" s="161">
        <v>17.5</v>
      </c>
      <c r="E14" s="161">
        <v>16.600000000000001</v>
      </c>
      <c r="F14" s="161">
        <v>34.1</v>
      </c>
      <c r="G14" s="161">
        <v>33.9</v>
      </c>
      <c r="H14" s="162">
        <v>29.9</v>
      </c>
      <c r="I14" s="7"/>
      <c r="J14" s="3" t="s">
        <v>3</v>
      </c>
      <c r="K14" s="47"/>
      <c r="L14" s="48"/>
      <c r="M14" s="48"/>
      <c r="N14" s="48"/>
      <c r="O14" s="48"/>
      <c r="P14" s="48"/>
      <c r="Q14" s="48"/>
      <c r="R14" s="4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Quarter</vt:lpstr>
      <vt:lpstr>Year</vt:lpstr>
      <vt:lpstr>Population</vt:lpstr>
      <vt:lpstr>PeerGroup</vt:lpstr>
      <vt:lpstr>Jurisdiction</vt:lpstr>
      <vt:lpstr>NChecks</vt:lpstr>
      <vt:lpstr>MaxUsage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Villar</dc:creator>
  <cp:lastModifiedBy>Mark Villar</cp:lastModifiedBy>
  <dcterms:created xsi:type="dcterms:W3CDTF">2014-07-04T23:51:50Z</dcterms:created>
  <dcterms:modified xsi:type="dcterms:W3CDTF">2014-07-06T09:16:55Z</dcterms:modified>
</cp:coreProperties>
</file>