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Desktop\"/>
    </mc:Choice>
  </mc:AlternateContent>
  <xr:revisionPtr revIDLastSave="0" documentId="13_ncr:1_{E1E113C5-6E49-4B32-A6D6-8D627BE86181}" xr6:coauthVersionLast="47" xr6:coauthVersionMax="47" xr10:uidLastSave="{00000000-0000-0000-0000-000000000000}"/>
  <bookViews>
    <workbookView xWindow="-120" yWindow="-120" windowWidth="29040" windowHeight="15840" xr2:uid="{9C3C95A1-C6FF-49C8-AB7E-4E1DE5DEA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K43" i="1"/>
  <c r="H40" i="1"/>
  <c r="K41" i="1"/>
  <c r="N37" i="1"/>
  <c r="K40" i="1"/>
  <c r="J40" i="1"/>
  <c r="I40" i="1"/>
  <c r="I31" i="1"/>
  <c r="I10" i="1"/>
  <c r="I11" i="1"/>
  <c r="I12" i="1"/>
  <c r="I13" i="1"/>
  <c r="I14" i="1"/>
  <c r="I15" i="1"/>
  <c r="I16" i="1"/>
  <c r="I17" i="1"/>
  <c r="I18" i="1"/>
  <c r="I19" i="1"/>
  <c r="I9" i="1"/>
  <c r="K18" i="1"/>
  <c r="K19" i="1"/>
  <c r="L19" i="1" s="1"/>
  <c r="H10" i="1"/>
  <c r="H11" i="1"/>
  <c r="H12" i="1"/>
  <c r="H13" i="1"/>
  <c r="H14" i="1"/>
  <c r="K14" i="1" s="1"/>
  <c r="H15" i="1"/>
  <c r="H16" i="1"/>
  <c r="H17" i="1"/>
  <c r="H18" i="1"/>
  <c r="H19" i="1"/>
  <c r="H9" i="1"/>
  <c r="G10" i="1"/>
  <c r="J10" i="1" s="1"/>
  <c r="G11" i="1"/>
  <c r="G12" i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9" i="1"/>
  <c r="J9" i="1" s="1"/>
  <c r="K16" i="1" l="1"/>
  <c r="K17" i="1"/>
  <c r="K9" i="1"/>
  <c r="L9" i="1" s="1"/>
  <c r="K10" i="1"/>
  <c r="K13" i="1"/>
  <c r="K15" i="1"/>
  <c r="L14" i="1" s="1"/>
  <c r="J12" i="1"/>
  <c r="K12" i="1" s="1"/>
  <c r="J11" i="1"/>
  <c r="K11" i="1" s="1"/>
  <c r="L10" i="1" s="1"/>
  <c r="L16" i="1"/>
  <c r="L17" i="1"/>
  <c r="L15" i="1"/>
  <c r="L13" i="1"/>
  <c r="L18" i="1"/>
  <c r="L11" i="1" l="1"/>
  <c r="L12" i="1"/>
</calcChain>
</file>

<file path=xl/sharedStrings.xml><?xml version="1.0" encoding="utf-8"?>
<sst xmlns="http://schemas.openxmlformats.org/spreadsheetml/2006/main" count="20" uniqueCount="18">
  <si>
    <t>Invested</t>
  </si>
  <si>
    <t>BreakEven</t>
  </si>
  <si>
    <t>Strike</t>
  </si>
  <si>
    <t>PurchPrice</t>
  </si>
  <si>
    <t>Units</t>
  </si>
  <si>
    <t>MktPrice</t>
  </si>
  <si>
    <t>Profit/Share</t>
  </si>
  <si>
    <t>Total Profit</t>
  </si>
  <si>
    <t>DyDx 0  (Rate of Change D0)</t>
  </si>
  <si>
    <t>Commission</t>
  </si>
  <si>
    <t>USD</t>
  </si>
  <si>
    <t>SGD</t>
  </si>
  <si>
    <t xml:space="preserve">1sgd = </t>
  </si>
  <si>
    <t xml:space="preserve">1USD = </t>
  </si>
  <si>
    <t>Settlement Amt</t>
  </si>
  <si>
    <t>IB Exchange Rate as of 8 June 2023</t>
  </si>
  <si>
    <t>Qty</t>
  </si>
  <si>
    <t xml:space="preserve">67 Contracts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</si>
</sst>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1B9E-0250-4E0E-A99E-C759C55ED78E}">
  <dimension ref="C4:O43"/>
  <sheetViews>
    <sheetView tabSelected="1" topLeftCell="D22" zoomScale="115" zoomScaleNormal="115" workbookViewId="0">
      <selection activeCell="L46" sqref="L46"/>
    </sheetView>
  </sheetViews>
  <sheetFormatPr defaultRowHeight="15" x14ac:dyDescent="0.25"/>
  <cols>
    <col min="5" max="6" width="10.42578125" bestFit="1" customWidth="1"/>
    <col min="7" max="7" width="10.28515625" bestFit="1" customWidth="1"/>
    <col min="8" max="8" width="13.42578125" bestFit="1" customWidth="1"/>
    <col min="9" max="9" width="15.28515625" bestFit="1" customWidth="1"/>
    <col min="10" max="10" width="11.85546875" bestFit="1" customWidth="1"/>
    <col min="11" max="11" width="12.5703125" bestFit="1" customWidth="1"/>
  </cols>
  <sheetData>
    <row r="4" spans="3:13" x14ac:dyDescent="0.25">
      <c r="M4">
        <v>200</v>
      </c>
    </row>
    <row r="8" spans="3:13" x14ac:dyDescent="0.25">
      <c r="C8" t="s">
        <v>0</v>
      </c>
      <c r="E8" t="s">
        <v>3</v>
      </c>
      <c r="F8" t="s">
        <v>2</v>
      </c>
      <c r="G8" t="s">
        <v>1</v>
      </c>
      <c r="H8" t="s">
        <v>4</v>
      </c>
      <c r="I8" t="s">
        <v>5</v>
      </c>
      <c r="J8" t="s">
        <v>6</v>
      </c>
      <c r="K8" t="s">
        <v>7</v>
      </c>
      <c r="L8" t="s">
        <v>8</v>
      </c>
    </row>
    <row r="9" spans="3:13" x14ac:dyDescent="0.25">
      <c r="C9">
        <v>1000</v>
      </c>
      <c r="E9">
        <v>2.35</v>
      </c>
      <c r="F9">
        <v>10</v>
      </c>
      <c r="G9">
        <f>E9+F9</f>
        <v>12.35</v>
      </c>
      <c r="H9">
        <f>C9/E9</f>
        <v>425.531914893617</v>
      </c>
      <c r="I9">
        <f>$M$4</f>
        <v>200</v>
      </c>
      <c r="J9">
        <f>I9-G9</f>
        <v>187.65</v>
      </c>
      <c r="K9">
        <f t="shared" ref="K9:K18" si="0">H9*J9</f>
        <v>79851.063829787236</v>
      </c>
      <c r="L9">
        <f>K10/K9</f>
        <v>1.0310862421174172</v>
      </c>
    </row>
    <row r="10" spans="3:13" x14ac:dyDescent="0.25">
      <c r="C10">
        <v>1000</v>
      </c>
      <c r="E10">
        <v>2.25</v>
      </c>
      <c r="F10">
        <v>12.5</v>
      </c>
      <c r="G10">
        <f t="shared" ref="G10:G19" si="1">E10+F10</f>
        <v>14.75</v>
      </c>
      <c r="H10">
        <f t="shared" ref="H10:H19" si="2">C10/E10</f>
        <v>444.44444444444446</v>
      </c>
      <c r="I10">
        <f t="shared" ref="I10:I19" si="3">$M$4</f>
        <v>200</v>
      </c>
      <c r="J10">
        <f>I10-G10</f>
        <v>185.25</v>
      </c>
      <c r="K10">
        <f t="shared" si="0"/>
        <v>82333.333333333328</v>
      </c>
      <c r="L10">
        <f t="shared" ref="L10:L18" si="4">K11/K10</f>
        <v>1.1226843332106493</v>
      </c>
    </row>
    <row r="11" spans="3:13" x14ac:dyDescent="0.25">
      <c r="C11">
        <v>1000</v>
      </c>
      <c r="E11">
        <v>1.98</v>
      </c>
      <c r="F11">
        <v>15</v>
      </c>
      <c r="G11">
        <f t="shared" si="1"/>
        <v>16.98</v>
      </c>
      <c r="H11">
        <f t="shared" si="2"/>
        <v>505.05050505050508</v>
      </c>
      <c r="I11">
        <f t="shared" si="3"/>
        <v>200</v>
      </c>
      <c r="J11">
        <f>I11-G11</f>
        <v>183.02</v>
      </c>
      <c r="K11">
        <f t="shared" si="0"/>
        <v>92434.343434343449</v>
      </c>
      <c r="L11">
        <f t="shared" si="4"/>
        <v>1.1437864139093223</v>
      </c>
    </row>
    <row r="12" spans="3:13" x14ac:dyDescent="0.25">
      <c r="C12">
        <v>1000</v>
      </c>
      <c r="E12">
        <v>1.71</v>
      </c>
      <c r="F12">
        <v>17.5</v>
      </c>
      <c r="G12">
        <f t="shared" si="1"/>
        <v>19.21</v>
      </c>
      <c r="H12">
        <f t="shared" si="2"/>
        <v>584.79532163742692</v>
      </c>
      <c r="I12">
        <f t="shared" si="3"/>
        <v>200</v>
      </c>
      <c r="J12">
        <f>I12-G12</f>
        <v>180.79</v>
      </c>
      <c r="K12">
        <f t="shared" si="0"/>
        <v>105725.14619883041</v>
      </c>
      <c r="L12">
        <f t="shared" si="4"/>
        <v>1.1728524807788041</v>
      </c>
    </row>
    <row r="13" spans="3:13" x14ac:dyDescent="0.25">
      <c r="C13">
        <v>1000</v>
      </c>
      <c r="E13">
        <v>1.44</v>
      </c>
      <c r="F13">
        <v>20</v>
      </c>
      <c r="G13">
        <f t="shared" si="1"/>
        <v>21.44</v>
      </c>
      <c r="H13">
        <f t="shared" si="2"/>
        <v>694.44444444444446</v>
      </c>
      <c r="I13">
        <f t="shared" si="3"/>
        <v>200</v>
      </c>
      <c r="J13">
        <f>I13-G13</f>
        <v>178.56</v>
      </c>
      <c r="K13">
        <f t="shared" si="0"/>
        <v>124000</v>
      </c>
      <c r="L13">
        <f t="shared" si="4"/>
        <v>1.2153984008822716</v>
      </c>
    </row>
    <row r="14" spans="3:13" x14ac:dyDescent="0.25">
      <c r="C14">
        <v>1000</v>
      </c>
      <c r="E14">
        <v>1.17</v>
      </c>
      <c r="F14">
        <v>22.5</v>
      </c>
      <c r="G14">
        <f t="shared" si="1"/>
        <v>23.67</v>
      </c>
      <c r="H14">
        <f t="shared" si="2"/>
        <v>854.70085470085473</v>
      </c>
      <c r="I14">
        <f t="shared" si="3"/>
        <v>200</v>
      </c>
      <c r="J14">
        <f>I14-G14</f>
        <v>176.32999999999998</v>
      </c>
      <c r="K14">
        <f t="shared" si="0"/>
        <v>150709.40170940169</v>
      </c>
      <c r="L14">
        <f t="shared" si="4"/>
        <v>1.048978413408743</v>
      </c>
    </row>
    <row r="15" spans="3:13" x14ac:dyDescent="0.25">
      <c r="C15">
        <v>1000</v>
      </c>
      <c r="E15">
        <v>1.1000000000000001</v>
      </c>
      <c r="F15">
        <v>25</v>
      </c>
      <c r="G15">
        <f t="shared" si="1"/>
        <v>26.1</v>
      </c>
      <c r="H15">
        <f t="shared" si="2"/>
        <v>909.09090909090901</v>
      </c>
      <c r="I15">
        <f t="shared" si="3"/>
        <v>200</v>
      </c>
      <c r="J15">
        <f>I15-G15</f>
        <v>173.9</v>
      </c>
      <c r="K15">
        <f t="shared" si="0"/>
        <v>158090.90909090909</v>
      </c>
      <c r="L15">
        <f t="shared" si="4"/>
        <v>1.058358337271335</v>
      </c>
    </row>
    <row r="16" spans="3:13" x14ac:dyDescent="0.25">
      <c r="C16">
        <v>1000</v>
      </c>
      <c r="E16">
        <v>1.01</v>
      </c>
      <c r="F16">
        <v>30</v>
      </c>
      <c r="G16">
        <f t="shared" si="1"/>
        <v>31.01</v>
      </c>
      <c r="H16">
        <f t="shared" si="2"/>
        <v>990.09900990099004</v>
      </c>
      <c r="I16">
        <f t="shared" si="3"/>
        <v>200</v>
      </c>
      <c r="J16">
        <f>I16-G16</f>
        <v>168.99</v>
      </c>
      <c r="K16">
        <f t="shared" si="0"/>
        <v>167316.8316831683</v>
      </c>
      <c r="L16">
        <f t="shared" si="4"/>
        <v>1.0544029137055257</v>
      </c>
    </row>
    <row r="17" spans="3:12" x14ac:dyDescent="0.25">
      <c r="C17">
        <v>1000</v>
      </c>
      <c r="E17">
        <v>0.93</v>
      </c>
      <c r="F17">
        <v>35</v>
      </c>
      <c r="G17">
        <f t="shared" si="1"/>
        <v>35.93</v>
      </c>
      <c r="H17">
        <f t="shared" si="2"/>
        <v>1075.2688172043011</v>
      </c>
      <c r="I17">
        <f t="shared" si="3"/>
        <v>200</v>
      </c>
      <c r="J17">
        <f>I17-G17</f>
        <v>164.07</v>
      </c>
      <c r="K17">
        <f t="shared" si="0"/>
        <v>176419.35483870967</v>
      </c>
      <c r="L17">
        <f t="shared" si="4"/>
        <v>1.0613081217127556</v>
      </c>
    </row>
    <row r="18" spans="3:12" x14ac:dyDescent="0.25">
      <c r="C18">
        <v>1000</v>
      </c>
      <c r="E18">
        <v>0.85</v>
      </c>
      <c r="F18">
        <v>40</v>
      </c>
      <c r="G18">
        <f t="shared" si="1"/>
        <v>40.85</v>
      </c>
      <c r="H18">
        <f t="shared" si="2"/>
        <v>1176.4705882352941</v>
      </c>
      <c r="I18">
        <f t="shared" si="3"/>
        <v>200</v>
      </c>
      <c r="J18">
        <f>I18-G18</f>
        <v>159.15</v>
      </c>
      <c r="K18">
        <f t="shared" si="0"/>
        <v>187235.29411764708</v>
      </c>
      <c r="L18">
        <f t="shared" si="4"/>
        <v>1.0294533459000941</v>
      </c>
    </row>
    <row r="19" spans="3:12" x14ac:dyDescent="0.25">
      <c r="C19">
        <v>1000</v>
      </c>
      <c r="E19">
        <v>0.8</v>
      </c>
      <c r="F19">
        <v>45</v>
      </c>
      <c r="G19">
        <f t="shared" si="1"/>
        <v>45.8</v>
      </c>
      <c r="H19">
        <f t="shared" si="2"/>
        <v>1250</v>
      </c>
      <c r="I19">
        <f t="shared" si="3"/>
        <v>200</v>
      </c>
      <c r="J19">
        <f>I19-G19</f>
        <v>154.19999999999999</v>
      </c>
      <c r="K19">
        <f>H19*J19</f>
        <v>192750</v>
      </c>
      <c r="L19">
        <f>K20/K19</f>
        <v>0</v>
      </c>
    </row>
    <row r="30" spans="3:12" x14ac:dyDescent="0.25">
      <c r="H30" t="s">
        <v>16</v>
      </c>
      <c r="I30" t="s">
        <v>14</v>
      </c>
      <c r="J30" t="s">
        <v>9</v>
      </c>
    </row>
    <row r="31" spans="3:12" x14ac:dyDescent="0.25">
      <c r="H31">
        <v>50</v>
      </c>
      <c r="I31">
        <f>50*0.77*100</f>
        <v>3850</v>
      </c>
      <c r="J31">
        <v>22.45</v>
      </c>
    </row>
    <row r="32" spans="3:12" x14ac:dyDescent="0.25">
      <c r="H32">
        <v>9</v>
      </c>
      <c r="I32">
        <v>630</v>
      </c>
      <c r="J32">
        <v>3.69</v>
      </c>
    </row>
    <row r="33" spans="8:15" x14ac:dyDescent="0.25">
      <c r="H33">
        <v>1</v>
      </c>
      <c r="I33">
        <v>70</v>
      </c>
      <c r="J33">
        <v>0.8</v>
      </c>
    </row>
    <row r="34" spans="8:15" x14ac:dyDescent="0.25">
      <c r="H34">
        <v>1</v>
      </c>
      <c r="I34">
        <v>80</v>
      </c>
      <c r="J34">
        <v>0.8</v>
      </c>
    </row>
    <row r="35" spans="8:15" x14ac:dyDescent="0.25">
      <c r="H35">
        <v>1</v>
      </c>
      <c r="I35">
        <v>80</v>
      </c>
      <c r="J35">
        <v>0.8</v>
      </c>
      <c r="M35" t="s">
        <v>15</v>
      </c>
    </row>
    <row r="36" spans="8:15" x14ac:dyDescent="0.25">
      <c r="H36">
        <v>1</v>
      </c>
      <c r="I36">
        <v>70</v>
      </c>
      <c r="J36">
        <v>0.8</v>
      </c>
      <c r="M36" t="s">
        <v>12</v>
      </c>
      <c r="N36">
        <v>0.74139999999999995</v>
      </c>
      <c r="O36" t="s">
        <v>10</v>
      </c>
    </row>
    <row r="37" spans="8:15" x14ac:dyDescent="0.25">
      <c r="H37">
        <v>1</v>
      </c>
      <c r="I37">
        <v>80</v>
      </c>
      <c r="J37">
        <v>0.8</v>
      </c>
      <c r="M37" t="s">
        <v>13</v>
      </c>
      <c r="N37">
        <f>1/N36</f>
        <v>1.3487995683841383</v>
      </c>
      <c r="O37" t="s">
        <v>11</v>
      </c>
    </row>
    <row r="38" spans="8:15" x14ac:dyDescent="0.25">
      <c r="H38">
        <v>1</v>
      </c>
      <c r="I38">
        <v>93</v>
      </c>
      <c r="J38">
        <v>0.8</v>
      </c>
    </row>
    <row r="39" spans="8:15" x14ac:dyDescent="0.25">
      <c r="H39">
        <v>2</v>
      </c>
      <c r="I39">
        <v>160</v>
      </c>
      <c r="J39">
        <v>1.4</v>
      </c>
    </row>
    <row r="40" spans="8:15" x14ac:dyDescent="0.25">
      <c r="H40" s="1">
        <f>SUM(H31:H39)</f>
        <v>67</v>
      </c>
      <c r="I40" s="1">
        <f>SUM(I31:I39)</f>
        <v>5113</v>
      </c>
      <c r="J40" s="1">
        <f>SUM(J31:J39)</f>
        <v>32.340000000000003</v>
      </c>
      <c r="K40" s="1">
        <f>SUM(I40:J40)</f>
        <v>5145.34</v>
      </c>
      <c r="L40" t="s">
        <v>10</v>
      </c>
    </row>
    <row r="41" spans="8:15" x14ac:dyDescent="0.25">
      <c r="K41" s="1">
        <f>K40*N37</f>
        <v>6940.0323711896426</v>
      </c>
      <c r="L41" t="s">
        <v>11</v>
      </c>
    </row>
    <row r="42" spans="8:15" x14ac:dyDescent="0.25">
      <c r="K42">
        <f>K41/2</f>
        <v>3470.0161855948213</v>
      </c>
    </row>
    <row r="43" spans="8:15" x14ac:dyDescent="0.25">
      <c r="H43" t="s">
        <v>17</v>
      </c>
      <c r="I43">
        <v>6700</v>
      </c>
      <c r="J43">
        <v>200</v>
      </c>
      <c r="K43">
        <f>I43*J43</f>
        <v>1340000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</dc:creator>
  <cp:lastModifiedBy>malco</cp:lastModifiedBy>
  <dcterms:created xsi:type="dcterms:W3CDTF">2023-06-08T14:19:46Z</dcterms:created>
  <dcterms:modified xsi:type="dcterms:W3CDTF">2023-06-08T15:59:36Z</dcterms:modified>
</cp:coreProperties>
</file>