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lco\MSLCVit2022\Raw Data Files\"/>
    </mc:Choice>
  </mc:AlternateContent>
  <xr:revisionPtr revIDLastSave="0" documentId="13_ncr:1_{A0D3470E-5366-4913-B681-CBF1E1AE487C}" xr6:coauthVersionLast="47" xr6:coauthVersionMax="47" xr10:uidLastSave="{00000000-0000-0000-0000-000000000000}"/>
  <bookViews>
    <workbookView xWindow="1560" yWindow="1560" windowWidth="21600" windowHeight="11295" xr2:uid="{7145A5EE-086A-4532-B5A6-310EC940ABF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18" i="1" l="1"/>
  <c r="M17" i="1"/>
  <c r="M16" i="1"/>
  <c r="F34" i="1" l="1"/>
  <c r="G34" i="1" s="1"/>
  <c r="H34" i="1" s="1"/>
  <c r="I34" i="1" s="1"/>
  <c r="F2" i="1"/>
  <c r="G2" i="1" s="1"/>
  <c r="H2" i="1" s="1"/>
  <c r="I2" i="1" s="1"/>
  <c r="F43" i="1"/>
  <c r="G43" i="1" s="1"/>
  <c r="H43" i="1" s="1"/>
  <c r="I43" i="1" s="1"/>
  <c r="F3" i="1"/>
  <c r="G3" i="1" s="1"/>
  <c r="H3" i="1" s="1"/>
  <c r="I3" i="1" s="1"/>
  <c r="F7" i="1"/>
  <c r="G7" i="1" s="1"/>
  <c r="H7" i="1" s="1"/>
  <c r="I7" i="1" s="1"/>
  <c r="F11" i="1"/>
  <c r="G11" i="1" s="1"/>
  <c r="H11" i="1" s="1"/>
  <c r="I11" i="1" s="1"/>
  <c r="F15" i="1"/>
  <c r="F19" i="1"/>
  <c r="F23" i="1"/>
  <c r="G23" i="1" s="1"/>
  <c r="H23" i="1" s="1"/>
  <c r="I23" i="1" s="1"/>
  <c r="F27" i="1"/>
  <c r="G27" i="1" s="1"/>
  <c r="H27" i="1" s="1"/>
  <c r="I27" i="1" s="1"/>
  <c r="F31" i="1"/>
  <c r="G31" i="1" s="1"/>
  <c r="H31" i="1" s="1"/>
  <c r="I31" i="1" s="1"/>
  <c r="F35" i="1"/>
  <c r="G35" i="1" s="1"/>
  <c r="H35" i="1" s="1"/>
  <c r="I35" i="1" s="1"/>
  <c r="F40" i="1"/>
  <c r="G40" i="1" s="1"/>
  <c r="H40" i="1" s="1"/>
  <c r="I40" i="1" s="1"/>
  <c r="F39" i="1"/>
  <c r="G39" i="1" s="1"/>
  <c r="H39" i="1" s="1"/>
  <c r="I39" i="1" s="1"/>
  <c r="F4" i="1"/>
  <c r="G4" i="1" s="1"/>
  <c r="H4" i="1" s="1"/>
  <c r="I4" i="1" s="1"/>
  <c r="F8" i="1"/>
  <c r="G8" i="1" s="1"/>
  <c r="H8" i="1" s="1"/>
  <c r="I8" i="1" s="1"/>
  <c r="F12" i="1"/>
  <c r="G12" i="1" s="1"/>
  <c r="H12" i="1" s="1"/>
  <c r="I12" i="1" s="1"/>
  <c r="F16" i="1"/>
  <c r="F20" i="1"/>
  <c r="G20" i="1" s="1"/>
  <c r="H20" i="1" s="1"/>
  <c r="I20" i="1" s="1"/>
  <c r="F24" i="1"/>
  <c r="G24" i="1" s="1"/>
  <c r="H24" i="1" s="1"/>
  <c r="I24" i="1" s="1"/>
  <c r="F28" i="1"/>
  <c r="G28" i="1" s="1"/>
  <c r="H28" i="1" s="1"/>
  <c r="I28" i="1" s="1"/>
  <c r="F32" i="1"/>
  <c r="G32" i="1" s="1"/>
  <c r="H32" i="1" s="1"/>
  <c r="I32" i="1" s="1"/>
  <c r="F36" i="1"/>
  <c r="G36" i="1" s="1"/>
  <c r="H36" i="1" s="1"/>
  <c r="I36" i="1" s="1"/>
  <c r="F44" i="1"/>
  <c r="G44" i="1" s="1"/>
  <c r="H44" i="1" s="1"/>
  <c r="I44" i="1" s="1"/>
  <c r="F38" i="1"/>
  <c r="G38" i="1" s="1"/>
  <c r="H38" i="1" s="1"/>
  <c r="I38" i="1" s="1"/>
  <c r="F45" i="1"/>
  <c r="G45" i="1" s="1"/>
  <c r="H45" i="1" s="1"/>
  <c r="I45" i="1" s="1"/>
  <c r="F41" i="1"/>
  <c r="G41" i="1" s="1"/>
  <c r="H41" i="1" s="1"/>
  <c r="I41" i="1" s="1"/>
  <c r="F5" i="1"/>
  <c r="G5" i="1" s="1"/>
  <c r="H5" i="1" s="1"/>
  <c r="I5" i="1" s="1"/>
  <c r="F9" i="1"/>
  <c r="G9" i="1" s="1"/>
  <c r="H9" i="1" s="1"/>
  <c r="I9" i="1" s="1"/>
  <c r="F13" i="1"/>
  <c r="G13" i="1" s="1"/>
  <c r="H13" i="1" s="1"/>
  <c r="I13" i="1" s="1"/>
  <c r="F17" i="1"/>
  <c r="F21" i="1"/>
  <c r="G21" i="1" s="1"/>
  <c r="H21" i="1" s="1"/>
  <c r="I21" i="1" s="1"/>
  <c r="F25" i="1"/>
  <c r="G25" i="1" s="1"/>
  <c r="H25" i="1" s="1"/>
  <c r="I25" i="1" s="1"/>
  <c r="F29" i="1"/>
  <c r="G29" i="1" s="1"/>
  <c r="H29" i="1" s="1"/>
  <c r="I29" i="1" s="1"/>
  <c r="F33" i="1"/>
  <c r="G33" i="1" s="1"/>
  <c r="H33" i="1" s="1"/>
  <c r="I33" i="1" s="1"/>
  <c r="F37" i="1"/>
  <c r="G37" i="1" s="1"/>
  <c r="H37" i="1" s="1"/>
  <c r="I37" i="1" s="1"/>
  <c r="F46" i="1"/>
  <c r="G46" i="1" s="1"/>
  <c r="H46" i="1" s="1"/>
  <c r="I46" i="1" s="1"/>
  <c r="F42" i="1"/>
  <c r="G42" i="1" s="1"/>
  <c r="H42" i="1" s="1"/>
  <c r="I42" i="1" s="1"/>
  <c r="F6" i="1"/>
  <c r="G6" i="1" s="1"/>
  <c r="H6" i="1" s="1"/>
  <c r="I6" i="1" s="1"/>
  <c r="F10" i="1"/>
  <c r="G10" i="1" s="1"/>
  <c r="H10" i="1" s="1"/>
  <c r="I10" i="1" s="1"/>
  <c r="F14" i="1"/>
  <c r="F18" i="1"/>
  <c r="F22" i="1"/>
  <c r="G22" i="1" s="1"/>
  <c r="H22" i="1" s="1"/>
  <c r="I22" i="1" s="1"/>
  <c r="F26" i="1"/>
  <c r="G26" i="1" s="1"/>
  <c r="H26" i="1" s="1"/>
  <c r="I26" i="1" s="1"/>
  <c r="F30" i="1"/>
  <c r="G30" i="1" s="1"/>
  <c r="H30" i="1" s="1"/>
  <c r="I30" i="1" s="1"/>
  <c r="G19" i="1" l="1"/>
  <c r="H19" i="1" s="1"/>
  <c r="I19" i="1" s="1"/>
  <c r="G14" i="1"/>
  <c r="H14" i="1" s="1"/>
  <c r="I14" i="1" s="1"/>
  <c r="G17" i="1"/>
  <c r="H17" i="1" s="1"/>
  <c r="I17" i="1" s="1"/>
  <c r="G15" i="1"/>
  <c r="H15" i="1" s="1"/>
  <c r="I15" i="1" s="1"/>
  <c r="G18" i="1"/>
  <c r="H18" i="1" s="1"/>
  <c r="I18" i="1" s="1"/>
  <c r="G16" i="1"/>
  <c r="H16" i="1" s="1"/>
  <c r="I16" i="1" s="1"/>
</calcChain>
</file>

<file path=xl/sharedStrings.xml><?xml version="1.0" encoding="utf-8"?>
<sst xmlns="http://schemas.openxmlformats.org/spreadsheetml/2006/main" count="23" uniqueCount="16">
  <si>
    <t>#</t>
  </si>
  <si>
    <t>Date</t>
  </si>
  <si>
    <t>A885</t>
  </si>
  <si>
    <t>blank</t>
  </si>
  <si>
    <t>Filtered</t>
  </si>
  <si>
    <t>STD</t>
  </si>
  <si>
    <t>P ug/L in vial</t>
  </si>
  <si>
    <t>P ug</t>
  </si>
  <si>
    <t>P ug/L from lake</t>
  </si>
  <si>
    <t>P mg/L from lake</t>
  </si>
  <si>
    <t>Slope</t>
  </si>
  <si>
    <t>Intercept</t>
  </si>
  <si>
    <t>R2</t>
  </si>
  <si>
    <t>Sample</t>
  </si>
  <si>
    <t>Internal Sample ID</t>
  </si>
  <si>
    <t>1:10 dilution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</si>
</sst>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Border="1" applyAlignment="1"/>
    <xf numFmtId="14" fontId="0" fillId="0" borderId="0" xfId="0" applyNumberFormat="1" applyBorder="1"/>
    <xf numFmtId="0" fontId="1" fillId="0" borderId="0" xfId="0" applyFont="1" applyBorder="1" applyAlignment="1">
      <alignment wrapText="1"/>
    </xf>
    <xf numFmtId="0" fontId="0" fillId="0" borderId="0" xfId="0" applyFill="1" applyBorder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A3EEE-BF81-4471-9795-C11F1B1D9F4E}">
  <dimension ref="A1:O81"/>
  <sheetViews>
    <sheetView tabSelected="1" topLeftCell="A2" workbookViewId="0">
      <selection activeCell="K19" sqref="K19"/>
    </sheetView>
  </sheetViews>
  <sheetFormatPr defaultRowHeight="15" x14ac:dyDescent="0.25"/>
  <cols>
    <col min="1" max="1" width="3" style="2" bestFit="1" customWidth="1"/>
    <col min="2" max="2" width="9.7109375" style="2" bestFit="1" customWidth="1"/>
    <col min="3" max="3" width="9.140625" style="3"/>
    <col min="4" max="4" width="9.140625" style="4"/>
    <col min="5" max="5" width="11.85546875" style="2" customWidth="1"/>
    <col min="6" max="6" width="11.42578125" style="2" customWidth="1"/>
    <col min="7" max="7" width="9.5703125" style="2" customWidth="1"/>
    <col min="8" max="11" width="15.5703125" style="2" customWidth="1"/>
    <col min="12" max="12" width="9.140625" style="2"/>
    <col min="13" max="13" width="18.42578125" style="2" customWidth="1"/>
    <col min="14" max="15" width="9.140625" style="2"/>
  </cols>
  <sheetData>
    <row r="1" spans="1:13" x14ac:dyDescent="0.25">
      <c r="A1" s="2" t="s">
        <v>0</v>
      </c>
      <c r="B1" s="2" t="s">
        <v>1</v>
      </c>
      <c r="C1" s="3" t="s">
        <v>13</v>
      </c>
      <c r="D1" s="4" t="s">
        <v>4</v>
      </c>
      <c r="E1" s="2" t="s">
        <v>2</v>
      </c>
      <c r="F1" s="7" t="s">
        <v>6</v>
      </c>
      <c r="G1" s="7" t="s">
        <v>7</v>
      </c>
      <c r="H1" s="7" t="s">
        <v>8</v>
      </c>
      <c r="I1" s="7" t="s">
        <v>9</v>
      </c>
      <c r="J1" s="7" t="s">
        <v>14</v>
      </c>
      <c r="K1" s="7"/>
      <c r="L1" s="2" t="s">
        <v>5</v>
      </c>
      <c r="M1" s="2" t="s">
        <v>2</v>
      </c>
    </row>
    <row r="2" spans="1:13" x14ac:dyDescent="0.25">
      <c r="A2" s="2">
        <v>1</v>
      </c>
      <c r="B2" s="5">
        <v>44763</v>
      </c>
      <c r="C2" s="8">
        <v>1</v>
      </c>
      <c r="D2" s="6">
        <v>100</v>
      </c>
      <c r="E2">
        <v>9.11E-2</v>
      </c>
      <c r="F2">
        <f>(E2-AVERAGE($E$79:$E$81))*$M$16+$M$17</f>
        <v>126.08290636492167</v>
      </c>
      <c r="G2">
        <f>F2*0.015</f>
        <v>1.8912435954738249</v>
      </c>
      <c r="H2">
        <f>G2/(D2/1000)</f>
        <v>18.91243595473825</v>
      </c>
      <c r="I2" s="2">
        <f>H2/1000</f>
        <v>1.8912435954738249E-2</v>
      </c>
      <c r="L2" s="2">
        <v>0</v>
      </c>
      <c r="M2">
        <v>1E-4</v>
      </c>
    </row>
    <row r="3" spans="1:13" x14ac:dyDescent="0.25">
      <c r="A3" s="2">
        <v>2</v>
      </c>
      <c r="B3" s="5">
        <v>44763</v>
      </c>
      <c r="C3" s="8">
        <v>2</v>
      </c>
      <c r="D3" s="6">
        <v>100</v>
      </c>
      <c r="E3">
        <v>8.5400000000000004E-2</v>
      </c>
      <c r="F3">
        <f t="shared" ref="F3:F46" si="0">(E3-AVERAGE($E$79:$E$81))*$M$16+$M$17</f>
        <v>117.53018195029796</v>
      </c>
      <c r="G3">
        <f t="shared" ref="G3:G46" si="1">F3*0.015</f>
        <v>1.7629527292544693</v>
      </c>
      <c r="H3">
        <f t="shared" ref="H3:H46" si="2">G3/(D3/1000)</f>
        <v>17.629527292544694</v>
      </c>
      <c r="I3" s="2">
        <f t="shared" ref="I3:I46" si="3">H3/1000</f>
        <v>1.7629527292544692E-2</v>
      </c>
      <c r="L3" s="2">
        <v>0</v>
      </c>
      <c r="M3">
        <v>1E-4</v>
      </c>
    </row>
    <row r="4" spans="1:13" x14ac:dyDescent="0.25">
      <c r="A4" s="2">
        <v>3</v>
      </c>
      <c r="B4" s="5">
        <v>44763</v>
      </c>
      <c r="C4" s="8">
        <v>3</v>
      </c>
      <c r="D4" s="6">
        <v>100</v>
      </c>
      <c r="E4">
        <v>8.5699999999999998E-2</v>
      </c>
      <c r="F4">
        <f t="shared" si="0"/>
        <v>117.9803253405413</v>
      </c>
      <c r="G4">
        <f t="shared" si="1"/>
        <v>1.7697048801081194</v>
      </c>
      <c r="H4">
        <f t="shared" si="2"/>
        <v>17.697048801081195</v>
      </c>
      <c r="I4" s="2">
        <f t="shared" si="3"/>
        <v>1.7697048801081194E-2</v>
      </c>
      <c r="J4" s="7"/>
      <c r="L4" s="2">
        <v>20</v>
      </c>
      <c r="M4">
        <v>1.3299999999999999E-2</v>
      </c>
    </row>
    <row r="5" spans="1:13" x14ac:dyDescent="0.25">
      <c r="A5" s="2">
        <v>4</v>
      </c>
      <c r="B5" s="5">
        <v>44763</v>
      </c>
      <c r="C5" s="8">
        <v>4</v>
      </c>
      <c r="D5" s="6">
        <v>100</v>
      </c>
      <c r="E5">
        <v>0.10199999999999999</v>
      </c>
      <c r="F5">
        <f t="shared" si="0"/>
        <v>142.43811621043017</v>
      </c>
      <c r="G5">
        <f t="shared" si="1"/>
        <v>2.1365717431564524</v>
      </c>
      <c r="H5">
        <f t="shared" si="2"/>
        <v>21.365717431564523</v>
      </c>
      <c r="I5" s="2">
        <f t="shared" si="3"/>
        <v>2.1365717431564523E-2</v>
      </c>
      <c r="J5" s="7"/>
      <c r="L5" s="2">
        <v>20</v>
      </c>
      <c r="M5">
        <v>1.3299999999999999E-2</v>
      </c>
    </row>
    <row r="6" spans="1:13" x14ac:dyDescent="0.25">
      <c r="A6" s="2">
        <v>5</v>
      </c>
      <c r="B6" s="5">
        <v>44763</v>
      </c>
      <c r="C6" s="8">
        <v>5</v>
      </c>
      <c r="D6" s="6">
        <v>100</v>
      </c>
      <c r="E6">
        <v>9.9299999999999999E-2</v>
      </c>
      <c r="F6">
        <f t="shared" si="0"/>
        <v>138.38682569823999</v>
      </c>
      <c r="G6">
        <f t="shared" si="1"/>
        <v>2.0758023854735996</v>
      </c>
      <c r="H6">
        <f t="shared" si="2"/>
        <v>20.758023854735995</v>
      </c>
      <c r="I6" s="2">
        <f t="shared" si="3"/>
        <v>2.0758023854735994E-2</v>
      </c>
      <c r="L6" s="2">
        <v>40</v>
      </c>
      <c r="M6">
        <v>2.5999999999999999E-2</v>
      </c>
    </row>
    <row r="7" spans="1:13" x14ac:dyDescent="0.25">
      <c r="A7" s="2">
        <v>6</v>
      </c>
      <c r="B7" s="5">
        <v>44763</v>
      </c>
      <c r="C7" s="8">
        <v>6</v>
      </c>
      <c r="D7" s="6">
        <v>100</v>
      </c>
      <c r="E7">
        <v>0.1013</v>
      </c>
      <c r="F7">
        <f t="shared" si="0"/>
        <v>141.38778163319569</v>
      </c>
      <c r="G7">
        <f t="shared" si="1"/>
        <v>2.120816724497935</v>
      </c>
      <c r="H7">
        <f t="shared" si="2"/>
        <v>21.20816724497935</v>
      </c>
      <c r="I7" s="2">
        <f t="shared" si="3"/>
        <v>2.1208167244979349E-2</v>
      </c>
      <c r="L7" s="2">
        <v>40</v>
      </c>
      <c r="M7">
        <v>2.58E-2</v>
      </c>
    </row>
    <row r="8" spans="1:13" x14ac:dyDescent="0.25">
      <c r="A8" s="2">
        <v>7</v>
      </c>
      <c r="B8" s="5">
        <v>44763</v>
      </c>
      <c r="C8" s="8">
        <v>7</v>
      </c>
      <c r="D8" s="6">
        <v>100</v>
      </c>
      <c r="E8">
        <v>8.8599999999999998E-2</v>
      </c>
      <c r="F8">
        <f t="shared" si="0"/>
        <v>122.33171144622706</v>
      </c>
      <c r="G8">
        <f t="shared" si="1"/>
        <v>1.8349756716934058</v>
      </c>
      <c r="H8">
        <f t="shared" si="2"/>
        <v>18.349756716934056</v>
      </c>
      <c r="I8" s="2">
        <f t="shared" si="3"/>
        <v>1.8349756716934056E-2</v>
      </c>
      <c r="L8" s="2">
        <v>60</v>
      </c>
      <c r="M8">
        <v>3.8399999999999997E-2</v>
      </c>
    </row>
    <row r="9" spans="1:13" x14ac:dyDescent="0.25">
      <c r="A9" s="2">
        <v>8</v>
      </c>
      <c r="B9" s="5">
        <v>44763</v>
      </c>
      <c r="C9" s="8">
        <v>8</v>
      </c>
      <c r="D9" s="6">
        <v>100</v>
      </c>
      <c r="E9">
        <v>8.5000000000000006E-2</v>
      </c>
      <c r="F9">
        <f t="shared" si="0"/>
        <v>116.92999076330682</v>
      </c>
      <c r="G9">
        <f t="shared" si="1"/>
        <v>1.7539498614496023</v>
      </c>
      <c r="H9">
        <f t="shared" si="2"/>
        <v>17.539498614496022</v>
      </c>
      <c r="I9" s="2">
        <f t="shared" si="3"/>
        <v>1.7539498614496021E-2</v>
      </c>
      <c r="L9" s="2">
        <v>60</v>
      </c>
      <c r="M9">
        <v>4.02E-2</v>
      </c>
    </row>
    <row r="10" spans="1:13" x14ac:dyDescent="0.25">
      <c r="A10" s="2">
        <v>9</v>
      </c>
      <c r="B10" s="5">
        <v>44763</v>
      </c>
      <c r="C10" s="8">
        <v>9</v>
      </c>
      <c r="D10" s="6">
        <v>100</v>
      </c>
      <c r="E10">
        <v>8.5300000000000001E-2</v>
      </c>
      <c r="F10">
        <f t="shared" si="0"/>
        <v>117.38013415355017</v>
      </c>
      <c r="G10">
        <f t="shared" si="1"/>
        <v>1.7607020123032526</v>
      </c>
      <c r="H10">
        <f t="shared" si="2"/>
        <v>17.607020123032527</v>
      </c>
      <c r="I10" s="2">
        <f t="shared" si="3"/>
        <v>1.7607020123032526E-2</v>
      </c>
      <c r="L10" s="2">
        <v>200</v>
      </c>
      <c r="M10">
        <v>0.13170000000000001</v>
      </c>
    </row>
    <row r="11" spans="1:13" x14ac:dyDescent="0.25">
      <c r="A11" s="2">
        <v>10</v>
      </c>
      <c r="B11" s="5">
        <v>44763</v>
      </c>
      <c r="C11" s="8">
        <v>10</v>
      </c>
      <c r="D11" s="6">
        <v>100</v>
      </c>
      <c r="E11">
        <v>9.6500000000000002E-2</v>
      </c>
      <c r="F11">
        <f t="shared" si="0"/>
        <v>134.18548738930204</v>
      </c>
      <c r="G11">
        <f t="shared" si="1"/>
        <v>2.0127823108395306</v>
      </c>
      <c r="H11">
        <f t="shared" si="2"/>
        <v>20.127823108395305</v>
      </c>
      <c r="I11" s="2">
        <f t="shared" si="3"/>
        <v>2.0127823108395306E-2</v>
      </c>
      <c r="L11" s="2">
        <v>200</v>
      </c>
      <c r="M11">
        <v>0.13220000000000001</v>
      </c>
    </row>
    <row r="12" spans="1:13" x14ac:dyDescent="0.25">
      <c r="A12" s="2">
        <v>11</v>
      </c>
      <c r="B12" s="5">
        <v>44763</v>
      </c>
      <c r="C12" s="8">
        <v>11</v>
      </c>
      <c r="D12" s="6">
        <v>100</v>
      </c>
      <c r="E12">
        <v>7.5700000000000003E-2</v>
      </c>
      <c r="F12">
        <f t="shared" si="0"/>
        <v>102.97554566576285</v>
      </c>
      <c r="G12">
        <f t="shared" si="1"/>
        <v>1.5446331849864428</v>
      </c>
      <c r="H12">
        <f t="shared" si="2"/>
        <v>15.446331849864427</v>
      </c>
      <c r="I12" s="2">
        <f t="shared" si="3"/>
        <v>1.5446331849864426E-2</v>
      </c>
      <c r="L12" s="2">
        <v>880</v>
      </c>
      <c r="M12">
        <v>0.56820000000000004</v>
      </c>
    </row>
    <row r="13" spans="1:13" x14ac:dyDescent="0.25">
      <c r="A13" s="2">
        <v>12</v>
      </c>
      <c r="B13" s="5">
        <v>44763</v>
      </c>
      <c r="C13" s="8">
        <v>12</v>
      </c>
      <c r="D13" s="6">
        <v>100</v>
      </c>
      <c r="E13">
        <v>7.0900000000000005E-2</v>
      </c>
      <c r="F13">
        <f t="shared" si="0"/>
        <v>95.773251421869205</v>
      </c>
      <c r="G13">
        <f t="shared" si="1"/>
        <v>1.4365987713280379</v>
      </c>
      <c r="H13">
        <f t="shared" si="2"/>
        <v>14.365987713280379</v>
      </c>
      <c r="I13" s="2">
        <f t="shared" si="3"/>
        <v>1.4365987713280379E-2</v>
      </c>
      <c r="L13" s="2">
        <v>880</v>
      </c>
      <c r="M13">
        <v>0.57269999999999999</v>
      </c>
    </row>
    <row r="14" spans="1:13" x14ac:dyDescent="0.25">
      <c r="A14" s="2">
        <v>13</v>
      </c>
      <c r="B14" s="5">
        <v>44763</v>
      </c>
      <c r="C14" s="8">
        <v>13</v>
      </c>
      <c r="D14" s="6">
        <v>100</v>
      </c>
      <c r="E14">
        <v>0.1293</v>
      </c>
      <c r="F14">
        <f t="shared" si="0"/>
        <v>183.40116472257537</v>
      </c>
      <c r="G14">
        <f t="shared" ref="G14:G16" si="4">F14*0.015*10</f>
        <v>27.510174708386302</v>
      </c>
      <c r="H14">
        <f t="shared" si="2"/>
        <v>275.10174708386302</v>
      </c>
      <c r="I14" s="2">
        <f t="shared" si="3"/>
        <v>0.27510174708386304</v>
      </c>
      <c r="K14" s="2" t="s">
        <v>15</v>
      </c>
      <c r="L14" s="2">
        <v>1000</v>
      </c>
      <c r="M14">
        <v>0.68379999999999996</v>
      </c>
    </row>
    <row r="15" spans="1:13" x14ac:dyDescent="0.25">
      <c r="A15" s="2">
        <v>14</v>
      </c>
      <c r="B15" s="5">
        <v>44763</v>
      </c>
      <c r="C15" s="8">
        <v>14</v>
      </c>
      <c r="D15" s="6">
        <v>100</v>
      </c>
      <c r="E15">
        <v>5.7200000000000001E-2</v>
      </c>
      <c r="F15">
        <f t="shared" si="0"/>
        <v>75.216703267422702</v>
      </c>
      <c r="G15">
        <f t="shared" si="4"/>
        <v>11.282505490113406</v>
      </c>
      <c r="H15">
        <f t="shared" si="2"/>
        <v>112.82505490113405</v>
      </c>
      <c r="I15" s="2">
        <f t="shared" si="3"/>
        <v>0.11282505490113405</v>
      </c>
      <c r="K15" s="2" t="s">
        <v>15</v>
      </c>
      <c r="L15" s="2">
        <v>1000</v>
      </c>
      <c r="M15">
        <v>0.67220000000000002</v>
      </c>
    </row>
    <row r="16" spans="1:13" x14ac:dyDescent="0.25">
      <c r="A16" s="2">
        <v>15</v>
      </c>
      <c r="B16" s="5">
        <v>44763</v>
      </c>
      <c r="C16" s="8">
        <v>15</v>
      </c>
      <c r="D16" s="6">
        <v>100</v>
      </c>
      <c r="E16">
        <v>0.13589999999999999</v>
      </c>
      <c r="F16">
        <f t="shared" si="0"/>
        <v>193.30431930792912</v>
      </c>
      <c r="G16">
        <f t="shared" si="4"/>
        <v>28.995647896189368</v>
      </c>
      <c r="H16">
        <f t="shared" si="2"/>
        <v>289.95647896189365</v>
      </c>
      <c r="I16" s="2">
        <f t="shared" si="3"/>
        <v>0.28995647896189364</v>
      </c>
      <c r="K16" s="2" t="s">
        <v>15</v>
      </c>
      <c r="L16" t="s">
        <v>10</v>
      </c>
      <c r="M16" s="1">
        <f>SLOPE(L2:L15,M2:M15)</f>
        <v>1500.4779674778454</v>
      </c>
    </row>
    <row r="17" spans="1:13" x14ac:dyDescent="0.25">
      <c r="A17" s="2">
        <v>16</v>
      </c>
      <c r="B17" s="5">
        <v>44763</v>
      </c>
      <c r="C17" s="8">
        <v>16</v>
      </c>
      <c r="D17" s="6">
        <v>100</v>
      </c>
      <c r="E17">
        <v>6.9000000000000006E-2</v>
      </c>
      <c r="F17">
        <f t="shared" si="0"/>
        <v>92.922343283661291</v>
      </c>
      <c r="G17">
        <f>F17*0.015*10</f>
        <v>13.938351492549192</v>
      </c>
      <c r="H17">
        <f t="shared" si="2"/>
        <v>139.38351492549191</v>
      </c>
      <c r="I17" s="2">
        <f t="shared" si="3"/>
        <v>0.13938351492549192</v>
      </c>
      <c r="K17" s="2" t="s">
        <v>15</v>
      </c>
      <c r="L17" t="s">
        <v>11</v>
      </c>
      <c r="M17" s="1">
        <f>INTERCEPT(L2:L15,M2:M15)</f>
        <v>1.5432350642605002</v>
      </c>
    </row>
    <row r="18" spans="1:13" x14ac:dyDescent="0.25">
      <c r="A18" s="2">
        <v>17</v>
      </c>
      <c r="B18" s="5">
        <v>44763</v>
      </c>
      <c r="C18" s="8">
        <v>17</v>
      </c>
      <c r="D18" s="6">
        <v>100</v>
      </c>
      <c r="E18">
        <v>0.15140000000000001</v>
      </c>
      <c r="F18">
        <f t="shared" si="0"/>
        <v>216.56172780383577</v>
      </c>
      <c r="G18">
        <f t="shared" ref="G18:G19" si="5">F18*0.015*10</f>
        <v>32.484259170575363</v>
      </c>
      <c r="H18">
        <f t="shared" si="2"/>
        <v>324.84259170575359</v>
      </c>
      <c r="I18" s="2">
        <f t="shared" si="3"/>
        <v>0.32484259170575358</v>
      </c>
      <c r="K18" s="2" t="s">
        <v>15</v>
      </c>
      <c r="L18" t="s">
        <v>12</v>
      </c>
      <c r="M18" s="1">
        <f>RSQ(L2:L15,M2:M15)</f>
        <v>0.99915156435854269</v>
      </c>
    </row>
    <row r="19" spans="1:13" x14ac:dyDescent="0.25">
      <c r="A19" s="2">
        <v>18</v>
      </c>
      <c r="B19" s="5">
        <v>44763</v>
      </c>
      <c r="C19" s="8">
        <v>18</v>
      </c>
      <c r="D19" s="6">
        <v>100</v>
      </c>
      <c r="E19">
        <v>8.6400000000000005E-2</v>
      </c>
      <c r="F19">
        <f t="shared" si="0"/>
        <v>119.03065991777581</v>
      </c>
      <c r="G19">
        <f t="shared" si="5"/>
        <v>17.854598987666371</v>
      </c>
      <c r="H19">
        <f t="shared" si="2"/>
        <v>178.5459898766637</v>
      </c>
      <c r="I19" s="2">
        <f t="shared" si="3"/>
        <v>0.1785459898766637</v>
      </c>
      <c r="K19" s="2" t="s">
        <v>15</v>
      </c>
    </row>
    <row r="20" spans="1:13" x14ac:dyDescent="0.25">
      <c r="A20" s="2">
        <v>19</v>
      </c>
      <c r="B20" s="5">
        <v>44763</v>
      </c>
      <c r="C20" s="8">
        <v>19</v>
      </c>
      <c r="D20" s="6">
        <v>100</v>
      </c>
      <c r="E20" s="7">
        <v>0.43280000000000002</v>
      </c>
      <c r="F20">
        <f t="shared" si="0"/>
        <v>638.79622785210154</v>
      </c>
      <c r="G20">
        <f t="shared" si="1"/>
        <v>9.5819434177815221</v>
      </c>
      <c r="H20">
        <f t="shared" si="2"/>
        <v>95.819434177815211</v>
      </c>
      <c r="I20" s="2">
        <f t="shared" si="3"/>
        <v>9.5819434177815216E-2</v>
      </c>
    </row>
    <row r="21" spans="1:13" x14ac:dyDescent="0.25">
      <c r="A21" s="2">
        <v>20</v>
      </c>
      <c r="B21" s="5">
        <v>44763</v>
      </c>
      <c r="C21" s="8">
        <v>20</v>
      </c>
      <c r="D21" s="6">
        <v>100</v>
      </c>
      <c r="E21" s="7">
        <v>0.41039999999999999</v>
      </c>
      <c r="F21">
        <f t="shared" si="0"/>
        <v>605.18552138059772</v>
      </c>
      <c r="G21">
        <f t="shared" si="1"/>
        <v>9.0777828207089648</v>
      </c>
      <c r="H21">
        <f t="shared" si="2"/>
        <v>90.777828207089641</v>
      </c>
      <c r="I21" s="2">
        <f t="shared" si="3"/>
        <v>9.0777828207089642E-2</v>
      </c>
    </row>
    <row r="22" spans="1:13" x14ac:dyDescent="0.25">
      <c r="A22" s="2">
        <v>21</v>
      </c>
      <c r="B22" s="5">
        <v>44763</v>
      </c>
      <c r="C22" s="8">
        <v>21</v>
      </c>
      <c r="D22" s="6">
        <v>100</v>
      </c>
      <c r="E22" s="7">
        <v>0.4103</v>
      </c>
      <c r="F22">
        <f t="shared" si="0"/>
        <v>605.03547358384981</v>
      </c>
      <c r="G22">
        <f t="shared" si="1"/>
        <v>9.0755321037577463</v>
      </c>
      <c r="H22">
        <f t="shared" si="2"/>
        <v>90.75532103757746</v>
      </c>
      <c r="I22" s="2">
        <f t="shared" si="3"/>
        <v>9.0755321037577455E-2</v>
      </c>
    </row>
    <row r="23" spans="1:13" x14ac:dyDescent="0.25">
      <c r="A23" s="2">
        <v>22</v>
      </c>
      <c r="B23" s="5">
        <v>44763</v>
      </c>
      <c r="C23" s="8">
        <v>22</v>
      </c>
      <c r="D23" s="6">
        <v>100</v>
      </c>
      <c r="E23" s="7">
        <v>0.39350000000000002</v>
      </c>
      <c r="F23">
        <f t="shared" si="0"/>
        <v>579.82744373022206</v>
      </c>
      <c r="G23">
        <f t="shared" si="1"/>
        <v>8.6974116559533297</v>
      </c>
      <c r="H23">
        <f t="shared" si="2"/>
        <v>86.974116559533286</v>
      </c>
      <c r="I23" s="2">
        <f t="shared" si="3"/>
        <v>8.6974116559533285E-2</v>
      </c>
    </row>
    <row r="24" spans="1:13" x14ac:dyDescent="0.25">
      <c r="A24" s="2">
        <v>23</v>
      </c>
      <c r="B24" s="5">
        <v>44763</v>
      </c>
      <c r="C24" s="8">
        <v>23</v>
      </c>
      <c r="D24" s="6">
        <v>100</v>
      </c>
      <c r="E24" s="7">
        <v>0.376</v>
      </c>
      <c r="F24">
        <f t="shared" si="0"/>
        <v>553.56907929935983</v>
      </c>
      <c r="G24">
        <f t="shared" si="1"/>
        <v>8.3035361894903978</v>
      </c>
      <c r="H24">
        <f t="shared" si="2"/>
        <v>83.035361894903971</v>
      </c>
      <c r="I24" s="2">
        <f t="shared" si="3"/>
        <v>8.3035361894903972E-2</v>
      </c>
    </row>
    <row r="25" spans="1:13" x14ac:dyDescent="0.25">
      <c r="A25" s="2">
        <v>24</v>
      </c>
      <c r="B25" s="5">
        <v>44763</v>
      </c>
      <c r="C25" s="8">
        <v>24</v>
      </c>
      <c r="D25" s="6">
        <v>100</v>
      </c>
      <c r="E25" s="7">
        <v>0.34350000000000003</v>
      </c>
      <c r="F25">
        <f t="shared" si="0"/>
        <v>504.80354535632989</v>
      </c>
      <c r="G25">
        <f t="shared" si="1"/>
        <v>7.5720531803449482</v>
      </c>
      <c r="H25">
        <f t="shared" si="2"/>
        <v>75.720531803449475</v>
      </c>
      <c r="I25" s="2">
        <f t="shared" si="3"/>
        <v>7.5720531803449481E-2</v>
      </c>
    </row>
    <row r="26" spans="1:13" x14ac:dyDescent="0.25">
      <c r="A26" s="2">
        <v>25</v>
      </c>
      <c r="B26" s="5">
        <v>44763</v>
      </c>
      <c r="C26" s="8">
        <v>25</v>
      </c>
      <c r="D26" s="6">
        <v>100</v>
      </c>
      <c r="E26" s="7">
        <v>7.4099999999999999E-2</v>
      </c>
      <c r="F26">
        <f t="shared" si="0"/>
        <v>100.57478091779829</v>
      </c>
      <c r="G26">
        <f t="shared" si="1"/>
        <v>1.5086217137669744</v>
      </c>
      <c r="H26">
        <f t="shared" si="2"/>
        <v>15.086217137669744</v>
      </c>
      <c r="I26" s="2">
        <f t="shared" si="3"/>
        <v>1.5086217137669744E-2</v>
      </c>
    </row>
    <row r="27" spans="1:13" x14ac:dyDescent="0.25">
      <c r="A27" s="2">
        <v>26</v>
      </c>
      <c r="B27" s="5">
        <v>44763</v>
      </c>
      <c r="C27" s="8">
        <v>26</v>
      </c>
      <c r="D27" s="6">
        <v>100</v>
      </c>
      <c r="E27" s="7">
        <v>7.8399999999999997E-2</v>
      </c>
      <c r="F27">
        <f t="shared" si="0"/>
        <v>107.02683617795303</v>
      </c>
      <c r="G27">
        <f t="shared" si="1"/>
        <v>1.6054025426692953</v>
      </c>
      <c r="H27">
        <f t="shared" si="2"/>
        <v>16.054025426692952</v>
      </c>
      <c r="I27" s="2">
        <f t="shared" si="3"/>
        <v>1.6054025426692951E-2</v>
      </c>
    </row>
    <row r="28" spans="1:13" x14ac:dyDescent="0.25">
      <c r="A28" s="2">
        <v>27</v>
      </c>
      <c r="B28" s="5">
        <v>44763</v>
      </c>
      <c r="C28" s="8">
        <v>27</v>
      </c>
      <c r="D28" s="6">
        <v>100</v>
      </c>
      <c r="E28" s="7">
        <v>7.46E-2</v>
      </c>
      <c r="F28">
        <f t="shared" si="0"/>
        <v>101.32501990153722</v>
      </c>
      <c r="G28">
        <f t="shared" si="1"/>
        <v>1.5198752985230581</v>
      </c>
      <c r="H28">
        <f t="shared" si="2"/>
        <v>15.19875298523058</v>
      </c>
      <c r="I28" s="2">
        <f t="shared" si="3"/>
        <v>1.5198752985230581E-2</v>
      </c>
    </row>
    <row r="29" spans="1:13" x14ac:dyDescent="0.25">
      <c r="A29" s="2">
        <v>28</v>
      </c>
      <c r="B29" s="5">
        <v>44763</v>
      </c>
      <c r="C29" s="8">
        <v>28</v>
      </c>
      <c r="D29" s="6">
        <v>100</v>
      </c>
      <c r="E29" s="7">
        <v>7.5600000000000001E-2</v>
      </c>
      <c r="F29">
        <f t="shared" si="0"/>
        <v>102.82549786901507</v>
      </c>
      <c r="G29">
        <f t="shared" si="1"/>
        <v>1.5423824680352261</v>
      </c>
      <c r="H29">
        <f t="shared" si="2"/>
        <v>15.42382468035226</v>
      </c>
      <c r="I29" s="2">
        <f t="shared" si="3"/>
        <v>1.542382468035226E-2</v>
      </c>
    </row>
    <row r="30" spans="1:13" x14ac:dyDescent="0.25">
      <c r="A30" s="2">
        <v>29</v>
      </c>
      <c r="B30" s="5">
        <v>44763</v>
      </c>
      <c r="C30" s="8">
        <v>29</v>
      </c>
      <c r="D30" s="6">
        <v>100</v>
      </c>
      <c r="E30" s="7">
        <v>7.0499999999999993E-2</v>
      </c>
      <c r="F30">
        <f t="shared" si="0"/>
        <v>95.173060234878037</v>
      </c>
      <c r="G30">
        <f t="shared" si="1"/>
        <v>1.4275959035231705</v>
      </c>
      <c r="H30">
        <f t="shared" si="2"/>
        <v>14.275959035231704</v>
      </c>
      <c r="I30" s="2">
        <f t="shared" si="3"/>
        <v>1.4275959035231704E-2</v>
      </c>
    </row>
    <row r="31" spans="1:13" x14ac:dyDescent="0.25">
      <c r="A31" s="2">
        <v>30</v>
      </c>
      <c r="B31" s="5">
        <v>44763</v>
      </c>
      <c r="C31" s="8">
        <v>30</v>
      </c>
      <c r="D31" s="6">
        <v>100</v>
      </c>
      <c r="E31" s="7">
        <v>6.8199999999999997E-2</v>
      </c>
      <c r="F31">
        <f t="shared" si="0"/>
        <v>91.721960909678998</v>
      </c>
      <c r="G31">
        <f t="shared" si="1"/>
        <v>1.375829413645185</v>
      </c>
      <c r="H31">
        <f t="shared" si="2"/>
        <v>13.758294136451848</v>
      </c>
      <c r="I31" s="2">
        <f t="shared" si="3"/>
        <v>1.3758294136451849E-2</v>
      </c>
    </row>
    <row r="32" spans="1:13" x14ac:dyDescent="0.25">
      <c r="A32" s="2">
        <v>31</v>
      </c>
      <c r="B32" s="5">
        <v>44763</v>
      </c>
      <c r="C32" s="8">
        <v>31</v>
      </c>
      <c r="D32" s="6">
        <v>100</v>
      </c>
      <c r="E32" s="7">
        <v>9.9299999999999999E-2</v>
      </c>
      <c r="F32">
        <f t="shared" si="0"/>
        <v>138.38682569823999</v>
      </c>
      <c r="G32">
        <f t="shared" si="1"/>
        <v>2.0758023854735996</v>
      </c>
      <c r="H32">
        <f t="shared" si="2"/>
        <v>20.758023854735995</v>
      </c>
      <c r="I32" s="2">
        <f t="shared" si="3"/>
        <v>2.0758023854735994E-2</v>
      </c>
    </row>
    <row r="33" spans="1:9" x14ac:dyDescent="0.25">
      <c r="A33" s="2">
        <v>32</v>
      </c>
      <c r="B33" s="5">
        <v>44763</v>
      </c>
      <c r="C33" s="8">
        <v>32</v>
      </c>
      <c r="D33" s="6">
        <v>100</v>
      </c>
      <c r="E33" s="7">
        <v>5.28E-2</v>
      </c>
      <c r="F33">
        <f t="shared" si="0"/>
        <v>68.61460021052018</v>
      </c>
      <c r="G33">
        <f t="shared" si="1"/>
        <v>1.0292190031578026</v>
      </c>
      <c r="H33">
        <f t="shared" si="2"/>
        <v>10.292190031578025</v>
      </c>
      <c r="I33" s="2">
        <f t="shared" si="3"/>
        <v>1.0292190031578025E-2</v>
      </c>
    </row>
    <row r="34" spans="1:9" x14ac:dyDescent="0.25">
      <c r="A34" s="2">
        <v>33</v>
      </c>
      <c r="B34" s="5">
        <v>44763</v>
      </c>
      <c r="C34" s="8">
        <v>33</v>
      </c>
      <c r="D34" s="6">
        <v>100</v>
      </c>
      <c r="E34" s="7">
        <v>9.0899999999999995E-2</v>
      </c>
      <c r="F34">
        <f t="shared" si="0"/>
        <v>125.7828107714261</v>
      </c>
      <c r="G34">
        <f t="shared" si="1"/>
        <v>1.8867421615713915</v>
      </c>
      <c r="H34">
        <f t="shared" si="2"/>
        <v>18.867421615713916</v>
      </c>
      <c r="I34" s="2">
        <f t="shared" si="3"/>
        <v>1.8867421615713916E-2</v>
      </c>
    </row>
    <row r="35" spans="1:9" x14ac:dyDescent="0.25">
      <c r="A35" s="2">
        <v>34</v>
      </c>
      <c r="B35" s="5">
        <v>44763</v>
      </c>
      <c r="C35" s="8">
        <v>34</v>
      </c>
      <c r="D35" s="6">
        <v>100</v>
      </c>
      <c r="E35" s="7">
        <v>8.2699999999999996E-2</v>
      </c>
      <c r="F35">
        <f t="shared" si="0"/>
        <v>113.47889143810777</v>
      </c>
      <c r="G35">
        <f t="shared" si="1"/>
        <v>1.7021833715716164</v>
      </c>
      <c r="H35">
        <f t="shared" si="2"/>
        <v>17.021833715716163</v>
      </c>
      <c r="I35" s="2">
        <f t="shared" si="3"/>
        <v>1.7021833715716164E-2</v>
      </c>
    </row>
    <row r="36" spans="1:9" x14ac:dyDescent="0.25">
      <c r="A36" s="2">
        <v>35</v>
      </c>
      <c r="B36" s="5">
        <v>44763</v>
      </c>
      <c r="C36" s="8">
        <v>35</v>
      </c>
      <c r="D36" s="6">
        <v>100</v>
      </c>
      <c r="E36" s="7">
        <v>7.8700000000000006E-2</v>
      </c>
      <c r="F36">
        <f t="shared" si="0"/>
        <v>107.4769795681964</v>
      </c>
      <c r="G36">
        <f t="shared" si="1"/>
        <v>1.6121546935229458</v>
      </c>
      <c r="H36">
        <f t="shared" si="2"/>
        <v>16.121546935229457</v>
      </c>
      <c r="I36" s="2">
        <f t="shared" si="3"/>
        <v>1.6121546935229457E-2</v>
      </c>
    </row>
    <row r="37" spans="1:9" x14ac:dyDescent="0.25">
      <c r="A37" s="2">
        <v>36</v>
      </c>
      <c r="B37" s="5">
        <v>44763</v>
      </c>
      <c r="C37" s="8">
        <v>36</v>
      </c>
      <c r="D37" s="6">
        <v>100</v>
      </c>
      <c r="E37" s="7">
        <v>8.6800000000000002E-2</v>
      </c>
      <c r="F37">
        <f t="shared" si="0"/>
        <v>119.63085110476693</v>
      </c>
      <c r="G37">
        <f t="shared" si="1"/>
        <v>1.7944627665715038</v>
      </c>
      <c r="H37">
        <f t="shared" si="2"/>
        <v>17.944627665715036</v>
      </c>
      <c r="I37" s="2">
        <f t="shared" si="3"/>
        <v>1.7944627665715036E-2</v>
      </c>
    </row>
    <row r="38" spans="1:9" x14ac:dyDescent="0.25">
      <c r="A38" s="2">
        <v>37</v>
      </c>
      <c r="B38" s="5">
        <v>44763</v>
      </c>
      <c r="C38" s="8">
        <v>37</v>
      </c>
      <c r="D38" s="6">
        <v>100</v>
      </c>
      <c r="E38" s="7">
        <v>0.2026</v>
      </c>
      <c r="F38">
        <f t="shared" si="0"/>
        <v>293.38619973870141</v>
      </c>
      <c r="G38">
        <f t="shared" si="1"/>
        <v>4.4007929960805212</v>
      </c>
      <c r="H38">
        <f t="shared" si="2"/>
        <v>44.007929960805207</v>
      </c>
      <c r="I38" s="2">
        <f t="shared" si="3"/>
        <v>4.4007929960805207E-2</v>
      </c>
    </row>
    <row r="39" spans="1:9" x14ac:dyDescent="0.25">
      <c r="A39" s="2">
        <v>38</v>
      </c>
      <c r="B39" s="5">
        <v>44763</v>
      </c>
      <c r="C39" s="8">
        <v>38</v>
      </c>
      <c r="D39" s="6">
        <v>100</v>
      </c>
      <c r="E39" s="7">
        <v>0.20810000000000001</v>
      </c>
      <c r="F39">
        <f t="shared" si="0"/>
        <v>301.63882855982956</v>
      </c>
      <c r="G39">
        <f t="shared" si="1"/>
        <v>4.5245824283974434</v>
      </c>
      <c r="H39">
        <f t="shared" si="2"/>
        <v>45.245824283974429</v>
      </c>
      <c r="I39" s="2">
        <f t="shared" si="3"/>
        <v>4.5245824283974431E-2</v>
      </c>
    </row>
    <row r="40" spans="1:9" x14ac:dyDescent="0.25">
      <c r="A40" s="2">
        <v>39</v>
      </c>
      <c r="B40" s="5">
        <v>44763</v>
      </c>
      <c r="C40" s="8">
        <v>39</v>
      </c>
      <c r="D40" s="6">
        <v>100</v>
      </c>
      <c r="E40" s="7">
        <v>0.22889999999999999</v>
      </c>
      <c r="F40">
        <f t="shared" si="0"/>
        <v>332.84877028336876</v>
      </c>
      <c r="G40">
        <f t="shared" si="1"/>
        <v>4.9927315542505317</v>
      </c>
      <c r="H40">
        <f t="shared" si="2"/>
        <v>49.927315542505312</v>
      </c>
      <c r="I40" s="2">
        <f t="shared" si="3"/>
        <v>4.9927315542505311E-2</v>
      </c>
    </row>
    <row r="41" spans="1:9" x14ac:dyDescent="0.25">
      <c r="A41" s="2">
        <v>40</v>
      </c>
      <c r="B41" s="5">
        <v>44763</v>
      </c>
      <c r="C41" s="8">
        <v>40</v>
      </c>
      <c r="D41" s="6">
        <v>100</v>
      </c>
      <c r="E41" s="7">
        <v>0.21290000000000001</v>
      </c>
      <c r="F41">
        <f t="shared" si="0"/>
        <v>308.84112280372324</v>
      </c>
      <c r="G41">
        <f t="shared" si="1"/>
        <v>4.6326168420558487</v>
      </c>
      <c r="H41">
        <f t="shared" si="2"/>
        <v>46.326168420558481</v>
      </c>
      <c r="I41" s="2">
        <f t="shared" si="3"/>
        <v>4.6326168420558485E-2</v>
      </c>
    </row>
    <row r="42" spans="1:9" x14ac:dyDescent="0.25">
      <c r="A42" s="2">
        <v>41</v>
      </c>
      <c r="B42" s="5">
        <v>44763</v>
      </c>
      <c r="C42" s="8">
        <v>41</v>
      </c>
      <c r="D42" s="6">
        <v>100</v>
      </c>
      <c r="E42" s="7">
        <v>0.22259999999999999</v>
      </c>
      <c r="F42">
        <f t="shared" si="0"/>
        <v>323.39575908825833</v>
      </c>
      <c r="G42">
        <f t="shared" si="1"/>
        <v>4.850936386323875</v>
      </c>
      <c r="H42">
        <f t="shared" si="2"/>
        <v>48.509363863238747</v>
      </c>
      <c r="I42" s="2">
        <f t="shared" si="3"/>
        <v>4.8509363863238744E-2</v>
      </c>
    </row>
    <row r="43" spans="1:9" x14ac:dyDescent="0.25">
      <c r="A43" s="2">
        <v>42</v>
      </c>
      <c r="B43" s="5">
        <v>44763</v>
      </c>
      <c r="C43" s="8">
        <v>42</v>
      </c>
      <c r="D43" s="6">
        <v>100</v>
      </c>
      <c r="E43" s="7">
        <v>0.2389</v>
      </c>
      <c r="F43">
        <f t="shared" si="0"/>
        <v>347.8535499581472</v>
      </c>
      <c r="G43">
        <f t="shared" si="1"/>
        <v>5.2178032493722082</v>
      </c>
      <c r="H43">
        <f t="shared" si="2"/>
        <v>52.178032493722078</v>
      </c>
      <c r="I43" s="2">
        <f t="shared" si="3"/>
        <v>5.2178032493722076E-2</v>
      </c>
    </row>
    <row r="44" spans="1:9" x14ac:dyDescent="0.25">
      <c r="A44" s="2">
        <v>43</v>
      </c>
      <c r="B44" s="5">
        <v>44763</v>
      </c>
      <c r="C44" s="8">
        <v>43</v>
      </c>
      <c r="D44" s="6">
        <v>100</v>
      </c>
      <c r="E44" s="7">
        <v>0.22539999999999999</v>
      </c>
      <c r="F44">
        <f t="shared" si="0"/>
        <v>327.59709739719631</v>
      </c>
      <c r="G44">
        <f t="shared" si="1"/>
        <v>4.9139564609579445</v>
      </c>
      <c r="H44">
        <f t="shared" si="2"/>
        <v>49.139564609579445</v>
      </c>
      <c r="I44" s="2">
        <f t="shared" si="3"/>
        <v>4.9139564609579446E-2</v>
      </c>
    </row>
    <row r="45" spans="1:9" x14ac:dyDescent="0.25">
      <c r="A45" s="2">
        <v>44</v>
      </c>
      <c r="B45" s="5">
        <v>44763</v>
      </c>
      <c r="C45" s="8">
        <v>44</v>
      </c>
      <c r="D45" s="6">
        <v>100</v>
      </c>
      <c r="E45" s="7">
        <v>0.25580000000000003</v>
      </c>
      <c r="F45">
        <f t="shared" si="0"/>
        <v>373.21162760852286</v>
      </c>
      <c r="G45">
        <f t="shared" si="1"/>
        <v>5.5981744141278424</v>
      </c>
      <c r="H45">
        <f t="shared" si="2"/>
        <v>55.981744141278419</v>
      </c>
      <c r="I45" s="2">
        <f t="shared" si="3"/>
        <v>5.5981744141278419E-2</v>
      </c>
    </row>
    <row r="46" spans="1:9" x14ac:dyDescent="0.25">
      <c r="A46" s="2">
        <v>45</v>
      </c>
      <c r="B46" s="5">
        <v>44763</v>
      </c>
      <c r="C46" s="8">
        <v>45</v>
      </c>
      <c r="D46" s="6">
        <v>100</v>
      </c>
      <c r="E46" s="7">
        <v>0.2994</v>
      </c>
      <c r="F46">
        <f t="shared" si="0"/>
        <v>438.63246699055685</v>
      </c>
      <c r="G46">
        <f t="shared" si="1"/>
        <v>6.5794870048583523</v>
      </c>
      <c r="H46">
        <f t="shared" si="2"/>
        <v>65.794870048583519</v>
      </c>
      <c r="I46" s="2">
        <f t="shared" si="3"/>
        <v>6.5794870048583518E-2</v>
      </c>
    </row>
    <row r="47" spans="1:9" x14ac:dyDescent="0.25">
      <c r="B47" s="5"/>
      <c r="D47" s="6"/>
      <c r="E47" s="7"/>
      <c r="F47"/>
      <c r="G47"/>
      <c r="H47"/>
    </row>
    <row r="48" spans="1:9" x14ac:dyDescent="0.25">
      <c r="B48" s="5"/>
      <c r="D48" s="6"/>
      <c r="E48" s="7"/>
      <c r="F48"/>
      <c r="G48"/>
      <c r="H48"/>
    </row>
    <row r="49" spans="2:8" x14ac:dyDescent="0.25">
      <c r="B49" s="5"/>
      <c r="D49" s="6"/>
      <c r="E49" s="7"/>
      <c r="F49"/>
      <c r="G49"/>
      <c r="H49"/>
    </row>
    <row r="50" spans="2:8" x14ac:dyDescent="0.25">
      <c r="B50" s="5"/>
      <c r="D50" s="6"/>
      <c r="E50" s="7"/>
      <c r="F50"/>
      <c r="G50"/>
      <c r="H50"/>
    </row>
    <row r="51" spans="2:8" x14ac:dyDescent="0.25">
      <c r="B51" s="5"/>
      <c r="D51" s="6"/>
      <c r="E51" s="7"/>
      <c r="F51"/>
      <c r="G51"/>
      <c r="H51"/>
    </row>
    <row r="52" spans="2:8" x14ac:dyDescent="0.25">
      <c r="B52" s="5"/>
      <c r="D52" s="6"/>
      <c r="E52" s="7"/>
      <c r="F52"/>
      <c r="G52"/>
      <c r="H52"/>
    </row>
    <row r="53" spans="2:8" x14ac:dyDescent="0.25">
      <c r="B53" s="5"/>
      <c r="D53" s="6"/>
      <c r="E53" s="7"/>
      <c r="F53"/>
      <c r="G53"/>
      <c r="H53"/>
    </row>
    <row r="54" spans="2:8" x14ac:dyDescent="0.25">
      <c r="B54" s="5"/>
      <c r="D54" s="6"/>
      <c r="E54" s="7"/>
      <c r="F54"/>
      <c r="G54"/>
      <c r="H54"/>
    </row>
    <row r="55" spans="2:8" x14ac:dyDescent="0.25">
      <c r="B55" s="5"/>
      <c r="D55" s="6"/>
      <c r="E55" s="7"/>
      <c r="F55"/>
      <c r="G55"/>
      <c r="H55"/>
    </row>
    <row r="56" spans="2:8" x14ac:dyDescent="0.25">
      <c r="B56" s="5"/>
      <c r="D56" s="6"/>
      <c r="E56" s="7"/>
      <c r="F56"/>
      <c r="G56"/>
      <c r="H56"/>
    </row>
    <row r="57" spans="2:8" x14ac:dyDescent="0.25">
      <c r="B57" s="5"/>
      <c r="D57" s="6"/>
      <c r="E57" s="7"/>
      <c r="F57"/>
      <c r="G57"/>
      <c r="H57"/>
    </row>
    <row r="58" spans="2:8" x14ac:dyDescent="0.25">
      <c r="B58" s="5"/>
      <c r="D58" s="6"/>
      <c r="E58" s="7"/>
      <c r="F58"/>
      <c r="G58"/>
      <c r="H58"/>
    </row>
    <row r="59" spans="2:8" x14ac:dyDescent="0.25">
      <c r="B59" s="5"/>
      <c r="D59" s="6"/>
      <c r="E59" s="7"/>
      <c r="F59"/>
      <c r="G59"/>
      <c r="H59"/>
    </row>
    <row r="60" spans="2:8" x14ac:dyDescent="0.25">
      <c r="B60" s="5"/>
      <c r="D60" s="6"/>
      <c r="E60" s="7"/>
      <c r="F60"/>
      <c r="G60"/>
      <c r="H60"/>
    </row>
    <row r="61" spans="2:8" x14ac:dyDescent="0.25">
      <c r="B61" s="5"/>
      <c r="D61" s="6"/>
      <c r="E61" s="7"/>
      <c r="F61"/>
      <c r="G61"/>
      <c r="H61"/>
    </row>
    <row r="62" spans="2:8" x14ac:dyDescent="0.25">
      <c r="B62" s="5"/>
      <c r="D62" s="6"/>
      <c r="E62" s="7"/>
      <c r="F62"/>
      <c r="G62"/>
      <c r="H62"/>
    </row>
    <row r="63" spans="2:8" x14ac:dyDescent="0.25">
      <c r="B63" s="5"/>
      <c r="D63" s="6"/>
      <c r="E63" s="7"/>
      <c r="F63"/>
      <c r="G63"/>
      <c r="H63"/>
    </row>
    <row r="64" spans="2:8" x14ac:dyDescent="0.25">
      <c r="B64" s="5"/>
      <c r="D64" s="6"/>
      <c r="E64" s="7"/>
      <c r="F64"/>
      <c r="G64"/>
      <c r="H64"/>
    </row>
    <row r="65" spans="1:8" x14ac:dyDescent="0.25">
      <c r="B65" s="5"/>
      <c r="D65" s="6"/>
      <c r="E65" s="7"/>
      <c r="F65"/>
      <c r="G65"/>
      <c r="H65"/>
    </row>
    <row r="66" spans="1:8" x14ac:dyDescent="0.25">
      <c r="B66" s="5"/>
      <c r="D66" s="6"/>
      <c r="E66" s="7"/>
      <c r="F66"/>
      <c r="G66"/>
      <c r="H66"/>
    </row>
    <row r="67" spans="1:8" x14ac:dyDescent="0.25">
      <c r="B67" s="5"/>
      <c r="D67" s="6"/>
      <c r="E67" s="7"/>
      <c r="F67"/>
      <c r="G67"/>
      <c r="H67"/>
    </row>
    <row r="68" spans="1:8" x14ac:dyDescent="0.25">
      <c r="B68" s="5"/>
      <c r="D68" s="6"/>
      <c r="E68" s="7"/>
      <c r="F68"/>
      <c r="G68"/>
      <c r="H68"/>
    </row>
    <row r="69" spans="1:8" x14ac:dyDescent="0.25">
      <c r="B69" s="5"/>
      <c r="D69" s="6"/>
      <c r="E69" s="7"/>
      <c r="F69"/>
      <c r="G69"/>
      <c r="H69"/>
    </row>
    <row r="70" spans="1:8" x14ac:dyDescent="0.25">
      <c r="B70" s="5"/>
      <c r="D70" s="6"/>
      <c r="E70" s="7"/>
      <c r="F70"/>
      <c r="G70"/>
      <c r="H70"/>
    </row>
    <row r="71" spans="1:8" x14ac:dyDescent="0.25">
      <c r="B71" s="5"/>
      <c r="D71" s="6"/>
      <c r="E71" s="7"/>
      <c r="F71"/>
      <c r="G71"/>
      <c r="H71"/>
    </row>
    <row r="72" spans="1:8" x14ac:dyDescent="0.25">
      <c r="B72" s="5"/>
      <c r="D72" s="6"/>
      <c r="E72" s="7"/>
      <c r="F72"/>
      <c r="G72"/>
      <c r="H72"/>
    </row>
    <row r="73" spans="1:8" x14ac:dyDescent="0.25">
      <c r="B73" s="5"/>
      <c r="D73" s="6"/>
      <c r="E73" s="7"/>
      <c r="F73"/>
      <c r="G73"/>
      <c r="H73"/>
    </row>
    <row r="74" spans="1:8" x14ac:dyDescent="0.25">
      <c r="B74" s="5"/>
      <c r="D74" s="6"/>
      <c r="E74" s="7"/>
      <c r="F74"/>
      <c r="G74"/>
      <c r="H74"/>
    </row>
    <row r="75" spans="1:8" x14ac:dyDescent="0.25">
      <c r="B75" s="5"/>
      <c r="D75" s="6"/>
      <c r="E75" s="7"/>
      <c r="F75"/>
      <c r="G75"/>
      <c r="H75"/>
    </row>
    <row r="76" spans="1:8" x14ac:dyDescent="0.25">
      <c r="B76" s="5"/>
      <c r="D76" s="6"/>
      <c r="E76" s="7"/>
      <c r="F76"/>
      <c r="G76"/>
      <c r="H76"/>
    </row>
    <row r="77" spans="1:8" x14ac:dyDescent="0.25">
      <c r="B77" s="5"/>
      <c r="D77" s="6"/>
      <c r="E77" s="7"/>
      <c r="F77"/>
      <c r="G77"/>
      <c r="H77"/>
    </row>
    <row r="78" spans="1:8" x14ac:dyDescent="0.25">
      <c r="B78" s="5"/>
      <c r="D78" s="6"/>
      <c r="E78" s="7"/>
      <c r="F78"/>
      <c r="G78"/>
      <c r="H78"/>
    </row>
    <row r="79" spans="1:8" x14ac:dyDescent="0.25">
      <c r="A79" s="2">
        <v>78</v>
      </c>
      <c r="B79" s="2" t="s">
        <v>3</v>
      </c>
      <c r="E79">
        <v>7.4000000000000003E-3</v>
      </c>
      <c r="F79"/>
      <c r="G79"/>
      <c r="H79"/>
    </row>
    <row r="80" spans="1:8" x14ac:dyDescent="0.25">
      <c r="A80" s="2">
        <v>79</v>
      </c>
      <c r="B80" s="2" t="s">
        <v>3</v>
      </c>
      <c r="E80">
        <v>9.1000000000000004E-3</v>
      </c>
      <c r="F80"/>
      <c r="G80"/>
      <c r="H80"/>
    </row>
    <row r="81" spans="5:8" x14ac:dyDescent="0.25">
      <c r="E81" s="2">
        <v>7.7999999999999996E-3</v>
      </c>
      <c r="F81"/>
      <c r="G81"/>
      <c r="H81"/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Wagner, Nicole</dc:creator>
  <cp:lastModifiedBy>Malcolm Barnard</cp:lastModifiedBy>
  <cp:lastPrinted>2022-06-29T13:27:18Z</cp:lastPrinted>
  <dcterms:created xsi:type="dcterms:W3CDTF">2022-06-29T13:20:42Z</dcterms:created>
  <dcterms:modified xsi:type="dcterms:W3CDTF">2022-11-30T21:42:35Z</dcterms:modified>
</cp:coreProperties>
</file>