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2022\Raw Data Files\"/>
    </mc:Choice>
  </mc:AlternateContent>
  <xr:revisionPtr revIDLastSave="0" documentId="8_{A8C91641-88C8-4339-80BD-E8456D991F93}" xr6:coauthVersionLast="47" xr6:coauthVersionMax="47" xr10:uidLastSave="{00000000-0000-0000-0000-000000000000}"/>
  <bookViews>
    <workbookView xWindow="-120" yWindow="-120" windowWidth="29040" windowHeight="15720" xr2:uid="{7145A5EE-086A-4532-B5A6-310EC940A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F34" i="1" s="1"/>
  <c r="G34" i="1" s="1"/>
  <c r="H34" i="1" s="1"/>
  <c r="I34" i="1" s="1"/>
  <c r="F2" i="1" l="1"/>
  <c r="G2" i="1" s="1"/>
  <c r="H2" i="1" s="1"/>
  <c r="I2" i="1" s="1"/>
  <c r="F43" i="1"/>
  <c r="G43" i="1" s="1"/>
  <c r="H43" i="1" s="1"/>
  <c r="I43" i="1" s="1"/>
  <c r="F3" i="1"/>
  <c r="G3" i="1" s="1"/>
  <c r="H3" i="1" s="1"/>
  <c r="I3" i="1" s="1"/>
  <c r="F7" i="1"/>
  <c r="G7" i="1" s="1"/>
  <c r="H7" i="1" s="1"/>
  <c r="I7" i="1" s="1"/>
  <c r="F11" i="1"/>
  <c r="G11" i="1" s="1"/>
  <c r="H11" i="1" s="1"/>
  <c r="I11" i="1" s="1"/>
  <c r="F15" i="1"/>
  <c r="G15" i="1" s="1"/>
  <c r="H15" i="1" s="1"/>
  <c r="I15" i="1" s="1"/>
  <c r="F19" i="1"/>
  <c r="G19" i="1" s="1"/>
  <c r="H19" i="1" s="1"/>
  <c r="I19" i="1" s="1"/>
  <c r="F23" i="1"/>
  <c r="G23" i="1" s="1"/>
  <c r="H23" i="1" s="1"/>
  <c r="I23" i="1" s="1"/>
  <c r="F27" i="1"/>
  <c r="G27" i="1" s="1"/>
  <c r="H27" i="1" s="1"/>
  <c r="I27" i="1" s="1"/>
  <c r="F31" i="1"/>
  <c r="G31" i="1" s="1"/>
  <c r="H31" i="1" s="1"/>
  <c r="I31" i="1" s="1"/>
  <c r="F35" i="1"/>
  <c r="G35" i="1" s="1"/>
  <c r="H35" i="1" s="1"/>
  <c r="I35" i="1" s="1"/>
  <c r="F40" i="1"/>
  <c r="G40" i="1" s="1"/>
  <c r="H40" i="1" s="1"/>
  <c r="I40" i="1" s="1"/>
  <c r="F39" i="1"/>
  <c r="G39" i="1" s="1"/>
  <c r="H39" i="1" s="1"/>
  <c r="I39" i="1" s="1"/>
  <c r="F4" i="1"/>
  <c r="G4" i="1" s="1"/>
  <c r="H4" i="1" s="1"/>
  <c r="I4" i="1" s="1"/>
  <c r="F8" i="1"/>
  <c r="G8" i="1" s="1"/>
  <c r="H8" i="1" s="1"/>
  <c r="I8" i="1" s="1"/>
  <c r="F12" i="1"/>
  <c r="G12" i="1" s="1"/>
  <c r="H12" i="1" s="1"/>
  <c r="I12" i="1" s="1"/>
  <c r="F16" i="1"/>
  <c r="G16" i="1" s="1"/>
  <c r="H16" i="1" s="1"/>
  <c r="I16" i="1" s="1"/>
  <c r="F20" i="1"/>
  <c r="G20" i="1" s="1"/>
  <c r="H20" i="1" s="1"/>
  <c r="I20" i="1" s="1"/>
  <c r="F24" i="1"/>
  <c r="G24" i="1" s="1"/>
  <c r="H24" i="1" s="1"/>
  <c r="I24" i="1" s="1"/>
  <c r="F28" i="1"/>
  <c r="G28" i="1" s="1"/>
  <c r="H28" i="1" s="1"/>
  <c r="I28" i="1" s="1"/>
  <c r="F32" i="1"/>
  <c r="G32" i="1" s="1"/>
  <c r="H32" i="1" s="1"/>
  <c r="I32" i="1" s="1"/>
  <c r="F36" i="1"/>
  <c r="G36" i="1" s="1"/>
  <c r="H36" i="1" s="1"/>
  <c r="I36" i="1" s="1"/>
  <c r="F44" i="1"/>
  <c r="G44" i="1" s="1"/>
  <c r="H44" i="1" s="1"/>
  <c r="I44" i="1" s="1"/>
  <c r="F38" i="1"/>
  <c r="G38" i="1" s="1"/>
  <c r="H38" i="1" s="1"/>
  <c r="I38" i="1" s="1"/>
  <c r="F45" i="1"/>
  <c r="G45" i="1" s="1"/>
  <c r="H45" i="1" s="1"/>
  <c r="I45" i="1" s="1"/>
  <c r="F41" i="1"/>
  <c r="G41" i="1" s="1"/>
  <c r="H41" i="1" s="1"/>
  <c r="I41" i="1" s="1"/>
  <c r="F5" i="1"/>
  <c r="G5" i="1" s="1"/>
  <c r="H5" i="1" s="1"/>
  <c r="I5" i="1" s="1"/>
  <c r="F9" i="1"/>
  <c r="G9" i="1" s="1"/>
  <c r="H9" i="1" s="1"/>
  <c r="I9" i="1" s="1"/>
  <c r="F13" i="1"/>
  <c r="G13" i="1" s="1"/>
  <c r="H13" i="1" s="1"/>
  <c r="I13" i="1" s="1"/>
  <c r="F17" i="1"/>
  <c r="G17" i="1" s="1"/>
  <c r="H17" i="1" s="1"/>
  <c r="I17" i="1" s="1"/>
  <c r="F21" i="1"/>
  <c r="G21" i="1" s="1"/>
  <c r="H21" i="1" s="1"/>
  <c r="I21" i="1" s="1"/>
  <c r="F25" i="1"/>
  <c r="G25" i="1" s="1"/>
  <c r="H25" i="1" s="1"/>
  <c r="I25" i="1" s="1"/>
  <c r="F29" i="1"/>
  <c r="G29" i="1" s="1"/>
  <c r="H29" i="1" s="1"/>
  <c r="I29" i="1" s="1"/>
  <c r="F33" i="1"/>
  <c r="G33" i="1" s="1"/>
  <c r="H33" i="1" s="1"/>
  <c r="I33" i="1" s="1"/>
  <c r="F37" i="1"/>
  <c r="G37" i="1" s="1"/>
  <c r="H37" i="1" s="1"/>
  <c r="I37" i="1" s="1"/>
  <c r="F46" i="1"/>
  <c r="G46" i="1" s="1"/>
  <c r="H46" i="1" s="1"/>
  <c r="I46" i="1" s="1"/>
  <c r="F42" i="1"/>
  <c r="G42" i="1" s="1"/>
  <c r="H42" i="1" s="1"/>
  <c r="I42" i="1" s="1"/>
  <c r="F6" i="1"/>
  <c r="G6" i="1" s="1"/>
  <c r="H6" i="1" s="1"/>
  <c r="I6" i="1" s="1"/>
  <c r="F10" i="1"/>
  <c r="G10" i="1" s="1"/>
  <c r="H10" i="1" s="1"/>
  <c r="I10" i="1" s="1"/>
  <c r="F14" i="1"/>
  <c r="G14" i="1" s="1"/>
  <c r="H14" i="1" s="1"/>
  <c r="I14" i="1" s="1"/>
  <c r="F18" i="1"/>
  <c r="G18" i="1" s="1"/>
  <c r="H18" i="1" s="1"/>
  <c r="I18" i="1" s="1"/>
  <c r="F22" i="1"/>
  <c r="G22" i="1" s="1"/>
  <c r="H22" i="1" s="1"/>
  <c r="I22" i="1" s="1"/>
  <c r="F26" i="1"/>
  <c r="G26" i="1" s="1"/>
  <c r="H26" i="1" s="1"/>
  <c r="I26" i="1" s="1"/>
  <c r="F30" i="1"/>
  <c r="G30" i="1" s="1"/>
  <c r="H30" i="1" s="1"/>
  <c r="I30" i="1" s="1"/>
</calcChain>
</file>

<file path=xl/sharedStrings.xml><?xml version="1.0" encoding="utf-8"?>
<sst xmlns="http://schemas.openxmlformats.org/spreadsheetml/2006/main" count="17" uniqueCount="15">
  <si>
    <t>#</t>
  </si>
  <si>
    <t>Date</t>
  </si>
  <si>
    <t>A885</t>
  </si>
  <si>
    <t>blank</t>
  </si>
  <si>
    <t>Filtered</t>
  </si>
  <si>
    <t>STD</t>
  </si>
  <si>
    <t>P ug/L in vial</t>
  </si>
  <si>
    <t>P ug</t>
  </si>
  <si>
    <t>P ug/L from lake</t>
  </si>
  <si>
    <t>P mg/L from lake</t>
  </si>
  <si>
    <t>Slope</t>
  </si>
  <si>
    <t>Intercept</t>
  </si>
  <si>
    <t>R2</t>
  </si>
  <si>
    <t>Sample</t>
  </si>
  <si>
    <t>Internal 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</si>
</sst>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EEE-BF81-4471-9795-C11F1B1D9F4E}">
  <dimension ref="A1:M81"/>
  <sheetViews>
    <sheetView tabSelected="1" topLeftCell="A26" workbookViewId="0">
      <selection activeCell="I2" sqref="I2:I46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9.140625" style="1"/>
    <col min="5" max="5" width="11.85546875" customWidth="1"/>
    <col min="6" max="6" width="11.42578125" customWidth="1"/>
    <col min="7" max="7" width="9.5703125" customWidth="1"/>
    <col min="8" max="11" width="15.5703125" customWidth="1"/>
    <col min="13" max="13" width="18.42578125" customWidth="1"/>
  </cols>
  <sheetData>
    <row r="1" spans="1:13" x14ac:dyDescent="0.25">
      <c r="A1" t="s">
        <v>0</v>
      </c>
      <c r="B1" t="s">
        <v>1</v>
      </c>
      <c r="C1" s="1" t="s">
        <v>13</v>
      </c>
      <c r="D1" t="s">
        <v>4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14</v>
      </c>
      <c r="L1" t="s">
        <v>5</v>
      </c>
      <c r="M1" t="s">
        <v>2</v>
      </c>
    </row>
    <row r="2" spans="1:13" x14ac:dyDescent="0.25">
      <c r="A2">
        <v>1</v>
      </c>
      <c r="B2" s="2">
        <v>44763</v>
      </c>
      <c r="C2">
        <v>46</v>
      </c>
      <c r="D2" s="3">
        <v>100</v>
      </c>
      <c r="E2">
        <v>0.23480000000000001</v>
      </c>
      <c r="F2">
        <f>(E2-AVERAGE($E$79:$E$81))*$M$16+$M$17</f>
        <v>344.91386105521599</v>
      </c>
      <c r="G2">
        <f>F2*0.015</f>
        <v>5.1737079158282393</v>
      </c>
      <c r="H2">
        <f>G2/(D2/1000)</f>
        <v>51.737079158282391</v>
      </c>
      <c r="I2">
        <f>H2/1000</f>
        <v>5.1737079158282392E-2</v>
      </c>
      <c r="L2">
        <v>0</v>
      </c>
      <c r="M2">
        <v>1E-4</v>
      </c>
    </row>
    <row r="3" spans="1:13" x14ac:dyDescent="0.25">
      <c r="A3">
        <v>2</v>
      </c>
      <c r="B3" s="2">
        <v>44763</v>
      </c>
      <c r="C3">
        <v>47</v>
      </c>
      <c r="D3" s="3">
        <v>100</v>
      </c>
      <c r="E3">
        <v>0.2366</v>
      </c>
      <c r="F3">
        <f t="shared" ref="F3:F46" si="0">(E3-AVERAGE($E$79:$E$81))*$M$16+$M$17</f>
        <v>347.65181528931123</v>
      </c>
      <c r="G3">
        <f t="shared" ref="G3:G46" si="1">F3*0.015</f>
        <v>5.2147772293396679</v>
      </c>
      <c r="H3">
        <f t="shared" ref="H3:H46" si="2">G3/(D3/1000)</f>
        <v>52.147772293396677</v>
      </c>
      <c r="I3">
        <f t="shared" ref="I3:I46" si="3">H3/1000</f>
        <v>5.2147772293396677E-2</v>
      </c>
      <c r="L3">
        <v>0</v>
      </c>
      <c r="M3">
        <v>1E-4</v>
      </c>
    </row>
    <row r="4" spans="1:13" x14ac:dyDescent="0.25">
      <c r="A4">
        <v>3</v>
      </c>
      <c r="B4" s="2">
        <v>44763</v>
      </c>
      <c r="C4">
        <v>48</v>
      </c>
      <c r="D4" s="3">
        <v>100</v>
      </c>
      <c r="E4">
        <v>0.22239999999999999</v>
      </c>
      <c r="F4">
        <f t="shared" si="0"/>
        <v>326.05239855367114</v>
      </c>
      <c r="G4">
        <f t="shared" si="1"/>
        <v>4.8907859783050673</v>
      </c>
      <c r="H4">
        <f t="shared" si="2"/>
        <v>48.907859783050668</v>
      </c>
      <c r="I4">
        <f t="shared" si="3"/>
        <v>4.8907859783050671E-2</v>
      </c>
      <c r="L4">
        <v>20</v>
      </c>
      <c r="M4">
        <v>1.26E-2</v>
      </c>
    </row>
    <row r="5" spans="1:13" x14ac:dyDescent="0.25">
      <c r="A5">
        <v>4</v>
      </c>
      <c r="B5" s="2">
        <v>44763</v>
      </c>
      <c r="C5">
        <v>49</v>
      </c>
      <c r="D5" s="3">
        <v>100</v>
      </c>
      <c r="E5">
        <v>9.7900000000000001E-2</v>
      </c>
      <c r="F5">
        <f t="shared" si="0"/>
        <v>136.67723069541867</v>
      </c>
      <c r="G5">
        <f t="shared" si="1"/>
        <v>2.0501584604312799</v>
      </c>
      <c r="H5">
        <f t="shared" si="2"/>
        <v>20.501584604312797</v>
      </c>
      <c r="I5">
        <f t="shared" si="3"/>
        <v>2.0501584604312797E-2</v>
      </c>
      <c r="L5">
        <v>20</v>
      </c>
      <c r="M5">
        <v>1.23E-2</v>
      </c>
    </row>
    <row r="6" spans="1:13" x14ac:dyDescent="0.25">
      <c r="A6">
        <v>5</v>
      </c>
      <c r="B6" s="2">
        <v>44763</v>
      </c>
      <c r="C6">
        <v>50</v>
      </c>
      <c r="D6" s="3">
        <v>100</v>
      </c>
      <c r="E6">
        <v>0.1116</v>
      </c>
      <c r="F6">
        <f t="shared" si="0"/>
        <v>157.51610458825448</v>
      </c>
      <c r="G6">
        <f t="shared" si="1"/>
        <v>2.3627415688238171</v>
      </c>
      <c r="H6">
        <f t="shared" si="2"/>
        <v>23.62741568823817</v>
      </c>
      <c r="I6">
        <f t="shared" si="3"/>
        <v>2.362741568823817E-2</v>
      </c>
      <c r="L6">
        <v>40</v>
      </c>
      <c r="M6">
        <v>2.5999999999999999E-2</v>
      </c>
    </row>
    <row r="7" spans="1:13" x14ac:dyDescent="0.25">
      <c r="A7">
        <v>6</v>
      </c>
      <c r="B7" s="2">
        <v>44763</v>
      </c>
      <c r="C7">
        <v>51</v>
      </c>
      <c r="D7" s="3">
        <v>100</v>
      </c>
      <c r="E7">
        <v>9.1700000000000004E-2</v>
      </c>
      <c r="F7">
        <f t="shared" si="0"/>
        <v>127.24649944464625</v>
      </c>
      <c r="G7">
        <f t="shared" si="1"/>
        <v>1.9086974916696937</v>
      </c>
      <c r="H7">
        <f t="shared" si="2"/>
        <v>19.086974916696935</v>
      </c>
      <c r="I7">
        <f t="shared" si="3"/>
        <v>1.9086974916696933E-2</v>
      </c>
      <c r="L7">
        <v>40</v>
      </c>
      <c r="M7">
        <v>2.64E-2</v>
      </c>
    </row>
    <row r="8" spans="1:13" x14ac:dyDescent="0.25">
      <c r="A8">
        <v>7</v>
      </c>
      <c r="B8" s="2">
        <v>44763</v>
      </c>
      <c r="C8">
        <v>52</v>
      </c>
      <c r="D8" s="3">
        <v>100</v>
      </c>
      <c r="E8">
        <v>6.3E-2</v>
      </c>
      <c r="F8">
        <f t="shared" si="0"/>
        <v>83.591340267683606</v>
      </c>
      <c r="G8">
        <f t="shared" si="1"/>
        <v>1.253870104015254</v>
      </c>
      <c r="H8">
        <f t="shared" si="2"/>
        <v>12.538701040152539</v>
      </c>
      <c r="I8">
        <f t="shared" si="3"/>
        <v>1.2538701040152539E-2</v>
      </c>
      <c r="L8">
        <v>60</v>
      </c>
      <c r="M8">
        <v>0.04</v>
      </c>
    </row>
    <row r="9" spans="1:13" x14ac:dyDescent="0.25">
      <c r="A9">
        <v>8</v>
      </c>
      <c r="B9" s="2">
        <v>44763</v>
      </c>
      <c r="C9">
        <v>53</v>
      </c>
      <c r="D9" s="3">
        <v>100</v>
      </c>
      <c r="E9">
        <v>9.1800000000000007E-2</v>
      </c>
      <c r="F9">
        <f t="shared" si="0"/>
        <v>127.3986080132071</v>
      </c>
      <c r="G9">
        <f t="shared" si="1"/>
        <v>1.9109791201981063</v>
      </c>
      <c r="H9">
        <f t="shared" si="2"/>
        <v>19.109791201981061</v>
      </c>
      <c r="I9">
        <f t="shared" si="3"/>
        <v>1.9109791201981061E-2</v>
      </c>
      <c r="L9">
        <v>60</v>
      </c>
      <c r="M9">
        <v>4.0599999999999997E-2</v>
      </c>
    </row>
    <row r="10" spans="1:13" x14ac:dyDescent="0.25">
      <c r="A10">
        <v>9</v>
      </c>
      <c r="B10" s="2">
        <v>44763</v>
      </c>
      <c r="C10">
        <v>54</v>
      </c>
      <c r="D10" s="3">
        <v>100</v>
      </c>
      <c r="E10">
        <v>0.1051</v>
      </c>
      <c r="F10">
        <f t="shared" si="0"/>
        <v>147.62904763179952</v>
      </c>
      <c r="G10">
        <f t="shared" si="1"/>
        <v>2.2144357144769926</v>
      </c>
      <c r="H10">
        <f t="shared" si="2"/>
        <v>22.144357144769923</v>
      </c>
      <c r="I10">
        <f t="shared" si="3"/>
        <v>2.2144357144769925E-2</v>
      </c>
      <c r="L10">
        <v>200</v>
      </c>
      <c r="M10">
        <v>0.1326</v>
      </c>
    </row>
    <row r="11" spans="1:13" x14ac:dyDescent="0.25">
      <c r="A11">
        <v>10</v>
      </c>
      <c r="B11" s="2">
        <v>44763</v>
      </c>
      <c r="C11">
        <v>55</v>
      </c>
      <c r="D11" s="3">
        <v>100</v>
      </c>
      <c r="E11">
        <v>7.6300000000000007E-2</v>
      </c>
      <c r="F11">
        <f t="shared" si="0"/>
        <v>103.82177988627606</v>
      </c>
      <c r="G11">
        <f t="shared" si="1"/>
        <v>1.5573266982941409</v>
      </c>
      <c r="H11">
        <f t="shared" si="2"/>
        <v>15.573266982941409</v>
      </c>
      <c r="I11">
        <f t="shared" si="3"/>
        <v>1.5573266982941409E-2</v>
      </c>
      <c r="L11">
        <v>200</v>
      </c>
      <c r="M11">
        <v>0.1318</v>
      </c>
    </row>
    <row r="12" spans="1:13" x14ac:dyDescent="0.25">
      <c r="A12">
        <v>11</v>
      </c>
      <c r="B12" s="2">
        <v>44763</v>
      </c>
      <c r="C12">
        <v>56</v>
      </c>
      <c r="D12" s="3">
        <v>100</v>
      </c>
      <c r="E12">
        <v>0.11459999999999999</v>
      </c>
      <c r="F12">
        <f t="shared" si="0"/>
        <v>162.07936164507981</v>
      </c>
      <c r="G12">
        <f t="shared" si="1"/>
        <v>2.4311904246761973</v>
      </c>
      <c r="H12">
        <f t="shared" si="2"/>
        <v>24.311904246761973</v>
      </c>
      <c r="I12">
        <f t="shared" si="3"/>
        <v>2.4311904246761974E-2</v>
      </c>
      <c r="L12">
        <v>880</v>
      </c>
      <c r="M12">
        <v>0.56810000000000005</v>
      </c>
    </row>
    <row r="13" spans="1:13" x14ac:dyDescent="0.25">
      <c r="A13">
        <v>12</v>
      </c>
      <c r="B13" s="2">
        <v>44763</v>
      </c>
      <c r="C13">
        <v>57</v>
      </c>
      <c r="D13" s="3">
        <v>100</v>
      </c>
      <c r="E13">
        <v>9.9900000000000003E-2</v>
      </c>
      <c r="F13">
        <f t="shared" si="0"/>
        <v>139.71940206663558</v>
      </c>
      <c r="G13">
        <f t="shared" si="1"/>
        <v>2.0957910309995338</v>
      </c>
      <c r="H13">
        <f t="shared" si="2"/>
        <v>20.957910309995338</v>
      </c>
      <c r="I13">
        <f t="shared" si="3"/>
        <v>2.0957910309995338E-2</v>
      </c>
      <c r="L13">
        <v>880</v>
      </c>
      <c r="M13">
        <v>0.57530000000000003</v>
      </c>
    </row>
    <row r="14" spans="1:13" x14ac:dyDescent="0.25">
      <c r="A14">
        <v>13</v>
      </c>
      <c r="B14" s="2">
        <v>44763</v>
      </c>
      <c r="C14">
        <v>58</v>
      </c>
      <c r="D14" s="3">
        <v>100</v>
      </c>
      <c r="E14">
        <v>0.1011</v>
      </c>
      <c r="F14">
        <f t="shared" si="0"/>
        <v>141.5447048893657</v>
      </c>
      <c r="G14">
        <f t="shared" si="1"/>
        <v>2.1231705733404853</v>
      </c>
      <c r="H14">
        <f t="shared" si="2"/>
        <v>21.231705733404851</v>
      </c>
      <c r="I14">
        <f t="shared" si="3"/>
        <v>2.1231705733404851E-2</v>
      </c>
      <c r="L14">
        <v>1000</v>
      </c>
      <c r="M14">
        <v>0.66359999999999997</v>
      </c>
    </row>
    <row r="15" spans="1:13" x14ac:dyDescent="0.25">
      <c r="A15">
        <v>14</v>
      </c>
      <c r="B15" s="2">
        <v>44763</v>
      </c>
      <c r="C15">
        <v>59</v>
      </c>
      <c r="D15" s="3">
        <v>100</v>
      </c>
      <c r="E15">
        <v>0.1056</v>
      </c>
      <c r="F15">
        <f t="shared" si="0"/>
        <v>148.38959047460375</v>
      </c>
      <c r="G15">
        <f t="shared" si="1"/>
        <v>2.225843857119056</v>
      </c>
      <c r="H15">
        <f t="shared" si="2"/>
        <v>22.25843857119056</v>
      </c>
      <c r="I15">
        <f t="shared" si="3"/>
        <v>2.2258438571190559E-2</v>
      </c>
      <c r="L15">
        <v>1000</v>
      </c>
      <c r="M15">
        <v>0.66239999999999999</v>
      </c>
    </row>
    <row r="16" spans="1:13" x14ac:dyDescent="0.25">
      <c r="A16">
        <v>15</v>
      </c>
      <c r="B16" s="2">
        <v>44763</v>
      </c>
      <c r="C16">
        <v>60</v>
      </c>
      <c r="D16" s="3">
        <v>100</v>
      </c>
      <c r="E16">
        <v>8.7499999999999994E-2</v>
      </c>
      <c r="F16">
        <f t="shared" si="0"/>
        <v>120.85793956509073</v>
      </c>
      <c r="G16">
        <f t="shared" si="1"/>
        <v>1.8128690934763609</v>
      </c>
      <c r="H16">
        <f t="shared" si="2"/>
        <v>18.128690934763608</v>
      </c>
      <c r="I16">
        <f t="shared" si="3"/>
        <v>1.8128690934763606E-2</v>
      </c>
      <c r="L16" t="s">
        <v>10</v>
      </c>
      <c r="M16" s="1">
        <f>SLOPE(L2:L15,M2:M15)</f>
        <v>1521.0856856084538</v>
      </c>
    </row>
    <row r="17" spans="1:13" x14ac:dyDescent="0.25">
      <c r="A17">
        <v>16</v>
      </c>
      <c r="B17" s="2">
        <v>44763</v>
      </c>
      <c r="C17">
        <v>61</v>
      </c>
      <c r="D17" s="3">
        <v>100</v>
      </c>
      <c r="E17">
        <v>0.3705</v>
      </c>
      <c r="F17">
        <f t="shared" si="0"/>
        <v>551.3251885922831</v>
      </c>
      <c r="G17">
        <f t="shared" si="1"/>
        <v>8.2698778288842458</v>
      </c>
      <c r="H17">
        <f t="shared" si="2"/>
        <v>82.698778288842448</v>
      </c>
      <c r="I17">
        <f t="shared" si="3"/>
        <v>8.2698778288842451E-2</v>
      </c>
      <c r="L17" t="s">
        <v>11</v>
      </c>
      <c r="M17" s="1">
        <f>INTERCEPT(L2:L15,M2:M15)</f>
        <v>8.3736127779502567E-2</v>
      </c>
    </row>
    <row r="18" spans="1:13" x14ac:dyDescent="0.25">
      <c r="A18">
        <v>17</v>
      </c>
      <c r="B18" s="2">
        <v>44763</v>
      </c>
      <c r="C18">
        <v>62</v>
      </c>
      <c r="D18" s="3">
        <v>50</v>
      </c>
      <c r="E18">
        <v>0.18229999999999999</v>
      </c>
      <c r="F18">
        <f t="shared" si="0"/>
        <v>265.05686256077212</v>
      </c>
      <c r="G18">
        <f t="shared" si="1"/>
        <v>3.9758529384115815</v>
      </c>
      <c r="H18">
        <f t="shared" si="2"/>
        <v>79.517058768231621</v>
      </c>
      <c r="I18">
        <f t="shared" si="3"/>
        <v>7.9517058768231619E-2</v>
      </c>
      <c r="L18" t="s">
        <v>12</v>
      </c>
      <c r="M18" s="1">
        <f>RSQ(L2:L15,M2:M15)</f>
        <v>0.99980904352296096</v>
      </c>
    </row>
    <row r="19" spans="1:13" x14ac:dyDescent="0.25">
      <c r="A19">
        <v>18</v>
      </c>
      <c r="B19" s="2">
        <v>44763</v>
      </c>
      <c r="C19">
        <v>63</v>
      </c>
      <c r="D19" s="3">
        <v>50</v>
      </c>
      <c r="E19">
        <v>0.23089999999999999</v>
      </c>
      <c r="F19">
        <f t="shared" si="0"/>
        <v>338.981626881343</v>
      </c>
      <c r="G19">
        <f t="shared" si="1"/>
        <v>5.0847244032201449</v>
      </c>
      <c r="H19">
        <f t="shared" si="2"/>
        <v>101.69448806440289</v>
      </c>
      <c r="I19">
        <f t="shared" si="3"/>
        <v>0.10169448806440289</v>
      </c>
    </row>
    <row r="20" spans="1:13" x14ac:dyDescent="0.25">
      <c r="A20">
        <v>19</v>
      </c>
      <c r="B20" s="2">
        <v>44763</v>
      </c>
      <c r="C20">
        <v>64</v>
      </c>
      <c r="D20" s="3">
        <v>50</v>
      </c>
      <c r="E20">
        <v>0.18310000000000001</v>
      </c>
      <c r="F20">
        <f t="shared" si="0"/>
        <v>266.27373110925896</v>
      </c>
      <c r="G20">
        <f t="shared" si="1"/>
        <v>3.9941059666388843</v>
      </c>
      <c r="H20">
        <f t="shared" si="2"/>
        <v>79.882119332777677</v>
      </c>
      <c r="I20">
        <f t="shared" si="3"/>
        <v>7.9882119332777682E-2</v>
      </c>
    </row>
    <row r="21" spans="1:13" x14ac:dyDescent="0.25">
      <c r="A21">
        <v>20</v>
      </c>
      <c r="B21" s="2">
        <v>44763</v>
      </c>
      <c r="C21">
        <v>65</v>
      </c>
      <c r="D21" s="3">
        <v>50</v>
      </c>
      <c r="E21">
        <v>0.2034</v>
      </c>
      <c r="F21">
        <f t="shared" si="0"/>
        <v>297.15177052711056</v>
      </c>
      <c r="G21">
        <f t="shared" si="1"/>
        <v>4.457276557906658</v>
      </c>
      <c r="H21">
        <f t="shared" si="2"/>
        <v>89.145531158133153</v>
      </c>
      <c r="I21">
        <f t="shared" si="3"/>
        <v>8.9145531158133159E-2</v>
      </c>
    </row>
    <row r="22" spans="1:13" x14ac:dyDescent="0.25">
      <c r="A22">
        <v>21</v>
      </c>
      <c r="B22" s="2">
        <v>44763</v>
      </c>
      <c r="C22">
        <v>66</v>
      </c>
      <c r="D22" s="3">
        <v>50</v>
      </c>
      <c r="E22">
        <v>0.24460000000000001</v>
      </c>
      <c r="F22">
        <f t="shared" si="0"/>
        <v>359.82050077417887</v>
      </c>
      <c r="G22">
        <f t="shared" si="1"/>
        <v>5.3973075116126825</v>
      </c>
      <c r="H22">
        <f t="shared" si="2"/>
        <v>107.94615023225364</v>
      </c>
      <c r="I22">
        <f t="shared" si="3"/>
        <v>0.10794615023225364</v>
      </c>
    </row>
    <row r="23" spans="1:13" x14ac:dyDescent="0.25">
      <c r="A23">
        <v>22</v>
      </c>
      <c r="B23" s="2">
        <v>44763</v>
      </c>
      <c r="C23">
        <v>67</v>
      </c>
      <c r="D23" s="3">
        <v>100</v>
      </c>
      <c r="E23">
        <v>9.69E-2</v>
      </c>
      <c r="F23">
        <f t="shared" si="0"/>
        <v>135.15614500981022</v>
      </c>
      <c r="G23">
        <f t="shared" si="1"/>
        <v>2.0273421751471532</v>
      </c>
      <c r="H23">
        <f t="shared" si="2"/>
        <v>20.273421751471531</v>
      </c>
      <c r="I23">
        <f t="shared" si="3"/>
        <v>2.0273421751471531E-2</v>
      </c>
    </row>
    <row r="24" spans="1:13" x14ac:dyDescent="0.25">
      <c r="A24">
        <v>23</v>
      </c>
      <c r="B24" s="2">
        <v>44763</v>
      </c>
      <c r="C24">
        <v>68</v>
      </c>
      <c r="D24" s="3">
        <v>100</v>
      </c>
      <c r="E24">
        <v>0.1077</v>
      </c>
      <c r="F24">
        <f t="shared" si="0"/>
        <v>151.58387041438152</v>
      </c>
      <c r="G24">
        <f t="shared" si="1"/>
        <v>2.2737580562157227</v>
      </c>
      <c r="H24">
        <f t="shared" si="2"/>
        <v>22.737580562157227</v>
      </c>
      <c r="I24">
        <f t="shared" si="3"/>
        <v>2.2737580562157227E-2</v>
      </c>
    </row>
    <row r="25" spans="1:13" x14ac:dyDescent="0.25">
      <c r="A25">
        <v>24</v>
      </c>
      <c r="B25" s="2">
        <v>44763</v>
      </c>
      <c r="C25">
        <v>69</v>
      </c>
      <c r="D25" s="3">
        <v>100</v>
      </c>
      <c r="E25">
        <v>0.10199999999999999</v>
      </c>
      <c r="F25">
        <f t="shared" si="0"/>
        <v>142.9136820064133</v>
      </c>
      <c r="G25">
        <f t="shared" si="1"/>
        <v>2.1437052300961992</v>
      </c>
      <c r="H25">
        <f t="shared" si="2"/>
        <v>21.437052300961991</v>
      </c>
      <c r="I25">
        <f t="shared" si="3"/>
        <v>2.143705230096199E-2</v>
      </c>
    </row>
    <row r="26" spans="1:13" x14ac:dyDescent="0.25">
      <c r="A26">
        <v>25</v>
      </c>
      <c r="B26" s="2">
        <v>44763</v>
      </c>
      <c r="C26">
        <v>70</v>
      </c>
      <c r="D26" s="3">
        <v>100</v>
      </c>
      <c r="E26">
        <v>9.8599999999999993E-2</v>
      </c>
      <c r="F26">
        <f t="shared" si="0"/>
        <v>137.74199067534457</v>
      </c>
      <c r="G26">
        <f t="shared" si="1"/>
        <v>2.0661298601301685</v>
      </c>
      <c r="H26">
        <f t="shared" si="2"/>
        <v>20.661298601301684</v>
      </c>
      <c r="I26">
        <f t="shared" si="3"/>
        <v>2.0661298601301684E-2</v>
      </c>
    </row>
    <row r="27" spans="1:13" x14ac:dyDescent="0.25">
      <c r="A27">
        <v>26</v>
      </c>
      <c r="B27" s="2">
        <v>44763</v>
      </c>
      <c r="C27">
        <v>71</v>
      </c>
      <c r="D27" s="3">
        <v>100</v>
      </c>
      <c r="E27">
        <v>0.13289999999999999</v>
      </c>
      <c r="F27">
        <f t="shared" si="0"/>
        <v>189.91522969171453</v>
      </c>
      <c r="G27">
        <f t="shared" si="1"/>
        <v>2.848728445375718</v>
      </c>
      <c r="H27">
        <f t="shared" si="2"/>
        <v>28.48728445375718</v>
      </c>
      <c r="I27">
        <f t="shared" si="3"/>
        <v>2.8487284453757179E-2</v>
      </c>
    </row>
    <row r="28" spans="1:13" x14ac:dyDescent="0.25">
      <c r="A28">
        <v>27</v>
      </c>
      <c r="B28" s="2">
        <v>44763</v>
      </c>
      <c r="C28">
        <v>72</v>
      </c>
      <c r="D28" s="3">
        <v>100</v>
      </c>
      <c r="E28">
        <v>9.4700000000000006E-2</v>
      </c>
      <c r="F28">
        <f t="shared" si="0"/>
        <v>131.80975650147161</v>
      </c>
      <c r="G28">
        <f t="shared" si="1"/>
        <v>1.9771463475220741</v>
      </c>
      <c r="H28">
        <f t="shared" si="2"/>
        <v>19.771463475220738</v>
      </c>
      <c r="I28">
        <f t="shared" si="3"/>
        <v>1.9771463475220737E-2</v>
      </c>
    </row>
    <row r="29" spans="1:13" x14ac:dyDescent="0.25">
      <c r="A29">
        <v>28</v>
      </c>
      <c r="B29" s="2">
        <v>44763</v>
      </c>
      <c r="C29">
        <v>73</v>
      </c>
      <c r="D29" s="3">
        <v>100</v>
      </c>
      <c r="E29">
        <v>0.1225</v>
      </c>
      <c r="F29">
        <f t="shared" si="0"/>
        <v>174.09593856138662</v>
      </c>
      <c r="G29">
        <f t="shared" si="1"/>
        <v>2.611439078420799</v>
      </c>
      <c r="H29">
        <f t="shared" si="2"/>
        <v>26.114390784207988</v>
      </c>
      <c r="I29">
        <f t="shared" si="3"/>
        <v>2.6114390784207988E-2</v>
      </c>
    </row>
    <row r="30" spans="1:13" x14ac:dyDescent="0.25">
      <c r="A30">
        <v>29</v>
      </c>
      <c r="B30" s="2">
        <v>44763</v>
      </c>
      <c r="C30">
        <v>74</v>
      </c>
      <c r="D30" s="3">
        <v>100</v>
      </c>
      <c r="E30">
        <v>0.152</v>
      </c>
      <c r="F30">
        <f t="shared" si="0"/>
        <v>218.967966286836</v>
      </c>
      <c r="G30">
        <f t="shared" si="1"/>
        <v>3.2845194943025398</v>
      </c>
      <c r="H30">
        <f t="shared" si="2"/>
        <v>32.845194943025398</v>
      </c>
      <c r="I30">
        <f t="shared" si="3"/>
        <v>3.2845194943025395E-2</v>
      </c>
    </row>
    <row r="31" spans="1:13" x14ac:dyDescent="0.25">
      <c r="A31">
        <v>30</v>
      </c>
      <c r="B31" s="2">
        <v>44763</v>
      </c>
      <c r="C31">
        <v>75</v>
      </c>
      <c r="D31" s="3">
        <v>100</v>
      </c>
      <c r="E31">
        <v>0.1714</v>
      </c>
      <c r="F31">
        <f t="shared" si="0"/>
        <v>248.47702858764001</v>
      </c>
      <c r="G31">
        <f t="shared" si="1"/>
        <v>3.7271554288146</v>
      </c>
      <c r="H31">
        <f t="shared" si="2"/>
        <v>37.271554288146</v>
      </c>
      <c r="I31">
        <f t="shared" si="3"/>
        <v>3.7271554288145999E-2</v>
      </c>
    </row>
    <row r="32" spans="1:13" x14ac:dyDescent="0.25">
      <c r="A32">
        <v>31</v>
      </c>
      <c r="B32" s="2">
        <v>44763</v>
      </c>
      <c r="C32">
        <v>76</v>
      </c>
      <c r="D32" s="3">
        <v>100</v>
      </c>
      <c r="E32">
        <v>0.14899999999999999</v>
      </c>
      <c r="F32">
        <f t="shared" si="0"/>
        <v>214.40470923001064</v>
      </c>
      <c r="G32">
        <f t="shared" si="1"/>
        <v>3.2160706384501596</v>
      </c>
      <c r="H32">
        <f t="shared" si="2"/>
        <v>32.160706384501594</v>
      </c>
      <c r="I32">
        <f t="shared" si="3"/>
        <v>3.2160706384501594E-2</v>
      </c>
    </row>
    <row r="33" spans="1:9" x14ac:dyDescent="0.25">
      <c r="A33">
        <v>32</v>
      </c>
      <c r="B33" s="2">
        <v>44763</v>
      </c>
      <c r="C33">
        <v>77</v>
      </c>
      <c r="D33" s="3">
        <v>100</v>
      </c>
      <c r="E33">
        <v>0.1368</v>
      </c>
      <c r="F33">
        <f t="shared" si="0"/>
        <v>195.84746386558751</v>
      </c>
      <c r="G33">
        <f t="shared" si="1"/>
        <v>2.9377119579838125</v>
      </c>
      <c r="H33">
        <f t="shared" si="2"/>
        <v>29.377119579838123</v>
      </c>
      <c r="I33">
        <f t="shared" si="3"/>
        <v>2.9377119579838122E-2</v>
      </c>
    </row>
    <row r="34" spans="1:9" x14ac:dyDescent="0.25">
      <c r="A34">
        <v>33</v>
      </c>
      <c r="B34" s="2">
        <v>44763</v>
      </c>
      <c r="C34">
        <v>78</v>
      </c>
      <c r="D34" s="3">
        <v>100</v>
      </c>
      <c r="E34">
        <v>0.14280000000000001</v>
      </c>
      <c r="F34">
        <f t="shared" si="0"/>
        <v>204.97397797923824</v>
      </c>
      <c r="G34">
        <f t="shared" si="1"/>
        <v>3.0746096696885736</v>
      </c>
      <c r="H34">
        <f t="shared" si="2"/>
        <v>30.746096696885736</v>
      </c>
      <c r="I34">
        <f t="shared" si="3"/>
        <v>3.0746096696885737E-2</v>
      </c>
    </row>
    <row r="35" spans="1:9" x14ac:dyDescent="0.25">
      <c r="A35">
        <v>34</v>
      </c>
      <c r="B35" s="2">
        <v>44763</v>
      </c>
      <c r="C35">
        <v>79</v>
      </c>
      <c r="D35" s="3">
        <v>100</v>
      </c>
      <c r="E35">
        <v>0.17960000000000001</v>
      </c>
      <c r="F35">
        <f t="shared" si="0"/>
        <v>260.94993120962937</v>
      </c>
      <c r="G35">
        <f t="shared" si="1"/>
        <v>3.9142489681444403</v>
      </c>
      <c r="H35">
        <f t="shared" si="2"/>
        <v>39.142489681444403</v>
      </c>
      <c r="I35">
        <f t="shared" si="3"/>
        <v>3.9142489681444403E-2</v>
      </c>
    </row>
    <row r="36" spans="1:9" x14ac:dyDescent="0.25">
      <c r="A36">
        <v>35</v>
      </c>
      <c r="B36" s="2">
        <v>44763</v>
      </c>
      <c r="C36">
        <v>80</v>
      </c>
      <c r="D36" s="3">
        <v>100</v>
      </c>
      <c r="E36">
        <v>0.1094</v>
      </c>
      <c r="F36">
        <f t="shared" si="0"/>
        <v>154.16971607991587</v>
      </c>
      <c r="G36">
        <f t="shared" si="1"/>
        <v>2.312545741198738</v>
      </c>
      <c r="H36">
        <f t="shared" si="2"/>
        <v>23.12545741198738</v>
      </c>
      <c r="I36">
        <f t="shared" si="3"/>
        <v>2.312545741198738E-2</v>
      </c>
    </row>
    <row r="37" spans="1:9" x14ac:dyDescent="0.25">
      <c r="A37">
        <v>36</v>
      </c>
      <c r="B37" s="2">
        <v>44763</v>
      </c>
      <c r="C37">
        <v>81</v>
      </c>
      <c r="D37" s="3">
        <v>100</v>
      </c>
      <c r="E37">
        <v>0.23599999999999999</v>
      </c>
      <c r="F37">
        <f t="shared" si="0"/>
        <v>346.73916387794611</v>
      </c>
      <c r="G37">
        <f t="shared" si="1"/>
        <v>5.2010874581691917</v>
      </c>
      <c r="H37">
        <f t="shared" si="2"/>
        <v>52.010874581691915</v>
      </c>
      <c r="I37">
        <f t="shared" si="3"/>
        <v>5.2010874581691915E-2</v>
      </c>
    </row>
    <row r="38" spans="1:9" x14ac:dyDescent="0.25">
      <c r="A38">
        <v>37</v>
      </c>
      <c r="B38" s="2">
        <v>44763</v>
      </c>
      <c r="C38">
        <v>82</v>
      </c>
      <c r="D38" s="3">
        <v>100</v>
      </c>
      <c r="E38">
        <v>0.1903</v>
      </c>
      <c r="F38">
        <f t="shared" si="0"/>
        <v>277.22554804563981</v>
      </c>
      <c r="G38">
        <f t="shared" si="1"/>
        <v>4.1583832206845974</v>
      </c>
      <c r="H38">
        <f t="shared" si="2"/>
        <v>41.583832206845969</v>
      </c>
      <c r="I38">
        <f t="shared" si="3"/>
        <v>4.1583832206845972E-2</v>
      </c>
    </row>
    <row r="39" spans="1:9" x14ac:dyDescent="0.25">
      <c r="A39">
        <v>38</v>
      </c>
      <c r="B39" s="2">
        <v>44763</v>
      </c>
      <c r="C39">
        <v>83</v>
      </c>
      <c r="D39" s="3">
        <v>100</v>
      </c>
      <c r="E39">
        <v>0.1036</v>
      </c>
      <c r="F39">
        <f t="shared" si="0"/>
        <v>145.34741910338684</v>
      </c>
      <c r="G39">
        <f t="shared" si="1"/>
        <v>2.1802112865508025</v>
      </c>
      <c r="H39">
        <f t="shared" si="2"/>
        <v>21.802112865508025</v>
      </c>
      <c r="I39">
        <f t="shared" si="3"/>
        <v>2.1802112865508025E-2</v>
      </c>
    </row>
    <row r="40" spans="1:9" x14ac:dyDescent="0.25">
      <c r="A40">
        <v>39</v>
      </c>
      <c r="B40" s="2">
        <v>44763</v>
      </c>
      <c r="C40">
        <v>84</v>
      </c>
      <c r="D40" s="3">
        <v>100</v>
      </c>
      <c r="E40">
        <v>0.1192</v>
      </c>
      <c r="F40">
        <f t="shared" si="0"/>
        <v>169.07635579887872</v>
      </c>
      <c r="G40">
        <f t="shared" si="1"/>
        <v>2.5361453369831808</v>
      </c>
      <c r="H40">
        <f t="shared" si="2"/>
        <v>25.361453369831807</v>
      </c>
      <c r="I40">
        <f t="shared" si="3"/>
        <v>2.5361453369831807E-2</v>
      </c>
    </row>
    <row r="41" spans="1:9" x14ac:dyDescent="0.25">
      <c r="A41">
        <v>40</v>
      </c>
      <c r="B41" s="2">
        <v>44763</v>
      </c>
      <c r="C41">
        <v>85</v>
      </c>
      <c r="D41" s="3">
        <v>100</v>
      </c>
      <c r="E41">
        <v>8.8700000000000001E-2</v>
      </c>
      <c r="F41">
        <f t="shared" si="0"/>
        <v>122.68324238782088</v>
      </c>
      <c r="G41">
        <f t="shared" si="1"/>
        <v>1.8402486358173131</v>
      </c>
      <c r="H41">
        <f t="shared" si="2"/>
        <v>18.402486358173132</v>
      </c>
      <c r="I41">
        <f t="shared" si="3"/>
        <v>1.8402486358173133E-2</v>
      </c>
    </row>
    <row r="42" spans="1:9" x14ac:dyDescent="0.25">
      <c r="A42">
        <v>41</v>
      </c>
      <c r="B42" s="2">
        <v>44763</v>
      </c>
      <c r="C42">
        <v>86</v>
      </c>
      <c r="D42" s="3">
        <v>100</v>
      </c>
      <c r="E42">
        <v>6.4600000000000005E-2</v>
      </c>
      <c r="F42">
        <f t="shared" si="0"/>
        <v>86.02507736465715</v>
      </c>
      <c r="G42">
        <f t="shared" si="1"/>
        <v>1.2903761604698571</v>
      </c>
      <c r="H42">
        <f t="shared" si="2"/>
        <v>12.903761604698571</v>
      </c>
      <c r="I42">
        <f t="shared" si="3"/>
        <v>1.2903761604698572E-2</v>
      </c>
    </row>
    <row r="43" spans="1:9" x14ac:dyDescent="0.25">
      <c r="A43">
        <v>42</v>
      </c>
      <c r="B43" s="2">
        <v>44763</v>
      </c>
      <c r="C43">
        <v>87</v>
      </c>
      <c r="D43" s="3">
        <v>100</v>
      </c>
      <c r="E43">
        <v>7.1300000000000002E-2</v>
      </c>
      <c r="F43">
        <f t="shared" si="0"/>
        <v>96.216351458233788</v>
      </c>
      <c r="G43">
        <f t="shared" si="1"/>
        <v>1.4432452718735067</v>
      </c>
      <c r="H43">
        <f t="shared" si="2"/>
        <v>14.432452718735066</v>
      </c>
      <c r="I43">
        <f t="shared" si="3"/>
        <v>1.4432452718735066E-2</v>
      </c>
    </row>
    <row r="44" spans="1:9" x14ac:dyDescent="0.25">
      <c r="A44">
        <v>43</v>
      </c>
      <c r="B44" s="2">
        <v>44763</v>
      </c>
      <c r="C44">
        <v>88</v>
      </c>
      <c r="D44" s="3">
        <v>100</v>
      </c>
      <c r="E44">
        <v>8.5699999999999998E-2</v>
      </c>
      <c r="F44">
        <f t="shared" si="0"/>
        <v>118.11998533099552</v>
      </c>
      <c r="G44">
        <f t="shared" si="1"/>
        <v>1.7717997799649328</v>
      </c>
      <c r="H44">
        <f t="shared" si="2"/>
        <v>17.717997799649325</v>
      </c>
      <c r="I44">
        <f t="shared" si="3"/>
        <v>1.7717997799649325E-2</v>
      </c>
    </row>
    <row r="45" spans="1:9" x14ac:dyDescent="0.25">
      <c r="A45">
        <v>44</v>
      </c>
      <c r="B45" s="2">
        <v>44763</v>
      </c>
      <c r="C45">
        <v>89</v>
      </c>
      <c r="D45" s="3">
        <v>100</v>
      </c>
      <c r="E45">
        <v>8.0500000000000002E-2</v>
      </c>
      <c r="F45">
        <f t="shared" si="0"/>
        <v>110.21033976583156</v>
      </c>
      <c r="G45">
        <f t="shared" si="1"/>
        <v>1.6531550964874733</v>
      </c>
      <c r="H45">
        <f t="shared" si="2"/>
        <v>16.531550964874732</v>
      </c>
      <c r="I45">
        <f t="shared" si="3"/>
        <v>1.6531550964874731E-2</v>
      </c>
    </row>
    <row r="46" spans="1:9" x14ac:dyDescent="0.25">
      <c r="A46">
        <v>45</v>
      </c>
      <c r="B46" s="2">
        <v>44763</v>
      </c>
      <c r="C46">
        <v>90</v>
      </c>
      <c r="D46" s="3">
        <v>100</v>
      </c>
      <c r="E46">
        <v>8.8400000000000006E-2</v>
      </c>
      <c r="F46">
        <f t="shared" si="0"/>
        <v>122.22691668213835</v>
      </c>
      <c r="G46">
        <f t="shared" si="1"/>
        <v>1.8334037502320752</v>
      </c>
      <c r="H46">
        <f t="shared" si="2"/>
        <v>18.334037502320751</v>
      </c>
      <c r="I46">
        <f t="shared" si="3"/>
        <v>1.8334037502320752E-2</v>
      </c>
    </row>
    <row r="47" spans="1:9" x14ac:dyDescent="0.25">
      <c r="B47" s="2"/>
      <c r="D47" s="3"/>
    </row>
    <row r="48" spans="1:9" x14ac:dyDescent="0.25">
      <c r="B48" s="2"/>
      <c r="D48" s="3"/>
    </row>
    <row r="49" spans="2:4" x14ac:dyDescent="0.25">
      <c r="B49" s="2"/>
      <c r="D49" s="3"/>
    </row>
    <row r="50" spans="2:4" x14ac:dyDescent="0.25">
      <c r="B50" s="2"/>
      <c r="D50" s="3"/>
    </row>
    <row r="51" spans="2:4" x14ac:dyDescent="0.25">
      <c r="B51" s="2"/>
      <c r="D51" s="3"/>
    </row>
    <row r="52" spans="2:4" x14ac:dyDescent="0.25">
      <c r="B52" s="2"/>
      <c r="D52" s="3"/>
    </row>
    <row r="53" spans="2:4" x14ac:dyDescent="0.25">
      <c r="B53" s="2"/>
      <c r="D53" s="3"/>
    </row>
    <row r="54" spans="2:4" x14ac:dyDescent="0.25">
      <c r="B54" s="2"/>
      <c r="D54" s="3"/>
    </row>
    <row r="55" spans="2:4" x14ac:dyDescent="0.25">
      <c r="B55" s="2"/>
      <c r="D55" s="3"/>
    </row>
    <row r="56" spans="2:4" x14ac:dyDescent="0.25">
      <c r="B56" s="2"/>
      <c r="D56" s="3"/>
    </row>
    <row r="57" spans="2:4" x14ac:dyDescent="0.25">
      <c r="B57" s="2"/>
      <c r="D57" s="3"/>
    </row>
    <row r="58" spans="2:4" x14ac:dyDescent="0.25">
      <c r="B58" s="2"/>
      <c r="D58" s="3"/>
    </row>
    <row r="59" spans="2:4" x14ac:dyDescent="0.25">
      <c r="B59" s="2"/>
      <c r="D59" s="3"/>
    </row>
    <row r="60" spans="2:4" x14ac:dyDescent="0.25">
      <c r="B60" s="2"/>
      <c r="D60" s="3"/>
    </row>
    <row r="61" spans="2:4" x14ac:dyDescent="0.25">
      <c r="B61" s="2"/>
      <c r="D61" s="3"/>
    </row>
    <row r="62" spans="2:4" x14ac:dyDescent="0.25">
      <c r="B62" s="2"/>
      <c r="D62" s="3"/>
    </row>
    <row r="63" spans="2:4" x14ac:dyDescent="0.25">
      <c r="B63" s="2"/>
      <c r="D63" s="3"/>
    </row>
    <row r="64" spans="2:4" x14ac:dyDescent="0.25">
      <c r="B64" s="2"/>
      <c r="D64" s="3"/>
    </row>
    <row r="65" spans="1:5" x14ac:dyDescent="0.25">
      <c r="B65" s="2"/>
      <c r="D65" s="3"/>
    </row>
    <row r="66" spans="1:5" x14ac:dyDescent="0.25">
      <c r="B66" s="2"/>
      <c r="D66" s="3"/>
    </row>
    <row r="67" spans="1:5" x14ac:dyDescent="0.25">
      <c r="B67" s="2"/>
      <c r="D67" s="3"/>
    </row>
    <row r="68" spans="1:5" x14ac:dyDescent="0.25">
      <c r="B68" s="2"/>
      <c r="D68" s="3"/>
    </row>
    <row r="69" spans="1:5" x14ac:dyDescent="0.25">
      <c r="B69" s="2"/>
      <c r="D69" s="3"/>
    </row>
    <row r="70" spans="1:5" x14ac:dyDescent="0.25">
      <c r="B70" s="2"/>
      <c r="D70" s="3"/>
    </row>
    <row r="71" spans="1:5" x14ac:dyDescent="0.25">
      <c r="B71" s="2"/>
      <c r="D71" s="3"/>
    </row>
    <row r="72" spans="1:5" x14ac:dyDescent="0.25">
      <c r="B72" s="2"/>
      <c r="D72" s="3"/>
    </row>
    <row r="73" spans="1:5" x14ac:dyDescent="0.25">
      <c r="B73" s="2"/>
      <c r="D73" s="3"/>
    </row>
    <row r="74" spans="1:5" x14ac:dyDescent="0.25">
      <c r="B74" s="2"/>
      <c r="D74" s="3"/>
    </row>
    <row r="75" spans="1:5" x14ac:dyDescent="0.25">
      <c r="B75" s="2"/>
      <c r="D75" s="3"/>
    </row>
    <row r="76" spans="1:5" x14ac:dyDescent="0.25">
      <c r="B76" s="2"/>
      <c r="D76" s="3"/>
    </row>
    <row r="77" spans="1:5" x14ac:dyDescent="0.25">
      <c r="B77" s="2"/>
      <c r="D77" s="3"/>
    </row>
    <row r="78" spans="1:5" x14ac:dyDescent="0.25">
      <c r="B78" s="2"/>
      <c r="D78" s="3"/>
    </row>
    <row r="79" spans="1:5" x14ac:dyDescent="0.25">
      <c r="A79">
        <v>78</v>
      </c>
      <c r="B79" t="s">
        <v>3</v>
      </c>
      <c r="E79">
        <v>7.4000000000000003E-3</v>
      </c>
    </row>
    <row r="80" spans="1:5" x14ac:dyDescent="0.25">
      <c r="A80">
        <v>79</v>
      </c>
      <c r="B80" t="s">
        <v>3</v>
      </c>
      <c r="E80">
        <v>9.1000000000000004E-3</v>
      </c>
    </row>
    <row r="81" spans="5:5" x14ac:dyDescent="0.25">
      <c r="E81">
        <v>7.7999999999999996E-3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Nicole</dc:creator>
  <cp:lastModifiedBy>Malcolm Barnard</cp:lastModifiedBy>
  <cp:lastPrinted>2022-06-29T13:27:18Z</cp:lastPrinted>
  <dcterms:created xsi:type="dcterms:W3CDTF">2022-06-29T13:20:42Z</dcterms:created>
  <dcterms:modified xsi:type="dcterms:W3CDTF">2023-04-02T04:42:31Z</dcterms:modified>
</cp:coreProperties>
</file>