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llo\Downloads\UTA Data Analytics Boot Camp\Module 1\Module 1 Challenge\Starter_Code\"/>
    </mc:Choice>
  </mc:AlternateContent>
  <xr:revisionPtr revIDLastSave="0" documentId="13_ncr:1_{966F04BE-2BE6-4CFD-8DD8-ADA3CF4F97ED}" xr6:coauthVersionLast="47" xr6:coauthVersionMax="47" xr10:uidLastSave="{00000000-0000-0000-0000-000000000000}"/>
  <bookViews>
    <workbookView xWindow="35385" yWindow="-10260" windowWidth="22215" windowHeight="15600" activeTab="5" xr2:uid="{00000000-000D-0000-FFFF-FFFF00000000}"/>
  </bookViews>
  <sheets>
    <sheet name="Crowdfunding" sheetId="1" r:id="rId1"/>
    <sheet name="Pivot Parent Category" sheetId="2" r:id="rId2"/>
    <sheet name="Pivot Sub Category" sheetId="3" r:id="rId3"/>
    <sheet name="Pivot Date Created" sheetId="8" r:id="rId4"/>
    <sheet name="Goal Analysis" sheetId="9" r:id="rId5"/>
    <sheet name="Statistical Analysis" sheetId="10" r:id="rId6"/>
  </sheets>
  <definedNames>
    <definedName name="_xlnm._FilterDatabase" localSheetId="0" hidden="1">Crowdfunding!$G$1:$G$1005</definedName>
  </definedNames>
  <calcPr calcId="191029"/>
  <pivotCaches>
    <pivotCache cacheId="9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4" i="9"/>
  <c r="C4" i="9"/>
  <c r="D3" i="9"/>
  <c r="C13" i="9"/>
  <c r="C12" i="9"/>
  <c r="C11" i="9"/>
  <c r="C10" i="9"/>
  <c r="C9" i="9"/>
  <c r="C8" i="9"/>
  <c r="C7" i="9"/>
  <c r="B4" i="9"/>
  <c r="E4" i="9" s="1"/>
  <c r="F4" i="9" s="1"/>
  <c r="C6" i="9"/>
  <c r="C5" i="9"/>
  <c r="C3" i="9"/>
  <c r="K7" i="10"/>
  <c r="K6" i="10"/>
  <c r="K5" i="10"/>
  <c r="K4" i="10"/>
  <c r="K3" i="10"/>
  <c r="K2" i="10"/>
  <c r="H7" i="10"/>
  <c r="H6" i="10"/>
  <c r="H5" i="10"/>
  <c r="H4" i="10"/>
  <c r="H3" i="10"/>
  <c r="H2" i="10"/>
  <c r="B13" i="9"/>
  <c r="B12" i="9"/>
  <c r="B11" i="9"/>
  <c r="B10" i="9"/>
  <c r="B9" i="9"/>
  <c r="B8" i="9"/>
  <c r="E8" i="9" s="1"/>
  <c r="B7" i="9"/>
  <c r="B6" i="9"/>
  <c r="B5" i="9"/>
  <c r="N2" i="1"/>
  <c r="D2" i="9"/>
  <c r="C2" i="9"/>
  <c r="B3" i="9"/>
  <c r="B2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E12" i="9" l="1"/>
  <c r="E7" i="9"/>
  <c r="F7" i="9" s="1"/>
  <c r="E11" i="9"/>
  <c r="F11" i="9" s="1"/>
  <c r="E3" i="9"/>
  <c r="G3" i="9" s="1"/>
  <c r="G4" i="9"/>
  <c r="G8" i="9"/>
  <c r="G12" i="9"/>
  <c r="H4" i="9"/>
  <c r="H8" i="9"/>
  <c r="H12" i="9"/>
  <c r="F12" i="9"/>
  <c r="E13" i="9"/>
  <c r="H13" i="9" s="1"/>
  <c r="E9" i="9"/>
  <c r="H9" i="9" s="1"/>
  <c r="E5" i="9"/>
  <c r="G5" i="9" s="1"/>
  <c r="F8" i="9"/>
  <c r="G7" i="9"/>
  <c r="H7" i="9"/>
  <c r="E2" i="9"/>
  <c r="F2" i="9" s="1"/>
  <c r="E10" i="9"/>
  <c r="F10" i="9" s="1"/>
  <c r="E6" i="9"/>
  <c r="F6" i="9" s="1"/>
  <c r="G13" i="9" l="1"/>
  <c r="H3" i="9"/>
  <c r="H11" i="9"/>
  <c r="F9" i="9"/>
  <c r="G11" i="9"/>
  <c r="H5" i="9"/>
  <c r="F13" i="9"/>
  <c r="H10" i="9"/>
  <c r="F3" i="9"/>
  <c r="H6" i="9"/>
  <c r="G10" i="9"/>
  <c r="G9" i="9"/>
  <c r="F5" i="9"/>
  <c r="H2" i="9"/>
  <c r="G2" i="9"/>
  <c r="G6" i="9"/>
</calcChain>
</file>

<file path=xl/sharedStrings.xml><?xml version="1.0" encoding="utf-8"?>
<sst xmlns="http://schemas.openxmlformats.org/spreadsheetml/2006/main" count="9066" uniqueCount="2114">
  <si>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</si>
  <si>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</si>
  <si>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</si>
  <si>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</si>
  <si>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</si>
  <si>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</si>
  <si>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</si>
  <si>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</si>
  <si>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</si>
  <si>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</si>
  <si>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</si>
  <si>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</si>
  <si>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</si>
  <si>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</si>
  <si>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</si>
  <si>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</si>
  <si>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</si>
  <si>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</si>
  <si>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</si>
  <si>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</si>
  <si>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</si>
  <si>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</si>
  <si>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</si>
  <si>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</si>
  <si>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</si>
  <si>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</si>
  <si>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</si>
  <si>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</si>
  <si>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</si>
  <si>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</si>
  <si>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</si>
  <si>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</si>
  <si>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</si>
  <si>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</si>
  <si>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</si>
  <si>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</si>
  <si>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</si>
  <si>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</si>
  <si>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</si>
  <si>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</si>
  <si>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</si>
  <si>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</si>
  <si>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</si>
  <si>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</si>
  <si>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</si>
  <si>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</si>
  <si>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</si>
  <si>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</si>
  <si>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</si>
  <si>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</si>
  <si>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</si>
  <si>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</si>
  <si>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</si>
  <si>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</si>
  <si>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</si>
  <si>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</si>
  <si>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</si>
  <si>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</si>
  <si>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</si>
  <si>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</si>
  <si>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</si>
  <si>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</si>
  <si>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</si>
  <si>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</si>
  <si>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</si>
  <si>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</si>
  <si>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</si>
  <si>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</si>
  <si>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</si>
  <si>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</si>
  <si>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</si>
  <si>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</si>
  <si>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</si>
  <si>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</si>
  <si>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</si>
  <si>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</si>
  <si>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</si>
  <si>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</si>
  <si>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</si>
  <si>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</si>
  <si>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</si>
  <si>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</si>
  <si>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</si>
  <si>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</si>
  <si>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</si>
  <si>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</si>
  <si>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</si>
  <si>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</si>
  <si>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</si>
  <si>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</si>
  <si>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</si>
  <si>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</si>
  <si>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</si>
  <si>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</si>
  <si>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</si>
  <si>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</si>
  <si>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</si>
  <si>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</si>
  <si>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</si>
  <si>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</si>
  <si>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</si>
  <si>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</si>
  <si>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</si>
  <si>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</si>
  <si>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</si>
  <si>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</si>
  <si>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</si>
  <si>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</si>
  <si>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</si>
  <si>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</si>
  <si>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</si>
  <si>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</si>
  <si>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</si>
  <si>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</si>
  <si>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</si>
  <si>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</si>
  <si>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</si>
  <si>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</si>
  <si>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</si>
  <si>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</si>
  <si>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</si>
  <si>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</si>
  <si>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</si>
  <si>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</si>
  <si>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</si>
  <si>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</si>
  <si>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</si>
  <si>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</si>
  <si>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</si>
  <si>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</si>
  <si>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</si>
  <si>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</si>
  <si>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</si>
  <si>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</si>
  <si>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</si>
  <si>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</si>
  <si>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</si>
  <si>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</si>
  <si>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</si>
  <si>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</si>
  <si>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</si>
  <si>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</si>
  <si>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</si>
  <si>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</si>
  <si>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</si>
  <si>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</si>
  <si>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</si>
  <si>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</si>
  <si>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</si>
  <si>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</si>
  <si>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</si>
  <si>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</si>
  <si>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</si>
  <si>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</si>
  <si>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</si>
  <si>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</si>
  <si>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</si>
  <si>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</si>
  <si>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</si>
  <si>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</si>
  <si>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</si>
  <si>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</si>
  <si>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</si>
  <si>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</si>
  <si>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</si>
  <si>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</si>
  <si>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</si>
  <si>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</si>
  <si>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</si>
  <si>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</si>
  <si>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</si>
  <si>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</si>
  <si>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</si>
  <si>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</si>
  <si>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</si>
  <si>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</si>
  <si>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</si>
  <si>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</si>
  <si>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</si>
  <si>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</si>
  <si>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</si>
  <si>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</si>
  <si>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</si>
  <si>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</si>
  <si>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</si>
  <si>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</si>
  <si>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</si>
  <si>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</si>
  <si>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</si>
  <si>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</si>
  <si>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</si>
  <si>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</si>
  <si>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</si>
  <si>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</si>
  <si>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</si>
  <si>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</si>
  <si>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</si>
  <si>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</si>
  <si>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</si>
  <si>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</si>
  <si>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</si>
  <si>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</si>
  <si>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</si>
  <si>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</si>
  <si>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</si>
  <si>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</si>
  <si>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</si>
  <si>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</si>
  <si>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</si>
  <si>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</si>
  <si>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</si>
  <si>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</si>
  <si>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</si>
  <si>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</si>
  <si>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</si>
  <si>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</si>
  <si>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</si>
  <si>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</si>
  <si>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</si>
  <si>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</si>
  <si>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</si>
  <si>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</si>
  <si>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</si>
  <si>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</si>
  <si>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</si>
  <si>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</si>
  <si>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</si>
  <si>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</si>
  <si>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</si>
  <si>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</si>
  <si>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</si>
  <si>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</si>
  <si>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</si>
  <si>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</si>
  <si>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</si>
  <si>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</si>
  <si>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</si>
  <si>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</si>
  <si>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</si>
  <si>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</si>
  <si>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</si>
  <si>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</si>
  <si>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</si>
  <si>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</si>
  <si>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</si>
  <si>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</si>
  <si>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</si>
  <si>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</si>
  <si>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</si>
  <si>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</si>
  <si>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</si>
  <si>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</si>
  <si>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</si>
  <si>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</si>
  <si>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</si>
  <si>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</si>
  <si>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</si>
  <si>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</si>
  <si>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</si>
  <si>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</si>
  <si>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</si>
  <si>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</si>
  <si>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</si>
  <si>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</si>
  <si>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</si>
  <si>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</si>
  <si>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</si>
  <si>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</si>
  <si>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</si>
  <si>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</si>
  <si>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</si>
  <si>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</si>
  <si>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</si>
  <si>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</si>
  <si>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</si>
  <si>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</si>
  <si>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</si>
  <si>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</si>
  <si>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</si>
  <si>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</si>
  <si>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</si>
  <si>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</si>
  <si>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</si>
  <si>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</si>
  <si>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</si>
  <si>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</si>
  <si>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</si>
  <si>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</si>
  <si>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</si>
  <si>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</si>
  <si>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</si>
  <si>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</si>
  <si>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</si>
  <si>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</si>
  <si>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</si>
  <si>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</si>
  <si>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</si>
  <si>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</si>
  <si>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</si>
  <si>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</si>
  <si>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</si>
  <si>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</si>
  <si>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</si>
  <si>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</si>
  <si>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</si>
  <si>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</si>
  <si>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</si>
  <si>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</si>
  <si>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</si>
  <si>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</si>
  <si>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</si>
  <si>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</si>
  <si>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</si>
  <si>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</si>
  <si>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</si>
  <si>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</si>
  <si>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</si>
  <si>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</si>
  <si>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</si>
  <si>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</si>
  <si>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</si>
  <si>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</si>
  <si>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</si>
  <si>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</si>
  <si>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</si>
  <si>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</si>
  <si>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</si>
  <si>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</si>
  <si>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</si>
  <si>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</si>
  <si>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</si>
  <si>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</si>
  <si>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</si>
  <si>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</si>
  <si>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</si>
  <si>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</si>
  <si>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</si>
  <si>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</si>
  <si>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</si>
  <si>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</si>
  <si>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</si>
  <si>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</si>
  <si>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</si>
  <si>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</si>
  <si>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</si>
  <si>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</si>
  <si>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</si>
  <si>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</si>
  <si>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</si>
  <si>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</si>
  <si>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</si>
  <si>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</si>
  <si>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</si>
  <si>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</si>
  <si>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</si>
  <si>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</si>
  <si>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</si>
  <si>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</si>
  <si>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</si>
  <si>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</si>
  <si>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</si>
  <si>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</si>
  <si>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</si>
  <si>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</si>
  <si>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</si>
  <si>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</si>
  <si>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</si>
  <si>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</si>
  <si>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</si>
  <si>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</si>
  <si>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</si>
  <si>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</si>
  <si>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</si>
  <si>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</si>
  <si>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</si>
  <si>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</si>
  <si>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</si>
  <si>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</si>
  <si>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</si>
  <si>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</si>
  <si>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</si>
  <si>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</si>
  <si>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</si>
  <si>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</si>
  <si>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</si>
  <si>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</si>
  <si>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</si>
  <si>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</si>
  <si>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</si>
  <si>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</si>
  <si>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</si>
  <si>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</si>
  <si>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</si>
  <si>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</si>
  <si>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</si>
  <si>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</si>
  <si>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</si>
  <si>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</si>
  <si>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</si>
  <si>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</si>
  <si>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</si>
  <si>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</si>
  <si>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</si>
  <si>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</si>
  <si>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</si>
  <si>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</si>
  <si>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</si>
  <si>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</si>
  <si>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</si>
  <si>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</si>
  <si>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</si>
  <si>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</si>
  <si>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</si>
  <si>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</si>
  <si>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</si>
  <si>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</si>
  <si>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</si>
  <si>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</si>
  <si>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</si>
  <si>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</si>
  <si>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</si>
  <si>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</si>
  <si>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</si>
  <si>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</si>
  <si>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</si>
  <si>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</si>
  <si>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</si>
  <si>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</si>
  <si>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</si>
  <si>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</si>
  <si>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</si>
  <si>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</si>
  <si>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</si>
  <si>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</si>
  <si>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</si>
  <si>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</si>
  <si>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</si>
  <si>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</si>
  <si>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</si>
  <si>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</si>
  <si>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</si>
  <si>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</si>
  <si>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</si>
  <si>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</si>
  <si>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</si>
  <si>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</si>
  <si>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</si>
  <si>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</si>
  <si>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</si>
  <si>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</si>
  <si>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</si>
  <si>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</si>
  <si>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</si>
  <si>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</si>
  <si>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</si>
  <si>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</si>
  <si>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</si>
  <si>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</si>
  <si>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</si>
  <si>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</si>
  <si>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</si>
  <si>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</si>
  <si>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</si>
  <si>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</si>
  <si>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</si>
  <si>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</si>
  <si>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</si>
  <si>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</si>
  <si>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</si>
  <si>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</si>
  <si>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</si>
  <si>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</si>
  <si>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</si>
  <si>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</si>
  <si>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</si>
  <si>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</si>
  <si>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</si>
  <si>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</si>
  <si>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</si>
  <si>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</si>
  <si>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</si>
  <si>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</si>
  <si>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</si>
  <si>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</si>
  <si>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</si>
  <si>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</si>
  <si>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</si>
  <si>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</si>
  <si>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</si>
  <si>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</si>
  <si>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</si>
  <si>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</si>
  <si>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</si>
  <si>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</si>
  <si>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</si>
  <si>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</si>
  <si>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</si>
  <si>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</si>
  <si>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</si>
  <si>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</si>
  <si>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</si>
  <si>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</si>
  <si>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</si>
  <si>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</si>
  <si>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</si>
  <si>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</si>
  <si>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</si>
  <si>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</si>
  <si>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</si>
  <si>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</si>
  <si>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</si>
  <si>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</si>
  <si>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</si>
  <si>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</si>
  <si>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</si>
  <si>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</si>
  <si>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</si>
  <si>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</si>
  <si>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</si>
  <si>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</si>
  <si>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</si>
  <si>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</si>
  <si>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</si>
  <si>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</si>
  <si>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</si>
  <si>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</si>
  <si>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</si>
  <si>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</si>
  <si>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</si>
  <si>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</si>
  <si>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</si>
  <si>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</si>
  <si>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</si>
  <si>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</si>
  <si>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</si>
  <si>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</si>
  <si>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</si>
  <si>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</si>
  <si>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</si>
  <si>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</si>
  <si>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</si>
  <si>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</si>
  <si>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</si>
  <si>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</si>
  <si>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</si>
  <si>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</si>
  <si>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</si>
  <si>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</si>
  <si>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</si>
  <si>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</si>
  <si>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</si>
  <si>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</si>
  <si>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</si>
  <si>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</si>
  <si>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</si>
  <si>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</si>
  <si>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</si>
  <si>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</si>
  <si>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</si>
  <si>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</si>
  <si>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</si>
  <si>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</si>
  <si>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</si>
  <si>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</si>
  <si>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</si>
  <si>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</si>
  <si>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</si>
  <si>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</si>
  <si>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</si>
  <si>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</si>
  <si>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</si>
  <si>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</si>
  <si>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</si>
  <si>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</si>
  <si>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</si>
  <si>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</si>
  <si>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</si>
  <si>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</si>
  <si>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</si>
  <si>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</si>
  <si>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</si>
  <si>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</si>
  <si>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</si>
  <si>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</si>
  <si>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</si>
  <si>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</si>
  <si>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</si>
  <si>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</si>
  <si>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</si>
  <si>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</si>
  <si>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</si>
  <si>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</si>
  <si>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</si>
  <si>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</si>
  <si>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</si>
  <si>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</si>
  <si>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</si>
  <si>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</si>
  <si>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</si>
  <si>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</si>
  <si>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</si>
  <si>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</si>
  <si>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</si>
  <si>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</si>
  <si>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</si>
  <si>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</si>
  <si>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</si>
  <si>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</si>
  <si>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</si>
  <si>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</si>
  <si>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</si>
  <si>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</si>
  <si>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</si>
  <si>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</si>
  <si>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</si>
  <si>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</si>
  <si>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</si>
  <si>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</si>
  <si>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</si>
  <si>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</si>
  <si>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</si>
  <si>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</si>
  <si>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</si>
  <si>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</si>
  <si>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</si>
  <si>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</si>
  <si>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</si>
  <si>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</si>
  <si>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</si>
  <si>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</si>
  <si>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</si>
  <si>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</si>
  <si>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</si>
  <si>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</si>
  <si>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</si>
  <si>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</si>
  <si>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</si>
  <si>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</si>
  <si>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</si>
  <si>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</si>
  <si>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</si>
  <si>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</si>
  <si>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</si>
  <si>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</si>
  <si>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</si>
  <si>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</si>
  <si>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</si>
  <si>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</si>
  <si>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</si>
  <si>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</si>
  <si>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</si>
  <si>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</si>
  <si>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</si>
  <si>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</si>
  <si>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</si>
  <si>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</si>
  <si>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</si>
  <si>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</si>
  <si>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</si>
  <si>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</si>
  <si>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</si>
  <si>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</si>
  <si>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</si>
  <si>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</si>
  <si>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</si>
  <si>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</si>
  <si>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</si>
  <si>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</si>
  <si>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</si>
  <si>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</si>
  <si>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</si>
  <si>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</si>
  <si>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</si>
  <si>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</si>
  <si>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</si>
  <si>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</si>
  <si>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</si>
  <si>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</si>
  <si>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</si>
  <si>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</si>
  <si>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</si>
  <si>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</si>
  <si>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</si>
  <si>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</si>
  <si>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</si>
  <si>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</si>
  <si>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</si>
  <si>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</si>
  <si>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</si>
  <si>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</si>
  <si>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</si>
  <si>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</si>
  <si>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</si>
  <si>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</si>
  <si>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</si>
  <si>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</si>
  <si>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</si>
  <si>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</si>
  <si>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</si>
  <si>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</si>
  <si>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</si>
  <si>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</si>
  <si>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</si>
  <si>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</si>
  <si>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</si>
  <si>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</si>
  <si>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</si>
  <si>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</si>
  <si>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</si>
  <si>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</si>
  <si>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</si>
  <si>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</si>
  <si>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</si>
  <si>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</si>
  <si>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</si>
  <si>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</si>
  <si>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</si>
  <si>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</si>
  <si>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</si>
  <si>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</si>
  <si>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</si>
  <si>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</si>
  <si>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</si>
  <si>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</si>
  <si>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</si>
  <si>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</si>
  <si>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</si>
  <si>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</si>
  <si>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</si>
  <si>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</si>
  <si>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</si>
  <si>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</si>
  <si>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</si>
  <si>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</si>
  <si>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</si>
  <si>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</si>
  <si>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</si>
  <si>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</si>
  <si>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</si>
  <si>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</si>
  <si>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</si>
  <si>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</si>
  <si>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</si>
  <si>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</si>
  <si>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</si>
  <si>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</si>
  <si>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</si>
  <si>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</si>
  <si>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</si>
  <si>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</si>
  <si>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</si>
  <si>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</si>
  <si>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</si>
  <si>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</si>
  <si>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</si>
  <si>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</si>
  <si>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</si>
  <si>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</si>
  <si>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</si>
  <si>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</si>
  <si>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</si>
  <si>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</si>
  <si>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</si>
  <si>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</si>
  <si>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</si>
  <si>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</si>
  <si>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</si>
  <si>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</si>
  <si>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</si>
  <si>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</si>
  <si>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</si>
  <si>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</si>
  <si>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</si>
  <si>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</si>
  <si>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</si>
  <si>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</si>
  <si>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</si>
  <si>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</si>
  <si>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</si>
  <si>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</si>
  <si>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</si>
  <si>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</si>
  <si>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</si>
  <si>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</si>
  <si>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</si>
  <si>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</si>
  <si>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</si>
  <si>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</si>
  <si>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</si>
  <si>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</si>
  <si>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</si>
  <si>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</si>
  <si>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</si>
  <si>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</si>
  <si>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</si>
  <si>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</si>
  <si>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</si>
  <si>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</si>
  <si>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</si>
  <si>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</si>
  <si>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</si>
  <si>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</si>
  <si>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</si>
  <si>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</si>
  <si>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</si>
  <si>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</si>
  <si>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</si>
  <si>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</si>
  <si>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</si>
  <si>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</si>
  <si>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</si>
  <si>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</si>
  <si>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</si>
  <si>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</si>
  <si>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</si>
  <si>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</si>
  <si>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</si>
  <si>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</si>
  <si>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</si>
  <si>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</si>
  <si>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</si>
  <si>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</si>
  <si>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</si>
  <si>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</si>
  <si>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</si>
  <si>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</si>
  <si>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</si>
  <si>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</si>
  <si>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</si>
  <si>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</si>
  <si>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</si>
  <si>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</si>
  <si>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</si>
  <si>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</si>
  <si>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</si>
  <si>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</si>
  <si>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</si>
  <si>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</si>
  <si>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</si>
  <si>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</si>
  <si>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</si>
  <si>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</si>
  <si>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</si>
  <si>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</si>
  <si>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</si>
  <si>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</si>
  <si>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</si>
  <si>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</si>
  <si>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</si>
  <si>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</si>
  <si>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</si>
  <si>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</si>
  <si>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</si>
  <si>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</si>
  <si>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</si>
  <si>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</si>
  <si>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</si>
  <si>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</si>
  <si>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</si>
  <si>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</si>
  <si>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</si>
  <si>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</si>
  <si>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</si>
  <si>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</si>
  <si>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</si>
  <si>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</si>
  <si>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</si>
  <si>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</si>
  <si>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</si>
  <si>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</si>
  <si>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</si>
  <si>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</si>
  <si>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</si>
  <si>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</si>
  <si>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</si>
  <si>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</si>
  <si>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</si>
  <si>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</si>
  <si>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</si>
  <si>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</si>
  <si>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</si>
  <si>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</si>
  <si>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</si>
  <si>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</si>
  <si>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</si>
  <si>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</si>
  <si>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</si>
  <si>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</si>
  <si>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</si>
  <si>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</si>
  <si>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</si>
  <si>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</si>
  <si>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</si>
  <si>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</si>
  <si>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</si>
  <si>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</si>
  <si>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</si>
  <si>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</si>
  <si>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</si>
  <si>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</si>
  <si>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</si>
  <si>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</si>
  <si>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</si>
  <si>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</si>
  <si>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</si>
  <si>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</si>
  <si>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</si>
  <si>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</si>
  <si>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</si>
  <si>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</si>
  <si>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</si>
  <si>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</si>
  <si>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</si>
  <si>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</si>
  <si>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</si>
  <si>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</si>
  <si>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</si>
  <si>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</si>
  <si>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</si>
  <si>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</si>
  <si>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</si>
  <si>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</si>
  <si>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</si>
  <si>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</si>
  <si>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</si>
  <si>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</si>
  <si>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</si>
  <si>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</si>
  <si>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</si>
  <si>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</si>
  <si>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</si>
  <si>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</si>
  <si>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</si>
  <si>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</si>
  <si>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</si>
  <si>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</si>
  <si>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</si>
  <si>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</si>
  <si>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</si>
  <si>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</si>
  <si>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</si>
  <si>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</si>
  <si>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</si>
  <si>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</si>
  <si>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</si>
  <si>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</si>
  <si>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</si>
  <si>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</si>
  <si>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</si>
  <si>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</si>
  <si>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</si>
  <si>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</si>
  <si>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</si>
  <si>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</si>
  <si>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</si>
  <si>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</si>
  <si>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</si>
  <si>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</si>
  <si>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</si>
  <si>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</si>
  <si>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</si>
  <si>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</si>
  <si>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</si>
  <si>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</si>
  <si>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</si>
  <si>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</si>
  <si>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</si>
  <si>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</si>
  <si>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</si>
  <si>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</si>
  <si>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</si>
  <si>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</si>
  <si>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</si>
  <si>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</si>
  <si>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</si>
  <si>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</si>
  <si>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</si>
  <si>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</si>
  <si>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</si>
  <si>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</si>
  <si>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</si>
  <si>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</si>
  <si>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</si>
  <si>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</si>
  <si>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</si>
  <si>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</si>
  <si>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</si>
  <si>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</si>
  <si>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</si>
  <si>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</si>
  <si>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</si>
  <si>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</si>
  <si>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</si>
  <si>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</si>
  <si>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</si>
  <si>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</si>
  <si>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</si>
  <si>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</si>
  <si>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</si>
  <si>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</si>
  <si>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</si>
  <si>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</si>
  <si>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</si>
  <si>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</si>
  <si>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</si>
  <si>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</si>
  <si>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</si>
  <si>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</si>
  <si>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</si>
  <si>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</si>
  <si>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</si>
  <si>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</si>
  <si>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</si>
  <si>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</si>
  <si>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</si>
  <si>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</si>
  <si>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</si>
  <si>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</si>
  <si>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</si>
  <si>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</si>
  <si>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</si>
  <si>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</si>
  <si>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</si>
  <si>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</si>
  <si>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</si>
  <si>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</si>
  <si>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</si>
  <si>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</si>
  <si>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</si>
  <si>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</si>
  <si>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</si>
  <si>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</si>
  <si>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</si>
  <si>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</si>
  <si>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</si>
  <si>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</si>
  <si>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</si>
  <si>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</si>
  <si>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</si>
  <si>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</si>
  <si>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</si>
  <si>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</si>
  <si>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</si>
  <si>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</si>
  <si>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</si>
  <si>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</si>
  <si>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</si>
  <si>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</si>
  <si>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</si>
  <si>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</si>
  <si>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</si>
  <si>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</si>
  <si>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</si>
  <si>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</si>
  <si>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</si>
  <si>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</si>
  <si>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</si>
  <si>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</si>
  <si>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</si>
  <si>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</si>
  <si>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</si>
  <si>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</si>
  <si>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</si>
  <si>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</si>
  <si>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</si>
  <si>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</si>
  <si>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</si>
  <si>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</si>
  <si>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</si>
  <si>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</si>
  <si>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</si>
  <si>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</si>
  <si>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</si>
  <si>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</si>
  <si>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</si>
  <si>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</si>
  <si>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</si>
  <si>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</si>
  <si>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</si>
  <si>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</si>
  <si>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</si>
  <si>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</si>
  <si>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</si>
  <si>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</si>
  <si>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</si>
  <si>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</si>
  <si>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</si>
  <si>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</si>
  <si>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</si>
  <si>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</si>
  <si>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</si>
  <si>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</si>
  <si>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</si>
  <si>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</si>
  <si>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</si>
  <si>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</si>
  <si>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</si>
  <si>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</si>
  <si>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</si>
  <si>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</si>
  <si>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</si>
  <si>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</si>
  <si>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</si>
  <si>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</si>
  <si>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</si>
  <si>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</si>
  <si>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</si>
  <si>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</si>
  <si>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</si>
  <si>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</si>
  <si>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</si>
  <si>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</si>
  <si>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</si>
  <si>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</si>
  <si>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</si>
  <si>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</si>
  <si>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</si>
  <si>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</si>
  <si>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</si>
  <si>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</si>
  <si>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</si>
  <si>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</si>
  <si>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</si>
  <si>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</si>
  <si>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</si>
  <si>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</si>
  <si>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</si>
  <si>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</si>
  <si>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</si>
  <si>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</si>
  <si>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</si>
  <si>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</si>
  <si>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</si>
  <si>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</si>
  <si>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</si>
  <si>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</si>
  <si>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</si>
  <si>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</si>
  <si>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</si>
  <si>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</si>
  <si>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</si>
  <si>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</si>
  <si>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</si>
  <si>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</si>
  <si>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</si>
  <si>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</si>
  <si>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</si>
  <si>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</si>
  <si>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</si>
  <si>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</si>
  <si>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</si>
  <si>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</si>
  <si>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</si>
  <si>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</si>
  <si>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</si>
  <si>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</si>
  <si>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</si>
  <si>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</si>
  <si>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</si>
  <si>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</si>
  <si>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</si>
  <si>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</si>
  <si>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</si>
  <si>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</si>
  <si>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</si>
  <si>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</si>
  <si>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</si>
  <si>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</si>
  <si>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</si>
  <si>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</si>
  <si>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</si>
  <si>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</si>
  <si>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</si>
  <si>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</si>
  <si>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</si>
  <si>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</si>
  <si>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</si>
  <si>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</si>
  <si>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</si>
  <si>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</si>
  <si>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</si>
  <si>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</si>
  <si>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</si>
  <si>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</si>
  <si>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</si>
  <si>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</si>
  <si>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</si>
  <si>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</si>
  <si>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</si>
  <si>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</si>
  <si>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</si>
  <si>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</si>
  <si>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</si>
  <si>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</si>
  <si>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</si>
  <si>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</si>
  <si>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</si>
  <si>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</si>
  <si>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</si>
  <si>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</si>
  <si>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</si>
  <si>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</si>
  <si>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</si>
  <si>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</si>
  <si>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</si>
  <si>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</si>
  <si>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</si>
  <si>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</si>
  <si>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</si>
  <si>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</si>
  <si>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</si>
  <si>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</si>
  <si>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</si>
  <si>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</si>
  <si>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</si>
  <si>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</si>
  <si>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</si>
  <si>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</si>
  <si>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</si>
  <si>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</si>
  <si>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</si>
  <si>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</si>
  <si>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</si>
  <si>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</si>
  <si>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</si>
  <si>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</si>
  <si>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</si>
  <si>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</si>
  <si>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</si>
  <si>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</si>
  <si>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</si>
  <si>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</si>
  <si>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</si>
  <si>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</si>
  <si>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</si>
  <si>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</si>
  <si>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</si>
  <si>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</si>
  <si>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</si>
  <si>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</si>
  <si>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</si>
  <si>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</si>
  <si>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</si>
  <si>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</si>
  <si>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</si>
  <si>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</si>
  <si>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</si>
  <si>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</si>
  <si>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</si>
  <si>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</si>
  <si>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</si>
  <si>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</si>
  <si>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</si>
  <si>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</si>
  <si>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</si>
  <si>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</si>
  <si>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</si>
  <si>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</si>
  <si>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</si>
  <si>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</si>
  <si>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</si>
  <si>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</si>
  <si>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</si>
  <si>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</si>
  <si>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</si>
  <si>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</si>
  <si>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</si>
  <si>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</si>
  <si>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</si>
  <si>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</si>
  <si>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</si>
  <si>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</si>
  <si>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</si>
  <si>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</si>
  <si>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</si>
  <si>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</si>
  <si>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</si>
  <si>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</si>
  <si>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</si>
  <si>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</si>
  <si>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</si>
  <si>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</si>
  <si>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</si>
  <si>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</si>
  <si>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</si>
  <si>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</si>
  <si>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</si>
  <si>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</si>
  <si>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</si>
  <si>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</si>
  <si>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</si>
  <si>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</si>
  <si>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</si>
  <si>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</si>
  <si>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</si>
  <si>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</si>
  <si>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</si>
  <si>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</si>
  <si>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</si>
  <si>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</si>
  <si>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</si>
  <si>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</si>
  <si>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</si>
  <si>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</si>
  <si>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</si>
  <si>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</si>
  <si>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</si>
  <si>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</si>
  <si>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</si>
  <si>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</si>
  <si>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</si>
  <si>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</si>
  <si>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</si>
  <si>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</si>
  <si>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</si>
  <si>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</si>
  <si>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</si>
  <si>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</si>
  <si>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</si>
  <si>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</si>
  <si>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</si>
  <si>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</si>
  <si>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</si>
  <si>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</si>
  <si>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</si>
  <si>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</si>
  <si>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</si>
  <si>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</si>
  <si>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</si>
  <si>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</si>
  <si>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</si>
  <si>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</si>
  <si>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</si>
  <si>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</si>
  <si>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</si>
  <si>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</si>
  <si>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</si>
  <si>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</si>
  <si>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</si>
  <si>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</si>
  <si>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</si>
  <si>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</si>
  <si>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</si>
  <si>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</si>
  <si>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</si>
  <si>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</si>
  <si>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</si>
  <si>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</si>
  <si>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</si>
  <si>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</si>
  <si>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</si>
  <si>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</si>
  <si>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</si>
  <si>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</si>
  <si>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</si>
  <si>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</si>
  <si>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</si>
  <si>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</si>
  <si>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</si>
  <si>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</si>
  <si>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</si>
  <si>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</si>
  <si>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</si>
  <si>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</si>
  <si>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</si>
  <si>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</si>
  <si>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</si>
  <si>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</si>
  <si>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</si>
  <si>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</si>
  <si>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</si>
  <si>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</si>
  <si>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</si>
  <si>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</si>
  <si>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</si>
  <si>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</si>
  <si>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</si>
  <si>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</si>
  <si>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</si>
  <si>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</si>
  <si>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</si>
  <si>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</si>
  <si>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</si>
  <si>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</si>
  <si>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</si>
  <si>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</si>
  <si>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</si>
  <si>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</si>
  <si>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</si>
  <si>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</si>
  <si>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</si>
  <si>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</si>
  <si>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</si>
  <si>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</si>
  <si>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</si>
  <si>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</si>
  <si>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</si>
  <si>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</si>
  <si>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</si>
  <si>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</si>
  <si>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</si>
  <si>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</si>
  <si>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</si>
  <si>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</si>
  <si>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</si>
  <si>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</si>
  <si>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</si>
  <si>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</si>
  <si>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</si>
  <si>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</si>
  <si>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</si>
  <si>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</si>
  <si>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</si>
  <si>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</si>
  <si>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</si>
  <si>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</si>
  <si>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</si>
  <si>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</si>
  <si>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</si>
  <si>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</si>
  <si>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</si>
  <si>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</si>
  <si>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</si>
  <si>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</si>
  <si>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</si>
  <si>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</si>
  <si>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</si>
  <si>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</si>
  <si>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</si>
  <si>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</si>
  <si>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</si>
  <si>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</si>
  <si>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</si>
  <si>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</si>
  <si>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</si>
  <si>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</si>
  <si>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</si>
  <si>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</si>
  <si>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</si>
  <si>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</si>
  <si>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</si>
  <si>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</si>
  <si>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</si>
  <si>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</si>
  <si>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</si>
  <si>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</si>
  <si>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</si>
  <si>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</si>
  <si>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</si>
  <si>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</si>
  <si>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</si>
  <si>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</si>
  <si>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</si>
  <si>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</si>
  <si>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</si>
  <si>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</si>
  <si>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</si>
  <si>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</si>
  <si>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</si>
  <si>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</si>
  <si>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</si>
  <si>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</si>
  <si>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</si>
  <si>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</si>
  <si>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</si>
  <si>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</si>
  <si>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</si>
  <si>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</si>
  <si>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</si>
  <si>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</si>
  <si>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</si>
  <si>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</si>
  <si>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</si>
  <si>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</si>
  <si>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</si>
  <si>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</si>
  <si>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</si>
  <si>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</si>
  <si>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</si>
  <si>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</si>
  <si>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</si>
  <si>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</si>
  <si>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</si>
  <si>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</si>
  <si>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</si>
  <si>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</si>
  <si>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</si>
  <si>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</si>
  <si>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</si>
  <si>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</si>
  <si>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</si>
  <si>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</si>
  <si>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</si>
  <si>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</si>
  <si>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</si>
  <si>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</si>
  <si>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</si>
  <si>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</si>
  <si>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</si>
  <si>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</si>
  <si>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</si>
  <si>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</si>
  <si>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</si>
  <si>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</si>
  <si>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</si>
  <si>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</si>
  <si>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</si>
  <si>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</si>
  <si>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</si>
  <si>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</si>
  <si>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</si>
  <si>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</si>
  <si>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</si>
  <si>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</si>
  <si>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</si>
  <si>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</si>
  <si>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</si>
  <si>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</si>
  <si>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</si>
  <si>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</si>
  <si>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</si>
  <si>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</si>
  <si>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</si>
  <si>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</si>
  <si>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</si>
  <si>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</si>
  <si>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</si>
  <si>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</si>
  <si>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</si>
  <si>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</si>
  <si>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</si>
  <si>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</si>
  <si>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</si>
  <si>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</si>
  <si>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</si>
  <si>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</si>
  <si>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</si>
  <si>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</si>
  <si>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</si>
  <si>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</si>
  <si>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</si>
  <si>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</si>
  <si>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</si>
  <si>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</si>
  <si>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</si>
  <si>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</si>
  <si>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</si>
  <si>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</si>
  <si>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</si>
  <si>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</si>
  <si>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</si>
  <si>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</si>
  <si>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</si>
  <si>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</si>
  <si>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</si>
  <si>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</si>
  <si>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</si>
  <si>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</si>
  <si>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</si>
  <si>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</si>
  <si>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</si>
  <si>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</si>
  <si>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</si>
  <si>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</si>
  <si>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</si>
  <si>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</si>
  <si>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</si>
  <si>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</si>
  <si>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</si>
  <si>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</si>
  <si>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</si>
  <si>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</si>
  <si>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</si>
  <si>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</si>
  <si>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</si>
  <si>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</si>
  <si>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</si>
  <si>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</si>
  <si>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</si>
  <si>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</si>
  <si>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</si>
  <si>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</si>
  <si>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</si>
  <si>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</si>
  <si>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</si>
  <si>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</si>
  <si>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</si>
  <si>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</si>
  <si>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</si>
  <si>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</si>
  <si>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</si>
  <si>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</si>
  <si>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</si>
  <si>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</si>
  <si>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</si>
  <si>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</si>
  <si>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</si>
  <si>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</si>
  <si>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</si>
  <si>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</si>
  <si>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</si>
  <si>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</si>
  <si>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</si>
  <si>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</si>
  <si>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</si>
  <si>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</si>
  <si>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</si>
  <si>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</si>
  <si>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</si>
  <si>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</si>
  <si>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</si>
  <si>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</si>
  <si>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</si>
  <si>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</si>
  <si>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</si>
  <si>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</si>
  <si>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</si>
  <si>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</si>
  <si>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</si>
  <si>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</si>
  <si>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</si>
  <si>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</si>
  <si>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</si>
  <si>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</si>
  <si>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</si>
  <si>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</si>
  <si>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</si>
  <si>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</si>
  <si>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</si>
  <si>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</si>
  <si>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</si>
  <si>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</si>
  <si>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</si>
  <si>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</si>
  <si>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</si>
  <si>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</si>
  <si>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</si>
  <si>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</si>
  <si>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</si>
  <si>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</si>
  <si>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</si>
  <si>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</si>
  <si>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</si>
  <si>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</si>
  <si>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</si>
  <si>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</si>
  <si>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</si>
  <si>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</si>
  <si>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</si>
  <si>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</si>
  <si>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</si>
  <si>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</si>
  <si>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</si>
  <si>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</si>
  <si>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</si>
  <si>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</si>
  <si>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</si>
  <si>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</si>
  <si>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</si>
  <si>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</si>
  <si>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</si>
  <si>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</si>
  <si>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</si>
  <si>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</si>
  <si>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</si>
  <si>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</si>
  <si>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</si>
  <si>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</si>
  <si>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</si>
  <si>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</si>
  <si>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</si>
  <si>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</si>
  <si>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</si>
  <si>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</si>
  <si>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</si>
  <si>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</si>
  <si>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</si>
  <si>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</si>
  <si>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</si>
  <si>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</si>
  <si>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</si>
  <si>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</si>
  <si>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</si>
  <si>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</si>
  <si>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</si>
  <si>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</si>
  <si>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</si>
  <si>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</si>
  <si>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</si>
  <si>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</si>
  <si>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</si>
  <si>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</si>
  <si>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</si>
  <si>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</si>
  <si>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</si>
  <si>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</si>
  <si>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</si>
  <si>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</si>
  <si>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</si>
  <si>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</si>
  <si>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</si>
  <si>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</si>
  <si>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</si>
  <si>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</si>
  <si>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</si>
  <si>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</si>
  <si>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</si>
  <si>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</si>
  <si>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</si>
  <si>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</si>
  <si>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</si>
  <si>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</si>
  <si>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</si>
  <si>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</si>
  <si>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</si>
  <si>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</si>
  <si>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</si>
  <si>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</si>
  <si>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</si>
  <si>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</si>
  <si>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</si>
  <si>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</si>
  <si>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</si>
  <si>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</si>
  <si>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</si>
  <si>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</si>
  <si>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</si>
  <si>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</si>
  <si>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</si>
  <si>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</si>
  <si>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</si>
  <si>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</si>
  <si>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</si>
  <si>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</si>
  <si>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</si>
  <si>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</si>
  <si>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</si>
  <si>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</si>
  <si>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</si>
  <si>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</si>
  <si>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</si>
  <si>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</si>
  <si>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</si>
  <si>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</si>
  <si>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</si>
  <si>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</si>
  <si>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</si>
  <si>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</si>
  <si>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</si>
  <si>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</si>
  <si>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</si>
  <si>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</si>
  <si>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</si>
  <si>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</si>
  <si>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</si>
  <si>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</si>
  <si>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</si>
  <si>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</si>
  <si>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</si>
  <si>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</si>
  <si>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</si>
  <si>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</si>
  <si>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</si>
  <si>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</si>
  <si>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</si>
  <si>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</si>
  <si>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</si>
  <si>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</si>
  <si>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</si>
  <si>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</si>
  <si>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</si>
  <si>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</si>
  <si>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</si>
  <si>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</si>
  <si>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</si>
  <si>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</si>
  <si>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</si>
  <si>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</si>
  <si>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</si>
  <si>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</si>
  <si>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</si>
  <si>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</si>
  <si>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</si>
  <si>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</si>
  <si>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</si>
  <si>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</si>
  <si>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</si>
  <si>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</si>
  <si>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</si>
  <si>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</si>
  <si>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</si>
  <si>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</si>
  <si>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</si>
  <si>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</si>
  <si>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</si>
  <si>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</si>
  <si>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</si>
  <si>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</si>
  <si>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</si>
  <si>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</si>
  <si>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</si>
  <si>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</si>
  <si>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</si>
  <si>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</si>
  <si>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</si>
  <si>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</si>
  <si>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</si>
  <si>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</si>
  <si>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</si>
  <si>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</si>
  <si>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</si>
  <si>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</si>
  <si>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</si>
  <si>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</si>
  <si>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</si>
  <si>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</si>
  <si>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</si>
  <si>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</si>
  <si>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</si>
  <si>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</si>
  <si>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</si>
  <si>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</si>
  <si>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</si>
  <si>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</si>
  <si>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</si>
  <si>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</si>
  <si>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</si>
  <si>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</si>
  <si>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</si>
  <si>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</si>
  <si>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</si>
  <si>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</si>
  <si>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</si>
  <si>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</si>
  <si>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</si>
  <si>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</si>
  <si>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</si>
  <si>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</si>
  <si>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</si>
  <si>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</si>
  <si>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</si>
  <si>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</si>
  <si>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</si>
  <si>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</si>
  <si>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</si>
  <si>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</si>
  <si>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</si>
  <si>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</si>
  <si>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</si>
  <si>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</si>
  <si>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</si>
  <si>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</si>
  <si>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</si>
  <si>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</si>
  <si>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</si>
  <si>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</si>
  <si>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</si>
  <si>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</si>
  <si>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</si>
  <si>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</si>
  <si>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</si>
  <si>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</si>
  <si>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</si>
  <si>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</si>
  <si>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</si>
  <si>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</si>
  <si>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</si>
  <si>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</si>
  <si>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</si>
  <si>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</si>
  <si>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</si>
  <si>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</si>
  <si>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</si>
  <si>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</si>
  <si>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</si>
  <si>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</si>
  <si>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</si>
  <si>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</si>
  <si>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</si>
  <si>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</si>
  <si>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</si>
  <si>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</si>
  <si>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</si>
  <si>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</si>
  <si>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</si>
  <si>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</si>
  <si>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</si>
  <si>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</si>
  <si>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</si>
  <si>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</si>
  <si>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</si>
  <si>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</si>
  <si>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</si>
  <si>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</si>
  <si>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</si>
  <si>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</si>
  <si>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</si>
  <si>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</si>
  <si>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</si>
  <si>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</si>
  <si>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</si>
  <si>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</si>
  <si>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</si>
  <si>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</si>
  <si>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</si>
  <si>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</si>
  <si>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</si>
  <si>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</si>
  <si>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</si>
  <si>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</si>
  <si>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</si>
  <si>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</si>
  <si>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</si>
  <si>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</si>
  <si>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</si>
  <si>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</si>
  <si>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</si>
  <si>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</si>
  <si>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</si>
  <si>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</si>
  <si>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</si>
  <si>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</si>
  <si>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</si>
  <si>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</si>
  <si>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</si>
  <si>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</si>
  <si>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</si>
  <si>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</si>
  <si>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</si>
  <si>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</si>
  <si>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</si>
  <si>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</si>
  <si>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</si>
  <si>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</si>
  <si>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</si>
  <si>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</si>
  <si>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</si>
  <si>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</si>
  <si>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</si>
  <si>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</si>
  <si>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</si>
  <si>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</si>
  <si>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</si>
  <si>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</si>
  <si>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</si>
  <si>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</si>
  <si>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</si>
  <si>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</si>
  <si>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</si>
  <si>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</si>
  <si>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</si>
  <si>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</si>
  <si>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</si>
  <si>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</si>
  <si>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</si>
  <si>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</si>
  <si>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</si>
  <si>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</si>
  <si>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</si>
  <si>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</si>
  <si>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</si>
  <si>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</si>
  <si>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</si>
  <si>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</si>
  <si>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</si>
  <si>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</si>
  <si>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</si>
  <si>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</si>
  <si>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</si>
  <si>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</si>
  <si>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</si>
  <si>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</si>
  <si>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</si>
  <si>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</si>
  <si>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</si>
  <si>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</si>
  <si>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</si>
  <si>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</si>
  <si>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</si>
  <si>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</si>
  <si>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</si>
  <si>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</si>
  <si>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</si>
  <si>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</si>
  <si>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</si>
  <si>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</si>
  <si>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</si>
  <si>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</si>
  <si>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</si>
  <si>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</si>
  <si>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</si>
  <si>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</si>
  <si>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</si>
  <si>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</si>
  <si>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</si>
  <si>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</si>
  <si>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</si>
  <si>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</si>
  <si>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</si>
  <si>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</si>
  <si>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</si>
  <si>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</si>
  <si>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</si>
  <si>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</si>
  <si>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</si>
  <si>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</si>
  <si>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</si>
  <si>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</si>
  <si>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</si>
  <si>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</si>
  <si>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</si>
  <si>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</si>
  <si>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</si>
  <si>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</si>
  <si>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</si>
  <si>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</si>
  <si>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</si>
  <si>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</si>
  <si>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</si>
  <si>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</si>
  <si>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</si>
  <si>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</si>
  <si>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</si>
  <si>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</si>
  <si>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</si>
  <si>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</si>
  <si>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</si>
  <si>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</si>
  <si>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</si>
  <si>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</si>
  <si>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</si>
  <si>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</si>
  <si>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</si>
  <si>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</si>
  <si>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</si>
  <si>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</si>
  <si>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</si>
  <si>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</si>
  <si>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</si>
  <si>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</si>
  <si>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</si>
  <si>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</si>
  <si>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</si>
  <si>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</si>
  <si>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</si>
  <si>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</si>
  <si>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</si>
  <si>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</si>
  <si>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</si>
  <si>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</si>
  <si>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</si>
  <si>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</si>
  <si>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</si>
  <si>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</si>
  <si>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</si>
  <si>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</si>
  <si>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</si>
  <si>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</si>
  <si>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</si>
  <si>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</si>
  <si>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</si>
  <si>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</si>
  <si>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</si>
  <si>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</si>
  <si>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</si>
  <si>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</si>
  <si>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</si>
  <si>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</si>
  <si>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</si>
  <si>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</si>
  <si>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</si>
  <si>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</si>
  <si>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</si>
  <si>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</si>
  <si>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</si>
  <si>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</si>
  <si>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</si>
  <si>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</si>
  <si>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</si>
  <si>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</si>
  <si>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</si>
  <si>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</si>
  <si>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</si>
  <si>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</si>
  <si>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</si>
  <si>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</si>
  <si>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</si>
  <si>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</si>
  <si>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</si>
  <si>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</si>
  <si>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</si>
  <si>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Number Canceled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</si>
  <si>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</si>
  <si>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</si>
  <si>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</si>
  <si>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</si>
  <si>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</si>
  <si>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</si>
  <si>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</si>
  <si>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</si>
  <si>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</si>
  <si>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</si>
  <si>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</si>
  <si>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</si>
  <si>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50000</t>
  </si>
  <si>
    <t>Successful</t>
  </si>
  <si>
    <t>Median</t>
  </si>
  <si>
    <t>Mean</t>
  </si>
  <si>
    <t>Min</t>
  </si>
  <si>
    <t>Max</t>
  </si>
  <si>
    <t>Variance</t>
  </si>
  <si>
    <t>Standard Deviation</t>
  </si>
  <si>
    <t>Failed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</si>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</sst>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42" applyNumberFormat="1" applyFon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[CrowdfundingBook-MD.xlsx]Pivot Parent Category!PivotTable1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5-4378-9091-E13DAE07AA00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5-4378-9091-E13DAE07AA00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5-4378-9091-E13DAE07AA00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5-4378-9091-E13DAE07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094928"/>
        <c:axId val="2092169184"/>
      </c:barChart>
      <c:catAx>
        <c:axId val="12880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69184"/>
        <c:crosses val="autoZero"/>
        <c:auto val="1"/>
        <c:lblAlgn val="ctr"/>
        <c:lblOffset val="100"/>
        <c:noMultiLvlLbl val="0"/>
      </c:catAx>
      <c:valAx>
        <c:axId val="20921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[CrowdfundingBook-MD.xlsx]Pivot Sub Category!PivotTable2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1-4B05-B28C-41F1BC70503F}"/>
            </c:ext>
          </c:extLst>
        </c:ser>
        <c:ser>
          <c:idx val="1"/>
          <c:order val="1"/>
          <c:tx>
            <c:strRef>
              <c:f>'Pivot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1-4B05-B28C-41F1BC70503F}"/>
            </c:ext>
          </c:extLst>
        </c:ser>
        <c:ser>
          <c:idx val="2"/>
          <c:order val="2"/>
          <c:tx>
            <c:strRef>
              <c:f>'Pivot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1-4B05-B28C-41F1BC70503F}"/>
            </c:ext>
          </c:extLst>
        </c:ser>
        <c:ser>
          <c:idx val="3"/>
          <c:order val="3"/>
          <c:tx>
            <c:strRef>
              <c:f>'Pivot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1-4B05-B28C-41F1BC70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801920"/>
        <c:axId val="1297509520"/>
      </c:barChart>
      <c:catAx>
        <c:axId val="12968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09520"/>
        <c:crosses val="autoZero"/>
        <c:auto val="1"/>
        <c:lblAlgn val="ctr"/>
        <c:lblOffset val="100"/>
        <c:noMultiLvlLbl val="0"/>
      </c:catAx>
      <c:valAx>
        <c:axId val="1297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[CrowdfundingBook-MD.xlsx]Pivot Date Created!PivotTable7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0-4B32-9F36-B09E5321E42D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0-4B32-9F36-B09E5321E42D}"/>
            </c:ext>
          </c:extLst>
        </c:ser>
        <c:ser>
          <c:idx val="2"/>
          <c:order val="2"/>
          <c:tx>
            <c:strRef>
              <c:f>'Pivot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0-4B32-9F36-B09E5321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4848"/>
        <c:axId val="214488096"/>
      </c:lineChart>
      <c:catAx>
        <c:axId val="1408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8096"/>
        <c:crosses val="autoZero"/>
        <c:auto val="1"/>
        <c:lblAlgn val="ctr"/>
        <c:lblOffset val="100"/>
        <c:noMultiLvlLbl val="0"/>
      </c:catAx>
      <c:valAx>
        <c:axId val="214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1-45F5-9E32-CF866AD55B4F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1-45F5-9E32-CF866AD55B4F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1-45F5-9E32-CF866AD5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9792"/>
        <c:axId val="21449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50000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71-45F5-9E32-CF866AD55B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50000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71-45F5-9E32-CF866AD55B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50000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71-45F5-9E32-CF866AD55B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50000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71-45F5-9E32-CF866AD55B4F}"/>
                  </c:ext>
                </c:extLst>
              </c15:ser>
            </c15:filteredLineSeries>
          </c:ext>
        </c:extLst>
      </c:lineChart>
      <c:catAx>
        <c:axId val="2130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2896"/>
        <c:crosses val="autoZero"/>
        <c:auto val="1"/>
        <c:lblAlgn val="ctr"/>
        <c:lblOffset val="100"/>
        <c:noMultiLvlLbl val="0"/>
      </c:catAx>
      <c:valAx>
        <c:axId val="2144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330199</xdr:colOff>
      <xdr:row>1</xdr:row>
      <xdr:rowOff>180975</xdr:rowOff>
    </xdr:from>
    <xdr:to>
      <xdr:col>17</xdr:col>
      <xdr:colOff>542924</xdr:colOff>
      <xdr:row>23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E9A8-152B-24B4-0CFF-59BE9920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93662</xdr:colOff>
      <xdr:row>1</xdr:row>
      <xdr:rowOff>180975</xdr:rowOff>
    </xdr:from>
    <xdr:to>
      <xdr:col>19</xdr:col>
      <xdr:colOff>438150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5847-4494-B5DE-CDCB-661219060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9524</xdr:rowOff>
    </xdr:from>
    <xdr:to>
      <xdr:col>8</xdr:col>
      <xdr:colOff>1435100</xdr:colOff>
      <xdr:row>17</xdr:row>
      <xdr:rowOff>82549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0AD5B-F73A-B1AE-E2C8-F155B9083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13</xdr:row>
      <xdr:rowOff>92075</xdr:rowOff>
    </xdr:from>
    <xdr:to>
      <xdr:col>7</xdr:col>
      <xdr:colOff>806450</xdr:colOff>
      <xdr:row>27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3DD07-5A7D-4ACE-2AD3-C05620AD2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o" refreshedDate="45172.499331250001" createdVersion="8" refreshedVersion="8" minRefreshableVersion="3" recordCount="1001" xr:uid="{9CE99EBA-4502-4F4C-A57B-0A25C4010F6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o" refreshedDate="45172.61821724537" createdVersion="8" refreshedVersion="8" minRefreshableVersion="3" recordCount="1000" xr:uid="{44155AB5-606F-4C22-B864-B071D5DAE2B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628A0-2C53-4CFC-8924-A7F91B7A5A1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7A21D-A133-467D-ABA4-D37367D55AD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D572D-F563-4B2C-BF85-8F4EBB9F14B8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5"/>
  <sheetViews>
    <sheetView workbookViewId="0">
      <selection activeCell="B2" sqref="B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640625" bestFit="1" customWidth="1"/>
    <col min="14" max="14" width="22.33203125" bestFit="1" customWidth="1"/>
    <col min="15" max="15" width="18.83203125" bestFit="1" customWidth="1"/>
    <col min="18" max="18" width="28" bestFit="1" customWidth="1"/>
    <col min="19" max="19" width="14.83203125" bestFit="1" customWidth="1"/>
    <col min="20" max="20" width="12.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((E2/D2)*100)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((E3/D3)*100)</f>
        <v>1040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4">((E67/D67)*100)</f>
        <v>236.14754098360655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8">((E131/D131)*100)</f>
        <v>3.202693602693603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12">((E195/D195)*100)</f>
        <v>45.636363636363633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16">((E259/D259)*100)</f>
        <v>146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20">((E323/D323)*100)</f>
        <v>94.144366197183089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24">((E387/D387)*100)</f>
        <v>146.16709511568124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28">((E451/D451)*100)</f>
        <v>967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32">((E515/D515)*100)</f>
        <v>39.277108433734945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36">((E579/D579)*100)</f>
        <v>18.853658536585368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40">((E643/D643)*100)</f>
        <v>119.96808510638297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44">((E707/D707)*100)</f>
        <v>99.026517383618156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48">((E771/D771)*100)</f>
        <v>86.867834394904463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52">((E835/D835)*100)</f>
        <v>157.69117647058823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56">((E899/D899)*100)</f>
        <v>27.693181818181817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60">((E963/D963)*100)</f>
        <v>119.29824561403508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hidden="1" x14ac:dyDescent="0.35">
      <c r="I1002" s="6"/>
    </row>
    <row r="1003" spans="1:20" hidden="1" x14ac:dyDescent="0.35">
      <c r="I1003" s="6"/>
    </row>
    <row r="1004" spans="1:20" hidden="1" x14ac:dyDescent="0.35">
      <c r="I1004" s="6"/>
    </row>
    <row r="1005" spans="1:20" hidden="1" x14ac:dyDescent="0.35">
      <c r="I1005" s="6"/>
    </row>
  </sheetData>
  <autoFilter ref="G1:G1005" xr:uid="{00000000-0001-0000-0000-000000000000}">
    <filterColumn colId="0">
      <customFilters>
        <customFilter operator="notEqual" val=" "/>
      </customFilters>
    </filterColumn>
  </autoFilter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1D6B-0BD4-4405-866C-13E7F8F8EB06}">
  <dimension ref="A1:F14"/>
  <sheetViews>
    <sheetView workbookViewId="0">
      <selection activeCell="E19" sqref="E1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2069</v>
      </c>
      <c r="B3" s="8" t="s">
        <v>2068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35">
      <c r="A6" s="9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35">
      <c r="A7" s="9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35">
      <c r="A8" s="9" t="s">
        <v>2064</v>
      </c>
      <c r="B8" s="4"/>
      <c r="C8" s="4"/>
      <c r="D8" s="4"/>
      <c r="E8" s="4">
        <v>4</v>
      </c>
      <c r="F8" s="4">
        <v>4</v>
      </c>
    </row>
    <row r="9" spans="1:6" x14ac:dyDescent="0.35">
      <c r="A9" s="9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35">
      <c r="A10" s="9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35">
      <c r="A11" s="9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35">
      <c r="A12" s="9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35">
      <c r="A13" s="9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35">
      <c r="A14" s="9" t="s">
        <v>2067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33F9-1AE3-4F4A-B7F2-1AB6B2DB0835}">
  <dimension ref="A1:F29"/>
  <sheetViews>
    <sheetView workbookViewId="0">
      <selection activeCell="A3" activeCellId="1" sqref="A1:B1 A3:F2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2069</v>
      </c>
      <c r="B3" s="8" t="s">
        <v>2068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2049</v>
      </c>
      <c r="B5" s="4">
        <v>1</v>
      </c>
      <c r="C5" s="4">
        <v>10</v>
      </c>
      <c r="D5" s="4">
        <v>2</v>
      </c>
      <c r="E5" s="4">
        <v>21</v>
      </c>
      <c r="F5" s="4">
        <v>34</v>
      </c>
    </row>
    <row r="6" spans="1:6" x14ac:dyDescent="0.35">
      <c r="A6" s="9" t="s">
        <v>2065</v>
      </c>
      <c r="B6" s="4"/>
      <c r="C6" s="4"/>
      <c r="D6" s="4"/>
      <c r="E6" s="4">
        <v>4</v>
      </c>
      <c r="F6" s="4">
        <v>4</v>
      </c>
    </row>
    <row r="7" spans="1:6" x14ac:dyDescent="0.35">
      <c r="A7" s="9" t="s">
        <v>2042</v>
      </c>
      <c r="B7" s="4">
        <v>4</v>
      </c>
      <c r="C7" s="4">
        <v>21</v>
      </c>
      <c r="D7" s="4">
        <v>1</v>
      </c>
      <c r="E7" s="4">
        <v>34</v>
      </c>
      <c r="F7" s="4">
        <v>60</v>
      </c>
    </row>
    <row r="8" spans="1:6" x14ac:dyDescent="0.35">
      <c r="A8" s="9" t="s">
        <v>2044</v>
      </c>
      <c r="B8" s="4">
        <v>2</v>
      </c>
      <c r="C8" s="4">
        <v>12</v>
      </c>
      <c r="D8" s="4">
        <v>1</v>
      </c>
      <c r="E8" s="4">
        <v>22</v>
      </c>
      <c r="F8" s="4">
        <v>37</v>
      </c>
    </row>
    <row r="9" spans="1:6" x14ac:dyDescent="0.35">
      <c r="A9" s="9" t="s">
        <v>2043</v>
      </c>
      <c r="B9" s="4"/>
      <c r="C9" s="4">
        <v>8</v>
      </c>
      <c r="D9" s="4"/>
      <c r="E9" s="4">
        <v>10</v>
      </c>
      <c r="F9" s="4">
        <v>18</v>
      </c>
    </row>
    <row r="10" spans="1:6" x14ac:dyDescent="0.35">
      <c r="A10" s="9" t="s">
        <v>2053</v>
      </c>
      <c r="B10" s="4">
        <v>1</v>
      </c>
      <c r="C10" s="4">
        <v>7</v>
      </c>
      <c r="D10" s="4"/>
      <c r="E10" s="4">
        <v>9</v>
      </c>
      <c r="F10" s="4">
        <v>17</v>
      </c>
    </row>
    <row r="11" spans="1:6" x14ac:dyDescent="0.35">
      <c r="A11" s="9" t="s">
        <v>2034</v>
      </c>
      <c r="B11" s="4">
        <v>4</v>
      </c>
      <c r="C11" s="4">
        <v>20</v>
      </c>
      <c r="D11" s="4"/>
      <c r="E11" s="4">
        <v>22</v>
      </c>
      <c r="F11" s="4">
        <v>46</v>
      </c>
    </row>
    <row r="12" spans="1:6" x14ac:dyDescent="0.35">
      <c r="A12" s="9" t="s">
        <v>2045</v>
      </c>
      <c r="B12" s="4">
        <v>3</v>
      </c>
      <c r="C12" s="4">
        <v>19</v>
      </c>
      <c r="D12" s="4"/>
      <c r="E12" s="4">
        <v>23</v>
      </c>
      <c r="F12" s="4">
        <v>45</v>
      </c>
    </row>
    <row r="13" spans="1:6" x14ac:dyDescent="0.35">
      <c r="A13" s="9" t="s">
        <v>2058</v>
      </c>
      <c r="B13" s="4">
        <v>1</v>
      </c>
      <c r="C13" s="4">
        <v>6</v>
      </c>
      <c r="D13" s="4"/>
      <c r="E13" s="4">
        <v>10</v>
      </c>
      <c r="F13" s="4">
        <v>17</v>
      </c>
    </row>
    <row r="14" spans="1:6" x14ac:dyDescent="0.35">
      <c r="A14" s="9" t="s">
        <v>2057</v>
      </c>
      <c r="B14" s="4"/>
      <c r="C14" s="4">
        <v>3</v>
      </c>
      <c r="D14" s="4"/>
      <c r="E14" s="4">
        <v>4</v>
      </c>
      <c r="F14" s="4">
        <v>7</v>
      </c>
    </row>
    <row r="15" spans="1:6" x14ac:dyDescent="0.35">
      <c r="A15" s="9" t="s">
        <v>2061</v>
      </c>
      <c r="B15" s="4"/>
      <c r="C15" s="4">
        <v>8</v>
      </c>
      <c r="D15" s="4">
        <v>1</v>
      </c>
      <c r="E15" s="4">
        <v>4</v>
      </c>
      <c r="F15" s="4">
        <v>13</v>
      </c>
    </row>
    <row r="16" spans="1:6" x14ac:dyDescent="0.35">
      <c r="A16" s="9" t="s">
        <v>2048</v>
      </c>
      <c r="B16" s="4">
        <v>1</v>
      </c>
      <c r="C16" s="4">
        <v>6</v>
      </c>
      <c r="D16" s="4">
        <v>1</v>
      </c>
      <c r="E16" s="4">
        <v>13</v>
      </c>
      <c r="F16" s="4">
        <v>21</v>
      </c>
    </row>
    <row r="17" spans="1:6" x14ac:dyDescent="0.35">
      <c r="A17" s="9" t="s">
        <v>2055</v>
      </c>
      <c r="B17" s="4">
        <v>4</v>
      </c>
      <c r="C17" s="4">
        <v>11</v>
      </c>
      <c r="D17" s="4">
        <v>1</v>
      </c>
      <c r="E17" s="4">
        <v>26</v>
      </c>
      <c r="F17" s="4">
        <v>42</v>
      </c>
    </row>
    <row r="18" spans="1:6" x14ac:dyDescent="0.35">
      <c r="A18" s="9" t="s">
        <v>2040</v>
      </c>
      <c r="B18" s="4">
        <v>23</v>
      </c>
      <c r="C18" s="4">
        <v>132</v>
      </c>
      <c r="D18" s="4">
        <v>2</v>
      </c>
      <c r="E18" s="4">
        <v>187</v>
      </c>
      <c r="F18" s="4">
        <v>344</v>
      </c>
    </row>
    <row r="19" spans="1:6" x14ac:dyDescent="0.35">
      <c r="A19" s="9" t="s">
        <v>2056</v>
      </c>
      <c r="B19" s="4"/>
      <c r="C19" s="4">
        <v>4</v>
      </c>
      <c r="D19" s="4"/>
      <c r="E19" s="4">
        <v>4</v>
      </c>
      <c r="F19" s="4">
        <v>8</v>
      </c>
    </row>
    <row r="20" spans="1:6" x14ac:dyDescent="0.35">
      <c r="A20" s="9" t="s">
        <v>2036</v>
      </c>
      <c r="B20" s="4">
        <v>6</v>
      </c>
      <c r="C20" s="4">
        <v>30</v>
      </c>
      <c r="D20" s="4"/>
      <c r="E20" s="4">
        <v>49</v>
      </c>
      <c r="F20" s="4">
        <v>85</v>
      </c>
    </row>
    <row r="21" spans="1:6" x14ac:dyDescent="0.35">
      <c r="A21" s="9" t="s">
        <v>2063</v>
      </c>
      <c r="B21" s="4"/>
      <c r="C21" s="4">
        <v>9</v>
      </c>
      <c r="D21" s="4"/>
      <c r="E21" s="4">
        <v>5</v>
      </c>
      <c r="F21" s="4">
        <v>14</v>
      </c>
    </row>
    <row r="22" spans="1:6" x14ac:dyDescent="0.35">
      <c r="A22" s="9" t="s">
        <v>2052</v>
      </c>
      <c r="B22" s="4">
        <v>1</v>
      </c>
      <c r="C22" s="4">
        <v>5</v>
      </c>
      <c r="D22" s="4">
        <v>1</v>
      </c>
      <c r="E22" s="4">
        <v>9</v>
      </c>
      <c r="F22" s="4">
        <v>16</v>
      </c>
    </row>
    <row r="23" spans="1:6" x14ac:dyDescent="0.35">
      <c r="A23" s="9" t="s">
        <v>2060</v>
      </c>
      <c r="B23" s="4">
        <v>3</v>
      </c>
      <c r="C23" s="4">
        <v>3</v>
      </c>
      <c r="D23" s="4"/>
      <c r="E23" s="4">
        <v>11</v>
      </c>
      <c r="F23" s="4">
        <v>17</v>
      </c>
    </row>
    <row r="24" spans="1:6" x14ac:dyDescent="0.35">
      <c r="A24" s="9" t="s">
        <v>2059</v>
      </c>
      <c r="B24" s="4"/>
      <c r="C24" s="4">
        <v>7</v>
      </c>
      <c r="D24" s="4"/>
      <c r="E24" s="4">
        <v>14</v>
      </c>
      <c r="F24" s="4">
        <v>21</v>
      </c>
    </row>
    <row r="25" spans="1:6" x14ac:dyDescent="0.35">
      <c r="A25" s="9" t="s">
        <v>2051</v>
      </c>
      <c r="B25" s="4">
        <v>1</v>
      </c>
      <c r="C25" s="4">
        <v>15</v>
      </c>
      <c r="D25" s="4">
        <v>2</v>
      </c>
      <c r="E25" s="4">
        <v>17</v>
      </c>
      <c r="F25" s="4">
        <v>35</v>
      </c>
    </row>
    <row r="26" spans="1:6" x14ac:dyDescent="0.35">
      <c r="A26" s="9" t="s">
        <v>2046</v>
      </c>
      <c r="B26" s="4"/>
      <c r="C26" s="4">
        <v>16</v>
      </c>
      <c r="D26" s="4">
        <v>1</v>
      </c>
      <c r="E26" s="4">
        <v>28</v>
      </c>
      <c r="F26" s="4">
        <v>45</v>
      </c>
    </row>
    <row r="27" spans="1:6" x14ac:dyDescent="0.35">
      <c r="A27" s="9" t="s">
        <v>2038</v>
      </c>
      <c r="B27" s="4">
        <v>2</v>
      </c>
      <c r="C27" s="4">
        <v>12</v>
      </c>
      <c r="D27" s="4">
        <v>1</v>
      </c>
      <c r="E27" s="4">
        <v>36</v>
      </c>
      <c r="F27" s="4">
        <v>51</v>
      </c>
    </row>
    <row r="28" spans="1:6" x14ac:dyDescent="0.35">
      <c r="A28" s="9" t="s">
        <v>2062</v>
      </c>
      <c r="B28" s="4"/>
      <c r="C28" s="4"/>
      <c r="D28" s="4"/>
      <c r="E28" s="4">
        <v>3</v>
      </c>
      <c r="F28" s="4">
        <v>3</v>
      </c>
    </row>
    <row r="29" spans="1:6" x14ac:dyDescent="0.35">
      <c r="A29" s="9" t="s">
        <v>2067</v>
      </c>
      <c r="B29" s="4">
        <v>57</v>
      </c>
      <c r="C29" s="4">
        <v>364</v>
      </c>
      <c r="D29" s="4">
        <v>14</v>
      </c>
      <c r="E29" s="4">
        <v>565</v>
      </c>
      <c r="F29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00C4-2CF3-4F66-82C9-2CB5AB4E6281}">
  <dimension ref="A1:E18"/>
  <sheetViews>
    <sheetView topLeftCell="A3" workbookViewId="0">
      <selection sqref="A1:B2 A4:E18"/>
      <pivotSelection pane="bottomRight" showHeader="1" activeRow="2" click="1" r:id="rId1">
        <pivotArea type="all" dataOnly="0" outline="0" fieldPosition="0"/>
      </pivotSelection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  <col min="7" max="7" width="29.5" bestFit="1" customWidth="1"/>
    <col min="8" max="8" width="15.83203125" bestFit="1" customWidth="1"/>
    <col min="9" max="9" width="29.5" bestFit="1" customWidth="1"/>
    <col min="10" max="10" width="20.58203125" bestFit="1" customWidth="1"/>
    <col min="11" max="11" width="34.25" bestFit="1" customWidth="1"/>
  </cols>
  <sheetData>
    <row r="1" spans="1:5" x14ac:dyDescent="0.35">
      <c r="A1" s="8" t="s">
        <v>2031</v>
      </c>
      <c r="B1" t="s">
        <v>2070</v>
      </c>
    </row>
    <row r="2" spans="1:5" x14ac:dyDescent="0.35">
      <c r="A2" s="8" t="s">
        <v>2085</v>
      </c>
      <c r="B2" t="s">
        <v>2070</v>
      </c>
    </row>
    <row r="4" spans="1:5" x14ac:dyDescent="0.35">
      <c r="A4" s="8" t="s">
        <v>2069</v>
      </c>
      <c r="B4" s="8" t="s">
        <v>2068</v>
      </c>
    </row>
    <row r="5" spans="1:5" x14ac:dyDescent="0.3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9" t="s">
        <v>2073</v>
      </c>
      <c r="B6" s="4">
        <v>6</v>
      </c>
      <c r="C6" s="4">
        <v>36</v>
      </c>
      <c r="D6" s="4">
        <v>49</v>
      </c>
      <c r="E6" s="4">
        <v>91</v>
      </c>
    </row>
    <row r="7" spans="1:5" x14ac:dyDescent="0.35">
      <c r="A7" s="9" t="s">
        <v>2074</v>
      </c>
      <c r="B7" s="4">
        <v>7</v>
      </c>
      <c r="C7" s="4">
        <v>28</v>
      </c>
      <c r="D7" s="4">
        <v>44</v>
      </c>
      <c r="E7" s="4">
        <v>79</v>
      </c>
    </row>
    <row r="8" spans="1:5" x14ac:dyDescent="0.35">
      <c r="A8" s="9" t="s">
        <v>2075</v>
      </c>
      <c r="B8" s="4">
        <v>4</v>
      </c>
      <c r="C8" s="4">
        <v>33</v>
      </c>
      <c r="D8" s="4">
        <v>49</v>
      </c>
      <c r="E8" s="4">
        <v>86</v>
      </c>
    </row>
    <row r="9" spans="1:5" x14ac:dyDescent="0.35">
      <c r="A9" s="9" t="s">
        <v>2076</v>
      </c>
      <c r="B9" s="4">
        <v>1</v>
      </c>
      <c r="C9" s="4">
        <v>30</v>
      </c>
      <c r="D9" s="4">
        <v>46</v>
      </c>
      <c r="E9" s="4">
        <v>77</v>
      </c>
    </row>
    <row r="10" spans="1:5" x14ac:dyDescent="0.35">
      <c r="A10" s="9" t="s">
        <v>2077</v>
      </c>
      <c r="B10" s="4">
        <v>3</v>
      </c>
      <c r="C10" s="4">
        <v>35</v>
      </c>
      <c r="D10" s="4">
        <v>46</v>
      </c>
      <c r="E10" s="4">
        <v>84</v>
      </c>
    </row>
    <row r="11" spans="1:5" x14ac:dyDescent="0.35">
      <c r="A11" s="9" t="s">
        <v>2078</v>
      </c>
      <c r="B11" s="4">
        <v>3</v>
      </c>
      <c r="C11" s="4">
        <v>28</v>
      </c>
      <c r="D11" s="4">
        <v>55</v>
      </c>
      <c r="E11" s="4">
        <v>86</v>
      </c>
    </row>
    <row r="12" spans="1:5" x14ac:dyDescent="0.35">
      <c r="A12" s="9" t="s">
        <v>2079</v>
      </c>
      <c r="B12" s="4">
        <v>4</v>
      </c>
      <c r="C12" s="4">
        <v>31</v>
      </c>
      <c r="D12" s="4">
        <v>58</v>
      </c>
      <c r="E12" s="4">
        <v>93</v>
      </c>
    </row>
    <row r="13" spans="1:5" x14ac:dyDescent="0.35">
      <c r="A13" s="9" t="s">
        <v>2080</v>
      </c>
      <c r="B13" s="4">
        <v>8</v>
      </c>
      <c r="C13" s="4">
        <v>35</v>
      </c>
      <c r="D13" s="4">
        <v>41</v>
      </c>
      <c r="E13" s="4">
        <v>84</v>
      </c>
    </row>
    <row r="14" spans="1:5" x14ac:dyDescent="0.35">
      <c r="A14" s="9" t="s">
        <v>2081</v>
      </c>
      <c r="B14" s="4">
        <v>5</v>
      </c>
      <c r="C14" s="4">
        <v>23</v>
      </c>
      <c r="D14" s="4">
        <v>45</v>
      </c>
      <c r="E14" s="4">
        <v>73</v>
      </c>
    </row>
    <row r="15" spans="1:5" x14ac:dyDescent="0.35">
      <c r="A15" s="9" t="s">
        <v>2082</v>
      </c>
      <c r="B15" s="4">
        <v>6</v>
      </c>
      <c r="C15" s="4">
        <v>26</v>
      </c>
      <c r="D15" s="4">
        <v>45</v>
      </c>
      <c r="E15" s="4">
        <v>77</v>
      </c>
    </row>
    <row r="16" spans="1:5" x14ac:dyDescent="0.35">
      <c r="A16" s="9" t="s">
        <v>2083</v>
      </c>
      <c r="B16" s="4">
        <v>3</v>
      </c>
      <c r="C16" s="4">
        <v>27</v>
      </c>
      <c r="D16" s="4">
        <v>45</v>
      </c>
      <c r="E16" s="4">
        <v>75</v>
      </c>
    </row>
    <row r="17" spans="1:5" x14ac:dyDescent="0.35">
      <c r="A17" s="9" t="s">
        <v>2084</v>
      </c>
      <c r="B17" s="4">
        <v>7</v>
      </c>
      <c r="C17" s="4">
        <v>32</v>
      </c>
      <c r="D17" s="4">
        <v>42</v>
      </c>
      <c r="E17" s="4">
        <v>81</v>
      </c>
    </row>
    <row r="18" spans="1:5" x14ac:dyDescent="0.35">
      <c r="A18" s="9" t="s">
        <v>2067</v>
      </c>
      <c r="B18" s="4">
        <v>57</v>
      </c>
      <c r="C18" s="4">
        <v>364</v>
      </c>
      <c r="D18" s="4">
        <v>565</v>
      </c>
      <c r="E18" s="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8888-5124-44F4-99AB-C77A67A2E43F}">
  <dimension ref="A1:H13"/>
  <sheetViews>
    <sheetView workbookViewId="0">
      <selection activeCell="D30" sqref="D30"/>
    </sheetView>
  </sheetViews>
  <sheetFormatPr defaultRowHeight="15.5" x14ac:dyDescent="0.35"/>
  <cols>
    <col min="1" max="1" width="26.082031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2091</v>
      </c>
      <c r="E1" t="s">
        <v>2089</v>
      </c>
      <c r="F1" t="s">
        <v>2090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7">
        <f>(B2/E2)</f>
        <v>0.58823529411764708</v>
      </c>
      <c r="G2" s="7">
        <f>(C2/E2)</f>
        <v>0.39215686274509803</v>
      </c>
      <c r="H2" s="7">
        <f>(D2/E2)</f>
        <v>1.9607843137254902E-2</v>
      </c>
    </row>
    <row r="3" spans="1:8" x14ac:dyDescent="0.35">
      <c r="A3" t="s">
        <v>2095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7">
        <f>(B3/E3)</f>
        <v>0.82683982683982682</v>
      </c>
      <c r="G3" s="7">
        <f t="shared" ref="G3:G13" si="1">(C3/E3)</f>
        <v>0.16450216450216451</v>
      </c>
      <c r="H3" s="7">
        <f t="shared" ref="H3:H13" si="2">(D3/E3)</f>
        <v>8.658008658008658E-3</v>
      </c>
    </row>
    <row r="4" spans="1:8" x14ac:dyDescent="0.35">
      <c r="A4" t="s">
        <v>2096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7">
        <f t="shared" ref="F4:F13" si="3">(B4/E4)</f>
        <v>0.52063492063492067</v>
      </c>
      <c r="G4" s="7">
        <f t="shared" si="1"/>
        <v>0.4</v>
      </c>
      <c r="H4" s="7">
        <f t="shared" si="2"/>
        <v>7.9365079365079361E-2</v>
      </c>
    </row>
    <row r="5" spans="1:8" x14ac:dyDescent="0.35">
      <c r="A5" t="s">
        <v>2097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7">
        <f t="shared" si="3"/>
        <v>0.44444444444444442</v>
      </c>
      <c r="G5" s="7">
        <f t="shared" si="1"/>
        <v>0.55555555555555558</v>
      </c>
      <c r="H5" s="7">
        <f t="shared" si="2"/>
        <v>0</v>
      </c>
    </row>
    <row r="6" spans="1:8" x14ac:dyDescent="0.35">
      <c r="A6" t="s">
        <v>2098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7">
        <f t="shared" si="3"/>
        <v>1</v>
      </c>
      <c r="G6" s="7">
        <f t="shared" si="1"/>
        <v>0</v>
      </c>
      <c r="H6" s="7">
        <f t="shared" si="2"/>
        <v>0</v>
      </c>
    </row>
    <row r="7" spans="1:8" x14ac:dyDescent="0.35">
      <c r="A7" t="s">
        <v>2099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7">
        <f t="shared" si="3"/>
        <v>1</v>
      </c>
      <c r="G7" s="7">
        <f t="shared" si="1"/>
        <v>0</v>
      </c>
      <c r="H7" s="7">
        <f t="shared" si="2"/>
        <v>0</v>
      </c>
    </row>
    <row r="8" spans="1:8" x14ac:dyDescent="0.35">
      <c r="A8" t="s">
        <v>2100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7">
        <f t="shared" si="3"/>
        <v>0.7857142857142857</v>
      </c>
      <c r="G8" s="7">
        <f t="shared" si="1"/>
        <v>0.21428571428571427</v>
      </c>
      <c r="H8" s="7">
        <f t="shared" si="2"/>
        <v>0</v>
      </c>
    </row>
    <row r="9" spans="1:8" x14ac:dyDescent="0.35">
      <c r="A9" t="s">
        <v>2101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7">
        <f t="shared" si="3"/>
        <v>1</v>
      </c>
      <c r="G9" s="7">
        <f t="shared" si="1"/>
        <v>0</v>
      </c>
      <c r="H9" s="7">
        <f t="shared" si="2"/>
        <v>0</v>
      </c>
    </row>
    <row r="10" spans="1:8" x14ac:dyDescent="0.35">
      <c r="A10" t="s">
        <v>2102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7">
        <f t="shared" si="3"/>
        <v>0.66666666666666663</v>
      </c>
      <c r="G10" s="7">
        <f t="shared" si="1"/>
        <v>0.25</v>
      </c>
      <c r="H10" s="7">
        <f t="shared" si="2"/>
        <v>8.3333333333333329E-2</v>
      </c>
    </row>
    <row r="11" spans="1:8" x14ac:dyDescent="0.35">
      <c r="A11" t="s">
        <v>2103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7">
        <f t="shared" si="3"/>
        <v>0.7857142857142857</v>
      </c>
      <c r="G11" s="7">
        <f t="shared" si="1"/>
        <v>0.21428571428571427</v>
      </c>
      <c r="H11" s="7">
        <f t="shared" si="2"/>
        <v>0</v>
      </c>
    </row>
    <row r="12" spans="1:8" x14ac:dyDescent="0.35">
      <c r="A12" t="s">
        <v>2104</v>
      </c>
      <c r="B12">
        <f>COUNTIFS(Crowdfunding!G:G,"successful",Crowdfunding!D:D,"&gt;=45000",Crowdfunding!D:D,"&lt;50000")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7">
        <f t="shared" si="3"/>
        <v>0.72727272727272729</v>
      </c>
      <c r="G12" s="7">
        <f t="shared" si="1"/>
        <v>0.27272727272727271</v>
      </c>
      <c r="H12" s="7">
        <f t="shared" si="2"/>
        <v>0</v>
      </c>
    </row>
    <row r="13" spans="1:8" x14ac:dyDescent="0.35">
      <c r="A13" t="s">
        <v>2113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7">
        <f t="shared" si="3"/>
        <v>0.3737704918032787</v>
      </c>
      <c r="G13" s="7">
        <f t="shared" si="1"/>
        <v>0.53442622950819674</v>
      </c>
      <c r="H13" s="7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2127-EDCB-407C-8FAA-B200F9341410}">
  <dimension ref="A1:K566"/>
  <sheetViews>
    <sheetView tabSelected="1" workbookViewId="0">
      <selection activeCell="H7" sqref="H7"/>
    </sheetView>
  </sheetViews>
  <sheetFormatPr defaultRowHeight="15.5" x14ac:dyDescent="0.35"/>
  <cols>
    <col min="1" max="1" width="8.9140625" bestFit="1" customWidth="1"/>
    <col min="2" max="2" width="13.08203125" bestFit="1" customWidth="1"/>
    <col min="4" max="4" width="8.1640625" bestFit="1" customWidth="1"/>
    <col min="5" max="5" width="13.08203125" bestFit="1" customWidth="1"/>
    <col min="7" max="7" width="16.75" bestFit="1" customWidth="1"/>
    <col min="10" max="10" width="16.75" bestFit="1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  <c r="G1" s="12" t="s">
        <v>2105</v>
      </c>
      <c r="J1" s="13" t="s">
        <v>2112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MEDIAN(B2:B566)</f>
        <v>201</v>
      </c>
      <c r="J2" t="s">
        <v>2106</v>
      </c>
      <c r="K2">
        <f>MEDIAN(E2:E365)</f>
        <v>114.5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2107</v>
      </c>
      <c r="H3" s="6">
        <f>AVERAGE(B2:B566)</f>
        <v>851.14690265486729</v>
      </c>
      <c r="J3" t="s">
        <v>2107</v>
      </c>
      <c r="K3" s="6">
        <f>AVERAGE(E2:E365)</f>
        <v>585.61538461538464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J4" t="s">
        <v>2108</v>
      </c>
      <c r="K4">
        <f>MIN(E2:E365)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MAX(B3:B567)</f>
        <v>7295</v>
      </c>
      <c r="J5" t="s">
        <v>2109</v>
      </c>
      <c r="K5">
        <f>MAX(E2:E365)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  <c r="J6" t="s">
        <v>2110</v>
      </c>
      <c r="K6" s="5">
        <f>_xlfn.VAR.P(E2:E365)</f>
        <v>921574.68174133555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  <c r="J7" t="s">
        <v>2111</v>
      </c>
      <c r="K7" s="6">
        <f>_xlfn.STDEV.P(E2:E365)</f>
        <v>959.98681331637863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s="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Parent Category</vt:lpstr>
      <vt:lpstr>Pivot Sub Category</vt:lpstr>
      <vt:lpstr>Pivot Date Created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Mallorie Daubenspeck</cp:lastModifiedBy>
  <dcterms:created xsi:type="dcterms:W3CDTF">2021-09-29T18:52:28Z</dcterms:created>
  <dcterms:modified xsi:type="dcterms:W3CDTF">2023-09-05T23:43:58Z</dcterms:modified>
</cp:coreProperties>
</file>