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ktop\"/>
    </mc:Choice>
  </mc:AlternateContent>
  <xr:revisionPtr revIDLastSave="0" documentId="8_{6301526D-928F-4959-9112-A7337A6A6242}" xr6:coauthVersionLast="45" xr6:coauthVersionMax="45" xr10:uidLastSave="{00000000-0000-0000-0000-000000000000}"/>
  <bookViews>
    <workbookView xWindow="5820" yWindow="630" windowWidth="21600" windowHeight="12495" xr2:uid="{79563939-E894-423B-A4EF-0B91137435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2" l="1"/>
  <c r="H2" i="2"/>
  <c r="C12" i="2"/>
  <c r="D12" i="2" s="1"/>
  <c r="E12" i="2" s="1"/>
  <c r="D10" i="2"/>
  <c r="D9" i="2"/>
  <c r="D8" i="2"/>
  <c r="D7" i="2"/>
  <c r="D6" i="2"/>
  <c r="D5" i="2"/>
  <c r="D4" i="2"/>
  <c r="D3" i="2"/>
  <c r="D2" i="2"/>
  <c r="E2" i="2" s="1"/>
  <c r="I14" i="1"/>
  <c r="H14" i="1"/>
  <c r="I2" i="1"/>
  <c r="H2" i="1"/>
  <c r="H4" i="1"/>
  <c r="H5" i="1"/>
  <c r="H6" i="1"/>
  <c r="I6" i="1" s="1"/>
  <c r="H7" i="1"/>
  <c r="I7" i="1" s="1"/>
  <c r="H8" i="1"/>
  <c r="H9" i="1"/>
  <c r="H10" i="1"/>
  <c r="I10" i="1" s="1"/>
  <c r="H11" i="1"/>
  <c r="I11" i="1" s="1"/>
  <c r="H12" i="1"/>
  <c r="H13" i="1"/>
  <c r="H3" i="1"/>
  <c r="I3" i="1"/>
  <c r="I4" i="1"/>
  <c r="I5" i="1"/>
  <c r="I8" i="1"/>
  <c r="I9" i="1"/>
  <c r="I12" i="1"/>
  <c r="I1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6" i="1" s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6" i="1"/>
  <c r="C16" i="1"/>
  <c r="D2" i="1"/>
  <c r="I2" i="2" l="1"/>
  <c r="E3" i="2"/>
  <c r="H3" i="2" l="1"/>
  <c r="I3" i="2" s="1"/>
  <c r="E4" i="2"/>
  <c r="H4" i="2" l="1"/>
  <c r="I4" i="2" s="1"/>
  <c r="E5" i="2"/>
  <c r="H5" i="2" l="1"/>
  <c r="I5" i="2" s="1"/>
  <c r="E6" i="2"/>
  <c r="H6" i="2" l="1"/>
  <c r="I6" i="2" s="1"/>
  <c r="E7" i="2"/>
  <c r="H7" i="2" l="1"/>
  <c r="I7" i="2" s="1"/>
  <c r="E8" i="2"/>
  <c r="H8" i="2" l="1"/>
  <c r="I8" i="2" s="1"/>
  <c r="E9" i="2"/>
  <c r="H9" i="2" l="1"/>
  <c r="I9" i="2" s="1"/>
  <c r="E10" i="2"/>
  <c r="I10" i="2" l="1"/>
</calcChain>
</file>

<file path=xl/sharedStrings.xml><?xml version="1.0" encoding="utf-8"?>
<sst xmlns="http://schemas.openxmlformats.org/spreadsheetml/2006/main" count="85" uniqueCount="77">
  <si>
    <t>Midpoint</t>
  </si>
  <si>
    <t>Frequency</t>
  </si>
  <si>
    <t>Probability</t>
  </si>
  <si>
    <t>15-24</t>
  </si>
  <si>
    <t>25-34</t>
  </si>
  <si>
    <t>35-44</t>
  </si>
  <si>
    <t>45-54</t>
  </si>
  <si>
    <t>55-64</t>
  </si>
  <si>
    <t>65-74</t>
  </si>
  <si>
    <t>75-84</t>
  </si>
  <si>
    <t>85-94</t>
  </si>
  <si>
    <t>95-104</t>
  </si>
  <si>
    <t>105-114</t>
  </si>
  <si>
    <t>115-124</t>
  </si>
  <si>
    <t>125-134</t>
  </si>
  <si>
    <t>135-145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</si>
  <si>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</si>
  <si>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</si>
  <si>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</si>
  <si>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</si>
  <si>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</si>
  <si>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</si>
  <si>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</si>
  <si>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</si>
  <si>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</si>
  <si>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</si>
  <si>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</si>
  <si>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15-20</t>
  </si>
  <si>
    <t>130-145</t>
  </si>
  <si>
    <t>0-0.009</t>
  </si>
  <si>
    <t>45-49</t>
  </si>
  <si>
    <t>50-54</t>
  </si>
  <si>
    <t>55-59</t>
  </si>
  <si>
    <t>60-64</t>
  </si>
  <si>
    <t>70-74</t>
  </si>
  <si>
    <t>65-69</t>
  </si>
  <si>
    <t>75-79</t>
  </si>
  <si>
    <t>80-84</t>
  </si>
  <si>
    <t>85-90</t>
  </si>
  <si>
    <t>45-47.5</t>
  </si>
  <si>
    <t>47.5-52.5</t>
  </si>
  <si>
    <t>52.5-57.5</t>
  </si>
  <si>
    <t>57.5-62.5</t>
  </si>
  <si>
    <t>62.5-67.5</t>
  </si>
  <si>
    <t>67.5-72.5</t>
  </si>
  <si>
    <t>72.5-77.5</t>
  </si>
  <si>
    <t>77.5-82.5</t>
  </si>
  <si>
    <t>82.5-90</t>
  </si>
  <si>
    <t>0-0.017</t>
  </si>
  <si>
    <t>0.017-0.062</t>
  </si>
  <si>
    <t>0.062-0.157</t>
  </si>
  <si>
    <t>0.157-0.243</t>
  </si>
  <si>
    <t>0.243-0.373</t>
  </si>
  <si>
    <t>0.373-0.558</t>
  </si>
  <si>
    <t>0.558-0.767</t>
  </si>
  <si>
    <t>0.767-0.909</t>
  </si>
  <si>
    <t>0.909-1.000</t>
  </si>
  <si>
    <t>x1 &lt; x &lt; x2</t>
  </si>
  <si>
    <t>b1&lt; b &lt; b2</t>
  </si>
  <si>
    <t>0.009-0.038</t>
  </si>
  <si>
    <t>0.038-0.073</t>
  </si>
  <si>
    <t>0.073-0.124</t>
  </si>
  <si>
    <t>0.124-0.214</t>
  </si>
  <si>
    <t>0.214-0.375</t>
  </si>
  <si>
    <t>0.375-0.575</t>
  </si>
  <si>
    <t>0.575-0.748</t>
  </si>
  <si>
    <t>0.748-0.873</t>
  </si>
  <si>
    <t>0.873-0.943</t>
  </si>
  <si>
    <t>0.943-0.980</t>
  </si>
  <si>
    <t>0.980-0.998</t>
  </si>
  <si>
    <t>0.998-1.000</t>
  </si>
  <si>
    <t>b = slope_b*x + intercept_b</t>
  </si>
  <si>
    <t>slope_b</t>
  </si>
  <si>
    <t>intercept_b</t>
  </si>
  <si>
    <t>Cummulative Probability</t>
  </si>
  <si>
    <t>Unload time</t>
  </si>
  <si>
    <t>Between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</si>
</sst>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2">
    <font>
      <sz val="11"/>
      <color theme="1"/>
      <name val="Calibri"/>
      <family val="2"/>
      <scheme val="minor"/>
    </font>
    <font>
      <sz val="12"/>
      <color rgb="FF6E7076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E1CF-C862-4BBA-8D87-327723ABBA4A}">
  <dimension ref="A1:I18"/>
  <sheetViews>
    <sheetView tabSelected="1" zoomScale="120" zoomScaleNormal="120" workbookViewId="0">
      <selection activeCell="B23" sqref="B23"/>
    </sheetView>
  </sheetViews>
  <sheetFormatPr defaultRowHeight="15"/>
  <cols>
    <col min="1" max="1" width="15.5703125" customWidth="1"/>
    <col min="2" max="2" width="9.42578125" customWidth="1"/>
    <col min="3" max="3" width="10.28515625" customWidth="1"/>
    <col min="4" max="4" width="12.140625" style="1" customWidth="1"/>
    <col min="5" max="5" width="21.5703125" style="2" customWidth="1"/>
    <col min="6" max="6" width="16" style="2" customWidth="1"/>
    <col min="7" max="7" width="13.7109375" customWidth="1"/>
    <col min="8" max="8" width="27.140625" style="4" customWidth="1"/>
    <col min="9" max="9" width="21.5703125" style="4" customWidth="1"/>
  </cols>
  <sheetData>
    <row r="1" spans="1:9">
      <c r="A1" s="5" t="s">
        <v>76</v>
      </c>
      <c r="B1" s="5" t="s">
        <v>0</v>
      </c>
      <c r="C1" s="5" t="s">
        <v>1</v>
      </c>
      <c r="D1" s="6" t="s">
        <v>2</v>
      </c>
      <c r="E1" s="7" t="s">
        <v>74</v>
      </c>
      <c r="F1" s="7" t="s">
        <v>57</v>
      </c>
      <c r="G1" s="5" t="s">
        <v>58</v>
      </c>
      <c r="H1" s="8" t="s">
        <v>72</v>
      </c>
      <c r="I1" s="8" t="s">
        <v>73</v>
      </c>
    </row>
    <row r="2" spans="1:9">
      <c r="A2" t="s">
        <v>3</v>
      </c>
      <c r="B2">
        <v>20</v>
      </c>
      <c r="C2">
        <v>11</v>
      </c>
      <c r="D2" s="1">
        <f>C2/1200</f>
        <v>9.1666666666666667E-3</v>
      </c>
      <c r="E2" s="2">
        <f>D2</f>
        <v>9.1666666666666667E-3</v>
      </c>
      <c r="F2" s="2" t="s">
        <v>29</v>
      </c>
      <c r="G2" t="s">
        <v>27</v>
      </c>
      <c r="H2" s="4">
        <f>(B2-15)/(E2-0)</f>
        <v>545.4545454545455</v>
      </c>
      <c r="I2" s="4">
        <f>B2-H2*E2</f>
        <v>15</v>
      </c>
    </row>
    <row r="3" spans="1:9" ht="15.75">
      <c r="A3" t="s">
        <v>4</v>
      </c>
      <c r="B3">
        <v>30</v>
      </c>
      <c r="C3">
        <v>35</v>
      </c>
      <c r="D3" s="1">
        <f t="shared" ref="D3:D16" si="0">C3/1200</f>
        <v>2.9166666666666667E-2</v>
      </c>
      <c r="E3" s="2">
        <f>E2+D3</f>
        <v>3.833333333333333E-2</v>
      </c>
      <c r="F3" s="3" t="s">
        <v>59</v>
      </c>
      <c r="G3" t="s">
        <v>16</v>
      </c>
      <c r="H3" s="4">
        <f>(B3-B2)/(E3-E2)</f>
        <v>342.85714285714289</v>
      </c>
      <c r="I3" s="4">
        <f>B3-H3*E3</f>
        <v>16.857142857142858</v>
      </c>
    </row>
    <row r="4" spans="1:9">
      <c r="A4" t="s">
        <v>5</v>
      </c>
      <c r="B4">
        <v>40</v>
      </c>
      <c r="C4">
        <v>42</v>
      </c>
      <c r="D4" s="1">
        <f t="shared" si="0"/>
        <v>3.5000000000000003E-2</v>
      </c>
      <c r="E4" s="2">
        <f t="shared" ref="E4:E16" si="1">E3+D4</f>
        <v>7.3333333333333334E-2</v>
      </c>
      <c r="F4" s="2" t="s">
        <v>60</v>
      </c>
      <c r="G4" t="s">
        <v>17</v>
      </c>
      <c r="H4" s="4">
        <f t="shared" ref="H4:H13" si="2">(B4-B3)/(E4-E3)</f>
        <v>285.71428571428567</v>
      </c>
      <c r="I4" s="4">
        <f t="shared" ref="I4:I14" si="3">B4-H4*E4</f>
        <v>19.047619047619051</v>
      </c>
    </row>
    <row r="5" spans="1:9">
      <c r="A5" t="s">
        <v>6</v>
      </c>
      <c r="B5">
        <v>50</v>
      </c>
      <c r="C5">
        <v>61</v>
      </c>
      <c r="D5" s="1">
        <f t="shared" si="0"/>
        <v>5.0833333333333335E-2</v>
      </c>
      <c r="E5" s="2">
        <f t="shared" si="1"/>
        <v>0.12416666666666668</v>
      </c>
      <c r="F5" s="2" t="s">
        <v>61</v>
      </c>
      <c r="G5" t="s">
        <v>18</v>
      </c>
      <c r="H5" s="4">
        <f t="shared" si="2"/>
        <v>196.72131147540981</v>
      </c>
      <c r="I5" s="4">
        <f t="shared" si="3"/>
        <v>25.57377049180328</v>
      </c>
    </row>
    <row r="6" spans="1:9">
      <c r="A6" t="s">
        <v>7</v>
      </c>
      <c r="B6">
        <v>60</v>
      </c>
      <c r="C6">
        <v>108</v>
      </c>
      <c r="D6" s="1">
        <f t="shared" si="0"/>
        <v>0.09</v>
      </c>
      <c r="E6" s="2">
        <f t="shared" si="1"/>
        <v>0.21416666666666667</v>
      </c>
      <c r="F6" s="2" t="s">
        <v>62</v>
      </c>
      <c r="G6" t="s">
        <v>19</v>
      </c>
      <c r="H6" s="4">
        <f t="shared" si="2"/>
        <v>111.11111111111111</v>
      </c>
      <c r="I6" s="4">
        <f t="shared" si="3"/>
        <v>36.203703703703702</v>
      </c>
    </row>
    <row r="7" spans="1:9">
      <c r="A7" t="s">
        <v>8</v>
      </c>
      <c r="B7">
        <v>70</v>
      </c>
      <c r="C7">
        <v>193</v>
      </c>
      <c r="D7" s="1">
        <f t="shared" si="0"/>
        <v>0.16083333333333333</v>
      </c>
      <c r="E7" s="2">
        <f t="shared" si="1"/>
        <v>0.375</v>
      </c>
      <c r="F7" s="2" t="s">
        <v>63</v>
      </c>
      <c r="G7" t="s">
        <v>20</v>
      </c>
      <c r="H7" s="4">
        <f t="shared" si="2"/>
        <v>62.176165803108809</v>
      </c>
      <c r="I7" s="4">
        <f t="shared" si="3"/>
        <v>46.683937823834199</v>
      </c>
    </row>
    <row r="8" spans="1:9">
      <c r="A8" t="s">
        <v>9</v>
      </c>
      <c r="B8">
        <v>80</v>
      </c>
      <c r="C8">
        <v>240</v>
      </c>
      <c r="D8" s="1">
        <f t="shared" si="0"/>
        <v>0.2</v>
      </c>
      <c r="E8" s="2">
        <f t="shared" si="1"/>
        <v>0.57499999999999996</v>
      </c>
      <c r="F8" s="2" t="s">
        <v>64</v>
      </c>
      <c r="G8" t="s">
        <v>21</v>
      </c>
      <c r="H8" s="4">
        <f t="shared" si="2"/>
        <v>50.000000000000014</v>
      </c>
      <c r="I8" s="4">
        <f t="shared" si="3"/>
        <v>51.249999999999993</v>
      </c>
    </row>
    <row r="9" spans="1:9">
      <c r="A9" t="s">
        <v>10</v>
      </c>
      <c r="B9">
        <v>90</v>
      </c>
      <c r="C9">
        <v>207</v>
      </c>
      <c r="D9" s="1">
        <f t="shared" si="0"/>
        <v>0.17249999999999999</v>
      </c>
      <c r="E9" s="2">
        <f t="shared" si="1"/>
        <v>0.74749999999999994</v>
      </c>
      <c r="F9" s="2" t="s">
        <v>65</v>
      </c>
      <c r="G9" t="s">
        <v>22</v>
      </c>
      <c r="H9" s="4">
        <f t="shared" si="2"/>
        <v>57.971014492753625</v>
      </c>
      <c r="I9" s="4">
        <f t="shared" si="3"/>
        <v>46.666666666666671</v>
      </c>
    </row>
    <row r="10" spans="1:9">
      <c r="A10" t="s">
        <v>11</v>
      </c>
      <c r="B10">
        <v>100</v>
      </c>
      <c r="C10">
        <v>150</v>
      </c>
      <c r="D10" s="1">
        <f t="shared" si="0"/>
        <v>0.125</v>
      </c>
      <c r="E10" s="2">
        <f t="shared" si="1"/>
        <v>0.87249999999999994</v>
      </c>
      <c r="F10" s="2" t="s">
        <v>66</v>
      </c>
      <c r="G10" t="s">
        <v>23</v>
      </c>
      <c r="H10" s="4">
        <f t="shared" si="2"/>
        <v>80</v>
      </c>
      <c r="I10" s="4">
        <f t="shared" si="3"/>
        <v>30.200000000000003</v>
      </c>
    </row>
    <row r="11" spans="1:9">
      <c r="A11" t="s">
        <v>12</v>
      </c>
      <c r="B11">
        <v>110</v>
      </c>
      <c r="C11">
        <v>85</v>
      </c>
      <c r="D11" s="1">
        <f t="shared" si="0"/>
        <v>7.0833333333333331E-2</v>
      </c>
      <c r="E11" s="2">
        <f t="shared" si="1"/>
        <v>0.94333333333333325</v>
      </c>
      <c r="F11" s="2" t="s">
        <v>67</v>
      </c>
      <c r="G11" t="s">
        <v>24</v>
      </c>
      <c r="H11" s="4">
        <f t="shared" si="2"/>
        <v>141.17647058823536</v>
      </c>
      <c r="I11" s="4">
        <f t="shared" si="3"/>
        <v>-23.176470588235333</v>
      </c>
    </row>
    <row r="12" spans="1:9">
      <c r="A12" t="s">
        <v>13</v>
      </c>
      <c r="B12">
        <v>120</v>
      </c>
      <c r="C12">
        <v>44</v>
      </c>
      <c r="D12" s="1">
        <f t="shared" si="0"/>
        <v>3.6666666666666667E-2</v>
      </c>
      <c r="E12" s="2">
        <f t="shared" si="1"/>
        <v>0.97999999999999987</v>
      </c>
      <c r="F12" s="2" t="s">
        <v>68</v>
      </c>
      <c r="G12" t="s">
        <v>25</v>
      </c>
      <c r="H12" s="4">
        <f t="shared" si="2"/>
        <v>272.72727272727303</v>
      </c>
      <c r="I12" s="4">
        <f t="shared" si="3"/>
        <v>-147.27272727272754</v>
      </c>
    </row>
    <row r="13" spans="1:9">
      <c r="A13" t="s">
        <v>14</v>
      </c>
      <c r="B13">
        <v>130</v>
      </c>
      <c r="C13">
        <v>21</v>
      </c>
      <c r="D13" s="1">
        <f t="shared" si="0"/>
        <v>1.7500000000000002E-2</v>
      </c>
      <c r="E13" s="2">
        <f t="shared" si="1"/>
        <v>0.99749999999999983</v>
      </c>
      <c r="F13" s="2" t="s">
        <v>69</v>
      </c>
      <c r="G13" t="s">
        <v>26</v>
      </c>
      <c r="H13" s="4">
        <f t="shared" si="2"/>
        <v>571.4285714285727</v>
      </c>
      <c r="I13" s="4">
        <f t="shared" si="3"/>
        <v>-440.00000000000114</v>
      </c>
    </row>
    <row r="14" spans="1:9">
      <c r="A14" t="s">
        <v>15</v>
      </c>
      <c r="B14">
        <v>140</v>
      </c>
      <c r="C14">
        <v>3</v>
      </c>
      <c r="D14" s="1">
        <f t="shared" si="0"/>
        <v>2.5000000000000001E-3</v>
      </c>
      <c r="E14" s="2">
        <f t="shared" si="1"/>
        <v>0.99999999999999978</v>
      </c>
      <c r="F14" s="2" t="s">
        <v>70</v>
      </c>
      <c r="G14" t="s">
        <v>28</v>
      </c>
      <c r="H14" s="4">
        <f>(145-130)/(1-E13)</f>
        <v>5999.9999999995953</v>
      </c>
      <c r="I14" s="4">
        <f>145-H14*1</f>
        <v>-5854.9999999995953</v>
      </c>
    </row>
    <row r="16" spans="1:9">
      <c r="C16">
        <f>SUM(C2:C15)</f>
        <v>1200</v>
      </c>
      <c r="D16" s="1">
        <f t="shared" si="0"/>
        <v>1</v>
      </c>
      <c r="E16" s="2">
        <f t="shared" si="1"/>
        <v>1</v>
      </c>
    </row>
    <row r="18" spans="8:8">
      <c r="H18" s="4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F7BA-D124-41CC-A020-D49E659C4208}">
  <dimension ref="A1:I12"/>
  <sheetViews>
    <sheetView zoomScale="130" zoomScaleNormal="130" workbookViewId="0">
      <selection activeCell="B18" sqref="B18"/>
    </sheetView>
  </sheetViews>
  <sheetFormatPr defaultRowHeight="15"/>
  <cols>
    <col min="1" max="1" width="12.7109375" customWidth="1"/>
    <col min="2" max="2" width="10.85546875" customWidth="1"/>
    <col min="3" max="3" width="10.7109375" customWidth="1"/>
    <col min="4" max="4" width="12" customWidth="1"/>
    <col min="5" max="5" width="27.28515625" customWidth="1"/>
    <col min="6" max="6" width="19.85546875" customWidth="1"/>
    <col min="7" max="7" width="11.7109375" customWidth="1"/>
    <col min="8" max="8" width="10.7109375" customWidth="1"/>
    <col min="9" max="9" width="12" customWidth="1"/>
  </cols>
  <sheetData>
    <row r="1" spans="1:9">
      <c r="A1" s="5" t="s">
        <v>75</v>
      </c>
      <c r="B1" s="5" t="s">
        <v>0</v>
      </c>
      <c r="C1" s="5" t="s">
        <v>1</v>
      </c>
      <c r="D1" s="6" t="s">
        <v>2</v>
      </c>
      <c r="E1" s="7" t="s">
        <v>74</v>
      </c>
      <c r="F1" s="7" t="s">
        <v>57</v>
      </c>
      <c r="G1" s="5" t="s">
        <v>58</v>
      </c>
      <c r="H1" s="8" t="s">
        <v>72</v>
      </c>
      <c r="I1" s="8" t="s">
        <v>73</v>
      </c>
    </row>
    <row r="2" spans="1:9">
      <c r="A2" t="s">
        <v>30</v>
      </c>
      <c r="B2">
        <v>47.5</v>
      </c>
      <c r="C2">
        <v>20</v>
      </c>
      <c r="D2" s="1">
        <f>C2/1200</f>
        <v>1.6666666666666666E-2</v>
      </c>
      <c r="E2" s="2">
        <f>D2</f>
        <v>1.6666666666666666E-2</v>
      </c>
      <c r="F2" s="2" t="s">
        <v>48</v>
      </c>
      <c r="G2" t="s">
        <v>39</v>
      </c>
      <c r="H2" s="4">
        <f>(B2-45)/(E2-0)</f>
        <v>150</v>
      </c>
      <c r="I2" s="4">
        <f>B2-H2*E2</f>
        <v>45</v>
      </c>
    </row>
    <row r="3" spans="1:9" ht="15.75">
      <c r="A3" t="s">
        <v>31</v>
      </c>
      <c r="B3">
        <v>52.5</v>
      </c>
      <c r="C3">
        <v>54</v>
      </c>
      <c r="D3" s="1">
        <f t="shared" ref="D3:D12" si="0">C3/1200</f>
        <v>4.4999999999999998E-2</v>
      </c>
      <c r="E3" s="2">
        <f>E2+D3</f>
        <v>6.1666666666666661E-2</v>
      </c>
      <c r="F3" s="3" t="s">
        <v>49</v>
      </c>
      <c r="G3" t="s">
        <v>40</v>
      </c>
      <c r="H3" s="4">
        <f>(B3-B2)/(E3-E2)</f>
        <v>111.11111111111111</v>
      </c>
      <c r="I3" s="4">
        <f>B3-H3*E3</f>
        <v>45.648148148148152</v>
      </c>
    </row>
    <row r="4" spans="1:9">
      <c r="A4" t="s">
        <v>32</v>
      </c>
      <c r="B4">
        <v>57.5</v>
      </c>
      <c r="C4">
        <v>114</v>
      </c>
      <c r="D4" s="1">
        <f t="shared" si="0"/>
        <v>9.5000000000000001E-2</v>
      </c>
      <c r="E4" s="2">
        <f t="shared" ref="E4:E12" si="1">E3+D4</f>
        <v>0.15666666666666668</v>
      </c>
      <c r="F4" s="2" t="s">
        <v>50</v>
      </c>
      <c r="G4" t="s">
        <v>41</v>
      </c>
      <c r="H4" s="4">
        <f t="shared" ref="H4:H10" si="2">(B4-B3)/(E4-E3)</f>
        <v>52.631578947368411</v>
      </c>
      <c r="I4" s="4">
        <f t="shared" ref="I4:I10" si="3">B4-H4*E4</f>
        <v>49.254385964912281</v>
      </c>
    </row>
    <row r="5" spans="1:9">
      <c r="A5" t="s">
        <v>33</v>
      </c>
      <c r="B5">
        <v>62.5</v>
      </c>
      <c r="C5">
        <v>103</v>
      </c>
      <c r="D5" s="1">
        <f t="shared" si="0"/>
        <v>8.5833333333333331E-2</v>
      </c>
      <c r="E5" s="2">
        <f t="shared" si="1"/>
        <v>0.24249999999999999</v>
      </c>
      <c r="F5" s="2" t="s">
        <v>51</v>
      </c>
      <c r="G5" t="s">
        <v>42</v>
      </c>
      <c r="H5" s="4">
        <f t="shared" si="2"/>
        <v>58.252427184466029</v>
      </c>
      <c r="I5" s="4">
        <f t="shared" si="3"/>
        <v>48.373786407766985</v>
      </c>
    </row>
    <row r="6" spans="1:9">
      <c r="A6" t="s">
        <v>35</v>
      </c>
      <c r="B6">
        <v>67.5</v>
      </c>
      <c r="C6">
        <v>156</v>
      </c>
      <c r="D6" s="1">
        <f t="shared" si="0"/>
        <v>0.13</v>
      </c>
      <c r="E6" s="2">
        <f t="shared" si="1"/>
        <v>0.3725</v>
      </c>
      <c r="F6" s="2" t="s">
        <v>52</v>
      </c>
      <c r="G6" t="s">
        <v>43</v>
      </c>
      <c r="H6" s="4">
        <f t="shared" si="2"/>
        <v>38.46153846153846</v>
      </c>
      <c r="I6" s="4">
        <f t="shared" si="3"/>
        <v>53.17307692307692</v>
      </c>
    </row>
    <row r="7" spans="1:9">
      <c r="A7" t="s">
        <v>34</v>
      </c>
      <c r="B7">
        <v>72.5</v>
      </c>
      <c r="C7">
        <v>223</v>
      </c>
      <c r="D7" s="1">
        <f t="shared" si="0"/>
        <v>0.18583333333333332</v>
      </c>
      <c r="E7" s="2">
        <f t="shared" si="1"/>
        <v>0.55833333333333335</v>
      </c>
      <c r="F7" s="2" t="s">
        <v>53</v>
      </c>
      <c r="G7" t="s">
        <v>44</v>
      </c>
      <c r="H7" s="4">
        <f t="shared" si="2"/>
        <v>26.905829596412552</v>
      </c>
      <c r="I7" s="4">
        <f t="shared" si="3"/>
        <v>57.477578475336323</v>
      </c>
    </row>
    <row r="8" spans="1:9">
      <c r="A8" t="s">
        <v>36</v>
      </c>
      <c r="B8">
        <v>77.5</v>
      </c>
      <c r="C8">
        <v>250</v>
      </c>
      <c r="D8" s="1">
        <f t="shared" si="0"/>
        <v>0.20833333333333334</v>
      </c>
      <c r="E8" s="2">
        <f t="shared" si="1"/>
        <v>0.76666666666666672</v>
      </c>
      <c r="F8" s="2" t="s">
        <v>54</v>
      </c>
      <c r="G8" t="s">
        <v>45</v>
      </c>
      <c r="H8" s="4">
        <f t="shared" si="2"/>
        <v>23.999999999999996</v>
      </c>
      <c r="I8" s="4">
        <f t="shared" si="3"/>
        <v>59.1</v>
      </c>
    </row>
    <row r="9" spans="1:9">
      <c r="A9" t="s">
        <v>37</v>
      </c>
      <c r="B9">
        <v>82.5</v>
      </c>
      <c r="C9">
        <v>171</v>
      </c>
      <c r="D9" s="1">
        <f t="shared" si="0"/>
        <v>0.14249999999999999</v>
      </c>
      <c r="E9" s="2">
        <f t="shared" si="1"/>
        <v>0.90916666666666668</v>
      </c>
      <c r="F9" s="2" t="s">
        <v>55</v>
      </c>
      <c r="G9" t="s">
        <v>46</v>
      </c>
      <c r="H9" s="4">
        <f t="shared" si="2"/>
        <v>35.087719298245624</v>
      </c>
      <c r="I9" s="4">
        <f t="shared" si="3"/>
        <v>50.599415204678351</v>
      </c>
    </row>
    <row r="10" spans="1:9">
      <c r="A10" t="s">
        <v>38</v>
      </c>
      <c r="B10">
        <v>87.5</v>
      </c>
      <c r="C10">
        <v>109</v>
      </c>
      <c r="D10" s="1">
        <f t="shared" si="0"/>
        <v>9.0833333333333335E-2</v>
      </c>
      <c r="E10" s="2">
        <f t="shared" si="1"/>
        <v>1</v>
      </c>
      <c r="F10" s="2" t="s">
        <v>56</v>
      </c>
      <c r="G10" t="s">
        <v>47</v>
      </c>
      <c r="H10" s="4">
        <f>(90-82.5)/(E10-E9)</f>
        <v>82.568807339449549</v>
      </c>
      <c r="I10" s="4">
        <f t="shared" si="3"/>
        <v>4.931192660550451</v>
      </c>
    </row>
    <row r="11" spans="1:9">
      <c r="D11" s="1"/>
      <c r="E11" s="2"/>
      <c r="F11" s="2"/>
      <c r="H11" s="4"/>
      <c r="I11" s="4"/>
    </row>
    <row r="12" spans="1:9">
      <c r="C12">
        <f>SUM(C2:C11)</f>
        <v>1200</v>
      </c>
      <c r="D12" s="1">
        <f t="shared" si="0"/>
        <v>1</v>
      </c>
      <c r="E12" s="2">
        <f t="shared" si="1"/>
        <v>1</v>
      </c>
      <c r="F12" s="2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2021-05-20T05:36:42Z</dcterms:created>
  <dcterms:modified xsi:type="dcterms:W3CDTF">2021-05-20T06:30:11Z</dcterms:modified>
</cp:coreProperties>
</file>