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LSBQ calculator" sheetId="4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W7" i="4" l="1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CD7" i="4"/>
  <c r="CE7" i="4"/>
  <c r="CF7" i="4"/>
  <c r="CG7" i="4"/>
  <c r="CH7" i="4"/>
  <c r="CI7" i="4"/>
  <c r="CJ7" i="4"/>
  <c r="CK7" i="4"/>
  <c r="CL7" i="4"/>
  <c r="CM7" i="4"/>
  <c r="CN7" i="4"/>
  <c r="CO7" i="4"/>
  <c r="CP7" i="4"/>
  <c r="CQ7" i="4"/>
  <c r="CR7" i="4"/>
  <c r="CS7" i="4"/>
  <c r="CT7" i="4"/>
  <c r="CU7" i="4"/>
  <c r="CV7" i="4"/>
  <c r="CW7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</calcChain>
</file>

<file path=xl/sharedStrings.xml><?xml version="1.0" encoding="utf-8"?>
<sst xmlns="http://schemas.openxmlformats.org/spreadsheetml/2006/main" count="124" uniqueCount="77">
  <si>
    <t>Grandparents</t>
  </si>
  <si>
    <t>Infancy</t>
  </si>
  <si>
    <t>Parents</t>
  </si>
  <si>
    <t>Home</t>
  </si>
  <si>
    <t>Siblings</t>
  </si>
  <si>
    <t>Praying</t>
  </si>
  <si>
    <t>Work</t>
  </si>
  <si>
    <t>Shopping</t>
  </si>
  <si>
    <t>Movies</t>
  </si>
  <si>
    <t>Internet</t>
  </si>
  <si>
    <t>Neighbours</t>
  </si>
  <si>
    <t>TV</t>
  </si>
  <si>
    <t>Reading</t>
  </si>
  <si>
    <t>SD</t>
  </si>
  <si>
    <t>N=47</t>
  </si>
  <si>
    <t xml:space="preserve">شماره گویه در پرسشنامه </t>
  </si>
  <si>
    <t xml:space="preserve">موضوع گویه ها </t>
  </si>
  <si>
    <t>16.1.S</t>
  </si>
  <si>
    <t>16.1.U</t>
  </si>
  <si>
    <t>16.2.S</t>
  </si>
  <si>
    <t>16.2.L</t>
  </si>
  <si>
    <t>16.2.W</t>
  </si>
  <si>
    <t>17.1.S</t>
  </si>
  <si>
    <t>17.1.U</t>
  </si>
  <si>
    <t>17.1.R</t>
  </si>
  <si>
    <t>17.1.W</t>
  </si>
  <si>
    <t>17.2.S</t>
  </si>
  <si>
    <t>17.2.R</t>
  </si>
  <si>
    <t>17.2.W</t>
  </si>
  <si>
    <t>16.1.R</t>
  </si>
  <si>
    <t>16.1.W</t>
  </si>
  <si>
    <t>16.2.R</t>
  </si>
  <si>
    <t>Persian speaking</t>
  </si>
  <si>
    <t>Persian understanding</t>
  </si>
  <si>
    <t>Persian speaking frequency</t>
  </si>
  <si>
    <t>Persian listening frequency</t>
  </si>
  <si>
    <t>Persian writing frequency</t>
  </si>
  <si>
    <t>Preschool age</t>
  </si>
  <si>
    <t>Primary school age</t>
  </si>
  <si>
    <t>High school age</t>
  </si>
  <si>
    <t>Other Relatives</t>
  </si>
  <si>
    <t>Spouse</t>
  </si>
  <si>
    <t>Roommate(s)</t>
  </si>
  <si>
    <t>School/ University</t>
  </si>
  <si>
    <t>Social activities</t>
  </si>
  <si>
    <t>Religious activities</t>
  </si>
  <si>
    <t>Extracurricular activities</t>
  </si>
  <si>
    <t>Health care services</t>
  </si>
  <si>
    <t>Non-persian speaking</t>
  </si>
  <si>
    <t>Non-persian understanding</t>
  </si>
  <si>
    <t>Non-persian writing</t>
  </si>
  <si>
    <t>Non-persian speaking frequency</t>
  </si>
  <si>
    <t>17.2.L</t>
  </si>
  <si>
    <t>Non-persian listening frequency</t>
  </si>
  <si>
    <t>Non-persian reading</t>
  </si>
  <si>
    <t>Non-persian reading frequency</t>
  </si>
  <si>
    <t>Non-persian writing frequency</t>
  </si>
  <si>
    <t>Eamil</t>
  </si>
  <si>
    <t>Texting</t>
  </si>
  <si>
    <t>Social media</t>
  </si>
  <si>
    <t>List</t>
  </si>
  <si>
    <t>Persian reading</t>
  </si>
  <si>
    <t>Presian writing</t>
  </si>
  <si>
    <t>Persian reading frequency</t>
  </si>
  <si>
    <t>Switching with family</t>
  </si>
  <si>
    <t>Switching with friends</t>
  </si>
  <si>
    <t>Switching with social media</t>
  </si>
  <si>
    <t>Mean</t>
  </si>
  <si>
    <t>Composite factor score</t>
  </si>
  <si>
    <t>Factor Load</t>
  </si>
  <si>
    <t>Factor I Dominant Language at Home &amp; Community</t>
  </si>
  <si>
    <t>Factor II 
Non-Persian Use</t>
  </si>
  <si>
    <t>Factor III
Non-Persian Proficiency</t>
  </si>
  <si>
    <t>factor IV 
Persian Comprehension</t>
  </si>
  <si>
    <t>Factor V
Switching</t>
  </si>
  <si>
    <t>ML</t>
  </si>
  <si>
    <t>Non-ML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</si>
</sst>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.5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1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4" fillId="0" borderId="2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readingOrder="2"/>
    </xf>
    <xf numFmtId="0" fontId="4" fillId="0" borderId="2" xfId="0" applyFont="1" applyBorder="1" applyAlignment="1">
      <alignment horizontal="left" vertical="center" wrapText="1" readingOrder="2"/>
    </xf>
    <xf numFmtId="0" fontId="0" fillId="0" borderId="0" xfId="0" applyAlignment="1">
      <alignment wrapText="1"/>
    </xf>
    <xf numFmtId="0" fontId="4" fillId="2" borderId="3" xfId="0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/>
    </xf>
    <xf numFmtId="0" fontId="3" fillId="2" borderId="2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3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5" fillId="7" borderId="1" xfId="0" applyFont="1" applyFill="1" applyBorder="1"/>
    <xf numFmtId="0" fontId="0" fillId="12" borderId="1" xfId="0" applyFill="1" applyBorder="1"/>
    <xf numFmtId="0" fontId="5" fillId="4" borderId="1" xfId="0" applyFont="1" applyFill="1" applyBorder="1"/>
    <xf numFmtId="0" fontId="5" fillId="6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2" fontId="3" fillId="3" borderId="1" xfId="2" applyNumberFormat="1" applyFont="1" applyFill="1" applyBorder="1" applyAlignment="1">
      <alignment horizontal="center"/>
    </xf>
    <xf numFmtId="2" fontId="3" fillId="7" borderId="1" xfId="2" applyNumberFormat="1" applyFont="1" applyFill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Sheet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tabSelected="1" workbookViewId="0">
      <selection activeCell="A10" sqref="A10"/>
    </sheetView>
  </sheetViews>
  <sheetFormatPr defaultRowHeight="15" x14ac:dyDescent="0.25"/>
  <cols>
    <col min="1" max="1" width="20.42578125" style="1" bestFit="1" customWidth="1"/>
    <col min="12" max="12" width="9.140625" style="2"/>
    <col min="96" max="96" width="10.28515625" customWidth="1"/>
    <col min="97" max="97" width="11.7109375" customWidth="1"/>
    <col min="98" max="98" width="9.5703125" customWidth="1"/>
    <col min="101" max="101" width="9.140625" style="2"/>
  </cols>
  <sheetData>
    <row r="1" spans="1:101" ht="15.75" customHeight="1" thickBot="1" x14ac:dyDescent="0.3">
      <c r="A1" s="3" t="s">
        <v>14</v>
      </c>
      <c r="B1" s="4">
        <v>1</v>
      </c>
      <c r="C1" s="4">
        <v>2</v>
      </c>
      <c r="D1" s="4">
        <v>3</v>
      </c>
      <c r="E1" s="34">
        <v>4</v>
      </c>
      <c r="F1" s="34">
        <v>5</v>
      </c>
      <c r="G1" s="34">
        <v>6</v>
      </c>
      <c r="H1" s="34">
        <v>7</v>
      </c>
      <c r="I1" s="34">
        <v>8</v>
      </c>
      <c r="J1" s="34">
        <v>9</v>
      </c>
      <c r="K1" s="34">
        <v>10</v>
      </c>
      <c r="L1" s="34">
        <v>11</v>
      </c>
      <c r="M1" s="34">
        <v>12</v>
      </c>
      <c r="N1" s="34">
        <v>13</v>
      </c>
      <c r="O1" s="34">
        <v>14</v>
      </c>
      <c r="P1" s="34">
        <v>15</v>
      </c>
      <c r="Q1" s="34">
        <v>16</v>
      </c>
      <c r="R1" s="34">
        <v>17</v>
      </c>
      <c r="S1" s="34">
        <v>18</v>
      </c>
      <c r="T1" s="34">
        <v>19</v>
      </c>
      <c r="U1" s="34">
        <v>20</v>
      </c>
      <c r="V1" s="34">
        <v>21</v>
      </c>
      <c r="W1" s="34">
        <v>22</v>
      </c>
      <c r="X1" s="34">
        <v>23</v>
      </c>
      <c r="Y1" s="34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6">
        <v>33</v>
      </c>
      <c r="AI1" s="16">
        <v>34</v>
      </c>
      <c r="AJ1" s="16">
        <v>35</v>
      </c>
      <c r="AK1" s="16">
        <v>36</v>
      </c>
      <c r="AL1" s="16">
        <v>37</v>
      </c>
      <c r="AM1" s="16">
        <v>38</v>
      </c>
      <c r="AN1" s="16">
        <v>39</v>
      </c>
      <c r="AO1" s="18">
        <v>40</v>
      </c>
      <c r="AP1" s="18">
        <v>41</v>
      </c>
      <c r="AQ1" s="18">
        <v>42</v>
      </c>
      <c r="AR1" s="18">
        <v>43</v>
      </c>
      <c r="AS1" s="18">
        <v>44</v>
      </c>
      <c r="AT1" s="38">
        <v>45</v>
      </c>
      <c r="AU1" s="38">
        <v>46</v>
      </c>
      <c r="AV1" s="38">
        <v>47</v>
      </c>
      <c r="AW1" s="59" t="s">
        <v>32</v>
      </c>
      <c r="AX1" s="59" t="s">
        <v>33</v>
      </c>
      <c r="AY1" s="59" t="s">
        <v>34</v>
      </c>
      <c r="AZ1" s="59" t="s">
        <v>51</v>
      </c>
      <c r="BA1" s="59" t="s">
        <v>1</v>
      </c>
      <c r="BB1" s="59" t="s">
        <v>37</v>
      </c>
      <c r="BC1" s="59" t="s">
        <v>38</v>
      </c>
      <c r="BD1" s="59" t="s">
        <v>39</v>
      </c>
      <c r="BE1" s="59" t="s">
        <v>2</v>
      </c>
      <c r="BF1" s="59" t="s">
        <v>4</v>
      </c>
      <c r="BG1" s="59" t="s">
        <v>0</v>
      </c>
      <c r="BH1" s="59" t="s">
        <v>40</v>
      </c>
      <c r="BI1" s="59" t="s">
        <v>41</v>
      </c>
      <c r="BJ1" s="59" t="s">
        <v>42</v>
      </c>
      <c r="BK1" s="59" t="s">
        <v>10</v>
      </c>
      <c r="BL1" s="59" t="s">
        <v>3</v>
      </c>
      <c r="BM1" s="59" t="s">
        <v>43</v>
      </c>
      <c r="BN1" s="59" t="s">
        <v>6</v>
      </c>
      <c r="BO1" s="59" t="s">
        <v>44</v>
      </c>
      <c r="BP1" s="59" t="s">
        <v>45</v>
      </c>
      <c r="BQ1" s="59" t="s">
        <v>46</v>
      </c>
      <c r="BR1" s="59" t="s">
        <v>7</v>
      </c>
      <c r="BS1" s="59" t="s">
        <v>47</v>
      </c>
      <c r="BT1" s="59" t="s">
        <v>5</v>
      </c>
      <c r="BU1" s="56" t="s">
        <v>12</v>
      </c>
      <c r="BV1" s="56" t="s">
        <v>57</v>
      </c>
      <c r="BW1" s="56" t="s">
        <v>58</v>
      </c>
      <c r="BX1" s="56" t="s">
        <v>59</v>
      </c>
      <c r="BY1" s="56" t="s">
        <v>60</v>
      </c>
      <c r="BZ1" s="56" t="s">
        <v>11</v>
      </c>
      <c r="CA1" s="56" t="s">
        <v>8</v>
      </c>
      <c r="CB1" s="56" t="s">
        <v>9</v>
      </c>
      <c r="CC1" s="53" t="s">
        <v>48</v>
      </c>
      <c r="CD1" s="53" t="s">
        <v>49</v>
      </c>
      <c r="CE1" s="53" t="s">
        <v>54</v>
      </c>
      <c r="CF1" s="53" t="s">
        <v>50</v>
      </c>
      <c r="CG1" s="53" t="s">
        <v>53</v>
      </c>
      <c r="CH1" s="53" t="s">
        <v>55</v>
      </c>
      <c r="CI1" s="53" t="s">
        <v>56</v>
      </c>
      <c r="CJ1" s="50" t="s">
        <v>61</v>
      </c>
      <c r="CK1" s="50" t="s">
        <v>62</v>
      </c>
      <c r="CL1" s="50" t="s">
        <v>35</v>
      </c>
      <c r="CM1" s="50" t="s">
        <v>63</v>
      </c>
      <c r="CN1" s="50" t="s">
        <v>36</v>
      </c>
      <c r="CO1" s="47" t="s">
        <v>64</v>
      </c>
      <c r="CP1" s="47" t="s">
        <v>65</v>
      </c>
      <c r="CQ1" s="47" t="s">
        <v>66</v>
      </c>
      <c r="CR1" s="63" t="s">
        <v>70</v>
      </c>
      <c r="CS1" s="64" t="s">
        <v>71</v>
      </c>
      <c r="CT1" s="65" t="s">
        <v>72</v>
      </c>
      <c r="CU1" s="67" t="s">
        <v>73</v>
      </c>
      <c r="CV1" s="69" t="s">
        <v>74</v>
      </c>
      <c r="CW1" s="62" t="s">
        <v>68</v>
      </c>
    </row>
    <row r="2" spans="1:101" ht="15.75" thickBot="1" x14ac:dyDescent="0.3">
      <c r="A2" s="5" t="s">
        <v>15</v>
      </c>
      <c r="B2" s="4" t="s">
        <v>17</v>
      </c>
      <c r="C2" s="4" t="s">
        <v>18</v>
      </c>
      <c r="D2" s="4" t="s">
        <v>19</v>
      </c>
      <c r="E2" s="34" t="s">
        <v>26</v>
      </c>
      <c r="F2" s="4">
        <v>18.100000000000001</v>
      </c>
      <c r="G2" s="4">
        <v>18.2</v>
      </c>
      <c r="H2" s="4">
        <v>18.3</v>
      </c>
      <c r="I2" s="4">
        <v>18.399999999999999</v>
      </c>
      <c r="J2" s="4">
        <v>19.100000000000001</v>
      </c>
      <c r="K2" s="4">
        <v>19.2</v>
      </c>
      <c r="L2" s="4">
        <v>19.3</v>
      </c>
      <c r="M2" s="4">
        <v>19.399999999999999</v>
      </c>
      <c r="N2" s="4">
        <v>19.5</v>
      </c>
      <c r="O2" s="4">
        <v>19.600000000000001</v>
      </c>
      <c r="P2" s="4">
        <v>19.7</v>
      </c>
      <c r="Q2" s="4">
        <v>20.100000000000001</v>
      </c>
      <c r="R2" s="4">
        <v>20.2</v>
      </c>
      <c r="S2" s="4">
        <v>20.3</v>
      </c>
      <c r="T2" s="4">
        <v>20.399999999999999</v>
      </c>
      <c r="U2" s="4">
        <v>20.5</v>
      </c>
      <c r="V2" s="4">
        <v>20.6</v>
      </c>
      <c r="W2" s="4">
        <v>20.7</v>
      </c>
      <c r="X2" s="4">
        <v>20.8</v>
      </c>
      <c r="Y2" s="4">
        <v>21.9</v>
      </c>
      <c r="Z2" s="36">
        <v>21.1</v>
      </c>
      <c r="AA2" s="36">
        <v>21.2</v>
      </c>
      <c r="AB2" s="36">
        <v>21.3</v>
      </c>
      <c r="AC2" s="36">
        <v>21.4</v>
      </c>
      <c r="AD2" s="36">
        <v>21.5</v>
      </c>
      <c r="AE2" s="36">
        <v>21.6</v>
      </c>
      <c r="AF2" s="36">
        <v>21.7</v>
      </c>
      <c r="AG2" s="36">
        <v>21.8</v>
      </c>
      <c r="AH2" s="12" t="s">
        <v>22</v>
      </c>
      <c r="AI2" s="12" t="s">
        <v>23</v>
      </c>
      <c r="AJ2" s="12" t="s">
        <v>24</v>
      </c>
      <c r="AK2" s="12" t="s">
        <v>25</v>
      </c>
      <c r="AL2" s="12" t="s">
        <v>52</v>
      </c>
      <c r="AM2" s="35" t="s">
        <v>27</v>
      </c>
      <c r="AN2" s="35" t="s">
        <v>28</v>
      </c>
      <c r="AO2" s="13" t="s">
        <v>29</v>
      </c>
      <c r="AP2" s="13" t="s">
        <v>30</v>
      </c>
      <c r="AQ2" s="37" t="s">
        <v>20</v>
      </c>
      <c r="AR2" s="13" t="s">
        <v>31</v>
      </c>
      <c r="AS2" s="37" t="s">
        <v>21</v>
      </c>
      <c r="AT2" s="14">
        <v>22.1</v>
      </c>
      <c r="AU2" s="14">
        <v>22.2</v>
      </c>
      <c r="AV2" s="14">
        <v>22.3</v>
      </c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57"/>
      <c r="BV2" s="57"/>
      <c r="BW2" s="57"/>
      <c r="BX2" s="57"/>
      <c r="BY2" s="57"/>
      <c r="BZ2" s="57"/>
      <c r="CA2" s="57"/>
      <c r="CB2" s="57"/>
      <c r="CC2" s="54"/>
      <c r="CD2" s="54"/>
      <c r="CE2" s="54"/>
      <c r="CF2" s="54"/>
      <c r="CG2" s="54"/>
      <c r="CH2" s="54"/>
      <c r="CI2" s="54"/>
      <c r="CJ2" s="51"/>
      <c r="CK2" s="51"/>
      <c r="CL2" s="51"/>
      <c r="CM2" s="51"/>
      <c r="CN2" s="51"/>
      <c r="CO2" s="48"/>
      <c r="CP2" s="48"/>
      <c r="CQ2" s="48"/>
      <c r="CR2" s="63"/>
      <c r="CS2" s="64"/>
      <c r="CT2" s="66"/>
      <c r="CU2" s="68"/>
      <c r="CV2" s="70"/>
      <c r="CW2" s="62"/>
    </row>
    <row r="3" spans="1:101" s="7" customFormat="1" ht="51.75" thickBot="1" x14ac:dyDescent="0.3">
      <c r="A3" s="6" t="s">
        <v>16</v>
      </c>
      <c r="B3" s="15" t="s">
        <v>32</v>
      </c>
      <c r="C3" s="15" t="s">
        <v>33</v>
      </c>
      <c r="D3" s="15" t="s">
        <v>34</v>
      </c>
      <c r="E3" s="15" t="s">
        <v>51</v>
      </c>
      <c r="F3" s="15" t="s">
        <v>1</v>
      </c>
      <c r="G3" s="15" t="s">
        <v>37</v>
      </c>
      <c r="H3" s="15" t="s">
        <v>38</v>
      </c>
      <c r="I3" s="15" t="s">
        <v>39</v>
      </c>
      <c r="J3" s="15" t="s">
        <v>2</v>
      </c>
      <c r="K3" s="15" t="s">
        <v>4</v>
      </c>
      <c r="L3" s="15" t="s">
        <v>0</v>
      </c>
      <c r="M3" s="15" t="s">
        <v>40</v>
      </c>
      <c r="N3" s="15" t="s">
        <v>41</v>
      </c>
      <c r="O3" s="15" t="s">
        <v>42</v>
      </c>
      <c r="P3" s="15" t="s">
        <v>10</v>
      </c>
      <c r="Q3" s="15" t="s">
        <v>3</v>
      </c>
      <c r="R3" s="15" t="s">
        <v>43</v>
      </c>
      <c r="S3" s="15" t="s">
        <v>6</v>
      </c>
      <c r="T3" s="15" t="s">
        <v>44</v>
      </c>
      <c r="U3" s="15" t="s">
        <v>45</v>
      </c>
      <c r="V3" s="15" t="s">
        <v>46</v>
      </c>
      <c r="W3" s="15" t="s">
        <v>7</v>
      </c>
      <c r="X3" s="15" t="s">
        <v>47</v>
      </c>
      <c r="Y3" s="15" t="s">
        <v>5</v>
      </c>
      <c r="Z3" s="17" t="s">
        <v>12</v>
      </c>
      <c r="AA3" s="17" t="s">
        <v>57</v>
      </c>
      <c r="AB3" s="17" t="s">
        <v>58</v>
      </c>
      <c r="AC3" s="17" t="s">
        <v>59</v>
      </c>
      <c r="AD3" s="17" t="s">
        <v>60</v>
      </c>
      <c r="AE3" s="17" t="s">
        <v>11</v>
      </c>
      <c r="AF3" s="17" t="s">
        <v>8</v>
      </c>
      <c r="AG3" s="17" t="s">
        <v>9</v>
      </c>
      <c r="AH3" s="16" t="s">
        <v>48</v>
      </c>
      <c r="AI3" s="16" t="s">
        <v>49</v>
      </c>
      <c r="AJ3" s="16" t="s">
        <v>54</v>
      </c>
      <c r="AK3" s="16" t="s">
        <v>50</v>
      </c>
      <c r="AL3" s="16" t="s">
        <v>53</v>
      </c>
      <c r="AM3" s="16" t="s">
        <v>55</v>
      </c>
      <c r="AN3" s="16" t="s">
        <v>56</v>
      </c>
      <c r="AO3" s="18" t="s">
        <v>61</v>
      </c>
      <c r="AP3" s="18" t="s">
        <v>62</v>
      </c>
      <c r="AQ3" s="18" t="s">
        <v>35</v>
      </c>
      <c r="AR3" s="18" t="s">
        <v>63</v>
      </c>
      <c r="AS3" s="18" t="s">
        <v>36</v>
      </c>
      <c r="AT3" s="19" t="s">
        <v>64</v>
      </c>
      <c r="AU3" s="19" t="s">
        <v>65</v>
      </c>
      <c r="AV3" s="19" t="s">
        <v>66</v>
      </c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57"/>
      <c r="BV3" s="57"/>
      <c r="BW3" s="57"/>
      <c r="BX3" s="57"/>
      <c r="BY3" s="57"/>
      <c r="BZ3" s="57"/>
      <c r="CA3" s="57"/>
      <c r="CB3" s="57"/>
      <c r="CC3" s="54"/>
      <c r="CD3" s="54"/>
      <c r="CE3" s="54"/>
      <c r="CF3" s="54"/>
      <c r="CG3" s="54"/>
      <c r="CH3" s="54"/>
      <c r="CI3" s="54"/>
      <c r="CJ3" s="51"/>
      <c r="CK3" s="51"/>
      <c r="CL3" s="51"/>
      <c r="CM3" s="51"/>
      <c r="CN3" s="51"/>
      <c r="CO3" s="48"/>
      <c r="CP3" s="48"/>
      <c r="CQ3" s="48"/>
      <c r="CR3" s="63"/>
      <c r="CS3" s="64"/>
      <c r="CT3" s="66"/>
      <c r="CU3" s="68"/>
      <c r="CV3" s="70"/>
      <c r="CW3" s="62"/>
    </row>
    <row r="4" spans="1:101" ht="15.75" thickBot="1" x14ac:dyDescent="0.3">
      <c r="A4" s="8" t="s">
        <v>69</v>
      </c>
      <c r="B4" s="42">
        <v>-0.41</v>
      </c>
      <c r="C4" s="42">
        <v>-0.57999999999999996</v>
      </c>
      <c r="D4" s="42">
        <v>-0.77</v>
      </c>
      <c r="E4" s="42">
        <v>0.69</v>
      </c>
      <c r="F4" s="42">
        <v>0.83</v>
      </c>
      <c r="G4" s="42">
        <v>0.76</v>
      </c>
      <c r="H4" s="42">
        <v>0.72</v>
      </c>
      <c r="I4" s="42">
        <v>0.62</v>
      </c>
      <c r="J4" s="42">
        <v>0.96</v>
      </c>
      <c r="K4" s="42">
        <v>0.87</v>
      </c>
      <c r="L4" s="42">
        <v>0.87</v>
      </c>
      <c r="M4" s="42">
        <v>0.92</v>
      </c>
      <c r="N4" s="42">
        <v>0.23</v>
      </c>
      <c r="O4" s="42">
        <v>0.78</v>
      </c>
      <c r="P4" s="42">
        <v>0.87</v>
      </c>
      <c r="Q4" s="42">
        <v>0.95</v>
      </c>
      <c r="R4" s="42">
        <v>0.66</v>
      </c>
      <c r="S4" s="42">
        <v>0.69</v>
      </c>
      <c r="T4" s="42">
        <v>0.87</v>
      </c>
      <c r="U4" s="42">
        <v>0.85</v>
      </c>
      <c r="V4" s="42">
        <v>0.86</v>
      </c>
      <c r="W4" s="42">
        <v>0.9</v>
      </c>
      <c r="X4" s="42">
        <v>0.89</v>
      </c>
      <c r="Y4" s="42">
        <v>0.38</v>
      </c>
      <c r="Z4" s="43">
        <v>0.7</v>
      </c>
      <c r="AA4" s="43">
        <v>0.66</v>
      </c>
      <c r="AB4" s="43">
        <v>0.72</v>
      </c>
      <c r="AC4" s="43">
        <v>0.75</v>
      </c>
      <c r="AD4" s="43">
        <v>0.7</v>
      </c>
      <c r="AE4" s="43">
        <v>0.77</v>
      </c>
      <c r="AF4" s="43">
        <v>0.72</v>
      </c>
      <c r="AG4" s="43">
        <v>0.75</v>
      </c>
      <c r="AH4" s="41">
        <v>0.94</v>
      </c>
      <c r="AI4" s="41">
        <v>0.93</v>
      </c>
      <c r="AJ4" s="41">
        <v>0.89</v>
      </c>
      <c r="AK4" s="41">
        <v>0.88</v>
      </c>
      <c r="AL4" s="41">
        <v>0.6</v>
      </c>
      <c r="AM4" s="41">
        <v>0.6</v>
      </c>
      <c r="AN4" s="41">
        <v>0.63</v>
      </c>
      <c r="AO4" s="44">
        <v>0.81</v>
      </c>
      <c r="AP4" s="44">
        <v>0.82</v>
      </c>
      <c r="AQ4" s="44">
        <v>0.33</v>
      </c>
      <c r="AR4" s="44">
        <v>0.71</v>
      </c>
      <c r="AS4" s="44">
        <v>0.57999999999999996</v>
      </c>
      <c r="AT4" s="45">
        <v>0.84</v>
      </c>
      <c r="AU4" s="45">
        <v>0.81</v>
      </c>
      <c r="AV4" s="45">
        <v>0.77</v>
      </c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57"/>
      <c r="BV4" s="57"/>
      <c r="BW4" s="57"/>
      <c r="BX4" s="57"/>
      <c r="BY4" s="57"/>
      <c r="BZ4" s="57"/>
      <c r="CA4" s="57"/>
      <c r="CB4" s="57"/>
      <c r="CC4" s="54"/>
      <c r="CD4" s="54"/>
      <c r="CE4" s="54"/>
      <c r="CF4" s="54"/>
      <c r="CG4" s="54"/>
      <c r="CH4" s="54"/>
      <c r="CI4" s="54"/>
      <c r="CJ4" s="51"/>
      <c r="CK4" s="51"/>
      <c r="CL4" s="51"/>
      <c r="CM4" s="51"/>
      <c r="CN4" s="51"/>
      <c r="CO4" s="48"/>
      <c r="CP4" s="48"/>
      <c r="CQ4" s="48"/>
      <c r="CR4" s="63"/>
      <c r="CS4" s="64"/>
      <c r="CT4" s="66"/>
      <c r="CU4" s="68"/>
      <c r="CV4" s="70"/>
      <c r="CW4" s="62"/>
    </row>
    <row r="5" spans="1:101" ht="15.75" thickBot="1" x14ac:dyDescent="0.3">
      <c r="A5" s="9" t="s">
        <v>67</v>
      </c>
      <c r="B5" s="39">
        <v>91.72585669781931</v>
      </c>
      <c r="C5" s="39">
        <v>96.473520249221181</v>
      </c>
      <c r="D5" s="39">
        <v>3</v>
      </c>
      <c r="E5" s="39">
        <v>2.5210355987055015</v>
      </c>
      <c r="F5" s="39">
        <v>1.909375</v>
      </c>
      <c r="G5" s="39">
        <v>1.6383647798742138</v>
      </c>
      <c r="H5" s="39">
        <v>1.4624999999999999</v>
      </c>
      <c r="I5" s="39">
        <v>1.53125</v>
      </c>
      <c r="J5" s="39">
        <v>2.3146417445482865</v>
      </c>
      <c r="K5" s="39">
        <v>2.1461038961038961</v>
      </c>
      <c r="L5" s="39">
        <v>2.586750788643533</v>
      </c>
      <c r="M5" s="39">
        <v>2.2218749999999998</v>
      </c>
      <c r="N5" s="39">
        <v>1.8347826086956522</v>
      </c>
      <c r="O5" s="39">
        <v>1.4043887147335423</v>
      </c>
      <c r="P5" s="39">
        <v>2.0062695924764888</v>
      </c>
      <c r="Q5" s="39">
        <v>2.3457943925233646</v>
      </c>
      <c r="R5" s="39">
        <v>1.25</v>
      </c>
      <c r="S5" s="39">
        <v>1.4</v>
      </c>
      <c r="T5" s="39">
        <v>1.59375</v>
      </c>
      <c r="U5" s="39">
        <v>1.8585209003215435</v>
      </c>
      <c r="V5" s="39">
        <v>1.60625</v>
      </c>
      <c r="W5" s="39">
        <v>1.6199376947040498</v>
      </c>
      <c r="X5" s="39">
        <v>1.5420560747663552</v>
      </c>
      <c r="Y5" s="39">
        <v>1.7579617834394905</v>
      </c>
      <c r="Z5" s="40">
        <v>0.78930817610062898</v>
      </c>
      <c r="AA5" s="40">
        <v>1.0546623794212218</v>
      </c>
      <c r="AB5" s="40">
        <v>0.86562499999999998</v>
      </c>
      <c r="AC5" s="40">
        <v>1.10625</v>
      </c>
      <c r="AD5" s="40">
        <v>0.50470219435736674</v>
      </c>
      <c r="AE5" s="40">
        <v>1.0408805031446542</v>
      </c>
      <c r="AF5" s="40">
        <v>1.6875</v>
      </c>
      <c r="AG5" s="40">
        <v>1.2593749999999999</v>
      </c>
      <c r="AH5" s="41">
        <v>76.166666666666671</v>
      </c>
      <c r="AI5" s="41">
        <v>86.378205128205124</v>
      </c>
      <c r="AJ5" s="41">
        <v>63.517799352750806</v>
      </c>
      <c r="AK5" s="41">
        <v>56.935064935064936</v>
      </c>
      <c r="AL5" s="41">
        <v>2.679611650485437</v>
      </c>
      <c r="AM5" s="41">
        <v>1.504885993485342</v>
      </c>
      <c r="AN5" s="41">
        <v>1.3137254901960784</v>
      </c>
      <c r="AO5" s="44">
        <v>94.520249221183803</v>
      </c>
      <c r="AP5" s="44">
        <v>93.800623052959509</v>
      </c>
      <c r="AQ5" s="44">
        <v>3.1495327102803738</v>
      </c>
      <c r="AR5" s="44">
        <v>3.5077881619937696</v>
      </c>
      <c r="AS5" s="44">
        <v>3.4906250000000001</v>
      </c>
      <c r="AT5" s="45">
        <v>1.5109717868338557</v>
      </c>
      <c r="AU5" s="45">
        <v>1.915360501567398</v>
      </c>
      <c r="AV5" s="45">
        <v>1.8374999999999999</v>
      </c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57"/>
      <c r="BV5" s="57"/>
      <c r="BW5" s="57"/>
      <c r="BX5" s="57"/>
      <c r="BY5" s="57"/>
      <c r="BZ5" s="57"/>
      <c r="CA5" s="57"/>
      <c r="CB5" s="57"/>
      <c r="CC5" s="54"/>
      <c r="CD5" s="54"/>
      <c r="CE5" s="54"/>
      <c r="CF5" s="54"/>
      <c r="CG5" s="54"/>
      <c r="CH5" s="54"/>
      <c r="CI5" s="54"/>
      <c r="CJ5" s="51"/>
      <c r="CK5" s="51"/>
      <c r="CL5" s="51"/>
      <c r="CM5" s="51"/>
      <c r="CN5" s="51"/>
      <c r="CO5" s="48"/>
      <c r="CP5" s="48"/>
      <c r="CQ5" s="48"/>
      <c r="CR5" s="63"/>
      <c r="CS5" s="64"/>
      <c r="CT5" s="66"/>
      <c r="CU5" s="68"/>
      <c r="CV5" s="70"/>
      <c r="CW5" s="62"/>
    </row>
    <row r="6" spans="1:101" ht="15.75" thickBot="1" x14ac:dyDescent="0.3">
      <c r="A6" s="10" t="s">
        <v>13</v>
      </c>
      <c r="B6" s="39">
        <v>39.496751266299114</v>
      </c>
      <c r="C6" s="39">
        <v>38.445091726794203</v>
      </c>
      <c r="D6" s="39">
        <v>1.0031201323869441</v>
      </c>
      <c r="E6" s="39">
        <v>1.2235689608581002</v>
      </c>
      <c r="F6" s="39">
        <v>1.5048217955504355</v>
      </c>
      <c r="G6" s="39">
        <v>1.2775814464527491</v>
      </c>
      <c r="H6" s="39">
        <v>1.0407828016091503</v>
      </c>
      <c r="I6" s="39">
        <v>1.0319162258529921</v>
      </c>
      <c r="J6" s="39">
        <v>1.7095514614591008</v>
      </c>
      <c r="K6" s="39">
        <v>1.7408909739863798</v>
      </c>
      <c r="L6" s="39">
        <v>1.7761289450570059</v>
      </c>
      <c r="M6" s="39">
        <v>1.6412080524642068</v>
      </c>
      <c r="N6" s="39">
        <v>1.7865503109988192</v>
      </c>
      <c r="O6" s="39">
        <v>1.4393764545751921</v>
      </c>
      <c r="P6" s="39">
        <v>1.7715319213818841</v>
      </c>
      <c r="Q6" s="39">
        <v>2.8780510019965693</v>
      </c>
      <c r="R6" s="39">
        <v>1.1683115031911422</v>
      </c>
      <c r="S6" s="39">
        <v>1.3360516508000138</v>
      </c>
      <c r="T6" s="39">
        <v>1.3909554461921259</v>
      </c>
      <c r="U6" s="39">
        <v>1.5778455294750331</v>
      </c>
      <c r="V6" s="39">
        <v>1.4168572002918323</v>
      </c>
      <c r="W6" s="39">
        <v>1.4828524019962064</v>
      </c>
      <c r="X6" s="39">
        <v>1.46807936071106</v>
      </c>
      <c r="Y6" s="39">
        <v>1.5578361083207257</v>
      </c>
      <c r="Z6" s="40">
        <v>0.77191156837856945</v>
      </c>
      <c r="AA6" s="40">
        <v>1.0687205789949137</v>
      </c>
      <c r="AB6" s="40">
        <v>0.86234693794279249</v>
      </c>
      <c r="AC6" s="40">
        <v>0.8999956461058044</v>
      </c>
      <c r="AD6" s="40">
        <v>0.83504782130312394</v>
      </c>
      <c r="AE6" s="40">
        <v>1.0926605642668024</v>
      </c>
      <c r="AF6" s="40">
        <v>1.2352578957308944</v>
      </c>
      <c r="AG6" s="40">
        <v>1.0877947480076853</v>
      </c>
      <c r="AH6" s="41">
        <v>29.038467298832771</v>
      </c>
      <c r="AI6" s="41">
        <v>60.308834645662955</v>
      </c>
      <c r="AJ6" s="41">
        <v>31.521645423523864</v>
      </c>
      <c r="AK6" s="41">
        <v>33.679012752688728</v>
      </c>
      <c r="AL6" s="41">
        <v>1.0117516528953898</v>
      </c>
      <c r="AM6" s="41">
        <v>1.0767031970518797</v>
      </c>
      <c r="AN6" s="41">
        <v>1.0679877707612857</v>
      </c>
      <c r="AO6" s="44">
        <v>13.084355923685912</v>
      </c>
      <c r="AP6" s="44">
        <v>13.812498854681996</v>
      </c>
      <c r="AQ6" s="44">
        <v>0.81551829743908466</v>
      </c>
      <c r="AR6" s="44">
        <v>0.69872770446320742</v>
      </c>
      <c r="AS6" s="44">
        <v>0.73423210692114005</v>
      </c>
      <c r="AT6" s="45">
        <v>1.1488462885865098</v>
      </c>
      <c r="AU6" s="45">
        <v>1.1529490946754566</v>
      </c>
      <c r="AV6" s="45">
        <v>1.1897551182404345</v>
      </c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58"/>
      <c r="BV6" s="58"/>
      <c r="BW6" s="58"/>
      <c r="BX6" s="58"/>
      <c r="BY6" s="58"/>
      <c r="BZ6" s="58"/>
      <c r="CA6" s="58"/>
      <c r="CB6" s="58"/>
      <c r="CC6" s="55"/>
      <c r="CD6" s="55"/>
      <c r="CE6" s="55"/>
      <c r="CF6" s="55"/>
      <c r="CG6" s="55"/>
      <c r="CH6" s="55"/>
      <c r="CI6" s="55"/>
      <c r="CJ6" s="52"/>
      <c r="CK6" s="52"/>
      <c r="CL6" s="52"/>
      <c r="CM6" s="52"/>
      <c r="CN6" s="52"/>
      <c r="CO6" s="49"/>
      <c r="CP6" s="49"/>
      <c r="CQ6" s="49"/>
      <c r="CR6" s="63"/>
      <c r="CS6" s="64"/>
      <c r="CT6" s="66"/>
      <c r="CU6" s="68"/>
      <c r="CV6" s="70"/>
      <c r="CW6" s="62"/>
    </row>
    <row r="7" spans="1:101" ht="15.75" thickBot="1" x14ac:dyDescent="0.3">
      <c r="A7" s="11" t="s">
        <v>75</v>
      </c>
      <c r="B7" s="26">
        <v>100</v>
      </c>
      <c r="C7" s="26">
        <v>100</v>
      </c>
      <c r="D7" s="26">
        <v>4</v>
      </c>
      <c r="E7" s="26">
        <v>3</v>
      </c>
      <c r="F7" s="26">
        <v>4</v>
      </c>
      <c r="G7" s="26">
        <v>3</v>
      </c>
      <c r="H7" s="26">
        <v>2</v>
      </c>
      <c r="I7" s="26">
        <v>1</v>
      </c>
      <c r="J7" s="26">
        <v>4</v>
      </c>
      <c r="K7" s="26">
        <v>4</v>
      </c>
      <c r="L7" s="26">
        <v>4</v>
      </c>
      <c r="M7" s="26">
        <v>4</v>
      </c>
      <c r="N7" s="26">
        <v>4</v>
      </c>
      <c r="O7" s="26">
        <v>4</v>
      </c>
      <c r="P7" s="26">
        <v>4</v>
      </c>
      <c r="Q7" s="26">
        <v>44</v>
      </c>
      <c r="R7" s="26">
        <v>2</v>
      </c>
      <c r="S7" s="26">
        <v>2</v>
      </c>
      <c r="T7" s="26">
        <v>3</v>
      </c>
      <c r="U7" s="26">
        <v>4</v>
      </c>
      <c r="V7" s="26">
        <v>1</v>
      </c>
      <c r="W7" s="26">
        <v>4</v>
      </c>
      <c r="X7" s="26">
        <v>4</v>
      </c>
      <c r="Y7" s="26">
        <v>1</v>
      </c>
      <c r="Z7" s="28">
        <v>0</v>
      </c>
      <c r="AA7" s="28">
        <v>4</v>
      </c>
      <c r="AB7" s="28">
        <v>1</v>
      </c>
      <c r="AC7" s="28">
        <v>1</v>
      </c>
      <c r="AD7" s="28">
        <v>4</v>
      </c>
      <c r="AE7" s="28">
        <v>2</v>
      </c>
      <c r="AF7" s="28">
        <v>2</v>
      </c>
      <c r="AG7" s="28">
        <v>0</v>
      </c>
      <c r="AH7" s="27">
        <v>100</v>
      </c>
      <c r="AI7" s="27">
        <v>100</v>
      </c>
      <c r="AJ7" s="27">
        <v>25</v>
      </c>
      <c r="AK7" s="27">
        <v>25</v>
      </c>
      <c r="AL7" s="27">
        <v>3</v>
      </c>
      <c r="AM7" s="27">
        <v>1</v>
      </c>
      <c r="AN7" s="27">
        <v>1</v>
      </c>
      <c r="AO7" s="29">
        <v>100</v>
      </c>
      <c r="AP7" s="29">
        <v>100</v>
      </c>
      <c r="AQ7" s="29">
        <v>4</v>
      </c>
      <c r="AR7" s="29">
        <v>4</v>
      </c>
      <c r="AS7" s="29">
        <v>4</v>
      </c>
      <c r="AT7" s="31">
        <v>4</v>
      </c>
      <c r="AU7" s="31">
        <v>4</v>
      </c>
      <c r="AV7" s="31">
        <v>4</v>
      </c>
      <c r="AW7" s="25">
        <f t="shared" ref="AW7" si="0">IF(B7="",".",((B7-B$5)/B$6)*B$4)</f>
        <v>-8.5890576949519168E-2</v>
      </c>
      <c r="AX7" s="25">
        <f t="shared" ref="AX7" si="1">IF(C7="",".",((C7-C$5)/C$6)*C$4)</f>
        <v>-5.320206464811756E-2</v>
      </c>
      <c r="AY7" s="25">
        <f t="shared" ref="AY7" si="2">IF(D7="",".",((D7-D$5)/D$6)*D$4)</f>
        <v>-0.76760497087000923</v>
      </c>
      <c r="AZ7" s="25">
        <f t="shared" ref="AZ7" si="3">IF(E7="",".",((E7-E$5)/E$6)*E$4)</f>
        <v>0.27009955913022787</v>
      </c>
      <c r="BA7" s="25">
        <f t="shared" ref="BA7" si="4">IF(F7="",".",((F7-F$5)/F$6)*F$4)</f>
        <v>1.153105806369112</v>
      </c>
      <c r="BB7" s="25">
        <f t="shared" ref="BB7" si="5">IF(G7="",".",((G7-G$5)/G$6)*G$4)</f>
        <v>0.81000140552203204</v>
      </c>
      <c r="BC7" s="25">
        <f t="shared" ref="BC7" si="6">IF(H7="",".",((H7-H$5)/H$6)*H$4)</f>
        <v>0.3718355063147285</v>
      </c>
      <c r="BD7" s="25">
        <f t="shared" ref="BD7" si="7">IF(I7="",".",((I7-I$5)/I$6)*I$4)</f>
        <v>-0.31918773224806635</v>
      </c>
      <c r="BE7" s="25">
        <f t="shared" ref="BE7" si="8">IF(J7="",".",((J7-J$5)/J$6)*J$4)</f>
        <v>0.94641428568212338</v>
      </c>
      <c r="BF7" s="25">
        <f t="shared" ref="BF7" si="9">IF(K7="",".",((K7-K$5)/K$6)*K$4)</f>
        <v>0.92647364739696159</v>
      </c>
      <c r="BG7" s="25">
        <f t="shared" ref="BG7" si="10">IF(L7="",".",((L7-L$5)/L$6)*L$4)</f>
        <v>0.69225087362148918</v>
      </c>
      <c r="BH7" s="25">
        <f t="shared" ref="BH7" si="11">IF(M7="",".",((M7-M$5)/M$6)*M$4)</f>
        <v>0.99675053235560285</v>
      </c>
      <c r="BI7" s="25">
        <f t="shared" ref="BI7" si="12">IF(N7="",".",((N7-N$5)/N$6)*N$4)</f>
        <v>0.27874949668872168</v>
      </c>
      <c r="BJ7" s="25">
        <f t="shared" ref="BJ7" si="13">IF(O7="",".",((O7-O$5)/O$6)*O$4)</f>
        <v>1.406565180410261</v>
      </c>
      <c r="BK7" s="25">
        <f t="shared" ref="BK7" si="14">IF(P7="",".",((P7-P$5)/P$6)*P$4)</f>
        <v>0.97912176100807824</v>
      </c>
      <c r="BL7" s="25">
        <f t="shared" ref="BL7" si="15">IF(Q7="",".",((Q7-Q$5)/Q$6)*Q$4)</f>
        <v>13.749407254996925</v>
      </c>
      <c r="BM7" s="25">
        <f t="shared" ref="BM7" si="16">IF(R7="",".",((R7-R$5)/R$6)*R$4)</f>
        <v>0.42368837304772761</v>
      </c>
      <c r="BN7" s="25">
        <f t="shared" ref="BN7" si="17">IF(S7="",".",((S7-S$5)/S$6)*S$4)</f>
        <v>0.30986825977281729</v>
      </c>
      <c r="BO7" s="25">
        <f t="shared" ref="BO7" si="18">IF(T7="",".",((T7-T$5)/T$6)*T$4)</f>
        <v>0.87956627464184967</v>
      </c>
      <c r="BP7" s="25">
        <f t="shared" ref="BP7" si="19">IF(U7="",".",((U7-U$5)/U$6)*U$4)</f>
        <v>1.1536346243806945</v>
      </c>
      <c r="BQ7" s="25">
        <f t="shared" ref="BQ7" si="20">IF(V7="",".",((V7-V$5)/V$6)*V$4)</f>
        <v>-0.3679799205541755</v>
      </c>
      <c r="BR7" s="25">
        <f t="shared" ref="BR7" si="21">IF(W7="",".",((W7-W$5)/W$6)*W$4)</f>
        <v>1.4445511042654906</v>
      </c>
      <c r="BS7" s="25">
        <f t="shared" ref="BS7" si="22">IF(X7="",".",((X7-X$5)/X$6)*X$4)</f>
        <v>1.4900898084953664</v>
      </c>
      <c r="BT7" s="25">
        <f t="shared" ref="BT7" si="23">IF(Y7="",".",((Y7-Y$5)/Y$6)*Y$4)</f>
        <v>-0.18488817672706556</v>
      </c>
      <c r="BU7" s="30">
        <f t="shared" ref="BU7" si="24">IF(Z7="",".",((Z7-Z$5)/Z$6)*Z$4)</f>
        <v>-0.71577593328601252</v>
      </c>
      <c r="BV7" s="30">
        <f t="shared" ref="BV7" si="25">IF(AA7="",".",((AA7-AA$5)/AA$6)*AA$4)</f>
        <v>1.8189252343303528</v>
      </c>
      <c r="BW7" s="30">
        <f t="shared" ref="BW7" si="26">IF(AB7="",".",((AB7-AB$5)/AB$6)*AB$4)</f>
        <v>0.11219382332452642</v>
      </c>
      <c r="BX7" s="30">
        <f t="shared" ref="BX7" si="27">IF(AC7="",".",((AC7-AC$5)/AC$6)*AC$4)</f>
        <v>-8.854209500323719E-2</v>
      </c>
      <c r="BY7" s="30">
        <f t="shared" ref="BY7" si="28">IF(AD7="",".",((AD7-AD$5)/AD$6)*AD$4)</f>
        <v>2.930021971833495</v>
      </c>
      <c r="BZ7" s="30">
        <f t="shared" ref="BZ7" si="29">IF(AE7="",".",((AE7-AE$5)/AE$6)*AE$4)</f>
        <v>0.67589335309651244</v>
      </c>
      <c r="CA7" s="30">
        <f t="shared" ref="CA7" si="30">IF(AF7="",".",((AF7-AF$5)/AF$6)*AF$4)</f>
        <v>0.18214819818404712</v>
      </c>
      <c r="CB7" s="30">
        <f t="shared" ref="CB7" si="31">IF(AG7="",".",((AG7-AG$5)/AG$6)*AG$4)</f>
        <v>-0.86829914533961949</v>
      </c>
      <c r="CC7" s="27">
        <f t="shared" ref="CC7" si="32">IF(AH7="",".",((AH7-AH$5)/AH$6)*AH$4)</f>
        <v>0.77150536571996864</v>
      </c>
      <c r="CD7" s="27">
        <f t="shared" ref="CD7" si="33">IF(AI7="",".",((AI7-AI$5)/AI$6)*AI$4)</f>
        <v>0.21005660787843231</v>
      </c>
      <c r="CE7" s="27">
        <f t="shared" ref="CE7" si="34">IF(AJ7="",".",((AJ7-AJ$5)/AJ$6)*AJ$4)</f>
        <v>-1.0875333747128959</v>
      </c>
      <c r="CF7" s="27">
        <f t="shared" ref="CF7" si="35">IF(AK7="",".",((AK7-AK$5)/AK$6)*AK$4)</f>
        <v>-0.83443233176761045</v>
      </c>
      <c r="CG7" s="27">
        <f t="shared" ref="CG7" si="36">IF(AL7="",".",((AL7-AL$5)/AL$6)*AL$4)</f>
        <v>0.19000019338600846</v>
      </c>
      <c r="CH7" s="27">
        <f t="shared" ref="CH7" si="37">IF(AM7="",".",((AM7-AM$5)/AM$6)*AM$4)</f>
        <v>-0.28135106956184586</v>
      </c>
      <c r="CI7" s="27">
        <f t="shared" ref="CI7" si="38">IF(AN7="",".",((AN7-AN$5)/AN$6)*AN$4)</f>
        <v>-0.18506490826448521</v>
      </c>
      <c r="CJ7" s="32">
        <f t="shared" ref="CJ7" si="39">IF(AO7="",".",((AO7-AO$5)/AO$6)*AO$4)</f>
        <v>0.33922939399761831</v>
      </c>
      <c r="CK7" s="32">
        <f t="shared" ref="CK7" si="40">IF(AP7="",".",((AP7-AP$5)/AP$6)*AP$4)</f>
        <v>0.36803544022376966</v>
      </c>
      <c r="CL7" s="32">
        <f t="shared" ref="CL7" si="41">IF(AQ7="",".",((AQ7-AQ$5)/AQ$6)*AQ$4)</f>
        <v>0.34414213205123106</v>
      </c>
      <c r="CM7" s="32">
        <f t="shared" ref="CM7" si="42">IF(AR7="",".",((AR7-AR$5)/AR$6)*AR$4)</f>
        <v>0.50015249538860307</v>
      </c>
      <c r="CN7" s="32">
        <f t="shared" ref="CN7" si="43">IF(AS7="",".",((AS7-AS$5)/AS$6)*AS$4)</f>
        <v>0.40237616581336905</v>
      </c>
      <c r="CO7" s="33">
        <f t="shared" ref="CO7" si="44">IF(AT7="",".",((AT7-AT$5)/AT$6)*AT$4)</f>
        <v>1.819898553732519</v>
      </c>
      <c r="CP7" s="33">
        <f t="shared" ref="CP7" si="45">IF(AU7="",".",((AU7-AU$5)/AU$6)*AU$4)</f>
        <v>1.4645555484873507</v>
      </c>
      <c r="CQ7" s="33">
        <f t="shared" ref="CQ7" si="46">IF(AV7="",".",((AV7-AV$5)/AV$6)*AV$4)</f>
        <v>1.3995527100254082</v>
      </c>
      <c r="CR7" s="20">
        <f t="shared" ref="CR7" si="47">SUM(AW7:BT7)</f>
        <v>26.503420312103252</v>
      </c>
      <c r="CS7" s="22">
        <f t="shared" ref="CS7" si="48">SUM(BU7:CB7)</f>
        <v>4.0465654071400632</v>
      </c>
      <c r="CT7" s="21">
        <f t="shared" ref="CT7" si="49" xml:space="preserve"> SUM(CC7:CI7)</f>
        <v>-1.2168195173224281</v>
      </c>
      <c r="CU7" s="23">
        <f t="shared" ref="CU7" si="50">SUM(CJ7:CN7)</f>
        <v>1.9539356274745914</v>
      </c>
      <c r="CV7" s="24">
        <f t="shared" ref="CV7" si="51">SUM(CO7:CQ7)</f>
        <v>4.6840068122452774</v>
      </c>
      <c r="CW7" s="46">
        <f t="shared" ref="CW7" si="52">(0.34*CR7)+(0.13*CS7)+(0.11*CT7)+(0.1*CU7)+(0.7*CV7)</f>
        <v>12.877564593457002</v>
      </c>
    </row>
    <row r="8" spans="1:101" ht="15.75" thickBot="1" x14ac:dyDescent="0.3">
      <c r="A8" s="11" t="s">
        <v>76</v>
      </c>
      <c r="B8" s="26">
        <v>750</v>
      </c>
      <c r="C8" s="26">
        <v>100</v>
      </c>
      <c r="D8" s="26">
        <v>4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7">
        <v>26</v>
      </c>
      <c r="AI8" s="27">
        <v>26</v>
      </c>
      <c r="AJ8" s="27">
        <v>23</v>
      </c>
      <c r="AK8" s="27">
        <v>22</v>
      </c>
      <c r="AL8" s="27">
        <v>0</v>
      </c>
      <c r="AM8" s="27">
        <v>0</v>
      </c>
      <c r="AN8" s="27">
        <v>0</v>
      </c>
      <c r="AO8" s="29">
        <v>100</v>
      </c>
      <c r="AP8" s="29">
        <v>100</v>
      </c>
      <c r="AQ8" s="29">
        <v>4</v>
      </c>
      <c r="AR8" s="29">
        <v>4</v>
      </c>
      <c r="AS8" s="29">
        <v>4</v>
      </c>
      <c r="AT8" s="31">
        <v>0</v>
      </c>
      <c r="AU8" s="31">
        <v>0</v>
      </c>
      <c r="AV8" s="31">
        <v>0</v>
      </c>
      <c r="AW8" s="25">
        <f t="shared" ref="AW8" si="53">IF(B8="",".",((B8-B$5)/B$6)*B$4)</f>
        <v>-6.8332809687105005</v>
      </c>
      <c r="AX8" s="25">
        <f t="shared" ref="AX8" si="54">IF(C8="",".",((C8-C$5)/C$6)*C$4)</f>
        <v>-5.320206464811756E-2</v>
      </c>
      <c r="AY8" s="25">
        <f t="shared" ref="AY8" si="55">IF(D8="",".",((D8-D$5)/D$6)*D$4)</f>
        <v>-0.76760497087000923</v>
      </c>
      <c r="AZ8" s="25">
        <f t="shared" ref="AZ8" si="56">IF(E8="",".",((E8-E$5)/E$6)*E$4)</f>
        <v>-1.4216726794759966</v>
      </c>
      <c r="BA8" s="25">
        <f t="shared" ref="BA8" si="57">IF(F8="",".",((F8-F$5)/F$6)*F$4)</f>
        <v>-1.0531354972967526</v>
      </c>
      <c r="BB8" s="25">
        <f t="shared" ref="BB8" si="58">IF(G8="",".",((G8-G$5)/G$6)*G$4)</f>
        <v>-0.9746206288151934</v>
      </c>
      <c r="BC8" s="25">
        <f t="shared" ref="BC8" si="59">IF(H8="",".",((H8-H$5)/H$6)*H$4)</f>
        <v>-1.0117384706703076</v>
      </c>
      <c r="BD8" s="25">
        <f t="shared" ref="BD8" si="60">IF(I8="",".",((I8-I$5)/I$6)*I$4)</f>
        <v>-0.92001169883266176</v>
      </c>
      <c r="BE8" s="25">
        <f t="shared" ref="BE8" si="61">IF(J8="",".",((J8-J$5)/J$6)*J$4)</f>
        <v>-1.2997889357889421</v>
      </c>
      <c r="BF8" s="25">
        <f t="shared" ref="BF8" si="62">IF(K8="",".",((K8-K$5)/K$6)*K$4)</f>
        <v>-1.0725027687029625</v>
      </c>
      <c r="BG8" s="25">
        <f t="shared" ref="BG8" si="63">IF(L8="",".",((L8-L$5)/L$6)*L$4)</f>
        <v>-1.2670663311821899</v>
      </c>
      <c r="BH8" s="25">
        <f t="shared" ref="BH8" si="64">IF(M8="",".",((M8-M$5)/M$6)*M$4)</f>
        <v>-1.2455002258432926</v>
      </c>
      <c r="BI8" s="25">
        <f t="shared" ref="BI8" si="65">IF(N8="",".",((N8-N$5)/N$6)*N$4)</f>
        <v>-0.23620941285670791</v>
      </c>
      <c r="BJ8" s="25">
        <f t="shared" ref="BJ8" si="66">IF(O8="",".",((O8-O$5)/O$6)*O$4)</f>
        <v>-0.76104009761328129</v>
      </c>
      <c r="BK8" s="25">
        <f t="shared" ref="BK8" si="67">IF(P8="",".",((P8-P$5)/P$6)*P$4)</f>
        <v>-0.98527975950498414</v>
      </c>
      <c r="BL8" s="25">
        <f t="shared" ref="BL8" si="68">IF(Q8="",".",((Q8-Q$5)/Q$6)*Q$4)</f>
        <v>-0.77431034799287157</v>
      </c>
      <c r="BM8" s="25">
        <f t="shared" ref="BM8" si="69">IF(R8="",".",((R8-R$5)/R$6)*R$4)</f>
        <v>-0.70614728841287933</v>
      </c>
      <c r="BN8" s="25">
        <f t="shared" ref="BN8" si="70">IF(S8="",".",((S8-S$5)/S$6)*S$4)</f>
        <v>-0.72302593946990679</v>
      </c>
      <c r="BO8" s="25">
        <f t="shared" ref="BO8" si="71">IF(T8="",".",((T8-T$5)/T$6)*T$4)</f>
        <v>-0.99684177792742956</v>
      </c>
      <c r="BP8" s="25">
        <f t="shared" ref="BP8" si="72">IF(U8="",".",((U8-U$5)/U$6)*U$4)</f>
        <v>-1.0012024217598221</v>
      </c>
      <c r="BQ8" s="25">
        <f t="shared" ref="BQ8" si="73">IF(V8="",".",((V8-V$5)/V$6)*V$4)</f>
        <v>-0.97495710909714539</v>
      </c>
      <c r="BR8" s="25">
        <f t="shared" ref="BR8" si="74">IF(W8="",".",((W8-W$5)/W$6)*W$4)</f>
        <v>-0.98320232227494131</v>
      </c>
      <c r="BS8" s="25">
        <f t="shared" ref="BS8" si="75">IF(X8="",".",((X8-X$5)/X$6)*X$4)</f>
        <v>-0.93484721825754957</v>
      </c>
      <c r="BT8" s="25">
        <f t="shared" ref="BT8" si="76">IF(Y8="",".",((Y8-Y$5)/Y$6)*Y$4)</f>
        <v>-0.42881627543420242</v>
      </c>
      <c r="BU8" s="30">
        <f t="shared" ref="BU8" si="77">IF(Z8="",".",((Z8-Z$5)/Z$6)*Z$4)</f>
        <v>-0.71577593328601252</v>
      </c>
      <c r="BV8" s="30">
        <f t="shared" ref="BV8" si="78">IF(AA8="",".",((AA8-AA$5)/AA$6)*AA$4)</f>
        <v>-0.65131820617942759</v>
      </c>
      <c r="BW8" s="30">
        <f t="shared" ref="BW8" si="79">IF(AB8="",".",((AB8-AB$5)/AB$6)*AB$4)</f>
        <v>-0.72273695490450729</v>
      </c>
      <c r="BX8" s="30">
        <f t="shared" ref="BX8" si="80">IF(AC8="",".",((AC8-AC$5)/AC$6)*AC$4)</f>
        <v>-0.92187945973958751</v>
      </c>
      <c r="BY8" s="30">
        <f t="shared" ref="BY8" si="81">IF(AD8="",".",((AD8-AD$5)/AD$6)*AD$4)</f>
        <v>-0.42307940579837905</v>
      </c>
      <c r="BZ8" s="30">
        <f t="shared" ref="BZ8" si="82">IF(AE8="",".",((AE8-AE$5)/AE$6)*AE$4)</f>
        <v>-0.73351049139326441</v>
      </c>
      <c r="CA8" s="30">
        <f t="shared" ref="CA8" si="83">IF(AF8="",".",((AF8-AF$5)/AF$6)*AF$4)</f>
        <v>-0.98360027019385454</v>
      </c>
      <c r="CB8" s="30">
        <f t="shared" ref="CB8" si="84">IF(AG8="",".",((AG8-AG$5)/AG$6)*AG$4)</f>
        <v>-0.86829914533961949</v>
      </c>
      <c r="CC8" s="27">
        <f t="shared" ref="CC8" si="85">IF(AH8="",".",((AH8-AH$5)/AH$6)*AH$4)</f>
        <v>-1.6239378677042702</v>
      </c>
      <c r="CD8" s="27">
        <f t="shared" ref="CD8" si="86">IF(AI8="",".",((AI8-AI$5)/AI$6)*AI$4)</f>
        <v>-0.93106973628562495</v>
      </c>
      <c r="CE8" s="27">
        <f t="shared" ref="CE8" si="87">IF(AJ8="",".",((AJ8-AJ$5)/AJ$6)*AJ$4)</f>
        <v>-1.1440025080999376</v>
      </c>
      <c r="CF8" s="27">
        <f t="shared" ref="CF8" si="88">IF(AK8="",".",((AK8-AK$5)/AK$6)*AK$4)</f>
        <v>-0.91281942759449852</v>
      </c>
      <c r="CG8" s="27">
        <f t="shared" ref="CG8" si="89">IF(AL8="",".",((AL8-AL$5)/AL$6)*AL$4)</f>
        <v>-1.5890925265011624</v>
      </c>
      <c r="CH8" s="27">
        <f t="shared" ref="CH8" si="90">IF(AM8="",".",((AM8-AM$5)/AM$6)*AM$4)</f>
        <v>-0.83860770411337282</v>
      </c>
      <c r="CI8" s="27">
        <f t="shared" ref="CI8" si="91">IF(AN8="",".",((AN8-AN$5)/AN$6)*AN$4)</f>
        <v>-0.77495930335753183</v>
      </c>
      <c r="CJ8" s="32">
        <f t="shared" ref="CJ8" si="92">IF(AO8="",".",((AO8-AO$5)/AO$6)*AO$4)</f>
        <v>0.33922939399761831</v>
      </c>
      <c r="CK8" s="32">
        <f t="shared" ref="CK8" si="93">IF(AP8="",".",((AP8-AP$5)/AP$6)*AP$4)</f>
        <v>0.36803544022376966</v>
      </c>
      <c r="CL8" s="32">
        <f t="shared" ref="CL8" si="94">IF(AQ8="",".",((AQ8-AQ$5)/AQ$6)*AQ$4)</f>
        <v>0.34414213205123106</v>
      </c>
      <c r="CM8" s="32">
        <f t="shared" ref="CM8" si="95">IF(AR8="",".",((AR8-AR$5)/AR$6)*AR$4)</f>
        <v>0.50015249538860307</v>
      </c>
      <c r="CN8" s="32">
        <f t="shared" ref="CN8" si="96">IF(AS8="",".",((AS8-AS$5)/AS$6)*AS$4)</f>
        <v>0.40237616581336905</v>
      </c>
      <c r="CO8" s="33">
        <f t="shared" ref="CO8" si="97">IF(AT8="",".",((AT8-AT$5)/AT$6)*AT$4)</f>
        <v>-1.1047746887897656</v>
      </c>
      <c r="CP8" s="33">
        <f t="shared" ref="CP8" si="98">IF(AU8="",".",((AU8-AU$5)/AU$6)*AU$4)</f>
        <v>-1.3456292332718363</v>
      </c>
      <c r="CQ8" s="33">
        <f t="shared" ref="CQ8" si="99">IF(AV8="",".",((AV8-AV$5)/AV$6)*AV$4)</f>
        <v>-1.1892153085186994</v>
      </c>
      <c r="CR8" s="20">
        <f t="shared" ref="CR8" si="100">SUM(AW8:BT8)</f>
        <v>-27.426005211438646</v>
      </c>
      <c r="CS8" s="22">
        <f t="shared" ref="CS8" si="101">SUM(BU8:CB8)</f>
        <v>-6.0201998668346528</v>
      </c>
      <c r="CT8" s="21">
        <f t="shared" ref="CT8" si="102" xml:space="preserve"> SUM(CC8:CI8)</f>
        <v>-7.8144890736563983</v>
      </c>
      <c r="CU8" s="23">
        <f t="shared" ref="CU8" si="103">SUM(CJ8:CN8)</f>
        <v>1.9539356274745914</v>
      </c>
      <c r="CV8" s="24">
        <f t="shared" ref="CV8" si="104">SUM(CO8:CQ8)</f>
        <v>-3.6396192305803012</v>
      </c>
      <c r="CW8" s="46">
        <f t="shared" ref="CW8" si="105">(0.34*CR8)+(0.13*CS8)+(0.11*CT8)+(0.1*CU8)+(0.7*CV8)</f>
        <v>-13.319401451338599</v>
      </c>
    </row>
    <row r="9" spans="1:101" x14ac:dyDescent="0.25">
      <c r="CW9"/>
    </row>
    <row r="10" spans="1:101" x14ac:dyDescent="0.25">
      <c r="CW10"/>
    </row>
  </sheetData>
  <mergeCells count="53">
    <mergeCell ref="CW1:CW6"/>
    <mergeCell ref="CR1:CR6"/>
    <mergeCell ref="CS1:CS6"/>
    <mergeCell ref="CT1:CT6"/>
    <mergeCell ref="CU1:CU6"/>
    <mergeCell ref="CV1:CV6"/>
    <mergeCell ref="BB1:BB6"/>
    <mergeCell ref="BC1:BC6"/>
    <mergeCell ref="BD1:BD6"/>
    <mergeCell ref="BE1:BE6"/>
    <mergeCell ref="AW1:AW6"/>
    <mergeCell ref="AX1:AX6"/>
    <mergeCell ref="AY1:AY6"/>
    <mergeCell ref="AZ1:AZ6"/>
    <mergeCell ref="BA1:BA6"/>
    <mergeCell ref="BG1:BG6"/>
    <mergeCell ref="BF1:BF6"/>
    <mergeCell ref="BH1:BH6"/>
    <mergeCell ref="BI1:BI6"/>
    <mergeCell ref="BJ1:BJ6"/>
    <mergeCell ref="BK1:BK6"/>
    <mergeCell ref="BL1:BL6"/>
    <mergeCell ref="BM1:BM6"/>
    <mergeCell ref="BN1:BN6"/>
    <mergeCell ref="BO1:BO6"/>
    <mergeCell ref="BP1:BP6"/>
    <mergeCell ref="BQ1:BQ6"/>
    <mergeCell ref="BR1:BR6"/>
    <mergeCell ref="BS1:BS6"/>
    <mergeCell ref="BT1:BT6"/>
    <mergeCell ref="BU1:BU6"/>
    <mergeCell ref="BV1:BV6"/>
    <mergeCell ref="BW1:BW6"/>
    <mergeCell ref="BX1:BX6"/>
    <mergeCell ref="BY1:BY6"/>
    <mergeCell ref="BZ1:BZ6"/>
    <mergeCell ref="CA1:CA6"/>
    <mergeCell ref="CB1:CB6"/>
    <mergeCell ref="CC1:CC6"/>
    <mergeCell ref="CD1:CD6"/>
    <mergeCell ref="CE1:CE6"/>
    <mergeCell ref="CF1:CF6"/>
    <mergeCell ref="CG1:CG6"/>
    <mergeCell ref="CH1:CH6"/>
    <mergeCell ref="CI1:CI6"/>
    <mergeCell ref="CO1:CO6"/>
    <mergeCell ref="CP1:CP6"/>
    <mergeCell ref="CQ1:CQ6"/>
    <mergeCell ref="CJ1:CJ6"/>
    <mergeCell ref="CK1:CK6"/>
    <mergeCell ref="CL1:CL6"/>
    <mergeCell ref="CM1:CM6"/>
    <mergeCell ref="CN1:C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LSBQ 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2025-01-07T08:30:43Z</dcterms:modified>
</cp:coreProperties>
</file>