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Kat 4Oda" sheetId="2" r:id="rId1"/>
    <sheet name="2Kat 6Oda" sheetId="3" r:id="rId2"/>
  </sheets>
  <definedNames>
    <definedName name="solver_adj" localSheetId="0" hidden="1">'2Kat 4Oda'!$H$15:$K$15</definedName>
    <definedName name="solver_adj" localSheetId="1" hidden="1">'2Kat 6Oda'!$J$19:$O$19</definedName>
    <definedName name="solver_cvg" localSheetId="0" hidden="1">0.1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'2Kat 4Oda'!$H$15:$K$15</definedName>
    <definedName name="solver_lhs1" localSheetId="1" hidden="1">'2Kat 6Oda'!$J$19:$O$19</definedName>
    <definedName name="solver_lhs2" localSheetId="0" hidden="1">'2Kat 4Oda'!$H$15:$K$15</definedName>
    <definedName name="solver_lhs2" localSheetId="1" hidden="1">'2Kat 6Oda'!$J$19:$O$19</definedName>
    <definedName name="solver_lhs3" localSheetId="0" hidden="1">'2Kat 4Oda'!$H$15:$K$15</definedName>
    <definedName name="solver_lhs3" localSheetId="1" hidden="1">'2Kat 6Oda'!$J$19:$O$19</definedName>
    <definedName name="solver_lhs4" localSheetId="0" hidden="1">'2Kat 4Oda'!$H$15:$K$15</definedName>
    <definedName name="solver_mip" localSheetId="0" hidden="1">2147483647</definedName>
    <definedName name="solver_mip" localSheetId="1" hidden="1">2147483647</definedName>
    <definedName name="solver_mni" localSheetId="0" hidden="1">5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'2Kat 4Oda'!$D$8</definedName>
    <definedName name="solver_opt" localSheetId="1" hidden="1">'2Kat 6Oda'!$C$11</definedName>
    <definedName name="solver_pre" localSheetId="0" hidden="1">0.1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6</definedName>
    <definedName name="solver_rel2" localSheetId="1" hidden="1">6</definedName>
    <definedName name="solver_rel3" localSheetId="0" hidden="1">4</definedName>
    <definedName name="solver_rel3" localSheetId="1" hidden="1">3</definedName>
    <definedName name="solver_rel4" localSheetId="0" hidden="1">3</definedName>
    <definedName name="solver_rhs1" localSheetId="0" hidden="1">4</definedName>
    <definedName name="solver_rhs1" localSheetId="1" hidden="1">6</definedName>
    <definedName name="solver_rhs2" localSheetId="0" hidden="1">AllDifferent</definedName>
    <definedName name="solver_rhs2" localSheetId="1" hidden="1">AllDifferent</definedName>
    <definedName name="solver_rhs3" localSheetId="0" hidden="1">integer</definedName>
    <definedName name="solver_rhs3" localSheetId="1" hidden="1">1</definedName>
    <definedName name="solver_rhs4" localSheetId="0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C19" i="3" l="1"/>
  <c r="D11" i="2"/>
  <c r="C11" i="2"/>
  <c r="D13" i="2"/>
  <c r="C13" i="2"/>
  <c r="D14" i="3"/>
  <c r="C14" i="3"/>
  <c r="B14" i="3"/>
  <c r="D16" i="3"/>
  <c r="C16" i="3"/>
  <c r="B16" i="3"/>
  <c r="O14" i="3"/>
  <c r="O13" i="3"/>
  <c r="M13" i="3"/>
  <c r="M12" i="3"/>
  <c r="L12" i="3"/>
  <c r="L11" i="3"/>
  <c r="M11" i="3"/>
  <c r="O11" i="3"/>
  <c r="G7" i="3"/>
  <c r="F7" i="3"/>
  <c r="F6" i="3"/>
  <c r="E7" i="3"/>
  <c r="E6" i="3"/>
  <c r="D7" i="3"/>
  <c r="N13" i="3" s="1"/>
  <c r="D6" i="3"/>
  <c r="N14" i="3" s="1"/>
  <c r="E5" i="3"/>
  <c r="K11" i="3" s="1"/>
  <c r="N11" i="3"/>
  <c r="D4" i="3"/>
  <c r="N12" i="3" s="1"/>
  <c r="O12" i="3"/>
  <c r="C3" i="3"/>
  <c r="O15" i="3" s="1"/>
  <c r="E5" i="2"/>
  <c r="D5" i="2"/>
  <c r="D4" i="2"/>
  <c r="C5" i="2"/>
  <c r="C4" i="2"/>
  <c r="C3" i="2"/>
  <c r="I9" i="2" s="1"/>
  <c r="C11" i="3" l="1"/>
  <c r="J9" i="2"/>
  <c r="J10" i="2"/>
  <c r="K11" i="2"/>
  <c r="K10" i="2"/>
  <c r="K9" i="2"/>
  <c r="D8" i="2" l="1"/>
  <c r="D16" i="2" s="1"/>
</calcChain>
</file>

<file path=xl/sharedStrings.xml><?xml version="1.0" encoding="utf-8"?>
<sst xmlns="http://schemas.openxmlformats.org/spreadsheetml/2006/main" count="104" uniqueCount="20">
  <si>
    <t>zmin</t>
  </si>
  <si>
    <t>Radyoloji</t>
  </si>
  <si>
    <t>Acil Cerrahi Kliniği</t>
  </si>
  <si>
    <t>Morg</t>
  </si>
  <si>
    <t>Göz Kliniği</t>
  </si>
  <si>
    <t>Hastane Kat Planı</t>
  </si>
  <si>
    <t>1. Oda</t>
  </si>
  <si>
    <t>2. Oda</t>
  </si>
  <si>
    <t>3. Oda</t>
  </si>
  <si>
    <t>4. Oda</t>
  </si>
  <si>
    <t>Odalar Arası Ziyaret Katsayıları</t>
  </si>
  <si>
    <t>-</t>
  </si>
  <si>
    <t>Solver Tarafından Seçilen Trafik Değerleri</t>
  </si>
  <si>
    <t>Değişkenler</t>
  </si>
  <si>
    <t>5. Oda</t>
  </si>
  <si>
    <t>6. Oda</t>
  </si>
  <si>
    <t>Doğumhane</t>
  </si>
  <si>
    <t>Üroloji</t>
  </si>
  <si>
    <t>zold</t>
  </si>
  <si>
    <t>Verim Artışı: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</si>
</sst>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1" fillId="2" borderId="1" xfId="1" applyBorder="1"/>
    <xf numFmtId="0" fontId="4" fillId="3" borderId="1" xfId="2" applyBorder="1"/>
    <xf numFmtId="0" fontId="7" fillId="0" borderId="1" xfId="0" applyFont="1" applyBorder="1"/>
    <xf numFmtId="0" fontId="7" fillId="0" borderId="0" xfId="0" applyFont="1"/>
    <xf numFmtId="0" fontId="6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6" borderId="1" xfId="2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4" fillId="3" borderId="5" xfId="2" applyBorder="1" applyAlignment="1">
      <alignment horizontal="center" vertical="center"/>
    </xf>
    <xf numFmtId="0" fontId="4" fillId="3" borderId="7" xfId="2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/>
    <xf numFmtId="0" fontId="7" fillId="0" borderId="0" xfId="0" applyFont="1" applyFill="1" applyBorder="1"/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/>
    <xf numFmtId="0" fontId="8" fillId="6" borderId="11" xfId="0" applyFont="1" applyFill="1" applyBorder="1" applyAlignment="1"/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4" borderId="1" xfId="3" applyBorder="1"/>
    <xf numFmtId="2" fontId="4" fillId="3" borderId="1" xfId="2" applyNumberFormat="1" applyBorder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8" sqref="M18"/>
    </sheetView>
  </sheetViews>
  <sheetFormatPr defaultRowHeight="15" x14ac:dyDescent="0.25"/>
  <cols>
    <col min="1" max="1" width="2" bestFit="1" customWidth="1"/>
    <col min="2" max="4" width="17.42578125" bestFit="1" customWidth="1"/>
    <col min="5" max="5" width="7" bestFit="1" customWidth="1"/>
    <col min="6" max="6" width="10.42578125" bestFit="1" customWidth="1"/>
  </cols>
  <sheetData>
    <row r="1" spans="1:13" x14ac:dyDescent="0.25">
      <c r="B1" s="29"/>
      <c r="C1" s="30" t="s">
        <v>1</v>
      </c>
      <c r="D1" s="31" t="s">
        <v>2</v>
      </c>
      <c r="E1" s="31" t="s">
        <v>3</v>
      </c>
      <c r="F1" s="32" t="s">
        <v>4</v>
      </c>
      <c r="H1" s="7" t="s">
        <v>10</v>
      </c>
      <c r="I1" s="7"/>
      <c r="J1" s="7"/>
      <c r="K1" s="7"/>
      <c r="L1" s="6" t="s">
        <v>5</v>
      </c>
      <c r="M1" s="6"/>
    </row>
    <row r="2" spans="1:13" x14ac:dyDescent="0.25">
      <c r="A2" s="5">
        <v>1</v>
      </c>
      <c r="B2" s="33" t="s">
        <v>1</v>
      </c>
      <c r="C2" s="9">
        <v>100000</v>
      </c>
      <c r="D2" s="9">
        <v>32</v>
      </c>
      <c r="E2" s="9">
        <v>5</v>
      </c>
      <c r="F2" s="9">
        <v>2</v>
      </c>
      <c r="H2" s="9"/>
      <c r="I2" s="10" t="s">
        <v>7</v>
      </c>
      <c r="J2" s="10" t="s">
        <v>8</v>
      </c>
      <c r="K2" s="10" t="s">
        <v>9</v>
      </c>
      <c r="L2" s="11" t="s">
        <v>8</v>
      </c>
      <c r="M2" s="11" t="s">
        <v>9</v>
      </c>
    </row>
    <row r="3" spans="1:13" x14ac:dyDescent="0.25">
      <c r="A3" s="5">
        <v>2</v>
      </c>
      <c r="B3" s="31" t="s">
        <v>2</v>
      </c>
      <c r="C3" s="9">
        <f>D2</f>
        <v>32</v>
      </c>
      <c r="D3" s="9">
        <v>100000</v>
      </c>
      <c r="E3" s="9">
        <v>42</v>
      </c>
      <c r="F3" s="9">
        <v>1</v>
      </c>
      <c r="H3" s="10" t="s">
        <v>6</v>
      </c>
      <c r="I3" s="9">
        <v>1</v>
      </c>
      <c r="J3" s="9">
        <v>3</v>
      </c>
      <c r="K3" s="9">
        <v>4</v>
      </c>
      <c r="L3" s="11"/>
      <c r="M3" s="11"/>
    </row>
    <row r="4" spans="1:13" x14ac:dyDescent="0.25">
      <c r="A4" s="5">
        <v>3</v>
      </c>
      <c r="B4" s="31" t="s">
        <v>3</v>
      </c>
      <c r="C4" s="9">
        <f>E2</f>
        <v>5</v>
      </c>
      <c r="D4" s="9">
        <f>E3</f>
        <v>42</v>
      </c>
      <c r="E4" s="9">
        <v>100000</v>
      </c>
      <c r="F4" s="9">
        <v>12</v>
      </c>
      <c r="H4" s="10" t="s">
        <v>7</v>
      </c>
      <c r="I4" s="8" t="s">
        <v>11</v>
      </c>
      <c r="J4" s="9">
        <v>3</v>
      </c>
      <c r="K4" s="9">
        <v>4</v>
      </c>
      <c r="L4" s="11" t="s">
        <v>6</v>
      </c>
      <c r="M4" s="11" t="s">
        <v>7</v>
      </c>
    </row>
    <row r="5" spans="1:13" x14ac:dyDescent="0.25">
      <c r="A5" s="5">
        <v>4</v>
      </c>
      <c r="B5" s="32" t="s">
        <v>4</v>
      </c>
      <c r="C5" s="9">
        <f>F2</f>
        <v>2</v>
      </c>
      <c r="D5" s="9">
        <f>F3</f>
        <v>1</v>
      </c>
      <c r="E5" s="9">
        <f>F4</f>
        <v>12</v>
      </c>
      <c r="F5" s="9">
        <v>100000</v>
      </c>
      <c r="H5" s="10" t="s">
        <v>8</v>
      </c>
      <c r="I5" s="8" t="s">
        <v>11</v>
      </c>
      <c r="J5" s="8" t="s">
        <v>11</v>
      </c>
      <c r="K5" s="9">
        <v>1</v>
      </c>
      <c r="L5" s="11"/>
      <c r="M5" s="11"/>
    </row>
    <row r="7" spans="1:13" x14ac:dyDescent="0.25">
      <c r="C7" s="34" t="s">
        <v>18</v>
      </c>
      <c r="D7" s="34">
        <v>241</v>
      </c>
      <c r="H7" s="6" t="s">
        <v>12</v>
      </c>
      <c r="I7" s="6"/>
      <c r="J7" s="6"/>
      <c r="K7" s="6"/>
    </row>
    <row r="8" spans="1:13" x14ac:dyDescent="0.25">
      <c r="C8" s="2" t="s">
        <v>0</v>
      </c>
      <c r="D8" s="2">
        <f>SUMPRODUCT(I9:K9,I3:K3) + SUMPRODUCT(J10:K10,J4:K4) + SUMPRODUCT(K11,K5)</f>
        <v>197</v>
      </c>
      <c r="H8" s="9"/>
      <c r="I8" s="10" t="s">
        <v>7</v>
      </c>
      <c r="J8" s="10" t="s">
        <v>8</v>
      </c>
      <c r="K8" s="10" t="s">
        <v>9</v>
      </c>
    </row>
    <row r="9" spans="1:13" x14ac:dyDescent="0.25">
      <c r="H9" s="10" t="s">
        <v>6</v>
      </c>
      <c r="I9" s="9">
        <f>INDEX(C2:F5,H15,I15)</f>
        <v>32</v>
      </c>
      <c r="J9" s="9">
        <f>INDEX(C2:F5,H15,J15)</f>
        <v>42</v>
      </c>
      <c r="K9" s="9">
        <f>INDEX(C2:F5,H15,K15)</f>
        <v>1</v>
      </c>
    </row>
    <row r="10" spans="1:13" x14ac:dyDescent="0.25">
      <c r="C10" s="12" t="s">
        <v>5</v>
      </c>
      <c r="D10" s="13"/>
      <c r="F10" s="1"/>
      <c r="H10" s="10" t="s">
        <v>7</v>
      </c>
      <c r="I10" s="9" t="s">
        <v>11</v>
      </c>
      <c r="J10" s="9">
        <f>INDEX(C2:F5,I15,J15)</f>
        <v>5</v>
      </c>
      <c r="K10" s="9">
        <f>INDEX(C2:F5,I15,K15)</f>
        <v>2</v>
      </c>
    </row>
    <row r="11" spans="1:13" x14ac:dyDescent="0.25">
      <c r="C11" s="14" t="str">
        <f>INDEX(B2:B5,J15)</f>
        <v>Morg</v>
      </c>
      <c r="D11" s="14" t="str">
        <f>INDEX(B2:B5,K15)</f>
        <v>Göz Kliniği</v>
      </c>
      <c r="H11" s="10" t="s">
        <v>8</v>
      </c>
      <c r="I11" s="9" t="s">
        <v>11</v>
      </c>
      <c r="J11" s="9" t="s">
        <v>11</v>
      </c>
      <c r="K11" s="9">
        <f>INDEX(C2:F5,J15,K15)</f>
        <v>12</v>
      </c>
    </row>
    <row r="12" spans="1:13" x14ac:dyDescent="0.25">
      <c r="C12" s="15"/>
      <c r="D12" s="15"/>
    </row>
    <row r="13" spans="1:13" x14ac:dyDescent="0.25">
      <c r="C13" s="14" t="str">
        <f>INDEX(B2:B5,H15)</f>
        <v>Acil Cerrahi Kliniği</v>
      </c>
      <c r="D13" s="14" t="str">
        <f>INDEX(B2:B5,I15)</f>
        <v>Radyoloji</v>
      </c>
      <c r="H13" s="16" t="s">
        <v>13</v>
      </c>
      <c r="I13" s="16"/>
      <c r="J13" s="16"/>
      <c r="K13" s="16"/>
    </row>
    <row r="14" spans="1:13" x14ac:dyDescent="0.25">
      <c r="C14" s="15"/>
      <c r="D14" s="15"/>
      <c r="H14" s="4">
        <v>1</v>
      </c>
      <c r="I14" s="4">
        <v>2</v>
      </c>
      <c r="J14" s="4">
        <v>3</v>
      </c>
      <c r="K14" s="4">
        <v>4</v>
      </c>
    </row>
    <row r="15" spans="1:13" x14ac:dyDescent="0.25">
      <c r="H15" s="2">
        <v>2</v>
      </c>
      <c r="I15" s="2">
        <v>1</v>
      </c>
      <c r="J15" s="2">
        <v>3</v>
      </c>
      <c r="K15" s="2">
        <v>4</v>
      </c>
    </row>
    <row r="16" spans="1:13" x14ac:dyDescent="0.25">
      <c r="C16" s="3" t="s">
        <v>19</v>
      </c>
      <c r="D16" s="3" t="str">
        <f>"%"&amp;(D7-D8)/D7*100</f>
        <v>%18,2572614107884</v>
      </c>
    </row>
  </sheetData>
  <mergeCells count="13">
    <mergeCell ref="H7:K7"/>
    <mergeCell ref="C13:C14"/>
    <mergeCell ref="D13:D14"/>
    <mergeCell ref="C11:C12"/>
    <mergeCell ref="D11:D12"/>
    <mergeCell ref="H13:K13"/>
    <mergeCell ref="H1:K1"/>
    <mergeCell ref="L1:M1"/>
    <mergeCell ref="L2:L3"/>
    <mergeCell ref="M2:M3"/>
    <mergeCell ref="L4:L5"/>
    <mergeCell ref="M4:M5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C24" sqref="C24"/>
    </sheetView>
  </sheetViews>
  <sheetFormatPr defaultRowHeight="15" x14ac:dyDescent="0.25"/>
  <cols>
    <col min="1" max="1" width="2" bestFit="1" customWidth="1"/>
    <col min="2" max="2" width="17.42578125" bestFit="1" customWidth="1"/>
    <col min="3" max="3" width="18.42578125" bestFit="1" customWidth="1"/>
    <col min="4" max="4" width="17.42578125" bestFit="1" customWidth="1"/>
    <col min="5" max="5" width="7" bestFit="1" customWidth="1"/>
    <col min="6" max="6" width="10.42578125" bestFit="1" customWidth="1"/>
    <col min="7" max="7" width="11.7109375" bestFit="1" customWidth="1"/>
    <col min="8" max="8" width="11.5703125" bestFit="1" customWidth="1"/>
  </cols>
  <sheetData>
    <row r="1" spans="1:18" x14ac:dyDescent="0.25">
      <c r="B1" s="9"/>
      <c r="C1" s="10" t="s">
        <v>1</v>
      </c>
      <c r="D1" s="10" t="s">
        <v>2</v>
      </c>
      <c r="E1" s="10" t="s">
        <v>3</v>
      </c>
      <c r="F1" s="10" t="s">
        <v>4</v>
      </c>
      <c r="G1" s="24" t="s">
        <v>16</v>
      </c>
      <c r="H1" s="24" t="s">
        <v>17</v>
      </c>
      <c r="J1" s="22" t="s">
        <v>10</v>
      </c>
      <c r="K1" s="22"/>
      <c r="L1" s="22"/>
      <c r="M1" s="22"/>
      <c r="N1" s="22"/>
      <c r="O1" s="23"/>
      <c r="P1" s="19" t="s">
        <v>5</v>
      </c>
      <c r="Q1" s="20"/>
      <c r="R1" s="21"/>
    </row>
    <row r="2" spans="1:18" x14ac:dyDescent="0.25">
      <c r="A2" s="5">
        <v>1</v>
      </c>
      <c r="B2" s="10" t="s">
        <v>1</v>
      </c>
      <c r="C2" s="9">
        <v>100000</v>
      </c>
      <c r="D2" s="9">
        <v>32</v>
      </c>
      <c r="E2" s="9">
        <v>1485</v>
      </c>
      <c r="F2" s="9">
        <v>148</v>
      </c>
      <c r="G2" s="9">
        <v>85</v>
      </c>
      <c r="H2" s="9">
        <v>51</v>
      </c>
      <c r="J2" s="9"/>
      <c r="K2" s="10" t="s">
        <v>7</v>
      </c>
      <c r="L2" s="10" t="s">
        <v>8</v>
      </c>
      <c r="M2" s="10" t="s">
        <v>9</v>
      </c>
      <c r="N2" s="10" t="s">
        <v>14</v>
      </c>
      <c r="O2" s="10" t="s">
        <v>15</v>
      </c>
      <c r="P2" s="11" t="s">
        <v>9</v>
      </c>
      <c r="Q2" s="11" t="s">
        <v>14</v>
      </c>
      <c r="R2" s="25" t="s">
        <v>15</v>
      </c>
    </row>
    <row r="3" spans="1:18" x14ac:dyDescent="0.25">
      <c r="A3" s="5">
        <v>2</v>
      </c>
      <c r="B3" s="10" t="s">
        <v>2</v>
      </c>
      <c r="C3" s="9">
        <f>D2</f>
        <v>32</v>
      </c>
      <c r="D3" s="9">
        <v>100000</v>
      </c>
      <c r="E3" s="9">
        <v>42</v>
      </c>
      <c r="F3" s="9">
        <v>84</v>
      </c>
      <c r="G3" s="9">
        <v>55</v>
      </c>
      <c r="H3" s="9">
        <v>65</v>
      </c>
      <c r="J3" s="10" t="s">
        <v>6</v>
      </c>
      <c r="K3" s="9">
        <v>1</v>
      </c>
      <c r="L3" s="9">
        <v>2</v>
      </c>
      <c r="M3" s="9">
        <v>4</v>
      </c>
      <c r="N3" s="9">
        <v>4</v>
      </c>
      <c r="O3" s="9">
        <v>5</v>
      </c>
      <c r="P3" s="11"/>
      <c r="Q3" s="11"/>
      <c r="R3" s="25"/>
    </row>
    <row r="4" spans="1:18" x14ac:dyDescent="0.25">
      <c r="A4" s="5">
        <v>3</v>
      </c>
      <c r="B4" s="10" t="s">
        <v>3</v>
      </c>
      <c r="C4" s="9">
        <v>88</v>
      </c>
      <c r="D4" s="9">
        <f>E3</f>
        <v>42</v>
      </c>
      <c r="E4" s="9">
        <v>100000</v>
      </c>
      <c r="F4" s="9">
        <v>12</v>
      </c>
      <c r="G4" s="9">
        <v>124</v>
      </c>
      <c r="H4" s="9">
        <v>33</v>
      </c>
      <c r="J4" s="10" t="s">
        <v>7</v>
      </c>
      <c r="K4" s="8" t="s">
        <v>11</v>
      </c>
      <c r="L4" s="9">
        <v>1</v>
      </c>
      <c r="M4" s="9">
        <v>4</v>
      </c>
      <c r="N4" s="9">
        <v>3</v>
      </c>
      <c r="O4" s="9">
        <v>4</v>
      </c>
      <c r="P4" s="11" t="s">
        <v>6</v>
      </c>
      <c r="Q4" s="11" t="s">
        <v>7</v>
      </c>
      <c r="R4" s="25" t="s">
        <v>8</v>
      </c>
    </row>
    <row r="5" spans="1:18" x14ac:dyDescent="0.25">
      <c r="A5" s="5">
        <v>4</v>
      </c>
      <c r="B5" s="10" t="s">
        <v>4</v>
      </c>
      <c r="C5" s="9">
        <v>43</v>
      </c>
      <c r="D5" s="9">
        <v>123</v>
      </c>
      <c r="E5" s="9">
        <f>F4</f>
        <v>12</v>
      </c>
      <c r="F5" s="9">
        <v>100000</v>
      </c>
      <c r="G5" s="9">
        <v>76</v>
      </c>
      <c r="H5" s="9">
        <v>91</v>
      </c>
      <c r="J5" s="10" t="s">
        <v>8</v>
      </c>
      <c r="K5" s="8" t="s">
        <v>11</v>
      </c>
      <c r="L5" s="8" t="s">
        <v>11</v>
      </c>
      <c r="M5" s="9">
        <v>5</v>
      </c>
      <c r="N5" s="9">
        <v>4</v>
      </c>
      <c r="O5" s="9">
        <v>5</v>
      </c>
      <c r="P5" s="11"/>
      <c r="Q5" s="11"/>
      <c r="R5" s="25"/>
    </row>
    <row r="6" spans="1:18" x14ac:dyDescent="0.25">
      <c r="A6" s="5">
        <v>5</v>
      </c>
      <c r="B6" s="24" t="s">
        <v>16</v>
      </c>
      <c r="C6" s="9">
        <v>612</v>
      </c>
      <c r="D6" s="9">
        <f>G3</f>
        <v>55</v>
      </c>
      <c r="E6" s="9">
        <f>G4</f>
        <v>124</v>
      </c>
      <c r="F6" s="9">
        <f>G5</f>
        <v>76</v>
      </c>
      <c r="G6" s="9">
        <v>100000</v>
      </c>
      <c r="H6" s="9">
        <v>23</v>
      </c>
      <c r="J6" s="24" t="s">
        <v>9</v>
      </c>
      <c r="K6" s="9" t="s">
        <v>11</v>
      </c>
      <c r="L6" s="9" t="s">
        <v>11</v>
      </c>
      <c r="M6" s="9" t="s">
        <v>11</v>
      </c>
      <c r="N6" s="9">
        <v>1</v>
      </c>
      <c r="O6" s="9">
        <v>2</v>
      </c>
    </row>
    <row r="7" spans="1:18" x14ac:dyDescent="0.25">
      <c r="A7" s="18">
        <v>6</v>
      </c>
      <c r="B7" s="24" t="s">
        <v>17</v>
      </c>
      <c r="C7" s="9">
        <v>54</v>
      </c>
      <c r="D7" s="9">
        <f>H3</f>
        <v>65</v>
      </c>
      <c r="E7" s="9">
        <f>H4</f>
        <v>33</v>
      </c>
      <c r="F7" s="9">
        <f>H5</f>
        <v>91</v>
      </c>
      <c r="G7" s="9">
        <f>H6</f>
        <v>23</v>
      </c>
      <c r="H7" s="9">
        <v>100000</v>
      </c>
      <c r="J7" s="24" t="s">
        <v>14</v>
      </c>
      <c r="K7" s="9" t="s">
        <v>11</v>
      </c>
      <c r="L7" s="9" t="s">
        <v>11</v>
      </c>
      <c r="M7" s="9" t="s">
        <v>11</v>
      </c>
      <c r="N7" s="9" t="s">
        <v>11</v>
      </c>
      <c r="O7" s="9">
        <v>1</v>
      </c>
    </row>
    <row r="9" spans="1:18" x14ac:dyDescent="0.25">
      <c r="J9" s="27" t="s">
        <v>12</v>
      </c>
      <c r="K9" s="26"/>
      <c r="L9" s="26"/>
      <c r="M9" s="26"/>
      <c r="N9" s="26"/>
      <c r="O9" s="26"/>
    </row>
    <row r="10" spans="1:18" x14ac:dyDescent="0.25">
      <c r="B10" s="34" t="s">
        <v>18</v>
      </c>
      <c r="C10" s="34">
        <v>4032</v>
      </c>
      <c r="F10" s="1"/>
      <c r="J10" s="9"/>
      <c r="K10" s="10" t="s">
        <v>7</v>
      </c>
      <c r="L10" s="10" t="s">
        <v>8</v>
      </c>
      <c r="M10" s="10" t="s">
        <v>9</v>
      </c>
      <c r="N10" s="24" t="s">
        <v>14</v>
      </c>
      <c r="O10" s="24" t="s">
        <v>15</v>
      </c>
    </row>
    <row r="11" spans="1:18" x14ac:dyDescent="0.25">
      <c r="B11" s="2" t="s">
        <v>0</v>
      </c>
      <c r="C11" s="2">
        <f>SUMPRODUCT(K11:O11,K3:O3) + SUMPRODUCT(L12:O12,L4:O4) + SUMPRODUCT(M13:O13,M5:O5)+SUMPRODUCT(N6:O6,N14:O14)+SUMPRODUCT(O7,O15)</f>
        <v>2274</v>
      </c>
      <c r="J11" s="10" t="s">
        <v>6</v>
      </c>
      <c r="K11" s="9">
        <f>INDEX($C2:$H7,$J19,K19)</f>
        <v>84</v>
      </c>
      <c r="L11" s="9">
        <f>INDEX($C2:$H7,$J19,L19)</f>
        <v>65</v>
      </c>
      <c r="M11" s="9">
        <f>INDEX($C2:$H7,$J19,M19)</f>
        <v>42</v>
      </c>
      <c r="N11" s="9">
        <f>INDEX($C2:$H7,$J19,N19)</f>
        <v>32</v>
      </c>
      <c r="O11" s="9">
        <f>INDEX($C2:$H7,$J19,O19)</f>
        <v>55</v>
      </c>
    </row>
    <row r="12" spans="1:18" x14ac:dyDescent="0.25">
      <c r="J12" s="10" t="s">
        <v>7</v>
      </c>
      <c r="K12" s="9" t="s">
        <v>11</v>
      </c>
      <c r="L12" s="9">
        <f>INDEX($C2:$H7,$K19,L19)</f>
        <v>91</v>
      </c>
      <c r="M12" s="9">
        <f>INDEX($C2:$H7,$K19,M19)</f>
        <v>12</v>
      </c>
      <c r="N12" s="9">
        <f>INDEX($C2:$H7,$K19,N19)</f>
        <v>43</v>
      </c>
      <c r="O12" s="9">
        <f>INDEX($C2:$H7,$K19,O19)</f>
        <v>76</v>
      </c>
    </row>
    <row r="13" spans="1:18" x14ac:dyDescent="0.25">
      <c r="B13" s="12" t="s">
        <v>5</v>
      </c>
      <c r="C13" s="28"/>
      <c r="D13" s="13"/>
      <c r="J13" s="10" t="s">
        <v>8</v>
      </c>
      <c r="K13" s="9" t="s">
        <v>11</v>
      </c>
      <c r="L13" s="9" t="s">
        <v>11</v>
      </c>
      <c r="M13" s="9">
        <f>INDEX($C2:$H7,$L19,M19)</f>
        <v>33</v>
      </c>
      <c r="N13" s="9">
        <f>INDEX($C2:$H7,$L19,N19)</f>
        <v>54</v>
      </c>
      <c r="O13" s="9">
        <f>INDEX($C2:$H7,$L19,O19)</f>
        <v>23</v>
      </c>
    </row>
    <row r="14" spans="1:18" x14ac:dyDescent="0.25">
      <c r="B14" s="14" t="str">
        <f>INDEX(B2:B7,M19)</f>
        <v>Morg</v>
      </c>
      <c r="C14" s="14" t="str">
        <f>INDEX(B2:B7,N19)</f>
        <v>Radyoloji</v>
      </c>
      <c r="D14" s="14" t="str">
        <f>INDEX(B2:B7,O19)</f>
        <v>Doğumhane</v>
      </c>
      <c r="J14" s="24" t="s">
        <v>9</v>
      </c>
      <c r="K14" s="9" t="s">
        <v>11</v>
      </c>
      <c r="L14" s="9" t="s">
        <v>11</v>
      </c>
      <c r="M14" s="9" t="s">
        <v>11</v>
      </c>
      <c r="N14" s="9">
        <f>INDEX($C2:$H7,$M19,N19)</f>
        <v>88</v>
      </c>
      <c r="O14" s="9">
        <f>INDEX($C2:$H7,$M19,O19)</f>
        <v>124</v>
      </c>
    </row>
    <row r="15" spans="1:18" x14ac:dyDescent="0.25">
      <c r="B15" s="15"/>
      <c r="C15" s="15"/>
      <c r="D15" s="15"/>
      <c r="J15" s="24" t="s">
        <v>14</v>
      </c>
      <c r="K15" s="9" t="s">
        <v>11</v>
      </c>
      <c r="L15" s="9" t="s">
        <v>11</v>
      </c>
      <c r="M15" s="9" t="s">
        <v>11</v>
      </c>
      <c r="N15" s="9" t="s">
        <v>11</v>
      </c>
      <c r="O15" s="9">
        <f>INDEX($C2:$H7,$N19,O19)</f>
        <v>85</v>
      </c>
    </row>
    <row r="16" spans="1:18" x14ac:dyDescent="0.25">
      <c r="B16" s="14" t="str">
        <f>INDEX(B2:B7,J19)</f>
        <v>Acil Cerrahi Kliniği</v>
      </c>
      <c r="C16" s="14" t="str">
        <f>INDEX(B2:B7,K19)</f>
        <v>Göz Kliniği</v>
      </c>
      <c r="D16" s="14" t="str">
        <f>INDEX(B2:B7,L19)</f>
        <v>Üroloji</v>
      </c>
    </row>
    <row r="17" spans="2:15" x14ac:dyDescent="0.25">
      <c r="B17" s="15"/>
      <c r="C17" s="15"/>
      <c r="D17" s="15"/>
      <c r="J17" s="16" t="s">
        <v>13</v>
      </c>
      <c r="K17" s="16"/>
      <c r="L17" s="16"/>
      <c r="M17" s="16"/>
      <c r="N17" s="16"/>
      <c r="O17" s="16"/>
    </row>
    <row r="18" spans="2:15" x14ac:dyDescent="0.25">
      <c r="J18" s="4">
        <v>1</v>
      </c>
      <c r="K18" s="4">
        <v>2</v>
      </c>
      <c r="L18" s="4">
        <v>3</v>
      </c>
      <c r="M18" s="4">
        <v>4</v>
      </c>
      <c r="N18" s="17">
        <v>5</v>
      </c>
      <c r="O18" s="17">
        <v>6</v>
      </c>
    </row>
    <row r="19" spans="2:15" x14ac:dyDescent="0.25">
      <c r="B19" s="3" t="s">
        <v>19</v>
      </c>
      <c r="C19" s="35" t="str">
        <f>"%"&amp; (C10-C11)/C10*100</f>
        <v>%43,6011904761905</v>
      </c>
      <c r="J19" s="2">
        <v>2</v>
      </c>
      <c r="K19" s="2">
        <v>4</v>
      </c>
      <c r="L19" s="2">
        <v>6</v>
      </c>
      <c r="M19" s="2">
        <v>3</v>
      </c>
      <c r="N19" s="2">
        <v>1</v>
      </c>
      <c r="O19" s="2">
        <v>5</v>
      </c>
    </row>
  </sheetData>
  <mergeCells count="16">
    <mergeCell ref="J17:O17"/>
    <mergeCell ref="J1:O1"/>
    <mergeCell ref="B16:B17"/>
    <mergeCell ref="B14:B15"/>
    <mergeCell ref="C14:C15"/>
    <mergeCell ref="C16:C17"/>
    <mergeCell ref="D14:D15"/>
    <mergeCell ref="D16:D17"/>
    <mergeCell ref="B13:D13"/>
    <mergeCell ref="Q4:Q5"/>
    <mergeCell ref="Q2:Q3"/>
    <mergeCell ref="R4:R5"/>
    <mergeCell ref="R2:R3"/>
    <mergeCell ref="P2:P3"/>
    <mergeCell ref="P4:P5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2Kat 4Oda</vt:lpstr>
      <vt:lpstr>2Kat 6Oda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2013-05-30T19:25:40Z</dcterms:modified>
</cp:coreProperties>
</file>