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ed1610d4f80301e6/Desktop/"/>
    </mc:Choice>
  </mc:AlternateContent>
  <xr:revisionPtr revIDLastSave="323" documentId="11_F25DC773A252ABDACC104830B15842F05BDE58EF" xr6:coauthVersionLast="47" xr6:coauthVersionMax="47" xr10:uidLastSave="{93427843-BE25-43D2-BC1D-7DCFF25D5E5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M50" i="1"/>
  <c r="K50" i="1"/>
  <c r="I50" i="1"/>
  <c r="G50" i="1"/>
  <c r="E50" i="1"/>
  <c r="N43" i="1"/>
  <c r="M43" i="1"/>
  <c r="K43" i="1"/>
  <c r="J43" i="1"/>
  <c r="I39" i="1"/>
  <c r="I38" i="1"/>
  <c r="H39" i="1"/>
  <c r="J39" i="1" s="1"/>
  <c r="H38" i="1"/>
  <c r="J38" i="1" s="1"/>
  <c r="K34" i="1"/>
  <c r="K33" i="1"/>
  <c r="I34" i="1"/>
  <c r="H34" i="1"/>
  <c r="I33" i="1"/>
  <c r="H33" i="1"/>
  <c r="J33" i="1" s="1"/>
  <c r="L29" i="1"/>
  <c r="K29" i="1"/>
  <c r="S25" i="1"/>
  <c r="R25" i="1"/>
  <c r="Q25" i="1"/>
  <c r="T25" i="1"/>
  <c r="P25" i="1"/>
  <c r="R21" i="1"/>
  <c r="Q21" i="1"/>
  <c r="P21" i="1"/>
  <c r="O8" i="1"/>
  <c r="I17" i="1"/>
  <c r="I16" i="1"/>
  <c r="H17" i="1"/>
  <c r="J17" i="1" s="1"/>
  <c r="H16" i="1"/>
  <c r="J16" i="1" s="1"/>
  <c r="M12" i="1"/>
  <c r="L12" i="1"/>
  <c r="N8" i="1"/>
  <c r="L8" i="1"/>
  <c r="K8" i="1"/>
  <c r="O4" i="1"/>
  <c r="N4" i="1"/>
  <c r="M4" i="1"/>
  <c r="N12" i="1" l="1"/>
  <c r="J34" i="1"/>
  <c r="J35" i="1" s="1"/>
  <c r="L43" i="1"/>
  <c r="M8" i="1"/>
</calcChain>
</file>

<file path=xl/sharedStrings.xml><?xml version="1.0" encoding="utf-8"?>
<sst xmlns="http://schemas.openxmlformats.org/spreadsheetml/2006/main" count="75" uniqueCount="55">
  <si>
    <t>DS2</t>
  </si>
  <si>
    <t xml:space="preserve">DS 1 </t>
  </si>
  <si>
    <t>mean</t>
  </si>
  <si>
    <t>median</t>
  </si>
  <si>
    <t>mode</t>
  </si>
  <si>
    <t>Range</t>
  </si>
  <si>
    <t>Variance</t>
  </si>
  <si>
    <t>Standard Daviation</t>
  </si>
  <si>
    <t xml:space="preserve">Min </t>
  </si>
  <si>
    <t>Max</t>
  </si>
  <si>
    <t>DS 3</t>
  </si>
  <si>
    <t>25th Percentile</t>
  </si>
  <si>
    <t>75th Percentile</t>
  </si>
  <si>
    <t>IQR</t>
  </si>
  <si>
    <t>DS A</t>
  </si>
  <si>
    <t>DS B</t>
  </si>
  <si>
    <t>SD</t>
  </si>
  <si>
    <t>Mean</t>
  </si>
  <si>
    <t>CV</t>
  </si>
  <si>
    <t xml:space="preserve"> </t>
  </si>
  <si>
    <t>DS 5</t>
  </si>
  <si>
    <t>Median</t>
  </si>
  <si>
    <t>Skewness</t>
  </si>
  <si>
    <t>DS 6</t>
  </si>
  <si>
    <t>Minimum</t>
  </si>
  <si>
    <t>Q1</t>
  </si>
  <si>
    <t>Q3</t>
  </si>
  <si>
    <t>Maximum</t>
  </si>
  <si>
    <t xml:space="preserve">DS 7 </t>
  </si>
  <si>
    <t xml:space="preserve">CV </t>
  </si>
  <si>
    <t>DS 10</t>
  </si>
  <si>
    <t>Min</t>
  </si>
  <si>
    <t>Name</t>
  </si>
  <si>
    <t>James</t>
  </si>
  <si>
    <t>Tom</t>
  </si>
  <si>
    <t>Ricky</t>
  </si>
  <si>
    <t>Vin</t>
  </si>
  <si>
    <t>Steve</t>
  </si>
  <si>
    <t>Smith</t>
  </si>
  <si>
    <t>Jack</t>
  </si>
  <si>
    <t>Age</t>
  </si>
  <si>
    <t>Ratings</t>
  </si>
  <si>
    <t>Lee</t>
  </si>
  <si>
    <t>Chanchal</t>
  </si>
  <si>
    <t>Gasper</t>
  </si>
  <si>
    <t>Naviya</t>
  </si>
  <si>
    <t>Andres</t>
  </si>
  <si>
    <t>Average Age</t>
  </si>
  <si>
    <t>Average Rating</t>
  </si>
  <si>
    <t>Median Age</t>
  </si>
  <si>
    <t>Median Range</t>
  </si>
  <si>
    <t>Mode Age</t>
  </si>
  <si>
    <t>DS 13</t>
  </si>
  <si>
    <t>DS 11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</si>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</sst>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66"/>
  <sheetViews>
    <sheetView tabSelected="1" topLeftCell="A52" workbookViewId="0">
      <selection activeCell="C67" sqref="C67"/>
    </sheetView>
  </sheetViews>
  <sheetFormatPr defaultRowHeight="14.4" x14ac:dyDescent="0.3"/>
  <cols>
    <col min="1" max="1" width="8.88671875" customWidth="1"/>
    <col min="5" max="5" width="12.6640625" customWidth="1"/>
    <col min="7" max="7" width="14.88671875" customWidth="1"/>
    <col min="9" max="9" width="11.77734375" customWidth="1"/>
    <col min="11" max="11" width="13.6640625" customWidth="1"/>
    <col min="12" max="13" width="14.5546875" customWidth="1"/>
    <col min="15" max="15" width="16.88671875" customWidth="1"/>
  </cols>
  <sheetData>
    <row r="3" spans="1:15" x14ac:dyDescent="0.3">
      <c r="M3" s="1" t="s">
        <v>2</v>
      </c>
      <c r="N3" s="1" t="s">
        <v>3</v>
      </c>
      <c r="O3" s="1" t="s">
        <v>4</v>
      </c>
    </row>
    <row r="4" spans="1:15" x14ac:dyDescent="0.3">
      <c r="A4" t="s">
        <v>1</v>
      </c>
      <c r="B4">
        <v>12</v>
      </c>
      <c r="C4">
        <v>15</v>
      </c>
      <c r="D4">
        <v>18</v>
      </c>
      <c r="E4">
        <v>20</v>
      </c>
      <c r="F4">
        <v>12</v>
      </c>
      <c r="G4">
        <v>15</v>
      </c>
      <c r="H4">
        <v>16</v>
      </c>
      <c r="I4">
        <v>20</v>
      </c>
      <c r="J4">
        <v>25</v>
      </c>
      <c r="K4">
        <v>12</v>
      </c>
      <c r="M4">
        <f>AVERAGE(B4:K4)</f>
        <v>16.5</v>
      </c>
      <c r="N4">
        <f>MEDIAN(B4:K4)</f>
        <v>15.5</v>
      </c>
      <c r="O4">
        <f>MODE(B4:K4)</f>
        <v>12</v>
      </c>
    </row>
    <row r="7" spans="1:15" x14ac:dyDescent="0.3">
      <c r="K7" s="1" t="s">
        <v>8</v>
      </c>
      <c r="L7" s="1" t="s">
        <v>9</v>
      </c>
      <c r="M7" s="1" t="s">
        <v>5</v>
      </c>
      <c r="N7" s="1" t="s">
        <v>6</v>
      </c>
      <c r="O7" s="1" t="s">
        <v>7</v>
      </c>
    </row>
    <row r="8" spans="1:15" x14ac:dyDescent="0.3">
      <c r="A8" t="s">
        <v>0</v>
      </c>
      <c r="B8">
        <v>22</v>
      </c>
      <c r="C8">
        <v>24</v>
      </c>
      <c r="D8">
        <v>28</v>
      </c>
      <c r="E8">
        <v>32</v>
      </c>
      <c r="F8">
        <v>34</v>
      </c>
      <c r="G8">
        <v>36</v>
      </c>
      <c r="H8">
        <v>40</v>
      </c>
      <c r="K8">
        <f>MIN(B8:H8)</f>
        <v>22</v>
      </c>
      <c r="L8">
        <f>MAX(B8:H8)</f>
        <v>40</v>
      </c>
      <c r="M8">
        <f>L8-K8</f>
        <v>18</v>
      </c>
      <c r="N8">
        <f>VAR(B8:H8)</f>
        <v>42.476190476190517</v>
      </c>
      <c r="O8">
        <f>STDEV(B8:H8)</f>
        <v>6.5173760422573839</v>
      </c>
    </row>
    <row r="11" spans="1:15" x14ac:dyDescent="0.3">
      <c r="L11" s="1" t="s">
        <v>11</v>
      </c>
      <c r="M11" s="1" t="s">
        <v>12</v>
      </c>
      <c r="N11" s="1" t="s">
        <v>13</v>
      </c>
    </row>
    <row r="12" spans="1:15" x14ac:dyDescent="0.3">
      <c r="A12" t="s">
        <v>10</v>
      </c>
      <c r="B12">
        <v>10</v>
      </c>
      <c r="C12">
        <v>15</v>
      </c>
      <c r="D12">
        <v>17</v>
      </c>
      <c r="E12">
        <v>22</v>
      </c>
      <c r="F12">
        <v>25</v>
      </c>
      <c r="G12">
        <v>30</v>
      </c>
      <c r="H12">
        <v>35</v>
      </c>
      <c r="I12">
        <v>40</v>
      </c>
      <c r="J12">
        <v>45</v>
      </c>
      <c r="L12">
        <f>QUARTILE(B12:J12,1)</f>
        <v>17</v>
      </c>
      <c r="M12">
        <f>QUARTILE(B12:J12,3)</f>
        <v>35</v>
      </c>
      <c r="N12">
        <f>M12-L12</f>
        <v>18</v>
      </c>
    </row>
    <row r="15" spans="1:15" x14ac:dyDescent="0.3">
      <c r="H15" s="1" t="s">
        <v>16</v>
      </c>
      <c r="I15" s="1" t="s">
        <v>17</v>
      </c>
      <c r="J15" s="1" t="s">
        <v>18</v>
      </c>
    </row>
    <row r="16" spans="1:15" x14ac:dyDescent="0.3">
      <c r="A16" t="s">
        <v>14</v>
      </c>
      <c r="B16">
        <v>10</v>
      </c>
      <c r="C16">
        <v>12</v>
      </c>
      <c r="D16">
        <v>14</v>
      </c>
      <c r="E16">
        <v>16</v>
      </c>
      <c r="F16">
        <v>18</v>
      </c>
      <c r="H16">
        <f>STDEV(B16:F16)</f>
        <v>3.1622776601683795</v>
      </c>
      <c r="I16">
        <f>AVERAGE(B16:F16)</f>
        <v>14</v>
      </c>
      <c r="J16">
        <f>(H16/I16) *100</f>
        <v>22.587697572631281</v>
      </c>
    </row>
    <row r="17" spans="1:20" x14ac:dyDescent="0.3">
      <c r="A17" t="s">
        <v>15</v>
      </c>
      <c r="B17">
        <v>20</v>
      </c>
      <c r="C17">
        <v>22</v>
      </c>
      <c r="D17">
        <v>24</v>
      </c>
      <c r="E17">
        <v>26</v>
      </c>
      <c r="F17">
        <v>28</v>
      </c>
      <c r="H17">
        <f>STDEV(B17:F17)</f>
        <v>3.1622776601683795</v>
      </c>
      <c r="I17">
        <f>AVERAGE(B17:F17)</f>
        <v>24</v>
      </c>
      <c r="J17">
        <f>(H17/I17)*100</f>
        <v>13.176156917368248</v>
      </c>
    </row>
    <row r="20" spans="1:20" x14ac:dyDescent="0.3">
      <c r="P20" s="1" t="s">
        <v>17</v>
      </c>
      <c r="Q20" s="1" t="s">
        <v>21</v>
      </c>
      <c r="R20" s="1" t="s">
        <v>22</v>
      </c>
    </row>
    <row r="21" spans="1:20" x14ac:dyDescent="0.3">
      <c r="A21" t="s">
        <v>20</v>
      </c>
      <c r="B21">
        <v>5</v>
      </c>
      <c r="C21">
        <v>7</v>
      </c>
      <c r="D21">
        <v>8</v>
      </c>
      <c r="E21">
        <v>12</v>
      </c>
      <c r="F21">
        <v>15</v>
      </c>
      <c r="G21">
        <v>20</v>
      </c>
      <c r="H21">
        <v>24</v>
      </c>
      <c r="I21">
        <v>30</v>
      </c>
      <c r="J21">
        <v>35</v>
      </c>
      <c r="K21">
        <v>40</v>
      </c>
      <c r="L21">
        <v>42</v>
      </c>
      <c r="M21">
        <v>50</v>
      </c>
      <c r="N21">
        <v>55</v>
      </c>
      <c r="P21">
        <f>AVERAGE(B21:N21)</f>
        <v>26.384615384615383</v>
      </c>
      <c r="Q21">
        <f>MEDIAN(B21:N21)</f>
        <v>24</v>
      </c>
      <c r="R21">
        <f>SKEW(B21:N21)</f>
        <v>0.31590656647132026</v>
      </c>
    </row>
    <row r="24" spans="1:20" x14ac:dyDescent="0.3">
      <c r="P24" s="1" t="s">
        <v>24</v>
      </c>
      <c r="Q24" s="1" t="s">
        <v>25</v>
      </c>
      <c r="R24" s="1" t="s">
        <v>21</v>
      </c>
      <c r="S24" s="1" t="s">
        <v>26</v>
      </c>
      <c r="T24" s="1" t="s">
        <v>27</v>
      </c>
    </row>
    <row r="25" spans="1:20" x14ac:dyDescent="0.3">
      <c r="A25" t="s">
        <v>23</v>
      </c>
      <c r="B25">
        <v>10</v>
      </c>
      <c r="C25">
        <v>12</v>
      </c>
      <c r="D25">
        <v>15</v>
      </c>
      <c r="E25">
        <v>18</v>
      </c>
      <c r="F25">
        <v>22</v>
      </c>
      <c r="G25">
        <v>25</v>
      </c>
      <c r="H25">
        <v>28</v>
      </c>
      <c r="I25">
        <v>30</v>
      </c>
      <c r="J25">
        <v>35</v>
      </c>
      <c r="K25">
        <v>40</v>
      </c>
      <c r="L25">
        <v>42</v>
      </c>
      <c r="M25">
        <v>45</v>
      </c>
      <c r="N25">
        <v>50</v>
      </c>
      <c r="P25">
        <f>MIN(B25:N25)</f>
        <v>10</v>
      </c>
      <c r="Q25">
        <f>QUARTILE(B25:N25,1)</f>
        <v>18</v>
      </c>
      <c r="R25">
        <f>MEDIAN(B25:N25)</f>
        <v>28</v>
      </c>
      <c r="S25">
        <f>QUARTILE(B25:N25,3)</f>
        <v>40</v>
      </c>
      <c r="T25">
        <f>MAX(B25:N25)</f>
        <v>50</v>
      </c>
    </row>
    <row r="28" spans="1:20" x14ac:dyDescent="0.3">
      <c r="K28" s="1" t="s">
        <v>17</v>
      </c>
      <c r="L28" s="1" t="s">
        <v>16</v>
      </c>
    </row>
    <row r="29" spans="1:20" x14ac:dyDescent="0.3">
      <c r="A29" t="s">
        <v>28</v>
      </c>
      <c r="B29">
        <v>4.8</v>
      </c>
      <c r="C29">
        <v>4.2</v>
      </c>
      <c r="D29">
        <v>5.0999999999999996</v>
      </c>
      <c r="E29">
        <v>3.8</v>
      </c>
      <c r="F29">
        <v>4.4000000000000004</v>
      </c>
      <c r="G29">
        <v>4.7</v>
      </c>
      <c r="H29">
        <v>4.0999999999999996</v>
      </c>
      <c r="I29">
        <v>4.5</v>
      </c>
      <c r="K29">
        <f>AVERAGE(B29:I29)</f>
        <v>4.4499999999999993</v>
      </c>
      <c r="L29">
        <f>STDEV(B29:I29)</f>
        <v>0.41747540560578456</v>
      </c>
    </row>
    <row r="32" spans="1:20" x14ac:dyDescent="0.3">
      <c r="H32" s="1" t="s">
        <v>16</v>
      </c>
      <c r="I32" s="1" t="s">
        <v>17</v>
      </c>
      <c r="J32" s="1" t="s">
        <v>18</v>
      </c>
      <c r="K32" s="1" t="s">
        <v>6</v>
      </c>
    </row>
    <row r="33" spans="1:14" x14ac:dyDescent="0.3">
      <c r="A33" t="s">
        <v>14</v>
      </c>
      <c r="B33">
        <v>10</v>
      </c>
      <c r="C33">
        <v>12</v>
      </c>
      <c r="D33">
        <v>14</v>
      </c>
      <c r="E33">
        <v>16</v>
      </c>
      <c r="F33">
        <v>18</v>
      </c>
      <c r="G33" t="s">
        <v>19</v>
      </c>
      <c r="H33">
        <f>STDEV(B33:F33)</f>
        <v>3.1622776601683795</v>
      </c>
      <c r="I33">
        <f>AVERAGE(B33:F33)</f>
        <v>14</v>
      </c>
      <c r="J33">
        <f>(H33/I33)*100</f>
        <v>22.587697572631281</v>
      </c>
      <c r="K33">
        <f>VAR(B33:F33)</f>
        <v>10</v>
      </c>
    </row>
    <row r="34" spans="1:14" x14ac:dyDescent="0.3">
      <c r="A34" t="s">
        <v>15</v>
      </c>
      <c r="B34">
        <v>20</v>
      </c>
      <c r="C34">
        <v>22</v>
      </c>
      <c r="D34">
        <v>24</v>
      </c>
      <c r="E34">
        <v>26</v>
      </c>
      <c r="F34">
        <v>28</v>
      </c>
      <c r="H34">
        <f>STDEV(B34:F34)</f>
        <v>3.1622776601683795</v>
      </c>
      <c r="I34">
        <f>AVERAGE(B34:F34)</f>
        <v>24</v>
      </c>
      <c r="J34">
        <f>(H34/I34)*100</f>
        <v>13.176156917368248</v>
      </c>
      <c r="K34">
        <f>VAR(B34:F34)</f>
        <v>10</v>
      </c>
    </row>
    <row r="35" spans="1:14" x14ac:dyDescent="0.3">
      <c r="J35">
        <f>MAX(J33:J34)</f>
        <v>22.587697572631281</v>
      </c>
    </row>
    <row r="37" spans="1:14" x14ac:dyDescent="0.3">
      <c r="H37" s="1" t="s">
        <v>16</v>
      </c>
      <c r="I37" s="1" t="s">
        <v>17</v>
      </c>
      <c r="J37" s="1" t="s">
        <v>29</v>
      </c>
    </row>
    <row r="38" spans="1:14" x14ac:dyDescent="0.3">
      <c r="A38" t="s">
        <v>14</v>
      </c>
      <c r="B38">
        <v>20</v>
      </c>
      <c r="C38">
        <v>22</v>
      </c>
      <c r="D38">
        <v>24</v>
      </c>
      <c r="E38">
        <v>26</v>
      </c>
      <c r="F38">
        <v>28</v>
      </c>
      <c r="H38">
        <f>STDEV(B38:F38)</f>
        <v>3.1622776601683795</v>
      </c>
      <c r="I38">
        <f>AVERAGE(B38:F38)</f>
        <v>24</v>
      </c>
      <c r="J38">
        <f>(H38/I38)*100</f>
        <v>13.176156917368248</v>
      </c>
    </row>
    <row r="39" spans="1:14" x14ac:dyDescent="0.3">
      <c r="A39" t="s">
        <v>15</v>
      </c>
      <c r="B39">
        <v>40</v>
      </c>
      <c r="C39">
        <v>42</v>
      </c>
      <c r="D39">
        <v>44</v>
      </c>
      <c r="E39">
        <v>46</v>
      </c>
      <c r="F39">
        <v>48</v>
      </c>
      <c r="H39">
        <f>STDEV(B39:F39)</f>
        <v>3.1622776601683795</v>
      </c>
      <c r="I39">
        <f>AVERAGE(B39:F39)</f>
        <v>44</v>
      </c>
      <c r="J39">
        <f>(H39/I39)*100</f>
        <v>7.1869946822008632</v>
      </c>
    </row>
    <row r="42" spans="1:14" x14ac:dyDescent="0.3">
      <c r="J42" s="1" t="s">
        <v>31</v>
      </c>
      <c r="K42" s="1" t="s">
        <v>9</v>
      </c>
      <c r="L42" s="1" t="s">
        <v>5</v>
      </c>
      <c r="M42" s="1" t="s">
        <v>6</v>
      </c>
      <c r="N42" s="1" t="s">
        <v>16</v>
      </c>
    </row>
    <row r="43" spans="1:14" x14ac:dyDescent="0.3">
      <c r="A43" t="s">
        <v>30</v>
      </c>
      <c r="B43">
        <v>10</v>
      </c>
      <c r="C43">
        <v>12</v>
      </c>
      <c r="D43">
        <v>15</v>
      </c>
      <c r="E43">
        <v>18</v>
      </c>
      <c r="F43">
        <v>20</v>
      </c>
      <c r="G43">
        <v>25</v>
      </c>
      <c r="H43">
        <v>30</v>
      </c>
      <c r="J43">
        <f>MIN(B43:H43)</f>
        <v>10</v>
      </c>
      <c r="K43">
        <f>MAX(B43:H43)</f>
        <v>30</v>
      </c>
      <c r="L43">
        <f>K43-J43</f>
        <v>20</v>
      </c>
      <c r="M43">
        <f>VAR(B43:H43)</f>
        <v>50.619047619047628</v>
      </c>
      <c r="N43">
        <f>STDEV(B43:H43)</f>
        <v>7.1147064323869067</v>
      </c>
    </row>
    <row r="48" spans="1:14" x14ac:dyDescent="0.3">
      <c r="A48" t="s">
        <v>52</v>
      </c>
    </row>
    <row r="49" spans="1:13" x14ac:dyDescent="0.3">
      <c r="A49" s="1" t="s">
        <v>32</v>
      </c>
      <c r="B49" s="1" t="s">
        <v>40</v>
      </c>
      <c r="C49" s="1" t="s">
        <v>41</v>
      </c>
      <c r="E49" s="1" t="s">
        <v>47</v>
      </c>
      <c r="G49" s="1" t="s">
        <v>48</v>
      </c>
      <c r="I49" s="1" t="s">
        <v>49</v>
      </c>
      <c r="K49" s="1" t="s">
        <v>50</v>
      </c>
      <c r="M49" s="1" t="s">
        <v>51</v>
      </c>
    </row>
    <row r="50" spans="1:13" x14ac:dyDescent="0.3">
      <c r="A50" t="s">
        <v>33</v>
      </c>
      <c r="B50">
        <v>26</v>
      </c>
      <c r="C50">
        <v>4.2300000000000004</v>
      </c>
      <c r="E50">
        <f>AVERAGE(B50:B61)</f>
        <v>29.333333333333332</v>
      </c>
      <c r="G50">
        <f>AVERAGE(C50:C61)</f>
        <v>3.8258333333333336</v>
      </c>
      <c r="I50">
        <f>MEDIAN(B50:B61)</f>
        <v>25.5</v>
      </c>
      <c r="K50">
        <f>MEDIAN(C50:C61)</f>
        <v>3.8899999999999997</v>
      </c>
      <c r="M50">
        <f>MODE(B50:B61)</f>
        <v>25</v>
      </c>
    </row>
    <row r="51" spans="1:13" x14ac:dyDescent="0.3">
      <c r="A51" t="s">
        <v>34</v>
      </c>
      <c r="B51">
        <v>25</v>
      </c>
      <c r="C51">
        <v>4.2300000000000004</v>
      </c>
    </row>
    <row r="52" spans="1:13" x14ac:dyDescent="0.3">
      <c r="A52" t="s">
        <v>35</v>
      </c>
      <c r="B52">
        <v>25</v>
      </c>
      <c r="C52">
        <v>3.98</v>
      </c>
    </row>
    <row r="53" spans="1:13" x14ac:dyDescent="0.3">
      <c r="A53" t="s">
        <v>36</v>
      </c>
      <c r="B53">
        <v>23</v>
      </c>
      <c r="C53">
        <v>2.56</v>
      </c>
    </row>
    <row r="54" spans="1:13" x14ac:dyDescent="0.3">
      <c r="A54" t="s">
        <v>37</v>
      </c>
      <c r="B54">
        <v>30</v>
      </c>
      <c r="C54">
        <v>3.2</v>
      </c>
    </row>
    <row r="55" spans="1:13" x14ac:dyDescent="0.3">
      <c r="A55" t="s">
        <v>38</v>
      </c>
      <c r="B55">
        <v>25</v>
      </c>
      <c r="C55">
        <v>4.5999999999999996</v>
      </c>
    </row>
    <row r="56" spans="1:13" x14ac:dyDescent="0.3">
      <c r="A56" t="s">
        <v>39</v>
      </c>
      <c r="B56">
        <v>23</v>
      </c>
      <c r="C56">
        <v>3.8</v>
      </c>
    </row>
    <row r="57" spans="1:13" x14ac:dyDescent="0.3">
      <c r="A57" t="s">
        <v>42</v>
      </c>
      <c r="B57">
        <v>34</v>
      </c>
      <c r="C57">
        <v>3.78</v>
      </c>
    </row>
    <row r="58" spans="1:13" x14ac:dyDescent="0.3">
      <c r="A58" t="s">
        <v>43</v>
      </c>
      <c r="B58">
        <v>40</v>
      </c>
      <c r="C58">
        <v>2.98</v>
      </c>
    </row>
    <row r="59" spans="1:13" x14ac:dyDescent="0.3">
      <c r="A59" t="s">
        <v>44</v>
      </c>
      <c r="B59">
        <v>30</v>
      </c>
      <c r="C59">
        <v>4.8</v>
      </c>
    </row>
    <row r="60" spans="1:13" x14ac:dyDescent="0.3">
      <c r="A60" t="s">
        <v>45</v>
      </c>
      <c r="B60">
        <v>25</v>
      </c>
      <c r="C60">
        <v>4.0999999999999996</v>
      </c>
    </row>
    <row r="61" spans="1:13" x14ac:dyDescent="0.3">
      <c r="A61" t="s">
        <v>46</v>
      </c>
      <c r="B61">
        <v>46</v>
      </c>
      <c r="C61">
        <v>3.65</v>
      </c>
    </row>
    <row r="64" spans="1:13" x14ac:dyDescent="0.3">
      <c r="A64" t="s">
        <v>53</v>
      </c>
    </row>
    <row r="65" spans="1:3" x14ac:dyDescent="0.3">
      <c r="A65" s="1" t="s">
        <v>54</v>
      </c>
      <c r="B65" s="1" t="s">
        <v>16</v>
      </c>
      <c r="C65" s="1" t="s">
        <v>18</v>
      </c>
    </row>
    <row r="66" spans="1:3" x14ac:dyDescent="0.3">
      <c r="A66">
        <v>1500</v>
      </c>
      <c r="B66">
        <v>100</v>
      </c>
      <c r="C66">
        <f>(B66/A66)*100</f>
        <v>6.666666666666667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Rajale</dc:creator>
  <cp:lastModifiedBy>Omkar Rajale</cp:lastModifiedBy>
  <dcterms:created xsi:type="dcterms:W3CDTF">2015-06-05T18:17:20Z</dcterms:created>
  <dcterms:modified xsi:type="dcterms:W3CDTF">2023-11-21T10:04:48Z</dcterms:modified>
</cp:coreProperties>
</file>